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aren\Desktop\"/>
    </mc:Choice>
  </mc:AlternateContent>
  <bookViews>
    <workbookView xWindow="0" yWindow="0" windowWidth="28800" windowHeight="12435"/>
  </bookViews>
  <sheets>
    <sheet name="Backlog" sheetId="1" r:id="rId1"/>
    <sheet name="Feedback Items" sheetId="9" r:id="rId2"/>
    <sheet name="Issues" sheetId="6" r:id="rId3"/>
    <sheet name="Issues1" sheetId="7" r:id="rId4"/>
    <sheet name="Issues2" sheetId="10" r:id="rId5"/>
    <sheet name="Clarifications" sheetId="8" r:id="rId6"/>
    <sheet name="Proposal Requirement" sheetId="5" r:id="rId7"/>
  </sheets>
  <externalReferences>
    <externalReference r:id="rId8"/>
  </externalReferences>
  <definedNames>
    <definedName name="_xlnm._FilterDatabase" localSheetId="0" hidden="1">Backlog!$A$1:$Q$30</definedName>
    <definedName name="_xlnm._FilterDatabase" localSheetId="2" hidden="1">Issues!$A$1:$G$167</definedName>
    <definedName name="_xlnm._FilterDatabase" localSheetId="3" hidden="1">Issues1!$A$1:$B$9</definedName>
    <definedName name="_xlnm._FilterDatabase" localSheetId="4" hidden="1">Issues2!$A$1:$G$41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29" i="1" l="1"/>
  <c r="P29" i="1"/>
  <c r="O29" i="1"/>
  <c r="N29" i="1"/>
  <c r="H8" i="8" l="1"/>
  <c r="H7" i="8"/>
  <c r="G1" i="8"/>
  <c r="F1" i="8"/>
  <c r="E1" i="8"/>
  <c r="G23" i="6" l="1"/>
  <c r="G30" i="6"/>
  <c r="G34" i="6"/>
  <c r="G39" i="6"/>
  <c r="G62" i="6"/>
  <c r="G75" i="6"/>
  <c r="G100" i="6"/>
  <c r="F14" i="6"/>
  <c r="F15" i="6"/>
  <c r="F16" i="6"/>
  <c r="F22" i="6"/>
  <c r="F23" i="6"/>
  <c r="F26" i="6"/>
  <c r="F27" i="6"/>
  <c r="F30" i="6"/>
  <c r="F33" i="6"/>
  <c r="F34" i="6"/>
  <c r="F35" i="6"/>
  <c r="F39" i="6"/>
  <c r="F40" i="6"/>
  <c r="F43" i="6"/>
  <c r="F44" i="6"/>
  <c r="F46" i="6"/>
  <c r="F47" i="6"/>
  <c r="F50" i="6"/>
  <c r="F54" i="6"/>
  <c r="F59" i="6"/>
  <c r="F60" i="6"/>
  <c r="F62" i="6"/>
  <c r="F63" i="6"/>
  <c r="F64" i="6"/>
  <c r="F65" i="6"/>
  <c r="F66" i="6"/>
  <c r="F67" i="6"/>
  <c r="F68" i="6"/>
  <c r="F75" i="6"/>
  <c r="F76" i="6"/>
  <c r="F77" i="6"/>
  <c r="F79" i="6"/>
  <c r="F80" i="6"/>
  <c r="F81" i="6"/>
  <c r="F85" i="6"/>
  <c r="F86" i="6"/>
  <c r="F87" i="6"/>
  <c r="F88" i="6"/>
  <c r="F91" i="6"/>
  <c r="Q3" i="1" l="1"/>
  <c r="Q4" i="1"/>
  <c r="Q5" i="1"/>
  <c r="Q6" i="1"/>
  <c r="Q7" i="1"/>
  <c r="Q8" i="1"/>
  <c r="Q9" i="1"/>
  <c r="Q10" i="1"/>
  <c r="Q11" i="1"/>
  <c r="Q12" i="1"/>
  <c r="Q13" i="1"/>
  <c r="Q14" i="1"/>
  <c r="Q15" i="1"/>
  <c r="Q16" i="1"/>
  <c r="Q17" i="1"/>
  <c r="Q18" i="1"/>
  <c r="Q19" i="1"/>
  <c r="Q20" i="1"/>
  <c r="Q21" i="1"/>
  <c r="Q22" i="1"/>
  <c r="Q23" i="1"/>
  <c r="Q24" i="1"/>
  <c r="Q25" i="1"/>
  <c r="Q26" i="1"/>
  <c r="Q27" i="1"/>
  <c r="Q28" i="1"/>
  <c r="P3" i="1"/>
  <c r="P4" i="1"/>
  <c r="P5" i="1"/>
  <c r="P6" i="1"/>
  <c r="P7" i="1"/>
  <c r="P8" i="1"/>
  <c r="P9" i="1"/>
  <c r="P10" i="1"/>
  <c r="P11" i="1"/>
  <c r="P12" i="1"/>
  <c r="P13" i="1"/>
  <c r="P14" i="1"/>
  <c r="P15" i="1"/>
  <c r="P16" i="1"/>
  <c r="P17" i="1"/>
  <c r="P18" i="1"/>
  <c r="P19" i="1"/>
  <c r="P20" i="1"/>
  <c r="P21" i="1"/>
  <c r="P22" i="1"/>
  <c r="P23" i="1"/>
  <c r="P24" i="1"/>
  <c r="P25" i="1"/>
  <c r="P26" i="1"/>
  <c r="P27" i="1"/>
  <c r="P28" i="1"/>
  <c r="O3" i="1"/>
  <c r="O4" i="1"/>
  <c r="O5" i="1"/>
  <c r="O6" i="1"/>
  <c r="O7" i="1"/>
  <c r="O8" i="1"/>
  <c r="O9" i="1"/>
  <c r="O10" i="1"/>
  <c r="O11" i="1"/>
  <c r="O12" i="1"/>
  <c r="O13" i="1"/>
  <c r="O14" i="1"/>
  <c r="O15" i="1"/>
  <c r="O16" i="1"/>
  <c r="O17" i="1"/>
  <c r="O18" i="1"/>
  <c r="O19" i="1"/>
  <c r="O20" i="1"/>
  <c r="O21" i="1"/>
  <c r="O22" i="1"/>
  <c r="O23" i="1"/>
  <c r="O24" i="1"/>
  <c r="O25" i="1"/>
  <c r="O26" i="1"/>
  <c r="O27" i="1"/>
  <c r="O28" i="1"/>
  <c r="N3" i="1"/>
  <c r="N4" i="1"/>
  <c r="N5" i="1"/>
  <c r="N6" i="1"/>
  <c r="N7" i="1"/>
  <c r="N8" i="1"/>
  <c r="N9" i="1"/>
  <c r="N10" i="1"/>
  <c r="N11" i="1"/>
  <c r="N12" i="1"/>
  <c r="N13" i="1"/>
  <c r="N14" i="1"/>
  <c r="N15" i="1"/>
  <c r="N17" i="1"/>
  <c r="N18" i="1"/>
  <c r="N19" i="1"/>
  <c r="N20" i="1"/>
  <c r="N21" i="1"/>
  <c r="N22" i="1"/>
  <c r="N23" i="1"/>
  <c r="N24" i="1"/>
  <c r="N25" i="1"/>
  <c r="N26" i="1"/>
  <c r="N27" i="1"/>
  <c r="N28" i="1"/>
  <c r="N30" i="1" l="1"/>
  <c r="U3" i="1" s="1"/>
  <c r="Q30" i="1"/>
  <c r="U6" i="1" s="1"/>
  <c r="V6" i="1" s="1"/>
  <c r="O30" i="1"/>
  <c r="U4" i="1" s="1"/>
  <c r="V4" i="1" s="1"/>
  <c r="P30" i="1"/>
  <c r="U5" i="1" s="1"/>
  <c r="V5" i="1" s="1"/>
  <c r="V3" i="1"/>
</calcChain>
</file>

<file path=xl/sharedStrings.xml><?xml version="1.0" encoding="utf-8"?>
<sst xmlns="http://schemas.openxmlformats.org/spreadsheetml/2006/main" count="868" uniqueCount="393">
  <si>
    <t>ID</t>
  </si>
  <si>
    <t>Feedback item / Anforderung (in Deutsch)</t>
  </si>
  <si>
    <t>Feedback item / Requirement (in Englisch)</t>
  </si>
  <si>
    <t>Aufwand (Nacharbeiten)</t>
  </si>
  <si>
    <t>Aufwand (Neue Features)</t>
  </si>
  <si>
    <t>A39</t>
  </si>
  <si>
    <t>Globale Bearbeitung mit Einfügen von LV-Positionen funktioniert nicht.</t>
  </si>
  <si>
    <t>[Globale Bearbeitung] Remove Validation (WG/WA does exist in "Artikelstammdaten" or in "Projektbezogene WG/WA"). Titles and Subtitles must NOT be adjusted (compare video); I think this validation hasn't been removed completely, yet.</t>
  </si>
  <si>
    <t>A56</t>
  </si>
  <si>
    <t>Anwendung der gleichen Logik von Eventual-/Alternativpositionen auf die Gesamtsumme wie für das Leistungsverzeichnis</t>
  </si>
  <si>
    <t xml:space="preserve">[Preisanfrage] For "Gesamtsumme", the same rules of adding-up apply, as for the LV in general. Example: If Position KZ is "E", then this is NOT added-up in the sum. </t>
  </si>
  <si>
    <t>not yet started</t>
  </si>
  <si>
    <t>A64</t>
  </si>
  <si>
    <t>Bei der WG/WA Vergtabe über die Excel-Tabelle erfolgt eine Frage über das Dialogfeld warum/wofür?</t>
  </si>
  <si>
    <t xml:space="preserve">What is this question for ("Do you want to save the new article?"). This pops up when User enters/select XLSX-Table for WG/WA selection.
Actually, "Project related WG/WA" shall only be created, when a new WG/WA (that is: this WG/WA combination doesn't exist in "Artikelstammdaten") is entered. It is not required if only WI is different. </t>
  </si>
  <si>
    <t>QA</t>
  </si>
  <si>
    <t xml:space="preserve">In Project Overview: Show als "Project Name" (at the moment: only Project Number) as an additional column. </t>
  </si>
  <si>
    <t>Um eine versehentliche Löschung eines Projektes zu verhindern, muss eine Sicherheitsabfrage beim Löschen eines Projektes (in der Projektübersicht) erfolgen.</t>
  </si>
  <si>
    <t xml:space="preserve">This applies to project overview: In order to avoid an un-intentional deletion of a project, there must be a confirmation prompt. </t>
  </si>
  <si>
    <t>4, 6</t>
  </si>
  <si>
    <t xml:space="preserve">In der Ansicht "Kostendetails" muss man in dem Feld "LV-Position" durch Überschreiben der Positionsnummer mit einer neuen Nummer und anschließendem Drücken der F4-Taste (bzw. Kopieren-Button) die Position kopieren können. (…) Auch das Anlegen von Details in den Kostendetails muss möglich sein. </t>
  </si>
  <si>
    <t>In the view "Kostendetails" user should have same features as described in #36 (Copy of LV position; this is implemented already in "LV Detailsicht")</t>
  </si>
  <si>
    <t xml:space="preserve">Desgleichen wie vor, jedoch springt man durch Überschreiben der Positionsnummer durch eine andere im LV vorhandene Position und anschließendem Drücken der "Bildauf" bzw. "Bildab"-Taste (Vor- und Zurück-Buttons) zu der eingegebenen Position. Somit entfällt hier eine langwierige Suche. </t>
  </si>
  <si>
    <t>Users still insist on the following feature (in addition to the "CTRL + F" feature). User enters in "Kostendetails" an OZ number, den hits the key "PicDown", then the cursor JUMPS to that position (this is how they do it today, this is how it is required to work).</t>
  </si>
  <si>
    <t xml:space="preserve">Generell muss in allen Ausdrucken, Ansichten, Preisvergleichen eine richtige Sortierung der Positionen eingehalten werden. Zahlen sind vor Buchstaben einzuordnen. Beispiel: 01.02.61 ist vor 01.02.6A. </t>
  </si>
  <si>
    <t>In all views the numerical sorting must be applied. As for sorting of numbers and characters, here's an example. 01.02.61 must be BEFORE 01.02.6A. (More examples of such kind required for implementation)</t>
  </si>
  <si>
    <t xml:space="preserve">Bei der Erfassung der Preisvergleiche muss bei den Multis noch die Option von / bis ergänzt werden. Bisher nur einzeln oder alle möglich. </t>
  </si>
  <si>
    <t>Preisvergleich: For entry of MULTI data for each position in Preisvergleich, the user must be able to select FROM and TO, which enables him to enter MULTI data in bulk.</t>
  </si>
  <si>
    <t>No yet started</t>
  </si>
  <si>
    <t xml:space="preserve">Bei Hauptpositionen mit Detailpositionen sollte die Zusammenfassung der Kosten der einzelnen Detailpositionen in der Hauptposition angezeigt werden. </t>
  </si>
  <si>
    <t xml:space="preserve">If there's Detail KZ positions, then the "Base Position" must show the figures for ONE unit in the fields such as: Listenpreis, Einkaufspreis, etc. 
If 4 legs for a table are required and each leg costs 100 Rupees, then this adds 400 Rupees to the Listenpreis of the Base-LV Position Listenpreis. </t>
  </si>
  <si>
    <t>Bei der Umlage können keine Prozente angegeben werden (nur ein Preis möglich).</t>
  </si>
  <si>
    <t xml:space="preserve">Second option for entry of "General costs": Percentage values (further clarification required with OTTO). </t>
  </si>
  <si>
    <t>Weiterhin muss die Umlage den bereits bestehenden Zuschlägen hinzuaddiert werden. Zur Zeit werden die vorhandenen überschrieben.</t>
  </si>
  <si>
    <t>It seems that Umlage is still OVERWRITING the Selbstkosten. We had that issue before, please check whether in the lastest release this issue came up again!
(Compare Video as per 20 Feb 2019 from minute 10:45 onwards)</t>
  </si>
  <si>
    <t>15, 16</t>
  </si>
  <si>
    <t xml:space="preserve">Umsetzung der definierten Regeln für die Anzeige im Angebot für: Alternativpositionen, Zuschlagspositionen, Eventual-/Bedarfspositionen; </t>
  </si>
  <si>
    <t>compare tab "Proposal"</t>
  </si>
  <si>
    <t xml:space="preserve">Bei allen Positionen ohne Preis darf im Ausdruck KEINE Eintragung (wie etwa "Preistext" oder "0,00" erscheinen). Ausnahme: Der Text der im Feld "Preistext" eingetragen ist, muss im Ausdruck erscheinen. </t>
  </si>
  <si>
    <t>If there's not pricing entered, then fields EP, GP must be empty. There should be not text such as "Preistext" or even "0,00". 
Exception: If in the field "Preistext" something is entered, this text must be displayed in the EP-field (compare previously defined requirements, compare #50)
(Compare Video as per 20 Feb 2019 from minute 18:45 onwards)</t>
  </si>
  <si>
    <t>Veränderte Angabe von Maßeinheiten ist nicht möglich. Bedeutet das nur die vorgegebenen Auswahlkriterien verwendet werden können.</t>
  </si>
  <si>
    <t xml:space="preserve">Allow free entry of "unit measure" (not only selection from drop-down menu). This needs to be implemented both for "Kostendetails" (Here it doesn't work yet) and "LV Detailansicht" (Here it works already). </t>
  </si>
  <si>
    <t xml:space="preserve">Bei Vergabe der WG/WA über die Tabellenansicht oder die Kostendetails fragt OTTO PRO bei jeder Eingabe "Do you want to save the new article?", weil man von Feld zu Feld springen muss. </t>
  </si>
  <si>
    <t>When user enters WG/WA/WI values in the tabular overview, OTTO PRO throws after entry in first column ("WG"):  "Do you want to save the new article?"
(Compare Video as per 20 Feb 2019 from minute 22:30 onwards)</t>
  </si>
  <si>
    <t xml:space="preserve">Beim Ausdruck eines Nachtrages werden auch die Summen des Nachtrages mitaddiert, hier darf natürlich nur das addiert werden, was auch ausgedruckt wird. </t>
  </si>
  <si>
    <t xml:space="preserve">Check document: "Proposal_NT_sectionselection_wrong_20Feb2019_v02.pdf"
If user selects "NT01" or "NTM01" then only LV positions of that kind must be added up. </t>
  </si>
  <si>
    <t>Feedback 25.01.: #15. Beim Drücken des Speichern Button im Preisanfrage-Starten Dialogfeld verschwinden alle WG/WA ohne Lieferanten. Diese können erst durch ein komplettes Verlassen des Projektes und anschließendem Wiederauswählen des Projektes wiederhergestellt werden. (vgl. Anhang 5 und 6)</t>
  </si>
  <si>
    <t xml:space="preserve">In "Preisanfrage Starten": When hitting the SAVE-button, then all rows without suppliers disappear. This bug could not be replicated in Live-Video Session, however, plesae try to replicate in OTTO IT environment.
In fact, I have seen that issue. This issue seems to be erratic. We worked in the application for a while, the issue showed only quite some time into working with the application. </t>
  </si>
  <si>
    <t>Ergänzung eines Feldes für die Erfassung des abschließenden Textparagraphen auf der letzten Seite des Angebots unterhalb des Brutto-Gesamtpreises. Die Erfassung erfolgt analog zur Erfassung des Langtextes (Button =&gt; Pop-Up Fenster)</t>
  </si>
  <si>
    <t xml:space="preserve">For the last page we've agreed on the following approach: 
(1) In the tab "Projekteigenschaften" (where we have all meta data related to the project) we'll have another button that reads "Schlussparagraph Angebot". When user hits that button, a Pop-Up opens that is similmar to Langtext. User can enter text (pics not required). User can save and change that. 
(2) The content of this "Schlussparagraph Angebot" will be displayed on the last page of the Proposal: It will be displayed just beneath the last row of the proposal (in which we show the total). The applicable text font is the default format for the proposal. If words are underlined, in italic or bold - this formatting shall be applied. </t>
  </si>
  <si>
    <t xml:space="preserve">Das Kommentarfeld in "Projekteigenschaften" wird von einem Texteingabefeld (ohne Formatierungsmöglichkeiten) gewandelt in eine Eingabeoption vergleichbar dem Langtext: Nutzer klickt Button "Kommentar Kalkulator", in der Pop-Up Eingabemaske können Texteingaben gemacht und formatiert (!) werden. 
This content is also displayed in Querkalkulation report. </t>
  </si>
  <si>
    <t xml:space="preserve">Debugging: Anzeige von WA-Bezeichnung für "Projektbezogene WG/WA" in der Querkalkulation. </t>
  </si>
  <si>
    <t>Debugging: In the Querkalkulation the WG/WA description is not displayed for "project-related WG/A".</t>
  </si>
  <si>
    <t>Debugging: Anzeige Datum im Format TT.MM.JJJJ.</t>
  </si>
  <si>
    <t>Debugging: In Proposal the date format must be: DD.MM.YYYY</t>
  </si>
  <si>
    <t>QA: Angebotsdruck für 13 MB Angebot</t>
  </si>
  <si>
    <t xml:space="preserve">QA: Mr. Kümmel tried to create the proposal for the 13MB project. This didn't work. </t>
  </si>
  <si>
    <t xml:space="preserve">Debugging: Default-Wert für Montageminuten = "0" </t>
  </si>
  <si>
    <t>Debugging: Default value for "minutes" must be "0", if there's no entry in Artikelstammdaten. Currently that default value seems to be "1".</t>
  </si>
  <si>
    <t>[Preisanfrage/Debuggin] Rundungsregel auf zwei (2) Nachkommastellen</t>
  </si>
  <si>
    <t>[Preisanfrage / Debugging] Rounding rule must be applied here. Currently 3 digits are displayed.</t>
  </si>
  <si>
    <t>[Preisanfrage] Sortierung (und gegebenenfalls Suche) für das Szenario Dutzender von Lieferanten im Auswahlfeld für die Preisanfrage</t>
  </si>
  <si>
    <t xml:space="preserve">[Preisanfrage] Consider the scenario that user can select among 40 to 60 suppliers (which is the fact). This will require a proper sorting of that many suppliers (alphabetical order); we should consider a search feature (Search-as-you-Type). </t>
  </si>
  <si>
    <t>PM</t>
  </si>
  <si>
    <t>Architekt</t>
  </si>
  <si>
    <t>Entwickler</t>
  </si>
  <si>
    <t>Testingenieur</t>
  </si>
  <si>
    <t>Total Efforts</t>
  </si>
  <si>
    <t>Days</t>
  </si>
  <si>
    <t>Weeks</t>
  </si>
  <si>
    <t>Total</t>
  </si>
  <si>
    <t>Done</t>
  </si>
  <si>
    <t>Not Reproducible</t>
  </si>
  <si>
    <t xml:space="preserve">[Projekteigenschaften]  The commentary field alllows text entry without formatting (bold, underlining, etc.). We'll replace the commentary field by a button "Kommentar Kalkulator"; when hitting the button the user gets a Pop-Up that is similar to Langtext. User can enter text and format that text ... 
This content is also displayed in Querkalkulation report. </t>
  </si>
  <si>
    <r>
      <rPr>
        <sz val="11"/>
        <color rgb="FF1F497D"/>
        <rFont val="Calibri"/>
        <family val="2"/>
        <scheme val="minor"/>
      </rPr>
      <t xml:space="preserve">Bezeichnung von Alternativ- und Eventualpositionen im Angebot: „Alternativposition“, „Eventualposition mit GB“, „Eventualposition ohne GB“ - </t>
    </r>
    <r>
      <rPr>
        <b/>
        <sz val="11"/>
        <color rgb="FFFF0000"/>
        <rFont val="Calibri"/>
        <family val="2"/>
        <scheme val="minor"/>
      </rPr>
      <t>JA</t>
    </r>
  </si>
  <si>
    <t>In the proposal the following descriptions are to be used: E =&gt; "Eventualposition ohne GB", M =&gt; "Eventualposition mit GB", A =&gt; "Alternativposition"</t>
  </si>
  <si>
    <r>
      <rPr>
        <sz val="11"/>
        <color rgb="FF1F497D"/>
        <rFont val="Calibri"/>
        <family val="2"/>
        <scheme val="minor"/>
      </rPr>
      <t>„Eventualposition ohne GB“: Es wird nur der Einheitspreis angezeigt, NICHT der Gesamtpreis  </t>
    </r>
    <r>
      <rPr>
        <b/>
        <sz val="11"/>
        <color rgb="FFFF0000"/>
        <rFont val="Calibri"/>
        <family val="2"/>
        <scheme val="minor"/>
      </rPr>
      <t>JA</t>
    </r>
    <r>
      <rPr>
        <sz val="11"/>
        <color rgb="FF1F497D"/>
        <rFont val="Calibri"/>
        <family val="2"/>
        <scheme val="minor"/>
      </rPr>
      <t xml:space="preserve"> (</t>
    </r>
    <r>
      <rPr>
        <strike/>
        <sz val="11"/>
        <color rgb="FFFF0000"/>
        <rFont val="Calibri"/>
        <family val="2"/>
        <scheme val="minor"/>
      </rPr>
      <t>Feld bleibt leer</t>
    </r>
    <r>
      <rPr>
        <sz val="11"/>
        <color rgb="FF1F497D"/>
        <rFont val="Calibri"/>
        <family val="2"/>
        <scheme val="minor"/>
      </rPr>
      <t xml:space="preserve">) </t>
    </r>
    <r>
      <rPr>
        <b/>
        <sz val="11"/>
        <color rgb="FFFF0000"/>
        <rFont val="Calibri"/>
        <family val="2"/>
        <scheme val="minor"/>
      </rPr>
      <t xml:space="preserve">Im Feld Gesamtbetrag steht </t>
    </r>
    <r>
      <rPr>
        <b/>
        <u/>
        <sz val="11"/>
        <color rgb="FFFF0000"/>
        <rFont val="Calibri"/>
        <family val="2"/>
        <scheme val="minor"/>
      </rPr>
      <t>„nur EP!“</t>
    </r>
  </si>
  <si>
    <r>
      <t>E: We show ONLY the unit price. We don't show the "Gesamtpreis", in the field "Gesamtbetrag" it reads: "</t>
    </r>
    <r>
      <rPr>
        <u/>
        <sz val="11"/>
        <color theme="1"/>
        <rFont val="Calibri"/>
        <family val="2"/>
        <scheme val="minor"/>
      </rPr>
      <t>nur EP!</t>
    </r>
    <r>
      <rPr>
        <sz val="11"/>
        <color theme="1"/>
        <rFont val="Calibri"/>
        <family val="2"/>
        <scheme val="minor"/>
      </rPr>
      <t>"</t>
    </r>
  </si>
  <si>
    <r>
      <rPr>
        <sz val="11"/>
        <color rgb="FF1F497D"/>
        <rFont val="Calibri"/>
        <family val="2"/>
        <scheme val="minor"/>
      </rPr>
      <t xml:space="preserve">„Eventualposition mit GB“: Es wird sowohl der Einheitspreis angezeigt, als auch der Gesamtpreis </t>
    </r>
    <r>
      <rPr>
        <b/>
        <sz val="11"/>
        <color rgb="FFFF0000"/>
        <rFont val="Calibri"/>
        <family val="2"/>
        <scheme val="minor"/>
      </rPr>
      <t>JA, und wird zur Angebotssumme hinzu addiert!</t>
    </r>
    <r>
      <rPr>
        <sz val="11"/>
        <color rgb="FFFF0000"/>
        <rFont val="Calibri"/>
        <family val="2"/>
        <scheme val="minor"/>
      </rPr>
      <t xml:space="preserve"> </t>
    </r>
  </si>
  <si>
    <t>M: We show both unit price and Gesamtpreis</t>
  </si>
  <si>
    <r>
      <rPr>
        <sz val="11"/>
        <color rgb="FF1F497D"/>
        <rFont val="Calibri"/>
        <family val="2"/>
        <scheme val="minor"/>
      </rPr>
      <t>„Alternativposition“: Es wird nur der Einheitspreis angezeigt, NICHT der Gesamtpreis (Feld bleibt leer)</t>
    </r>
    <r>
      <rPr>
        <b/>
        <sz val="11"/>
        <color rgb="FFFF0000"/>
        <rFont val="Calibri"/>
        <family val="2"/>
        <scheme val="minor"/>
      </rPr>
      <t xml:space="preserve"> Ist richtig!</t>
    </r>
  </si>
  <si>
    <t>A: We show ONLY the unit price. We don't show the "Gesamtpreis", the field "Gesamtbetrag" is EMPTY</t>
  </si>
  <si>
    <r>
      <rPr>
        <sz val="11"/>
        <color rgb="FF1F497D"/>
        <rFont val="Calibri"/>
        <family val="2"/>
        <scheme val="minor"/>
      </rPr>
      <t xml:space="preserve">Wenn in einem Titel NUR „Alternativpositionen“ enthalten sind, dann wird der gesamte Titel als „Alternativtitel“ ausgegeben, die Titelsumme wird mit einem „A“ als Postfix versehen (z.B. 5.187,55A) </t>
    </r>
    <r>
      <rPr>
        <b/>
        <sz val="11"/>
        <color rgb="FFFF0000"/>
        <rFont val="Calibri"/>
        <family val="2"/>
        <scheme val="minor"/>
      </rPr>
      <t>Ist richtig!</t>
    </r>
    <r>
      <rPr>
        <sz val="11"/>
        <color rgb="FFFF0000"/>
        <rFont val="Calibri"/>
        <family val="2"/>
        <scheme val="minor"/>
      </rPr>
      <t xml:space="preserve"> </t>
    </r>
  </si>
  <si>
    <t xml:space="preserve">If in a (sub)title there's ONLY "Alternativposition", then a special rule applies to the entire (sub)title: All the "Gesamtpreis" are added up (but not shown), and this sum is displayed in the (sub)title line with an "A", such as "5.187,55A". Still the general rules apply, this sum is not added to any other sum. </t>
  </si>
  <si>
    <r>
      <rPr>
        <sz val="11"/>
        <color rgb="FF1F497D"/>
        <rFont val="Calibri"/>
        <family val="2"/>
        <scheme val="minor"/>
      </rPr>
      <t>Wenn in einem Titel Alternativpositionen enthalten sind UND eine oder mehrere „Eventualpositionen ohne GB“ UND keine weitere sonstige Positionstyp (zum Beispiel Normalposition), dann wird weiterhin ein „Alternativtitel“ ausgegeben, aber nur mit der Gesamtsumme der Alternativpositionen</t>
    </r>
    <r>
      <rPr>
        <b/>
        <sz val="11"/>
        <color rgb="FFFF0000"/>
        <rFont val="Calibri"/>
        <family val="2"/>
        <scheme val="minor"/>
      </rPr>
      <t xml:space="preserve"> Ist richtig!</t>
    </r>
  </si>
  <si>
    <t>If a (sub)title contains Alternativpositionen AND one or more E-Positions AND no other Position KZ, then the same rule applies to the (sub)title: All "Alternativpositionen" are added up (but NOT the E-Positions) and displayed such as "5.187,55A"</t>
  </si>
  <si>
    <r>
      <rPr>
        <sz val="11"/>
        <color rgb="FF1F497D"/>
        <rFont val="Calibri"/>
        <family val="2"/>
        <scheme val="minor"/>
      </rPr>
      <t xml:space="preserve">Wenn in einem Titel Alternativpositionen enthalten sind UND eine oder mehrere „Eventualpositionen mit GB“, dann greift die Standard-Regel: Es wird in der Titelsumme die Summe der Eventualposition(en) mit GB gezeigt. </t>
    </r>
    <r>
      <rPr>
        <b/>
        <sz val="11"/>
        <color rgb="FFFF0000"/>
        <rFont val="Calibri"/>
        <family val="2"/>
        <scheme val="minor"/>
      </rPr>
      <t>Ist richtig!</t>
    </r>
  </si>
  <si>
    <t>If a (sub)title contains Alternativpositionen AND one or more M-Positions or other Position KZ, then the default rule applies to the (sub)title: It will display the sum of those positions that are usually added up (definitley not the Alternativpositionen)</t>
  </si>
  <si>
    <t>Zuschlagspositionen (Position KZ "Z") must be displayed in the proposal. Check the document "Proposal_Zuschlagsposition_Z_wrong_20Feb2019.pdf" =&gt; in that document it's wrong</t>
  </si>
  <si>
    <t>Dev Status</t>
  </si>
  <si>
    <t>Testing Status</t>
  </si>
  <si>
    <t>Bug ID</t>
  </si>
  <si>
    <t>Component</t>
  </si>
  <si>
    <t>Summary</t>
  </si>
  <si>
    <t>Status</t>
  </si>
  <si>
    <t>General</t>
  </si>
  <si>
    <t>The button orientation should be similar across the tool.Eg : Ok(right) and the â€œCancelâ€(Left)button</t>
  </si>
  <si>
    <t>The shortcuts should work in all the forms and the sub forms.(Eg: F9 for saving)</t>
  </si>
  <si>
    <t>New Project</t>
  </si>
  <si>
    <t>Alignment is required for the form elements.</t>
  </si>
  <si>
    <t>Umlage</t>
  </si>
  <si>
    <t>The umlage % entry field must accept only one decimal.</t>
  </si>
  <si>
    <t>The umlage factor must be applied to the locked cell as well, in case of the percentage.</t>
  </si>
  <si>
    <t>LV Details</t>
  </si>
  <si>
    <t>Text position's order is getting changed.</t>
  </si>
  <si>
    <t>Unhandled exception is being displayed when â€˜Copyâ€™ the position button is clicked and then the â€˜Cancelâ€™ button is clicked.</t>
  </si>
  <si>
    <t>Tool does not display the measure field in the LV details form.</t>
  </si>
  <si>
    <t>The 'Selbskosten' value in the 'Selbskosten' field in the form is not getting updated correctly.</t>
  </si>
  <si>
    <t>The montage values for the base position is not being calculated correctly.</t>
  </si>
  <si>
    <t>Angebot</t>
  </si>
  <si>
    <t>The field â€˜LV sectionâ€™ drop down is not getting cleared when changing from â€˜LV sectionâ€™ radio button to the â€˜All LV positionâ€™ radio button.</t>
  </si>
  <si>
    <t>Detail KZ entry field in the â€˜LV Detailsâ€™ form must be a non-editable field.</t>
  </si>
  <si>
    <t>Unhandled exception is being displayed on appending alphabets along with NT/NTM entries.</t>
  </si>
  <si>
    <t>The LV section drop down should not display the â€˜HAâ€™ entry once the project has been changed to commission.</t>
  </si>
  <si>
    <t>The field for creating the LV sections(NT and NTM) entry is disabled.</t>
  </si>
  <si>
    <t>The tool displays as "Project details saved successfully", on changing the project to commission which is not required.</t>
  </si>
  <si>
    <t>On adding a new position, the grouping is getting de-grouped.</t>
  </si>
  <si>
    <t>The pop up "Do you want to save the article" is being displayed twice which is not required.</t>
  </si>
  <si>
    <t>GAEB Import</t>
  </si>
  <si>
    <t>Import does not work for any import file. Displays as "Project number already exists".</t>
  </si>
  <si>
    <t>Update Supplier Proposal</t>
  </si>
  <si>
    <t>The values displayed in the views of the â€˜Update supply proposalâ€™ is incorrect.</t>
  </si>
  <si>
    <t>Other</t>
  </si>
  <si>
    <t>The positions are completely shuffled in the new project that is created via the copy project in the project load module.</t>
  </si>
  <si>
    <t>The grid that displays the details of the positions(section in the right) looks like editable , can be greyed.</t>
  </si>
  <si>
    <t>When updating the supplier proposal, if the position is having some multi values, then change the value in the grid for the list price and save. Then the multi value is getting updated to the default value 1.</t>
  </si>
  <si>
    <t>Global LV Bearbeitung</t>
  </si>
  <si>
    <t>In the global editing if entered the article in the wg/wa/wi fields and click on enter the dimensions are not displayed.</t>
  </si>
  <si>
    <t>Supplier Proposal</t>
  </si>
  <si>
    <t>Import doses not work for importing the file for the second time for the same supplier with different name.</t>
  </si>
  <si>
    <t>Enter the â€˜typâ€™ and click on save says as updated but does not get updated.</t>
  </si>
  <si>
    <t>Incorrect value is being displayed in the â€˜Selbskostenâ€™ field of LV details form.</t>
  </si>
  <si>
    <t>Close and reopen the â€˜Global editingâ€™ form the previous setting and selections are not getting cleared.</t>
  </si>
  <si>
    <t>When the pries text is entered the material calculated and all the related fields are setting to null value automatically but the montage is not setting to null value.</t>
  </si>
  <si>
    <t>Add Accessories</t>
  </si>
  <si>
    <t>There must be an option to view the accessories created.</t>
  </si>
  <si>
    <t>Wrong position is getting created.</t>
  </si>
  <si>
    <t>Discount module</t>
  </si>
  <si>
    <t>Unhandled error is being displayed when user try to create the discount position while creating the project.</t>
  </si>
  <si>
    <t>The grid in the LV details form does not have an option to enter the listprice for the material and the montage.</t>
  </si>
  <si>
    <t>Tool can display the project name that is loaded in the ribbon/menu section at the top.</t>
  </si>
  <si>
    <t>Selbskosten</t>
  </si>
  <si>
    <t>In the â€˜Selbskostenâ€™ for the â€˜Xâ€™ and â€˜Sâ€™ value calculation, it is considering the value on the position â€˜Eâ€™.Should it be considered?</t>
  </si>
  <si>
    <t>When the Montage listprice is provided explicitly by the user, the std field calculation rounding off is not correct.</t>
  </si>
  <si>
    <t>Create a position with position specific article, each time while updating or saving the new data for the position the pop is being displayed as â€˜Do you want to save the new articleâ€™.</t>
  </si>
  <si>
    <t>Create the article similar to the article present in the â€˜Article masterâ€™, the tool does not display as â€˜do you want to save the articleâ€™.</t>
  </si>
  <si>
    <t>Enter the listenpreis for material and montage, enter the multi value and click on â€˜escâ€™ key then all the entered value is lost.</t>
  </si>
  <si>
    <t>Check the checkbox â€˜Direkte Erfassung Montagelistenpreisâ€™ for any one position in the hirearchy, the check box is displaying as checked for all the other positions</t>
  </si>
  <si>
    <t>Once the position specific article has been created, if the same article is being used by another position. Should the save popup be displayed again?</t>
  </si>
  <si>
    <t>The values are not being calculated for the project article created.</t>
  </si>
  <si>
    <t>Artikel Stammdaten</t>
  </si>
  <si>
    <t>The tool does not display the pop to save the new article.</t>
  </si>
  <si>
    <t>Update a position from the â€˜ArtikelDatenâ€™ article to a new position article/project article, the article gets updated but the other field values does not get updated.</t>
  </si>
  <si>
    <t>Global LV editing when the position is entered from 5.1.0020 and 5.1.0030 some other positions are also being listed for editing.</t>
  </si>
  <si>
    <t>Create a detail KZ entry and delete the same detail KZ entry created. The value has to be transferred back to the main position?</t>
  </si>
  <si>
    <t>Copy and paste the data into the lang text field then that is not getting updated for the kurz text field in the LV details form while saving, later gets updated after saving.</t>
  </si>
  <si>
    <t>Provide restrictions for the MWST% field in the new project creation module.</t>
  </si>
  <si>
    <t>Incorrect tax calculation, when the gesmat preis is zero</t>
  </si>
  <si>
    <t>Report is fetching some additional positions.</t>
  </si>
  <si>
    <t>The cancel button does not perform any action.</t>
  </si>
  <si>
    <t>Blank spaces will be added in the kurz text field when there is an image followed by the text in the lang text file and when there is no explicit kurz text.</t>
  </si>
  <si>
    <t>The field â€œNachlass Nettoâ€ is displaying two â€œ-â€œ(minus) sign.</t>
  </si>
  <si>
    <t>User is allowed to generate the report with the date lesser than the current date. Should this be restircted?</t>
  </si>
  <si>
    <t>The date format for generating the report must be â€œDD-MM-YYYYâ€ instead of â€œMM-DD-YYYYâ€.</t>
  </si>
  <si>
    <t>Lang text is getting cut for few positions.</t>
  </si>
  <si>
    <t>Lang text can be filled completely below the position instead of the center align.</t>
  </si>
  <si>
    <t>The positions in the report are not displayed in order.</t>
  </si>
  <si>
    <t>Unhandled exception is being displayed on selecting an option from the filter for all the fields in the LV details form.</t>
  </si>
  <si>
    <t>Once the position is created tool should not allow to edit/update the position's OZ field.</t>
  </si>
  <si>
    <t>The grouping should be retained in the LV details section each time the form is loaded.</t>
  </si>
  <si>
    <t>Success message must be displayed, after the import of the file from the supply proposal.</t>
  </si>
  <si>
    <t>The form does not get updated when few positions WG/WA has been changed/updated in the LV details/Global LV editing form, still the old proposal mappings are displayed in the form.</t>
  </si>
  <si>
    <t>The discount position is getting created for the subtitle which is not having any positions.</t>
  </si>
  <si>
    <t>Moving of the discount position must be restricted.</t>
  </si>
  <si>
    <t>Subtitle is having some values which should not be allowed.</t>
  </si>
  <si>
    <t>The value from the tool and the calculated value has a mismatch in the discount section. The sum value of the subtitle is not getting calculated correctly (slight variation is found from the actual value).</t>
  </si>
  <si>
    <t>Provide restrictions for the discount field in the new project creation module.</t>
  </si>
  <si>
    <t>Unhandled exception is being displayed if incorrect data has been provided for the 'von OZ' and 'Bis OZ'.</t>
  </si>
  <si>
    <t>On Importing the GAEB file the success message must be displayed.</t>
  </si>
  <si>
    <t>Supplier</t>
  </si>
  <si>
    <t>On saving the supplier data the success message is being displayed in the background.</t>
  </si>
  <si>
    <t>If the column â€œGesmatPreisâ€ is checked , the total price at the end is still being displayed.</t>
  </si>
  <si>
    <t>If some incorrect values are passed for the report generation the following unhandled exception is being displayed as "Failed to enable constraints". (For - title and untertitle)</t>
  </si>
  <si>
    <t>Check box selection is not getting cleared for "Aushwahloptionen" on form re-opening.</t>
  </si>
  <si>
    <t>On clicking the check box in the "Aushwahloptionen" the text is not visible, even after the selection on the check box the text must be visible.</t>
  </si>
  <si>
    <t>Retain the form open after generating the report, if user wants to generate multiple reports at a time.</t>
  </si>
  <si>
    <t>The radio button selection is not getting cleared for the â€œAnzeige textâ€ on re-opening.</t>
  </si>
  <si>
    <t>Kurz text field takes the value from the lang text on updating the kurz text field.</t>
  </si>
  <si>
    <t>The EP value is not setting to "0",when the preis text field is updated via the "Global LV Editing" module.</t>
  </si>
  <si>
    <t>Kunde field must be marked as mandatory.</t>
  </si>
  <si>
    <t>On installing the Otto tool it created a blank junk folder in the folder where the tool is installed.</t>
  </si>
  <si>
    <t>Form blatt</t>
  </si>
  <si>
    <t>Newly added articles are not displaying in form blatt article form.because we are taking from article master.</t>
  </si>
  <si>
    <t>Access Management</t>
  </si>
  <si>
    <t>team member of invoicing department is not having the read &amp; write access for the calculation (cost details, multi 5, multi6, umlage, bulk operation) of  NT &amp; NTM positions</t>
  </si>
  <si>
    <t>invoicing department is not able to add NT &amp; NTM positions</t>
  </si>
  <si>
    <t>Einkaufspreis value is having small decimal difference if it has been added through "Add accessories"</t>
  </si>
  <si>
    <t>Clicking on the formblatt 221 &amp; 223 report is showing message "Please assign them to the cost types"</t>
  </si>
  <si>
    <t>Data in the article table is not getting cleared even if the search is not showing any results</t>
  </si>
  <si>
    <t>Getting error message when we are updating the kurz text of VR position</t>
  </si>
  <si>
    <t>Gultigkeit datum form is not getting updated automatically when we add new validity date</t>
  </si>
  <si>
    <t>Dimension list is disappearing and WI value is getting changed when we try to save the multi of existing article</t>
  </si>
  <si>
    <t>Submit Proposal</t>
  </si>
  <si>
    <t>Getting error message if we have a position having 0 Ep value and having preis text value</t>
  </si>
  <si>
    <t>Material &amp; montage preis value showing in the subtitle level sum is not correct if we have filtered the report based on LV section</t>
  </si>
  <si>
    <t>Should not show sum for EP for "Angebotsdruck ohne material/montagepreis" report</t>
  </si>
  <si>
    <t>Umlage is showing error message when we click on the "Speichern Und Aktualisieren" button for a project having EP value zero</t>
  </si>
  <si>
    <t>Coversheet</t>
  </si>
  <si>
    <t>Getting error message While opening cover sheet and the template after changing their file path</t>
  </si>
  <si>
    <t>Decimal place showing for the values in the EP column is not correct</t>
  </si>
  <si>
    <t>Cost details</t>
  </si>
  <si>
    <t>Material list price is getting rounded to 2 decimal places after saving an 8 decimal places value</t>
  </si>
  <si>
    <t>Getting error message "Error in loading position" when we propose an article which is not having LV position</t>
  </si>
  <si>
    <t>Multi 6</t>
  </si>
  <si>
    <t>EP and GB value of montage is becoming zero for a project having "S" value over MA field and we are updating the multi 6</t>
  </si>
  <si>
    <t>If there is only one article , then it should display the data of other tables automatically without double clicking on that row</t>
  </si>
  <si>
    <t>Clicking on the Email option is opening the export window and closing of the export window starts exporting data</t>
  </si>
  <si>
    <t>Newly added article or LV position are not getting updated even after we close and open the supplier proposal</t>
  </si>
  <si>
    <t>Kurz text is coming in more than 2 lines, when there is no kurz text for that position and it's taking the kurz text from the lang text</t>
  </si>
  <si>
    <t>when we are making the search on supplier details table, "article" table data is not getting cleared based on the filtered search result</t>
  </si>
  <si>
    <t>Duplicate entries are allowed in the supplier master data</t>
  </si>
  <si>
    <t>Otto Master Data</t>
  </si>
  <si>
    <t>Duplicate entries are allowed for both otto details and contact person section</t>
  </si>
  <si>
    <t>when we are making the search on otto details table , "AnsprPartner" table data is not getting cleared based on the filtered search result</t>
  </si>
  <si>
    <t>Angebot report is not displaying discount for the commissioned project</t>
  </si>
  <si>
    <t>QuerKalkulation</t>
  </si>
  <si>
    <t>Small decimal difference is coming for the calculation of MA.EK, MA.VK, MO.EK, MO.VK</t>
  </si>
  <si>
    <t>Multi value showing is not correct for few articles</t>
  </si>
  <si>
    <t>Material and montage price is becoming zero for detail kz 1 position added through add accessory</t>
  </si>
  <si>
    <t>Administrator is able to add detail kz to an LV position using the "Add accessories" option</t>
  </si>
  <si>
    <t>Typ drop down in the Add accessory form is not sorted properly</t>
  </si>
  <si>
    <t>Bulk Operation_Action A</t>
  </si>
  <si>
    <t>Size of the text box showing for the set functionality of Action A items are not uniform</t>
  </si>
  <si>
    <t>Bulk Operation</t>
  </si>
  <si>
    <t>Position which we have created for first title after the creation of second title position is showing both title positions if we search for first title positions</t>
  </si>
  <si>
    <t>Delivery Notes</t>
  </si>
  <si>
    <t>Sorting order of LV is coming in the order which we have created the LV positions</t>
  </si>
  <si>
    <t>0.01 difference is coming in the discount value if we have all N,E,A,M, P positions under one title</t>
  </si>
  <si>
    <t>Bulk Operation_Action B</t>
  </si>
  <si>
    <t>Updating the Typ through bulk operation is not considering the first dimension of the article</t>
  </si>
  <si>
    <t>Copy Project</t>
  </si>
  <si>
    <t>Copy project is not copying the discount position to the discount table</t>
  </si>
  <si>
    <t>A White screen is coming when we close the project details tab and clicking on the yes or No on the confirmation message</t>
  </si>
  <si>
    <t>GAEB Export</t>
  </si>
  <si>
    <t>ORCA AVA is showing Discount value as Zero for D81, P81, P86, X81 formats</t>
  </si>
  <si>
    <t>Discount showing on ORCA AVA for D86 and X86 format is not correct</t>
  </si>
  <si>
    <t>User is able to save the Lv details if he is doing the login as administrator and importing the project using "project import"</t>
  </si>
  <si>
    <t>Surcharge value and the percentage showing in the ORCA report is not correct</t>
  </si>
  <si>
    <t>Proposal pdf is showing a high clarity image of lang text in 2 pages</t>
  </si>
  <si>
    <t>Project Import</t>
  </si>
  <si>
    <t>Surcharge position is getting imported as Normal position</t>
  </si>
  <si>
    <t>form blatt 223 - Sorting of LV position is not correct</t>
  </si>
  <si>
    <t>Getting execution timeout error while importing a GAEB file having 2 high clarity images</t>
  </si>
  <si>
    <t>Word Addin</t>
  </si>
  <si>
    <t>Getting error message when we are installing word addin on a machine which is already having it</t>
  </si>
  <si>
    <t>Grid view table of text module (2nd table) is not clearing the data if we change the selection in the "Textmodul bereich" dropdown</t>
  </si>
  <si>
    <t>Sorting in bulk operation is coming as that of order we have entered the value</t>
  </si>
  <si>
    <t>Menge of detail kz other than 0 position is not getting updated when we are doing the bulk operation</t>
  </si>
  <si>
    <t>Features</t>
  </si>
  <si>
    <t>If NT or NTM position creation is with RW and the first 2 features are in R mode, then New button should be enabled for commissioned project</t>
  </si>
  <si>
    <t>Getting time out error message while importing "MaKh Soest - 21609 - Umbau OP 5" file</t>
  </si>
  <si>
    <t>Getting object reference error when we are clicking on the ok button when there is no data in the grid view of text module</t>
  </si>
  <si>
    <t>Sorting is not happening properly in the reports</t>
  </si>
  <si>
    <t>Alignment of the text is getting changed after saving the kurz text and lang text</t>
  </si>
  <si>
    <t>For title we have to disable stufe fields &amp; ohne stufe fields, for avoiding the issues because of editing the title</t>
  </si>
  <si>
    <t>As of now we are showing enpty report instead of message box… later go live we will implement errror handling in reports</t>
  </si>
  <si>
    <t xml:space="preserve">  </t>
  </si>
  <si>
    <t>we should follow the calculation rule like separate discount for MA and MO</t>
  </si>
  <si>
    <t>Remarks</t>
  </si>
  <si>
    <t>Expected</t>
  </si>
  <si>
    <t>User has to set the resolution of Images. Informed to client</t>
  </si>
  <si>
    <t>Filtering remains same as per the requirement</t>
  </si>
  <si>
    <t>Closed</t>
  </si>
  <si>
    <t>Fixed</t>
  </si>
  <si>
    <t>Requirement</t>
  </si>
  <si>
    <t>requirement</t>
  </si>
  <si>
    <t>Duplicate</t>
  </si>
  <si>
    <t>old</t>
  </si>
  <si>
    <t>Create a copy of the position(right click option), then the preis text is being saved by default as 1, which is not there in the main position(from which the copy has been created).</t>
  </si>
  <si>
    <t>Incorrect surcharge value calculation because of improper ordering of the positions.</t>
  </si>
  <si>
    <t>Bulk operation must be possible for the additional entries(NT/NTM) after the project has been changed into 'commission'.</t>
  </si>
  <si>
    <t>Unhandled exceptoion is being displayed,On creating NT/NTM entry with only 2 digits (Eg: NT10).</t>
  </si>
  <si>
    <t>The discount field is not displayed in the report when report is generated for the 'LV Sections'.</t>
  </si>
  <si>
    <t>The report is displaying as 'A', when the gesmat price checkbox is checked.</t>
  </si>
  <si>
    <t>Tax calculation is wrong in German system. Instead of 19% it is taking as 1900%</t>
  </si>
  <si>
    <t>The article other than the article master article, when entering in the grid view after entering â€˜WGâ€™ itself the pop up is displayed as â€˜Do you want to save the new article?â€™</t>
  </si>
  <si>
    <t>Bulk update â€“ when the filters are on, and when there is new positions entered in the von and bis fields, when clicked on enter the previous filters must be cleared.</t>
  </si>
  <si>
    <t>The LV details position creation accepts alphabets, the global editing form does not accept the alphabets, in the filtering section.</t>
  </si>
  <si>
    <t>Bug Description</t>
  </si>
  <si>
    <t>When the article is removed from a subtitle in the “Bulk operation” , the menge value is getting set to 1</t>
  </si>
  <si>
    <t>After the remove option is perform for the article, update the same subtitle with the ‘typ’ then does not get updated</t>
  </si>
  <si>
    <t>Working as exptected</t>
  </si>
  <si>
    <t>The factor field in the new project accepts 3 decimals, but the factor in the LV details form displays only 2 decimals. Same decimal length can be maintained in both the places.</t>
  </si>
  <si>
    <t>Umlage value is not calculated for the % value</t>
  </si>
  <si>
    <t>Ordering</t>
  </si>
  <si>
    <t>In the Querkalkulation v1, the title and untertitle selection provide any value(restriction must be provided), the report is generated with all the articles.</t>
  </si>
  <si>
    <t>The umlage value is not being saved in the form on applying to the positions(on tool/project reopening).</t>
  </si>
  <si>
    <t>In LV details if surcharge is applied for a position 30 -40 if any new positions is created in between these range the surcharge value is not getting updated/calculated for the newly added position.</t>
  </si>
  <si>
    <t>Tested</t>
  </si>
  <si>
    <t>Fixed. now we are saving the position specific articles in to database.
we will not ask user to save the the position specific article once it is used in the same project.</t>
  </si>
  <si>
    <t>Ordering of the positions is still not fixed</t>
  </si>
  <si>
    <t>failed</t>
  </si>
  <si>
    <t>Getting repeated sometimes</t>
  </si>
  <si>
    <t>In consitent</t>
  </si>
  <si>
    <t xml:space="preserve">Testing Status </t>
  </si>
  <si>
    <t>Comments</t>
  </si>
  <si>
    <t>1.1.10</t>
  </si>
  <si>
    <t>Final Result</t>
  </si>
  <si>
    <t>Hourly Rate* (B/A)</t>
  </si>
  <si>
    <t>Value B</t>
  </si>
  <si>
    <t>Value A</t>
  </si>
  <si>
    <t>Sum(Menge*MOEK)</t>
  </si>
  <si>
    <t>Sum(Menge * Round(MOVK,2)) + Sum(Menge * Round(MOVK,2) * SurchargeMO %)</t>
  </si>
  <si>
    <t>20 * ValueB/ValueA</t>
  </si>
  <si>
    <t>[ID 4,6] In “LV Detailsicht” users cannot create via COPY-function a Detail-KZ position (entry field doesn’t allow data entry)</t>
  </si>
  <si>
    <t>[ID 34] all fine. Just remove the title “Schlussparagraph Angebot” in the Proposal document.</t>
  </si>
  <si>
    <t>Print-Out: PDF are coming out fine. If you send a document to the printer, then something seems to be cut off (scanned sample documents attached). Please check. Before doing something about that, we’ll need to discuss the root cause.</t>
  </si>
  <si>
    <t>[ID 5] Can you provide the Key with which user can JUMP to an LV position? Please add that shortcut to the ShortCut overview (Ribbon Bar)</t>
  </si>
  <si>
    <t>Item</t>
  </si>
  <si>
    <t>Deffered-Phase2</t>
  </si>
  <si>
    <t>Working as expected</t>
  </si>
  <si>
    <t>Text positions in Angebot report</t>
  </si>
  <si>
    <t xml:space="preserve">Text positions in Angebot report
[ ] Keine (“None” – if this is selected, the others cannot be selected; that should be the DEFAULT)
[ ] Hinweistext (H)
[ ] Ausführungsbeschreibung (AB)
[ ] Block einer Ausführungsbeschreibung (BA)
[ ] Vertragliche Regelung (VR)
[ ] Unterbeschreibung (UB)
</t>
  </si>
  <si>
    <t>Should the text position be displayed in the report?</t>
  </si>
  <si>
    <t>Umlage value calculation pos 'A' and 'E' is being considered.</t>
  </si>
  <si>
    <t>In the Querkalkulation v1 and v2, the title and untertitle selection provide any value(restriction must be provided), the report is generated with all the articles.</t>
  </si>
  <si>
    <t>Remove the preis text from the â€˜Global editingâ€™ form, the calculation of the EP and GB must be triggered.</t>
  </si>
  <si>
    <t>When the filters are on, and when there is new positions entered in the von and bis fields, when clicked on enter the previous filters must be cleared.</t>
  </si>
  <si>
    <t>Discount field in the entry mask accepts only 2 decimal, but the grid view displays as 3 decimal(make it uniform in both the places)</t>
  </si>
  <si>
    <t>When the project import has been done from the new project tab, then the created project must be loaded (As of now only success message is being displayed in the status bar).</t>
  </si>
  <si>
    <t>Multiple position/subtitle/Title level delete with confirmation from the user must be allowed.</t>
  </si>
  <si>
    <t>For the search option (search particular position) in the LV details form, if the â€œ.â€ is not provided at the end of the position then the search/f2 key does not work as expected.</t>
  </si>
  <si>
    <t>After saving the project it must not allow to change the project number.</t>
  </si>
  <si>
    <t>When the subtitle is blank, the drag and drop 'pos OZ' created is incorrect.</t>
  </si>
  <si>
    <t>Text position is not getting created correctly, all are getting created in the top.</t>
  </si>
  <si>
    <t>Change the position value of the position which is having a â€˜detail KZâ€™ only the base position is getting updated.</t>
  </si>
  <si>
    <t>If surcharge is applied from 03.01.0010 to 03.01.0020 then for surcharge calculation should not be consider 03.01.0020.1.</t>
  </si>
  <si>
    <t>The factor displayed in the Selbskosten and verkaufksoten should be the average of the factor values present for the articles.</t>
  </si>
  <si>
    <t>The kurz text field is empty but the filter section is displaying some junk values.</t>
  </si>
  <si>
    <t>The montage value allows to enter 2 decimal places, but saves only one decimal place.</t>
  </si>
  <si>
    <t>Remove the article from global bearbeitung, the field value are still retained.</t>
  </si>
  <si>
    <t>The supply proposal module must allow to add the same supplier twice in the same module, rather than going to the update supplier proposal and changing in the supply proposal module</t>
  </si>
  <si>
    <t>In the discount field if the decimal value is not entered, then the tool should display as .00(eg if 12 is entered it should display as 12.00. Because now it displays as 12.)</t>
  </si>
  <si>
    <t>Select any article without selecting the dimension the first dimension is not saved in the LV details form(Only if user selects the dimension explicitly then the dimension is getting saved).</t>
  </si>
  <si>
    <t>Project and position specific article is taking the value from the position above it when the WG/WI values are entered via the grid.</t>
  </si>
  <si>
    <t>Provide validation for the mapping in  the import file.</t>
  </si>
  <si>
    <t>Otto Cockpit Interface</t>
  </si>
  <si>
    <t>100-M account should have the value in 'Negative sign'.</t>
  </si>
  <si>
    <t>Provide the success message to the user after the data transfer to "OTTO cockpit" has been completed.</t>
  </si>
  <si>
    <t>User must be allowed to copy the entire title/subtitle</t>
  </si>
  <si>
    <t>On creating the title/subtitle the 'stufe' field must be empty</t>
  </si>
  <si>
    <t>If the percentage value is provide then the data transfer for the "OTTO cockpit" for the account 102-M is not correct.(Pr : Test3)</t>
  </si>
  <si>
    <t>The description field in the Querkalk report 2 has been overlapped on the border</t>
  </si>
  <si>
    <t>The ordering of the positions has to be maintained in the report.</t>
  </si>
  <si>
    <t>The measure field(col4) is not fetched in the report</t>
  </si>
  <si>
    <t>For each 'Detail KZ' entry there is one row in the report.</t>
  </si>
  <si>
    <t>col 7 the surcharge value is not considered for the calculation.</t>
  </si>
  <si>
    <t>The value of the article from position having article data is getting copied to the position with project specific article, when the position is created continuosly one after the other.</t>
  </si>
  <si>
    <t>The project article description is not being displayed in the 'Selbskosten' and 'Verkaufskosten' module.</t>
  </si>
  <si>
    <t>Formblatt article' module is not displaying one article even if it is present in the 'LV Details' form.(Pr: tArticle, Pos: 01.02.0040.)</t>
  </si>
  <si>
    <t>Create a Detail KZ position via the copy button the menge is getting changed by value '0.001'.</t>
  </si>
  <si>
    <t>In the latest version change the project to commission then the 'LV Sections' drop down is not showing the 'NT/NTM' option, show 'HA' but does not allow to select.(03-05-2019 build)</t>
  </si>
  <si>
    <t>When trying to create the copy of the 'Detail KZ' entry when the project has been changed to commission the copy is not created.</t>
  </si>
  <si>
    <t>Dev-Remarks</t>
  </si>
  <si>
    <t>Testing-Comments</t>
  </si>
  <si>
    <t>Dev-Status</t>
  </si>
  <si>
    <t>Yes, we got the new requirement</t>
  </si>
  <si>
    <t>User will ENTER costs for specific types of cost (such as “Baustelleneinrichtung”, “Umlage Logistik”, etc. – compare Mock-Up Screen). These costs are not specific to ONE LV Position, but they are general costs and shall be distributed equally to ALL LV Positions
NOTE: This entire method applies ONLY to the main proposal (this is NOT to be applied to additions – and cannot be applied to any “LV section” other than “HA”)</t>
  </si>
  <si>
    <t>Fix not required</t>
  </si>
  <si>
    <t>we will keep validations in Phase-2</t>
  </si>
  <si>
    <t>It is accepting characters</t>
  </si>
  <si>
    <t>Reverse calculation is not required as per the requirement</t>
  </si>
  <si>
    <t>Disabled filtering and sorting</t>
  </si>
  <si>
    <t>Client is not with multiple popup messages.</t>
  </si>
  <si>
    <t>intially we use to show confirmation, but client asked to remove that.</t>
  </si>
  <si>
    <t>user will enter complete oz to search i.e. along with "."</t>
  </si>
  <si>
    <t>Please test with new design of ordering</t>
  </si>
  <si>
    <t>No such requirement as of now, still will fix in the phase 2</t>
  </si>
  <si>
    <t>As per the requirement, if the same article is asigned to multiple postions, faktor will be also same.</t>
  </si>
  <si>
    <t>Kurz text field is rich text box. Due to this it is showing junk data in filter section. User will not filter based on kurz text. Will disable filter for kurz text column.</t>
  </si>
  <si>
    <t>As expected</t>
  </si>
  <si>
    <t>No such requirement as of now, will discuss with client</t>
  </si>
  <si>
    <t>we use to show the first dimension but client asked to remove that functionality. User has to select the dimension from list or enter manually</t>
  </si>
  <si>
    <t>it is as exptected</t>
  </si>
  <si>
    <t>no such requirement.</t>
  </si>
  <si>
    <t>if onhe stufe is empty, tool will consider  that as title or subtitle.</t>
  </si>
  <si>
    <t>Yes, we will show detail kz postions in formblatt report as base postions will not have the articles.</t>
  </si>
  <si>
    <t>the value is getting saved as 2 decimals only, but when the minutes and hours recalculating the values it isrounding to 1 decimal based on minutes value. To fix it we need to save montage checkbox into database.</t>
  </si>
  <si>
    <t>we have bbacklog item in Phase-2</t>
  </si>
  <si>
    <t>Ideally use will not assign articles when creating postions</t>
  </si>
  <si>
    <t>will try to reproduce post release</t>
  </si>
  <si>
    <t>In consistent behaviour</t>
  </si>
  <si>
    <t>will discuss in call</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</si>
</sst>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1"/>
      <color theme="1"/>
      <name val="Roboto"/>
    </font>
    <font>
      <b/>
      <sz val="11"/>
      <color theme="1"/>
      <name val="Roboto"/>
    </font>
    <font>
      <sz val="14"/>
      <color theme="1"/>
      <name val="Roboto"/>
    </font>
    <font>
      <sz val="14"/>
      <color theme="1"/>
      <name val="Calibri"/>
      <family val="2"/>
      <scheme val="minor"/>
    </font>
    <font>
      <sz val="14"/>
      <color theme="0"/>
      <name val="Roboto"/>
    </font>
    <font>
      <sz val="11"/>
      <color rgb="FFFF0000"/>
      <name val="Calibri"/>
      <family val="2"/>
      <scheme val="minor"/>
    </font>
    <font>
      <sz val="11"/>
      <color rgb="FF1F497D"/>
      <name val="Calibri"/>
      <family val="2"/>
      <scheme val="minor"/>
    </font>
    <font>
      <b/>
      <sz val="11"/>
      <color rgb="FFFF0000"/>
      <name val="Calibri"/>
      <family val="2"/>
      <scheme val="minor"/>
    </font>
    <font>
      <strike/>
      <sz val="11"/>
      <color rgb="FFFF0000"/>
      <name val="Calibri"/>
      <family val="2"/>
      <scheme val="minor"/>
    </font>
    <font>
      <b/>
      <u/>
      <sz val="11"/>
      <color rgb="FFFF0000"/>
      <name val="Calibri"/>
      <family val="2"/>
      <scheme val="minor"/>
    </font>
    <font>
      <u/>
      <sz val="11"/>
      <color theme="1"/>
      <name val="Calibri"/>
      <family val="2"/>
      <scheme val="minor"/>
    </font>
    <font>
      <sz val="11"/>
      <color rgb="FF000000"/>
      <name val="Calibri"/>
      <family val="2"/>
      <scheme val="minor"/>
    </font>
    <font>
      <b/>
      <sz val="11"/>
      <color theme="1"/>
      <name val="Calibri"/>
      <family val="2"/>
      <scheme val="minor"/>
    </font>
    <font>
      <sz val="11"/>
      <color theme="1"/>
      <name val="Times New Roman"/>
      <family val="1"/>
    </font>
  </fonts>
  <fills count="13">
    <fill>
      <patternFill patternType="none"/>
    </fill>
    <fill>
      <patternFill patternType="gray125"/>
    </fill>
    <fill>
      <patternFill patternType="solid">
        <fgColor theme="1" tint="0.249977111117893"/>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rgb="FFFF0000"/>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1">
    <xf numFmtId="0" fontId="0" fillId="0" borderId="0"/>
  </cellStyleXfs>
  <cellXfs count="66">
    <xf numFmtId="0" fontId="0" fillId="0" borderId="0" xfId="0"/>
    <xf numFmtId="0" fontId="0" fillId="0" borderId="0" xfId="0" applyAlignment="1">
      <alignment textRotation="90"/>
    </xf>
    <xf numFmtId="0" fontId="1" fillId="0" borderId="0" xfId="0" applyFont="1"/>
    <xf numFmtId="0" fontId="1" fillId="0" borderId="0" xfId="0" applyFont="1" applyAlignment="1">
      <alignment wrapText="1"/>
    </xf>
    <xf numFmtId="0" fontId="1" fillId="0" borderId="0" xfId="0" applyFont="1" applyAlignment="1">
      <alignment textRotation="90"/>
    </xf>
    <xf numFmtId="0" fontId="3" fillId="0" borderId="0" xfId="0" applyFont="1"/>
    <xf numFmtId="0" fontId="4" fillId="0" borderId="0" xfId="0" applyFont="1"/>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3" borderId="1" xfId="0" applyFont="1" applyFill="1" applyBorder="1" applyAlignment="1">
      <alignment horizontal="left" vertical="center"/>
    </xf>
    <xf numFmtId="0" fontId="1" fillId="4" borderId="1" xfId="0" applyFont="1" applyFill="1" applyBorder="1" applyAlignment="1">
      <alignment horizontal="left" vertical="center"/>
    </xf>
    <xf numFmtId="0" fontId="1" fillId="7" borderId="1" xfId="0" applyFont="1" applyFill="1" applyBorder="1" applyAlignment="1">
      <alignment horizontal="left" vertical="center"/>
    </xf>
    <xf numFmtId="0" fontId="5" fillId="2" borderId="1" xfId="0" applyFont="1" applyFill="1" applyBorder="1" applyAlignment="1">
      <alignment vertical="center"/>
    </xf>
    <xf numFmtId="0" fontId="5" fillId="2" borderId="1" xfId="0" applyFont="1" applyFill="1" applyBorder="1" applyAlignment="1">
      <alignment vertical="center" wrapText="1"/>
    </xf>
    <xf numFmtId="0" fontId="5" fillId="2" borderId="1" xfId="0" applyFont="1" applyFill="1" applyBorder="1" applyAlignment="1">
      <alignment horizontal="right" vertical="center" wrapText="1"/>
    </xf>
    <xf numFmtId="0" fontId="2" fillId="6" borderId="1" xfId="0" applyFont="1" applyFill="1" applyBorder="1"/>
    <xf numFmtId="0" fontId="2" fillId="6" borderId="1" xfId="0" applyFont="1" applyFill="1" applyBorder="1" applyAlignment="1">
      <alignment wrapText="1"/>
    </xf>
    <xf numFmtId="0" fontId="1" fillId="0" borderId="3" xfId="0" applyFont="1" applyBorder="1" applyAlignment="1">
      <alignment horizontal="left" vertical="center" wrapText="1"/>
    </xf>
    <xf numFmtId="0" fontId="1" fillId="3" borderId="3" xfId="0" applyFont="1" applyFill="1" applyBorder="1" applyAlignment="1">
      <alignment horizontal="left" vertical="center"/>
    </xf>
    <xf numFmtId="0" fontId="1" fillId="4" borderId="3" xfId="0" applyFont="1" applyFill="1" applyBorder="1" applyAlignment="1">
      <alignment horizontal="left" vertical="center"/>
    </xf>
    <xf numFmtId="0" fontId="1" fillId="7" borderId="3" xfId="0" applyFont="1" applyFill="1" applyBorder="1" applyAlignment="1">
      <alignment horizontal="left" vertical="center"/>
    </xf>
    <xf numFmtId="0" fontId="1" fillId="8" borderId="2" xfId="0" applyFont="1" applyFill="1" applyBorder="1" applyAlignment="1">
      <alignment textRotation="90"/>
    </xf>
    <xf numFmtId="0" fontId="1" fillId="8" borderId="2" xfId="0" applyFont="1" applyFill="1" applyBorder="1" applyAlignment="1">
      <alignment textRotation="90" wrapText="1"/>
    </xf>
    <xf numFmtId="0" fontId="2" fillId="3" borderId="2" xfId="0" applyFont="1" applyFill="1" applyBorder="1" applyAlignment="1">
      <alignment horizontal="center" textRotation="90"/>
    </xf>
    <xf numFmtId="0" fontId="2" fillId="4" borderId="2" xfId="0" applyFont="1" applyFill="1" applyBorder="1" applyAlignment="1">
      <alignment horizontal="center" textRotation="90"/>
    </xf>
    <xf numFmtId="0" fontId="2" fillId="7" borderId="2" xfId="0" applyFont="1" applyFill="1" applyBorder="1" applyAlignment="1">
      <alignment horizontal="center" textRotation="90"/>
    </xf>
    <xf numFmtId="0" fontId="2" fillId="6" borderId="1" xfId="0" applyFont="1" applyFill="1" applyBorder="1" applyAlignment="1">
      <alignment horizontal="center"/>
    </xf>
    <xf numFmtId="0" fontId="1" fillId="8" borderId="2" xfId="0" applyFont="1" applyFill="1" applyBorder="1" applyAlignment="1">
      <alignment horizontal="center" textRotation="90"/>
    </xf>
    <xf numFmtId="0" fontId="1" fillId="5" borderId="3" xfId="0" applyFont="1" applyFill="1" applyBorder="1" applyAlignment="1">
      <alignment horizontal="center" vertical="center"/>
    </xf>
    <xf numFmtId="0" fontId="1" fillId="5" borderId="1" xfId="0" applyFont="1" applyFill="1" applyBorder="1" applyAlignment="1">
      <alignment horizontal="center" vertical="center"/>
    </xf>
    <xf numFmtId="0" fontId="1" fillId="0" borderId="1" xfId="0" applyFont="1" applyBorder="1" applyAlignment="1">
      <alignment horizontal="center" vertical="center"/>
    </xf>
    <xf numFmtId="0" fontId="5" fillId="2" borderId="1" xfId="0" applyFont="1" applyFill="1" applyBorder="1" applyAlignment="1">
      <alignment horizontal="center" vertical="center"/>
    </xf>
    <xf numFmtId="0" fontId="1" fillId="0" borderId="0" xfId="0" applyFont="1" applyAlignment="1">
      <alignment horizontal="center"/>
    </xf>
    <xf numFmtId="0" fontId="1" fillId="10" borderId="1" xfId="0" applyFont="1" applyFill="1" applyBorder="1" applyAlignment="1">
      <alignment horizontal="left" vertical="center"/>
    </xf>
    <xf numFmtId="0" fontId="7" fillId="0" borderId="0" xfId="0" applyFont="1" applyAlignment="1">
      <alignment horizontal="left" vertical="center" wrapText="1"/>
    </xf>
    <xf numFmtId="0" fontId="0" fillId="0" borderId="0" xfId="0" applyAlignment="1">
      <alignment wrapText="1"/>
    </xf>
    <xf numFmtId="0" fontId="0" fillId="11" borderId="1" xfId="0" applyFill="1" applyBorder="1"/>
    <xf numFmtId="0" fontId="0" fillId="0" borderId="1" xfId="0" applyBorder="1"/>
    <xf numFmtId="0" fontId="0" fillId="10" borderId="1" xfId="0" applyFill="1" applyBorder="1"/>
    <xf numFmtId="0" fontId="0" fillId="11" borderId="1" xfId="0" applyFill="1" applyBorder="1" applyAlignment="1">
      <alignment wrapText="1"/>
    </xf>
    <xf numFmtId="0" fontId="0" fillId="0" borderId="1" xfId="0" applyBorder="1" applyAlignment="1">
      <alignment wrapText="1"/>
    </xf>
    <xf numFmtId="0" fontId="0" fillId="10" borderId="1" xfId="0" applyFill="1" applyBorder="1" applyAlignment="1">
      <alignment wrapText="1"/>
    </xf>
    <xf numFmtId="0" fontId="0" fillId="0" borderId="1" xfId="0" applyFill="1" applyBorder="1"/>
    <xf numFmtId="0" fontId="12" fillId="0" borderId="0" xfId="0" applyFont="1" applyAlignment="1">
      <alignment wrapText="1"/>
    </xf>
    <xf numFmtId="0" fontId="0" fillId="0" borderId="0" xfId="0" applyAlignment="1">
      <alignment vertical="top" wrapText="1"/>
    </xf>
    <xf numFmtId="0" fontId="0" fillId="0" borderId="0" xfId="0" applyAlignment="1"/>
    <xf numFmtId="0" fontId="0" fillId="0" borderId="1" xfId="0" applyBorder="1" applyAlignment="1"/>
    <xf numFmtId="0" fontId="0" fillId="10" borderId="1" xfId="0" applyFill="1" applyBorder="1" applyAlignment="1"/>
    <xf numFmtId="0" fontId="1" fillId="0" borderId="1" xfId="0" applyFont="1" applyBorder="1" applyAlignment="1">
      <alignment horizontal="left" wrapText="1"/>
    </xf>
    <xf numFmtId="0" fontId="0" fillId="0" borderId="1" xfId="0" applyBorder="1" applyAlignment="1">
      <alignment vertical="top" wrapText="1"/>
    </xf>
    <xf numFmtId="0" fontId="0" fillId="0" borderId="1" xfId="0" applyFill="1" applyBorder="1" applyAlignment="1"/>
    <xf numFmtId="0" fontId="12" fillId="0" borderId="1" xfId="0" applyFont="1" applyBorder="1" applyAlignment="1">
      <alignment wrapText="1"/>
    </xf>
    <xf numFmtId="0" fontId="12" fillId="0" borderId="1" xfId="0" applyFont="1" applyBorder="1" applyAlignment="1">
      <alignment horizontal="left" vertical="center" wrapText="1"/>
    </xf>
    <xf numFmtId="0" fontId="13" fillId="11" borderId="1" xfId="0" applyFont="1" applyFill="1" applyBorder="1" applyAlignment="1">
      <alignment horizontal="center" vertical="center"/>
    </xf>
    <xf numFmtId="0" fontId="13" fillId="11" borderId="1" xfId="0" applyFont="1" applyFill="1" applyBorder="1" applyAlignment="1">
      <alignment horizontal="center" vertical="center" wrapText="1"/>
    </xf>
    <xf numFmtId="0" fontId="13" fillId="0" borderId="0" xfId="0" applyFont="1" applyAlignment="1">
      <alignment horizontal="center" vertical="center"/>
    </xf>
    <xf numFmtId="0" fontId="0" fillId="9" borderId="1" xfId="0" applyFill="1" applyBorder="1"/>
    <xf numFmtId="0" fontId="0" fillId="0" borderId="1" xfId="0" applyBorder="1" applyAlignment="1">
      <alignment vertical="top"/>
    </xf>
    <xf numFmtId="0" fontId="0" fillId="12" borderId="1" xfId="0" applyFill="1" applyBorder="1"/>
    <xf numFmtId="0" fontId="0" fillId="12" borderId="1" xfId="0" applyFill="1" applyBorder="1" applyAlignment="1">
      <alignment wrapText="1"/>
    </xf>
    <xf numFmtId="0" fontId="0" fillId="12" borderId="0" xfId="0" applyFill="1" applyAlignment="1">
      <alignment vertical="top" wrapText="1"/>
    </xf>
    <xf numFmtId="0" fontId="14" fillId="0" borderId="0" xfId="0" applyFont="1" applyAlignment="1">
      <alignment wrapText="1"/>
    </xf>
    <xf numFmtId="0" fontId="0" fillId="10" borderId="1" xfId="0" applyFont="1" applyFill="1" applyBorder="1"/>
    <xf numFmtId="0" fontId="2" fillId="4" borderId="1" xfId="0" applyFont="1" applyFill="1" applyBorder="1" applyAlignment="1">
      <alignment horizontal="center"/>
    </xf>
    <xf numFmtId="0" fontId="2" fillId="9" borderId="1" xfId="0" applyFont="1" applyFill="1" applyBorder="1" applyAlignment="1">
      <alignment horizontal="center"/>
    </xf>
    <xf numFmtId="0" fontId="2" fillId="7"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20</xdr:row>
      <xdr:rowOff>0</xdr:rowOff>
    </xdr:from>
    <xdr:to>
      <xdr:col>1</xdr:col>
      <xdr:colOff>4828571</xdr:colOff>
      <xdr:row>25</xdr:row>
      <xdr:rowOff>152267</xdr:rowOff>
    </xdr:to>
    <xdr:pic>
      <xdr:nvPicPr>
        <xdr:cNvPr id="2" name="Picture 1"/>
        <xdr:cNvPicPr>
          <a:picLocks noChangeAspect="1"/>
        </xdr:cNvPicPr>
      </xdr:nvPicPr>
      <xdr:blipFill>
        <a:blip xmlns:r="http://schemas.openxmlformats.org/officeDocument/2006/relationships" r:embed="rId1"/>
        <a:stretch>
          <a:fillRect/>
        </a:stretch>
      </xdr:blipFill>
      <xdr:spPr>
        <a:xfrm>
          <a:off x="4191000" y="9715500"/>
          <a:ext cx="4828571" cy="110476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Projects\OTTOPro\Tool\Archive\ReleaseOTTO%2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3"/>
      <sheetName val="Sheet2"/>
      <sheetName val="Sheet4"/>
      <sheetName val="Sheet5"/>
      <sheetName val="Sheet6"/>
      <sheetName val="Sheet7"/>
    </sheetNames>
    <sheetDataSet>
      <sheetData sheetId="0"/>
      <sheetData sheetId="1"/>
      <sheetData sheetId="2"/>
      <sheetData sheetId="3"/>
      <sheetData sheetId="4"/>
      <sheetData sheetId="5">
        <row r="1">
          <cell r="A1" t="str">
            <v>Bug ID</v>
          </cell>
          <cell r="B1" t="str">
            <v>Component</v>
          </cell>
          <cell r="C1" t="str">
            <v>Summary</v>
          </cell>
          <cell r="D1" t="str">
            <v>Status</v>
          </cell>
          <cell r="E1" t="str">
            <v>Remarks</v>
          </cell>
        </row>
        <row r="2">
          <cell r="A2">
            <v>2987</v>
          </cell>
          <cell r="B2" t="str">
            <v>LV Details</v>
          </cell>
          <cell r="C2" t="str">
            <v>Create a copy of the position(right click option), then the preis text is being saved by default as 1, which is not there in the main position(from which the copy has been created).</v>
          </cell>
          <cell r="D2" t="str">
            <v>Done</v>
          </cell>
          <cell r="E2">
            <v>0</v>
          </cell>
        </row>
        <row r="3">
          <cell r="A3">
            <v>2977</v>
          </cell>
          <cell r="B3" t="str">
            <v>LV Details</v>
          </cell>
          <cell r="C3" t="str">
            <v>Incorrect surcharge value calculation because of improper ordering of the positions.</v>
          </cell>
          <cell r="D3" t="str">
            <v>Done</v>
          </cell>
          <cell r="E3">
            <v>0</v>
          </cell>
        </row>
        <row r="4">
          <cell r="A4">
            <v>2976</v>
          </cell>
          <cell r="B4" t="str">
            <v>Global LV Bearbeitung</v>
          </cell>
          <cell r="C4" t="str">
            <v>Bulk operation must be possible for the additional entries(NT/NTM) after the project has been changed into 'commission'.</v>
          </cell>
          <cell r="D4" t="str">
            <v>Deffered</v>
          </cell>
          <cell r="E4">
            <v>0</v>
          </cell>
        </row>
        <row r="5">
          <cell r="A5">
            <v>2975</v>
          </cell>
          <cell r="B5" t="str">
            <v>LV Details</v>
          </cell>
          <cell r="C5" t="str">
            <v>Unhandled exceptoion is being displayed,On creating NT/NTM entry with only 2 digits (Eg: NT10).</v>
          </cell>
          <cell r="D5" t="str">
            <v>Deffered</v>
          </cell>
          <cell r="E5">
            <v>0</v>
          </cell>
        </row>
        <row r="6">
          <cell r="A6">
            <v>2972</v>
          </cell>
          <cell r="B6" t="str">
            <v>Angebot</v>
          </cell>
          <cell r="C6" t="str">
            <v>The discount field is not displayed in the report when report is generated for the 'LV Sections'.</v>
          </cell>
          <cell r="D6" t="str">
            <v>Done</v>
          </cell>
          <cell r="E6">
            <v>0</v>
          </cell>
        </row>
        <row r="7">
          <cell r="A7">
            <v>2971</v>
          </cell>
          <cell r="B7" t="str">
            <v>Angebot</v>
          </cell>
          <cell r="C7" t="str">
            <v>The report is displaying as 'A', when the gesmat price checkbox is checked.</v>
          </cell>
          <cell r="D7" t="str">
            <v>Deffered</v>
          </cell>
          <cell r="E7">
            <v>0</v>
          </cell>
        </row>
        <row r="8">
          <cell r="A8">
            <v>2970</v>
          </cell>
          <cell r="B8" t="str">
            <v>Angebot</v>
          </cell>
          <cell r="C8" t="str">
            <v>Tax calculation is wrong in German system. Instead of 19% it is taking as 1900%</v>
          </cell>
          <cell r="D8" t="str">
            <v>Done</v>
          </cell>
          <cell r="E8">
            <v>0</v>
          </cell>
        </row>
        <row r="9">
          <cell r="A9">
            <v>2969</v>
          </cell>
          <cell r="B9" t="str">
            <v>LV Details</v>
          </cell>
          <cell r="C9" t="str">
            <v>The article other than the article master article, when entering in the grid view after entering â€˜WGâ€™ itself the pop up is displayed as â€˜Do you want to save the new article?â€™</v>
          </cell>
          <cell r="D9">
            <v>0</v>
          </cell>
          <cell r="E9" t="str">
            <v>Article</v>
          </cell>
        </row>
        <row r="10">
          <cell r="A10">
            <v>2968</v>
          </cell>
          <cell r="B10" t="str">
            <v>Global LV Bearbeitung</v>
          </cell>
          <cell r="C10" t="str">
            <v>Bulk update â€“ when the filters are on, and when there is new positions entered in the von and bis fields, when clicked on enter the previous filters must be cleared.</v>
          </cell>
          <cell r="D10" t="str">
            <v>Deffered</v>
          </cell>
          <cell r="E10">
            <v>0</v>
          </cell>
        </row>
        <row r="11">
          <cell r="A11">
            <v>2965</v>
          </cell>
          <cell r="B11" t="str">
            <v>Global LV Bearbeitung</v>
          </cell>
          <cell r="C11" t="str">
            <v>The LV details position creation accepts alphabets, the global editing form does not accept the alphabets, in the filtering section.</v>
          </cell>
          <cell r="D11" t="str">
            <v>Deffered</v>
          </cell>
          <cell r="E11">
            <v>0</v>
          </cell>
        </row>
        <row r="12">
          <cell r="A12">
            <v>2962</v>
          </cell>
          <cell r="B12" t="str">
            <v>General</v>
          </cell>
          <cell r="C12" t="str">
            <v>The button orientation should be similar across the tool.Eg : Ok(right) and the â€œCancelâ€(Left)button</v>
          </cell>
          <cell r="D12" t="str">
            <v>Deffered</v>
          </cell>
          <cell r="E12">
            <v>0</v>
          </cell>
        </row>
        <row r="13">
          <cell r="A13">
            <v>2961</v>
          </cell>
          <cell r="B13" t="str">
            <v>General</v>
          </cell>
          <cell r="C13" t="str">
            <v>The shortcuts should work in all the forms and the sub forms.(Eg: F9 for saving)</v>
          </cell>
          <cell r="D13" t="str">
            <v>Deffered</v>
          </cell>
        </row>
        <row r="14">
          <cell r="A14">
            <v>2960</v>
          </cell>
          <cell r="B14" t="str">
            <v>New Project</v>
          </cell>
          <cell r="C14" t="str">
            <v>Alignment is required for the form elements.</v>
          </cell>
          <cell r="D14" t="str">
            <v>Done</v>
          </cell>
          <cell r="E14">
            <v>0</v>
          </cell>
          <cell r="F14" t="str">
            <v>Tested</v>
          </cell>
        </row>
        <row r="15">
          <cell r="A15">
            <v>2959</v>
          </cell>
          <cell r="B15" t="str">
            <v>Umlage</v>
          </cell>
          <cell r="C15" t="str">
            <v>The umlage % entry field must accept only one decimal.</v>
          </cell>
          <cell r="D15" t="str">
            <v>Done</v>
          </cell>
          <cell r="E15">
            <v>0</v>
          </cell>
          <cell r="F15" t="str">
            <v>Tested</v>
          </cell>
        </row>
        <row r="16">
          <cell r="A16">
            <v>2958</v>
          </cell>
          <cell r="B16" t="str">
            <v>Umlage</v>
          </cell>
          <cell r="C16" t="str">
            <v>The umlage factor must be applied to the locked cell as well, in case of the percentage.</v>
          </cell>
          <cell r="D16" t="str">
            <v>Done</v>
          </cell>
          <cell r="E16">
            <v>0</v>
          </cell>
          <cell r="F16" t="str">
            <v>Tested</v>
          </cell>
        </row>
        <row r="17">
          <cell r="A17">
            <v>2957</v>
          </cell>
          <cell r="B17" t="str">
            <v>LV Details</v>
          </cell>
          <cell r="C17" t="str">
            <v>Text position's order is getting changed.</v>
          </cell>
          <cell r="D17">
            <v>0</v>
          </cell>
          <cell r="E17" t="str">
            <v>Ordering</v>
          </cell>
        </row>
        <row r="18">
          <cell r="A18">
            <v>2956</v>
          </cell>
          <cell r="B18" t="str">
            <v>LV Details</v>
          </cell>
          <cell r="C18" t="str">
            <v>Unhandled exception is being displayed when â€˜Copyâ€™ the position button is clicked and then the â€˜Cancelâ€™ button is clicked.</v>
          </cell>
          <cell r="D18" t="str">
            <v>Deffered</v>
          </cell>
          <cell r="E18">
            <v>0</v>
          </cell>
        </row>
        <row r="19">
          <cell r="A19">
            <v>2955</v>
          </cell>
          <cell r="B19" t="str">
            <v>LV Details</v>
          </cell>
          <cell r="C19" t="str">
            <v>Tool does not display the measure field in the LV details form.</v>
          </cell>
          <cell r="D19" t="str">
            <v>Done</v>
          </cell>
          <cell r="E19" t="str">
            <v>Requirement</v>
          </cell>
        </row>
        <row r="20">
          <cell r="A20">
            <v>2954</v>
          </cell>
          <cell r="B20" t="str">
            <v>LV Details</v>
          </cell>
          <cell r="C20" t="str">
            <v>The 'Selbskosten' value in the 'Selbskosten' field in the form is not getting updated correctly.</v>
          </cell>
          <cell r="D20" t="str">
            <v>Done</v>
          </cell>
          <cell r="E20">
            <v>0</v>
          </cell>
        </row>
        <row r="21">
          <cell r="A21">
            <v>2953</v>
          </cell>
          <cell r="B21" t="str">
            <v>LV Details</v>
          </cell>
          <cell r="C21" t="str">
            <v>The montage values for the base position is not being calculated correctly.</v>
          </cell>
          <cell r="D21" t="str">
            <v>Done</v>
          </cell>
          <cell r="E21">
            <v>0</v>
          </cell>
        </row>
        <row r="22">
          <cell r="A22">
            <v>2952</v>
          </cell>
          <cell r="B22" t="str">
            <v>Angebot</v>
          </cell>
          <cell r="C22" t="str">
            <v>The field â€˜LV sectionâ€™ drop down is not getting cleared when changing from â€˜LV sectionâ€™ radio button to the â€˜All LV positionâ€™ radio button.</v>
          </cell>
          <cell r="D22" t="str">
            <v>Done</v>
          </cell>
          <cell r="E22">
            <v>0</v>
          </cell>
          <cell r="F22" t="str">
            <v>Tested</v>
          </cell>
        </row>
        <row r="23">
          <cell r="A23">
            <v>2951</v>
          </cell>
          <cell r="B23" t="str">
            <v>LV Details</v>
          </cell>
          <cell r="C23" t="str">
            <v>Detail KZ entry field in the â€˜LV Detailsâ€™ form must be a non-editable field.</v>
          </cell>
          <cell r="D23" t="str">
            <v>Done</v>
          </cell>
          <cell r="E23">
            <v>0</v>
          </cell>
          <cell r="F23" t="str">
            <v>Re-opened</v>
          </cell>
          <cell r="G23" t="str">
            <v>Comments updated in bugzilla</v>
          </cell>
        </row>
        <row r="24">
          <cell r="A24">
            <v>2950</v>
          </cell>
          <cell r="B24" t="str">
            <v>LV Details</v>
          </cell>
          <cell r="C24" t="str">
            <v>Unhandled exception is being displayed on appending alphabets along with NT/NTM entries.</v>
          </cell>
          <cell r="D24" t="str">
            <v>Deffered</v>
          </cell>
          <cell r="E24">
            <v>0</v>
          </cell>
        </row>
        <row r="25">
          <cell r="A25">
            <v>2949</v>
          </cell>
          <cell r="B25" t="str">
            <v>LV Details</v>
          </cell>
          <cell r="C25" t="str">
            <v>The LV section drop down should not display the â€˜HAâ€™ entry once the project has been changed to commission.</v>
          </cell>
          <cell r="D25" t="str">
            <v>Deffered</v>
          </cell>
          <cell r="E25">
            <v>0</v>
          </cell>
        </row>
        <row r="26">
          <cell r="A26">
            <v>2948</v>
          </cell>
          <cell r="B26" t="str">
            <v>LV Details</v>
          </cell>
          <cell r="C26" t="str">
            <v>The field for creating the LV sections(NT and NTM) entry is disabled.</v>
          </cell>
          <cell r="D26" t="str">
            <v>Done</v>
          </cell>
          <cell r="E26">
            <v>0</v>
          </cell>
          <cell r="F26" t="str">
            <v>Tested</v>
          </cell>
        </row>
        <row r="27">
          <cell r="A27">
            <v>2947</v>
          </cell>
          <cell r="B27" t="str">
            <v>New Project</v>
          </cell>
          <cell r="C27" t="str">
            <v>The tool displays as "Project details saved successfully", on changing the project to commission which is not required.</v>
          </cell>
          <cell r="D27" t="str">
            <v>Done</v>
          </cell>
          <cell r="E27">
            <v>0</v>
          </cell>
          <cell r="F27" t="str">
            <v>Requirement</v>
          </cell>
        </row>
        <row r="28">
          <cell r="A28">
            <v>2946</v>
          </cell>
          <cell r="B28" t="str">
            <v>LV Details</v>
          </cell>
          <cell r="C28" t="str">
            <v>On adding a new position, the grouping is getting de-grouped.</v>
          </cell>
          <cell r="D28" t="str">
            <v>Deffered</v>
          </cell>
          <cell r="E28">
            <v>0</v>
          </cell>
        </row>
        <row r="29">
          <cell r="A29">
            <v>2945</v>
          </cell>
          <cell r="B29" t="str">
            <v>LV Details</v>
          </cell>
          <cell r="C29" t="str">
            <v>The pop up "Do you want to save the article" is being displayed twice which is not required.</v>
          </cell>
          <cell r="D29">
            <v>0</v>
          </cell>
          <cell r="E29" t="str">
            <v>Article</v>
          </cell>
        </row>
        <row r="30">
          <cell r="A30">
            <v>2944</v>
          </cell>
          <cell r="B30" t="str">
            <v>GAEB Import</v>
          </cell>
          <cell r="C30" t="str">
            <v>Import does not work for any import file. Displays as "Project number already exists".</v>
          </cell>
          <cell r="D30" t="str">
            <v>Done</v>
          </cell>
          <cell r="E30">
            <v>0</v>
          </cell>
          <cell r="F30" t="str">
            <v>Tested</v>
          </cell>
          <cell r="G30" t="str">
            <v>User can change the name of the project if the project already exists</v>
          </cell>
        </row>
        <row r="31">
          <cell r="A31">
            <v>2943</v>
          </cell>
          <cell r="B31" t="str">
            <v>Update Supplier Proposal</v>
          </cell>
          <cell r="C31" t="str">
            <v>The values displayed in the views of the â€˜Update supply proposalâ€™ is incorrect.</v>
          </cell>
          <cell r="D31">
            <v>0</v>
          </cell>
          <cell r="E31">
            <v>0</v>
          </cell>
        </row>
        <row r="32">
          <cell r="A32">
            <v>2941</v>
          </cell>
          <cell r="B32" t="str">
            <v>Other</v>
          </cell>
          <cell r="C32" t="str">
            <v>The positions are completely shuffled in the new project that is created via the copy project in the project load module.</v>
          </cell>
          <cell r="D32">
            <v>0</v>
          </cell>
          <cell r="E32" t="str">
            <v>Ordering</v>
          </cell>
        </row>
        <row r="33">
          <cell r="A33">
            <v>2940</v>
          </cell>
          <cell r="B33" t="str">
            <v>Update Supplier Proposal</v>
          </cell>
          <cell r="C33" t="str">
            <v>The grid that displays the details of the positions(section in the right) looks like editable , can be greyed.</v>
          </cell>
          <cell r="D33" t="str">
            <v>Done</v>
          </cell>
          <cell r="E33">
            <v>0</v>
          </cell>
          <cell r="F33" t="str">
            <v>Tested</v>
          </cell>
        </row>
        <row r="34">
          <cell r="A34">
            <v>2939</v>
          </cell>
          <cell r="B34" t="str">
            <v>Update Supplier Proposal</v>
          </cell>
          <cell r="C34" t="str">
            <v>When updating the supplier proposal, if the position is having some multi values, then change the value in the grid for the list price and save. Then the multi value is getting updated to the default value 1.</v>
          </cell>
          <cell r="D34" t="str">
            <v>Done</v>
          </cell>
          <cell r="E34">
            <v>0</v>
          </cell>
          <cell r="F34" t="str">
            <v>Re-opened</v>
          </cell>
          <cell r="G34" t="str">
            <v>Still the multi value is getting updated as 1</v>
          </cell>
        </row>
        <row r="35">
          <cell r="A35">
            <v>2938</v>
          </cell>
          <cell r="B35" t="str">
            <v>Global LV Bearbeitung</v>
          </cell>
          <cell r="C35" t="str">
            <v>In the global editing if entered the article in the wg/wa/wi fields and click on enter the dimensions are not displayed.</v>
          </cell>
          <cell r="D35" t="str">
            <v>Done</v>
          </cell>
          <cell r="E35">
            <v>0</v>
          </cell>
          <cell r="F35" t="str">
            <v>Requirement</v>
          </cell>
        </row>
        <row r="36">
          <cell r="A36">
            <v>2936</v>
          </cell>
          <cell r="B36" t="str">
            <v>Supplier Proposal</v>
          </cell>
          <cell r="C36" t="str">
            <v>Import doses not work for importing the file for the second time for the same supplier with different name.</v>
          </cell>
          <cell r="D36" t="str">
            <v>Done</v>
          </cell>
          <cell r="E36" t="str">
            <v>Requirement</v>
          </cell>
        </row>
        <row r="37">
          <cell r="A37">
            <v>2935</v>
          </cell>
          <cell r="B37" t="str">
            <v>Global LV Bearbeitung</v>
          </cell>
          <cell r="C37" t="str">
            <v>Enter the â€˜typâ€™ and click on save says as updated but does not get updated.</v>
          </cell>
          <cell r="D37" t="str">
            <v>Done</v>
          </cell>
          <cell r="E37" t="str">
            <v>Closed</v>
          </cell>
        </row>
        <row r="38">
          <cell r="A38">
            <v>2934</v>
          </cell>
          <cell r="B38" t="str">
            <v>LV Details</v>
          </cell>
          <cell r="C38" t="str">
            <v>Incorrect value is being displayed in the â€˜Selbskostenâ€™ field of LV details form.</v>
          </cell>
          <cell r="D38" t="str">
            <v>Done</v>
          </cell>
          <cell r="E38">
            <v>0</v>
          </cell>
        </row>
        <row r="39">
          <cell r="A39">
            <v>2933</v>
          </cell>
          <cell r="B39" t="str">
            <v>Global LV Bearbeitung</v>
          </cell>
          <cell r="C39" t="str">
            <v>Close and reopen the â€˜Global editingâ€™ form the previous setting and selections are not getting cleared.</v>
          </cell>
          <cell r="D39" t="str">
            <v>Done</v>
          </cell>
          <cell r="E39" t="str">
            <v>Filtering remains same as per the requirement</v>
          </cell>
          <cell r="F39" t="str">
            <v>Tested</v>
          </cell>
          <cell r="G39" t="str">
            <v>Requirement</v>
          </cell>
        </row>
        <row r="40">
          <cell r="A40">
            <v>2932</v>
          </cell>
          <cell r="B40" t="str">
            <v>LV Details</v>
          </cell>
          <cell r="C40" t="str">
            <v>When the pries text is entered the material calculated and all the related fields are setting to null value automatically but the montage is not setting to null value.</v>
          </cell>
          <cell r="D40" t="str">
            <v>Done</v>
          </cell>
          <cell r="E40">
            <v>0</v>
          </cell>
          <cell r="F40" t="str">
            <v>Tested</v>
          </cell>
        </row>
        <row r="41">
          <cell r="A41">
            <v>2931</v>
          </cell>
          <cell r="B41" t="str">
            <v>Add Accessories</v>
          </cell>
          <cell r="C41" t="str">
            <v>There must be an option to view the accessories created.</v>
          </cell>
          <cell r="D41" t="str">
            <v>Deffered</v>
          </cell>
          <cell r="E41">
            <v>0</v>
          </cell>
        </row>
        <row r="42">
          <cell r="A42">
            <v>2930</v>
          </cell>
          <cell r="B42" t="str">
            <v>LV Details</v>
          </cell>
          <cell r="C42" t="str">
            <v>Wrong position is getting created.</v>
          </cell>
          <cell r="D42" t="str">
            <v>Done</v>
          </cell>
          <cell r="E42" t="str">
            <v>Fixed</v>
          </cell>
        </row>
        <row r="43">
          <cell r="A43">
            <v>2929</v>
          </cell>
          <cell r="B43" t="str">
            <v>Discount module</v>
          </cell>
          <cell r="C43" t="str">
            <v>Unhandled error is being displayed when user try to create the discount position while creating the project.</v>
          </cell>
          <cell r="D43" t="str">
            <v>Done</v>
          </cell>
          <cell r="E43">
            <v>0</v>
          </cell>
          <cell r="F43" t="str">
            <v>Tested</v>
          </cell>
        </row>
        <row r="44">
          <cell r="A44">
            <v>2928</v>
          </cell>
          <cell r="B44" t="str">
            <v>LV Details</v>
          </cell>
          <cell r="C44" t="str">
            <v>The grid in the LV details form does not have an option to enter the listprice for the material and the montage.</v>
          </cell>
          <cell r="D44" t="str">
            <v>Done</v>
          </cell>
          <cell r="E44">
            <v>0</v>
          </cell>
          <cell r="F44" t="str">
            <v>Requirement</v>
          </cell>
        </row>
        <row r="45">
          <cell r="A45">
            <v>2927</v>
          </cell>
          <cell r="B45" t="str">
            <v>General</v>
          </cell>
          <cell r="C45" t="str">
            <v>Tool can display the project name that is loaded in the ribbon/menu section at the top.</v>
          </cell>
          <cell r="D45" t="str">
            <v>Done</v>
          </cell>
          <cell r="E45" t="str">
            <v>Requirement</v>
          </cell>
        </row>
        <row r="46">
          <cell r="A46">
            <v>2926</v>
          </cell>
          <cell r="B46" t="str">
            <v>Selbskosten</v>
          </cell>
          <cell r="C46" t="str">
            <v>In the â€˜Selbskostenâ€™ for the â€˜Xâ€™ and â€˜Sâ€™ value calculation, it is considering the value on the position â€˜Eâ€™.Should it be considered?</v>
          </cell>
          <cell r="D46" t="str">
            <v>Done</v>
          </cell>
          <cell r="E46">
            <v>0</v>
          </cell>
          <cell r="F46" t="str">
            <v>Requirement</v>
          </cell>
        </row>
        <row r="47">
          <cell r="A47">
            <v>2925</v>
          </cell>
          <cell r="B47" t="str">
            <v>LV Details</v>
          </cell>
          <cell r="C47" t="str">
            <v>When the Montage listprice is provided explicitly by the user, the std field calculation rounding off is not correct.</v>
          </cell>
          <cell r="D47" t="str">
            <v>Done</v>
          </cell>
          <cell r="E47">
            <v>0</v>
          </cell>
          <cell r="F47" t="str">
            <v>Tested</v>
          </cell>
        </row>
        <row r="48">
          <cell r="A48">
            <v>2924</v>
          </cell>
          <cell r="B48" t="str">
            <v>LV Details</v>
          </cell>
          <cell r="C48" t="str">
            <v>Create a position with position specific article, each time while updating or saving the new data for the position the pop is being displayed as â€˜Do you want to save the new articleâ€™.</v>
          </cell>
          <cell r="D48">
            <v>0</v>
          </cell>
          <cell r="E48" t="str">
            <v>Article</v>
          </cell>
        </row>
        <row r="49">
          <cell r="A49">
            <v>2923</v>
          </cell>
          <cell r="B49" t="str">
            <v>LV Details</v>
          </cell>
          <cell r="C49" t="str">
            <v>Create the article similar to the article present in the â€˜Article masterâ€™, the tool does not display as â€˜do you want to save the articleâ€™.</v>
          </cell>
          <cell r="D49" t="str">
            <v>Done</v>
          </cell>
          <cell r="E49" t="str">
            <v>Fixed</v>
          </cell>
        </row>
        <row r="50">
          <cell r="A50">
            <v>2922</v>
          </cell>
          <cell r="B50" t="str">
            <v>LV Details</v>
          </cell>
          <cell r="C50" t="str">
            <v>Enter the listenpreis for material and montage, enter the multi value and click on â€˜escâ€™ key then all the entered value is lost.</v>
          </cell>
          <cell r="D50" t="str">
            <v>Done</v>
          </cell>
          <cell r="E50">
            <v>0</v>
          </cell>
          <cell r="F50" t="str">
            <v>Requirement</v>
          </cell>
        </row>
        <row r="51">
          <cell r="A51">
            <v>2921</v>
          </cell>
          <cell r="B51" t="str">
            <v>LV Details</v>
          </cell>
          <cell r="C51" t="str">
            <v>Check the checkbox â€˜Direkte Erfassung Montagelistenpreisâ€™ for any one position in the hirearchy, the check box is displaying as checked for all the other positions</v>
          </cell>
          <cell r="D51" t="str">
            <v>Done</v>
          </cell>
          <cell r="E51">
            <v>0</v>
          </cell>
        </row>
        <row r="52">
          <cell r="A52">
            <v>2920</v>
          </cell>
          <cell r="B52" t="str">
            <v>LV Details</v>
          </cell>
          <cell r="C52" t="str">
            <v>Once the position specific article has been created, if the same article is being used by another position. Should the save popup be displayed again?</v>
          </cell>
          <cell r="D52">
            <v>0</v>
          </cell>
          <cell r="E52" t="str">
            <v>Article</v>
          </cell>
        </row>
        <row r="53">
          <cell r="A53">
            <v>2919</v>
          </cell>
          <cell r="B53" t="str">
            <v>LV Details</v>
          </cell>
          <cell r="C53" t="str">
            <v>The values are not being calculated for the project article created.</v>
          </cell>
          <cell r="D53" t="str">
            <v>Done</v>
          </cell>
          <cell r="E53" t="str">
            <v>Requirement</v>
          </cell>
        </row>
        <row r="54">
          <cell r="A54">
            <v>2918</v>
          </cell>
          <cell r="B54" t="str">
            <v>Artikel Stammdaten</v>
          </cell>
          <cell r="C54" t="str">
            <v>The tool does not display the pop to save the new article.</v>
          </cell>
          <cell r="D54" t="str">
            <v>Done</v>
          </cell>
          <cell r="E54">
            <v>0</v>
          </cell>
          <cell r="F54" t="str">
            <v>Tested</v>
          </cell>
        </row>
        <row r="55">
          <cell r="A55">
            <v>2917</v>
          </cell>
          <cell r="B55" t="str">
            <v>Artikel Stammdaten</v>
          </cell>
          <cell r="C55" t="str">
            <v>Update a position from the â€˜ArtikelDatenâ€™ article to a new position article/project article, the article gets updated but the other field values does not get updated.</v>
          </cell>
          <cell r="D55" t="str">
            <v>Done</v>
          </cell>
          <cell r="E55" t="str">
            <v>Requirement</v>
          </cell>
        </row>
        <row r="56">
          <cell r="A56">
            <v>2916</v>
          </cell>
          <cell r="B56" t="str">
            <v>Global LV Bearbeitung</v>
          </cell>
          <cell r="C56" t="str">
            <v>Global LV editing when the position is entered from 5.1.0020 and 5.1.0030 some other positions are also being listed for editing.</v>
          </cell>
          <cell r="D56" t="str">
            <v>Done</v>
          </cell>
          <cell r="E56" t="str">
            <v>Fixed</v>
          </cell>
        </row>
        <row r="57">
          <cell r="A57">
            <v>2915</v>
          </cell>
          <cell r="B57" t="str">
            <v>LV Details</v>
          </cell>
          <cell r="C57" t="str">
            <v>Create a detail KZ entry and delete the same detail KZ entry created. The value has to be transferred back to the main position?</v>
          </cell>
          <cell r="D57" t="str">
            <v>Done</v>
          </cell>
          <cell r="E57" t="str">
            <v>Requirement</v>
          </cell>
        </row>
        <row r="58">
          <cell r="A58">
            <v>2914</v>
          </cell>
          <cell r="B58" t="str">
            <v>LV Details</v>
          </cell>
          <cell r="C58" t="str">
            <v>Copy and paste the data into the lang text field then that is not getting updated for the kurz text field in the LV details form while saving, later gets updated after saving.</v>
          </cell>
          <cell r="D58" t="str">
            <v>Done</v>
          </cell>
          <cell r="E58" t="str">
            <v>Requirement</v>
          </cell>
        </row>
        <row r="59">
          <cell r="A59">
            <v>2913</v>
          </cell>
          <cell r="B59" t="str">
            <v>Angebot</v>
          </cell>
          <cell r="C59" t="str">
            <v>Provide restrictions for the MWST% field in the new project creation module.</v>
          </cell>
          <cell r="D59" t="str">
            <v>Done</v>
          </cell>
          <cell r="E59">
            <v>0</v>
          </cell>
          <cell r="F59" t="str">
            <v>Tested</v>
          </cell>
        </row>
        <row r="60">
          <cell r="A60">
            <v>2912</v>
          </cell>
          <cell r="B60" t="str">
            <v>Angebot</v>
          </cell>
          <cell r="C60" t="str">
            <v>Incorrect tax calculation, when the gesmat preis is zero</v>
          </cell>
          <cell r="D60" t="str">
            <v>Done</v>
          </cell>
          <cell r="E60">
            <v>0</v>
          </cell>
          <cell r="F60" t="str">
            <v>Tested</v>
          </cell>
        </row>
        <row r="61">
          <cell r="A61">
            <v>2911</v>
          </cell>
          <cell r="B61" t="str">
            <v>Angebot</v>
          </cell>
          <cell r="C61" t="str">
            <v>Report is fetching some additional positions.</v>
          </cell>
          <cell r="D61" t="str">
            <v>Done</v>
          </cell>
          <cell r="E61" t="str">
            <v>Fixed</v>
          </cell>
        </row>
        <row r="62">
          <cell r="A62">
            <v>2910</v>
          </cell>
          <cell r="B62" t="str">
            <v>Angebot</v>
          </cell>
          <cell r="C62" t="str">
            <v>The cancel button does not perform any action.</v>
          </cell>
          <cell r="D62" t="str">
            <v>Done</v>
          </cell>
          <cell r="E62">
            <v>0</v>
          </cell>
          <cell r="F62" t="str">
            <v>Re-opened</v>
          </cell>
          <cell r="G62" t="str">
            <v>This is not yet fixed</v>
          </cell>
        </row>
        <row r="63">
          <cell r="A63">
            <v>2909</v>
          </cell>
          <cell r="B63" t="str">
            <v>Angebot</v>
          </cell>
          <cell r="C63" t="str">
            <v>Blank spaces will be added in the kurz text field when there is an image followed by the text in the lang text file and when there is no explicit kurz text.</v>
          </cell>
          <cell r="D63" t="str">
            <v>Done</v>
          </cell>
          <cell r="E63">
            <v>0</v>
          </cell>
          <cell r="F63" t="str">
            <v>Tested</v>
          </cell>
        </row>
        <row r="64">
          <cell r="A64">
            <v>2908</v>
          </cell>
          <cell r="B64" t="str">
            <v>Angebot</v>
          </cell>
          <cell r="C64" t="str">
            <v>The field â€œNachlass Nettoâ€ is displaying two â€œ-â€œ(minus) sign.</v>
          </cell>
          <cell r="D64" t="str">
            <v>Done</v>
          </cell>
          <cell r="E64">
            <v>0</v>
          </cell>
          <cell r="F64" t="str">
            <v>Tested</v>
          </cell>
        </row>
        <row r="65">
          <cell r="A65">
            <v>2907</v>
          </cell>
          <cell r="B65" t="str">
            <v>Angebot</v>
          </cell>
          <cell r="C65" t="str">
            <v>User is allowed to generate the report with the date lesser than the current date. Should this be restircted?</v>
          </cell>
          <cell r="D65" t="str">
            <v>Done</v>
          </cell>
          <cell r="E65">
            <v>0</v>
          </cell>
          <cell r="F65" t="str">
            <v>Requirement</v>
          </cell>
        </row>
        <row r="66">
          <cell r="A66">
            <v>2906</v>
          </cell>
          <cell r="B66" t="str">
            <v>Angebot</v>
          </cell>
          <cell r="C66" t="str">
            <v>The date format for generating the report must be â€œDD-MM-YYYYâ€ instead of â€œMM-DD-YYYYâ€.</v>
          </cell>
          <cell r="D66" t="str">
            <v>Done</v>
          </cell>
          <cell r="E66">
            <v>0</v>
          </cell>
          <cell r="F66" t="str">
            <v>Tested</v>
          </cell>
        </row>
        <row r="67">
          <cell r="A67">
            <v>2905</v>
          </cell>
          <cell r="B67" t="str">
            <v>Angebot</v>
          </cell>
          <cell r="C67" t="str">
            <v>Lang text is getting cut for few positions.</v>
          </cell>
          <cell r="D67" t="str">
            <v>Done</v>
          </cell>
          <cell r="E67">
            <v>0</v>
          </cell>
          <cell r="F67" t="str">
            <v>Tested</v>
          </cell>
        </row>
        <row r="68">
          <cell r="A68">
            <v>2904</v>
          </cell>
          <cell r="B68" t="str">
            <v>Angebot</v>
          </cell>
          <cell r="C68" t="str">
            <v>Lang text can be filled completely below the position instead of the center align.</v>
          </cell>
          <cell r="D68" t="str">
            <v>Done</v>
          </cell>
          <cell r="E68">
            <v>0</v>
          </cell>
          <cell r="F68" t="str">
            <v>Requirement</v>
          </cell>
        </row>
        <row r="69">
          <cell r="A69">
            <v>2903</v>
          </cell>
          <cell r="B69" t="str">
            <v>Angebot</v>
          </cell>
          <cell r="C69" t="str">
            <v>The positions in the report are not displayed in order.</v>
          </cell>
          <cell r="D69">
            <v>0</v>
          </cell>
          <cell r="E69" t="str">
            <v>Ordering</v>
          </cell>
        </row>
        <row r="70">
          <cell r="A70">
            <v>2902</v>
          </cell>
          <cell r="B70" t="str">
            <v>LV Details</v>
          </cell>
          <cell r="C70" t="str">
            <v>Unhandled exception is being displayed on selecting an option from the filter for all the fields in the LV details form.</v>
          </cell>
          <cell r="D70" t="str">
            <v>Done</v>
          </cell>
          <cell r="E70" t="str">
            <v>Fixed</v>
          </cell>
        </row>
        <row r="71">
          <cell r="A71">
            <v>2901</v>
          </cell>
          <cell r="B71" t="str">
            <v>LV Details</v>
          </cell>
          <cell r="C71" t="str">
            <v>Once the position is created tool should not allow to edit/update the position's OZ field.</v>
          </cell>
          <cell r="D71" t="str">
            <v>Done</v>
          </cell>
          <cell r="E71" t="str">
            <v>requirement</v>
          </cell>
        </row>
        <row r="72">
          <cell r="A72">
            <v>2900</v>
          </cell>
          <cell r="B72" t="str">
            <v>LV Details</v>
          </cell>
          <cell r="C72" t="str">
            <v>The grouping should be retained in the LV details section each time the form is loaded.</v>
          </cell>
          <cell r="D72" t="str">
            <v>Duplicate</v>
          </cell>
          <cell r="E72">
            <v>0</v>
          </cell>
        </row>
        <row r="73">
          <cell r="A73">
            <v>2899</v>
          </cell>
          <cell r="B73" t="str">
            <v>Supplier Proposal</v>
          </cell>
          <cell r="C73" t="str">
            <v>Success message must be displayed, after the import of the file from the supply proposal.</v>
          </cell>
          <cell r="D73" t="str">
            <v>Done</v>
          </cell>
          <cell r="E73" t="str">
            <v>Fixed</v>
          </cell>
        </row>
        <row r="74">
          <cell r="A74">
            <v>2898</v>
          </cell>
          <cell r="B74" t="str">
            <v>Supplier Proposal</v>
          </cell>
          <cell r="C74" t="str">
            <v>The form does not get updated when few positions WG/WA has been changed/updated in the LV details/Global LV editing form, still the old proposal mappings are displayed in the form.</v>
          </cell>
          <cell r="D74" t="str">
            <v>Deffered</v>
          </cell>
          <cell r="E74">
            <v>0</v>
          </cell>
        </row>
        <row r="75">
          <cell r="A75">
            <v>2897</v>
          </cell>
          <cell r="B75" t="str">
            <v>Discount module</v>
          </cell>
          <cell r="C75" t="str">
            <v>The discount position is getting created for the subtitle which is not having any positions.</v>
          </cell>
          <cell r="D75" t="str">
            <v>Done</v>
          </cell>
          <cell r="E75" t="str">
            <v>Expected</v>
          </cell>
          <cell r="F75" t="str">
            <v>Re-opened</v>
          </cell>
          <cell r="G75" t="str">
            <v>Because after adding the positions, the discount calc is not getting updated.</v>
          </cell>
        </row>
        <row r="76">
          <cell r="A76">
            <v>2896</v>
          </cell>
          <cell r="B76" t="str">
            <v>Discount module</v>
          </cell>
          <cell r="C76" t="str">
            <v>Moving of the discount position must be restricted.</v>
          </cell>
          <cell r="D76" t="str">
            <v>Done</v>
          </cell>
          <cell r="E76">
            <v>0</v>
          </cell>
          <cell r="F76" t="str">
            <v>Tested</v>
          </cell>
        </row>
        <row r="77">
          <cell r="A77">
            <v>2895</v>
          </cell>
          <cell r="B77" t="str">
            <v>Discount module</v>
          </cell>
          <cell r="C77" t="str">
            <v>Subtitle is having some values which should not be allowed.</v>
          </cell>
          <cell r="D77" t="str">
            <v>Done</v>
          </cell>
          <cell r="E77">
            <v>0</v>
          </cell>
          <cell r="F77" t="str">
            <v>Tested</v>
          </cell>
        </row>
        <row r="78">
          <cell r="A78">
            <v>2894</v>
          </cell>
          <cell r="B78" t="str">
            <v>Discount module</v>
          </cell>
          <cell r="C78" t="str">
            <v>The value from the tool and the calculated value has a mismatch in the discount section. The sum value of the subtitle is not getting calculated correctly (slight variation is found from the actual value).</v>
          </cell>
          <cell r="D78" t="str">
            <v>Deffered</v>
          </cell>
          <cell r="E78" t="str">
            <v>we should follow the calculation rule like separate discount for MA and MO</v>
          </cell>
        </row>
        <row r="79">
          <cell r="A79">
            <v>2893</v>
          </cell>
          <cell r="B79" t="str">
            <v>Discount module</v>
          </cell>
          <cell r="C79" t="str">
            <v>Provide restrictions for the discount field in the new project creation module.</v>
          </cell>
          <cell r="D79" t="str">
            <v>Done</v>
          </cell>
          <cell r="E79">
            <v>0</v>
          </cell>
          <cell r="F79" t="str">
            <v>Tested</v>
          </cell>
        </row>
        <row r="80">
          <cell r="A80">
            <v>2892</v>
          </cell>
          <cell r="B80" t="str">
            <v>Discount module</v>
          </cell>
          <cell r="C80" t="str">
            <v>Unhandled exception is being displayed if incorrect data has been provided for the 'von OZ' and 'Bis OZ'.</v>
          </cell>
          <cell r="D80" t="str">
            <v>Done</v>
          </cell>
          <cell r="E80">
            <v>0</v>
          </cell>
          <cell r="F80" t="str">
            <v>Tested</v>
          </cell>
        </row>
        <row r="81">
          <cell r="A81">
            <v>2891</v>
          </cell>
          <cell r="B81" t="str">
            <v>GAEB Import</v>
          </cell>
          <cell r="C81" t="str">
            <v>On Importing the GAEB file the success message must be displayed.</v>
          </cell>
          <cell r="D81" t="str">
            <v>Done</v>
          </cell>
          <cell r="E81">
            <v>0</v>
          </cell>
          <cell r="F81" t="str">
            <v>Tested</v>
          </cell>
        </row>
        <row r="82">
          <cell r="A82">
            <v>2890</v>
          </cell>
          <cell r="B82" t="str">
            <v>Supplier</v>
          </cell>
          <cell r="C82" t="str">
            <v>On saving the supplier data the success message is being displayed in the background.</v>
          </cell>
          <cell r="D82" t="str">
            <v>Done</v>
          </cell>
          <cell r="E82" t="str">
            <v>Requirement</v>
          </cell>
        </row>
        <row r="83">
          <cell r="A83">
            <v>2889</v>
          </cell>
          <cell r="B83" t="str">
            <v>Angebot</v>
          </cell>
          <cell r="C83" t="str">
            <v>If the column â€œGesmatPreisâ€ is checked , the total price at the end is still being displayed.</v>
          </cell>
          <cell r="D83" t="str">
            <v>Deffered</v>
          </cell>
          <cell r="E83">
            <v>0</v>
          </cell>
          <cell r="F83" t="str">
            <v>Cleared</v>
          </cell>
        </row>
        <row r="84">
          <cell r="A84">
            <v>2888</v>
          </cell>
          <cell r="B84" t="str">
            <v>Angebot</v>
          </cell>
          <cell r="C84" t="str">
            <v>If some incorrect values are passed for the report generation the following unhandled exception is being displayed as "Failed to enable constraints". (For - title and untertitle)</v>
          </cell>
          <cell r="D84" t="str">
            <v>As of now we are showing enpty report instead of message box… later go live we will implement errror handling in reports</v>
          </cell>
          <cell r="E84">
            <v>0</v>
          </cell>
        </row>
        <row r="85">
          <cell r="A85">
            <v>2887</v>
          </cell>
          <cell r="B85" t="str">
            <v>Angebot</v>
          </cell>
          <cell r="C85" t="str">
            <v>Check box selection is not getting cleared for "Aushwahloptionen" on form re-opening.</v>
          </cell>
          <cell r="D85" t="str">
            <v>Done</v>
          </cell>
          <cell r="E85">
            <v>0</v>
          </cell>
          <cell r="F85" t="str">
            <v>Requirement</v>
          </cell>
        </row>
        <row r="86">
          <cell r="A86">
            <v>2886</v>
          </cell>
          <cell r="B86" t="str">
            <v>Angebot</v>
          </cell>
          <cell r="C86" t="str">
            <v>On clicking the check box in the "Aushwahloptionen" the text is not visible, even after the selection on the check box the text must be visible.</v>
          </cell>
          <cell r="D86" t="str">
            <v>Done</v>
          </cell>
          <cell r="E86">
            <v>0</v>
          </cell>
          <cell r="F86" t="str">
            <v>Tested</v>
          </cell>
        </row>
        <row r="87">
          <cell r="A87">
            <v>2885</v>
          </cell>
          <cell r="B87" t="str">
            <v>Angebot</v>
          </cell>
          <cell r="C87" t="str">
            <v>Retain the form open after generating the report, if user wants to generate multiple reports at a time.</v>
          </cell>
          <cell r="D87" t="str">
            <v>Done</v>
          </cell>
          <cell r="E87">
            <v>0</v>
          </cell>
          <cell r="F87" t="str">
            <v>Requirement</v>
          </cell>
        </row>
        <row r="88">
          <cell r="A88">
            <v>2884</v>
          </cell>
          <cell r="B88" t="str">
            <v>Angebot</v>
          </cell>
          <cell r="C88" t="str">
            <v>The radio button selection is not getting cleared for the â€œAnzeige textâ€ on re-opening.</v>
          </cell>
          <cell r="D88" t="str">
            <v>Done</v>
          </cell>
          <cell r="E88">
            <v>0</v>
          </cell>
          <cell r="F88" t="str">
            <v>Requirement</v>
          </cell>
        </row>
        <row r="89">
          <cell r="A89">
            <v>2883</v>
          </cell>
          <cell r="B89" t="str">
            <v>LV Details</v>
          </cell>
          <cell r="C89" t="str">
            <v>Kurz text field takes the value from the lang text on updating the kurz text field.</v>
          </cell>
          <cell r="D89" t="str">
            <v>Deffered</v>
          </cell>
          <cell r="E89">
            <v>0</v>
          </cell>
        </row>
        <row r="90">
          <cell r="A90">
            <v>2882</v>
          </cell>
          <cell r="B90" t="str">
            <v>LV Details</v>
          </cell>
          <cell r="C90" t="str">
            <v>The EP value is not setting to "0",when the preis text field is updated via the "Global LV Editing" module.</v>
          </cell>
          <cell r="D90" t="str">
            <v>Done</v>
          </cell>
          <cell r="E90" t="str">
            <v>Fixed</v>
          </cell>
        </row>
        <row r="91">
          <cell r="A91">
            <v>2881</v>
          </cell>
          <cell r="B91" t="str">
            <v>New Project</v>
          </cell>
          <cell r="C91" t="str">
            <v>Kunde field must be marked as mandatory.</v>
          </cell>
          <cell r="D91" t="str">
            <v>Done</v>
          </cell>
          <cell r="E91" t="str">
            <v>Fixed</v>
          </cell>
          <cell r="F91" t="str">
            <v>Tested</v>
          </cell>
        </row>
        <row r="92">
          <cell r="A92">
            <v>2880</v>
          </cell>
          <cell r="B92" t="str">
            <v>Other</v>
          </cell>
          <cell r="C92" t="str">
            <v>On installing the Otto tool it created a blank junk folder in the folder where the tool is installed.</v>
          </cell>
          <cell r="D92" t="str">
            <v>Deffered</v>
          </cell>
          <cell r="E92">
            <v>0</v>
          </cell>
        </row>
        <row r="93">
          <cell r="A93">
            <v>2804</v>
          </cell>
          <cell r="B93" t="str">
            <v>Form blatt</v>
          </cell>
          <cell r="C93" t="str">
            <v>Newly added articles are not displaying in form blatt article form.because we are taking from article master.</v>
          </cell>
          <cell r="D93" t="str">
            <v>old</v>
          </cell>
          <cell r="E93">
            <v>0</v>
          </cell>
        </row>
        <row r="94">
          <cell r="A94">
            <v>2803</v>
          </cell>
          <cell r="B94" t="str">
            <v>Access Management</v>
          </cell>
          <cell r="C94" t="str">
            <v>team member of invoicing department is not having the read &amp; write access for the calculation (cost details, multi 5, multi6, umlage, bulk operation) of  NT &amp; NTM positions</v>
          </cell>
          <cell r="D94" t="str">
            <v>old</v>
          </cell>
          <cell r="E94">
            <v>0</v>
          </cell>
        </row>
        <row r="95">
          <cell r="A95">
            <v>2802</v>
          </cell>
          <cell r="B95" t="str">
            <v>Access Management</v>
          </cell>
          <cell r="C95" t="str">
            <v>invoicing department is not able to add NT &amp; NTM positions</v>
          </cell>
          <cell r="D95" t="str">
            <v>old</v>
          </cell>
          <cell r="E95">
            <v>0</v>
          </cell>
        </row>
        <row r="96">
          <cell r="A96">
            <v>2801</v>
          </cell>
          <cell r="B96" t="str">
            <v>LV Details</v>
          </cell>
          <cell r="C96" t="str">
            <v>Einkaufspreis value is having small decimal difference if it has been added through "Add accessories"</v>
          </cell>
          <cell r="D96" t="str">
            <v>old</v>
          </cell>
          <cell r="E96">
            <v>0</v>
          </cell>
        </row>
        <row r="97">
          <cell r="A97">
            <v>2800</v>
          </cell>
          <cell r="B97" t="str">
            <v>Form blatt</v>
          </cell>
          <cell r="C97" t="str">
            <v>Clicking on the formblatt 221 &amp; 223 report is showing message "Please assign them to the cost types"</v>
          </cell>
          <cell r="D97" t="str">
            <v>old</v>
          </cell>
          <cell r="E97">
            <v>0</v>
          </cell>
        </row>
        <row r="98">
          <cell r="A98">
            <v>2799</v>
          </cell>
          <cell r="B98" t="str">
            <v>Supplier</v>
          </cell>
          <cell r="C98" t="str">
            <v>Data in the article table is not getting cleared even if the search is not showing any results</v>
          </cell>
          <cell r="D98" t="str">
            <v>old</v>
          </cell>
          <cell r="E98">
            <v>0</v>
          </cell>
        </row>
        <row r="99">
          <cell r="A99">
            <v>2798</v>
          </cell>
          <cell r="B99" t="str">
            <v>LV Details</v>
          </cell>
          <cell r="C99" t="str">
            <v>Getting error message when we are updating the kurz text of VR position</v>
          </cell>
          <cell r="D99" t="str">
            <v>old</v>
          </cell>
          <cell r="E99">
            <v>0</v>
          </cell>
        </row>
        <row r="100">
          <cell r="A100">
            <v>2797</v>
          </cell>
          <cell r="B100" t="str">
            <v>Artikel Stammdaten</v>
          </cell>
          <cell r="C100" t="str">
            <v>Gultigkeit datum form is not getting updated automatically when we add new validity date</v>
          </cell>
          <cell r="D100" t="str">
            <v>Done</v>
          </cell>
          <cell r="E100">
            <v>0</v>
          </cell>
          <cell r="G100" t="str">
            <v>Will need your help to test the issues raised by Susmy</v>
          </cell>
        </row>
        <row r="101">
          <cell r="A101">
            <v>2796</v>
          </cell>
          <cell r="B101" t="str">
            <v>Artikel Stammdaten</v>
          </cell>
          <cell r="C101" t="str">
            <v>Dimension list is disappearing and WI value is getting changed when we try to save the multi of existing article</v>
          </cell>
          <cell r="D101" t="str">
            <v>Done</v>
          </cell>
          <cell r="E101">
            <v>0</v>
          </cell>
        </row>
        <row r="102">
          <cell r="A102">
            <v>2795</v>
          </cell>
          <cell r="B102" t="str">
            <v>Submit Proposal</v>
          </cell>
          <cell r="C102" t="str">
            <v>Getting error message if we have a position having 0 Ep value and having preis text value</v>
          </cell>
          <cell r="D102" t="str">
            <v>old</v>
          </cell>
          <cell r="E102">
            <v>0</v>
          </cell>
        </row>
        <row r="103">
          <cell r="A103">
            <v>2794</v>
          </cell>
          <cell r="B103" t="str">
            <v>Submit Proposal</v>
          </cell>
          <cell r="C103" t="str">
            <v>Material &amp; montage preis value showing in the subtitle level sum is not correct if we have filtered the report based on LV section</v>
          </cell>
          <cell r="D103" t="str">
            <v>old</v>
          </cell>
          <cell r="E103">
            <v>0</v>
          </cell>
        </row>
        <row r="104">
          <cell r="A104">
            <v>2793</v>
          </cell>
          <cell r="B104" t="str">
            <v>Submit Proposal</v>
          </cell>
          <cell r="C104" t="str">
            <v>Should not show sum for EP for "Angebotsdruck ohne material/montagepreis" report</v>
          </cell>
          <cell r="D104" t="str">
            <v>old</v>
          </cell>
          <cell r="E104">
            <v>0</v>
          </cell>
        </row>
        <row r="105">
          <cell r="A105">
            <v>2792</v>
          </cell>
          <cell r="B105" t="str">
            <v>Umlage</v>
          </cell>
          <cell r="C105" t="str">
            <v>Umlage is showing error message when we click on the "Speichern Und Aktualisieren" button for a project having EP value zero</v>
          </cell>
          <cell r="D105" t="str">
            <v>old</v>
          </cell>
          <cell r="E105">
            <v>0</v>
          </cell>
        </row>
        <row r="106">
          <cell r="A106">
            <v>2791</v>
          </cell>
          <cell r="B106" t="str">
            <v>Coversheet</v>
          </cell>
          <cell r="C106" t="str">
            <v>Getting error message While opening cover sheet and the template after changing their file path</v>
          </cell>
          <cell r="D106" t="str">
            <v>Done</v>
          </cell>
          <cell r="E106">
            <v>0</v>
          </cell>
        </row>
        <row r="107">
          <cell r="A107">
            <v>2790</v>
          </cell>
          <cell r="B107" t="str">
            <v>Submit Proposal</v>
          </cell>
          <cell r="C107" t="str">
            <v>Decimal place showing for the values in the EP column is not correct</v>
          </cell>
          <cell r="D107" t="str">
            <v>old</v>
          </cell>
          <cell r="E107">
            <v>0</v>
          </cell>
        </row>
        <row r="108">
          <cell r="A108">
            <v>2789</v>
          </cell>
          <cell r="B108" t="str">
            <v>Cost details</v>
          </cell>
          <cell r="C108" t="str">
            <v>Material list price is getting rounded to 2 decimal places after saving an 8 decimal places value</v>
          </cell>
          <cell r="D108" t="str">
            <v>Done</v>
          </cell>
          <cell r="E108">
            <v>0</v>
          </cell>
        </row>
        <row r="109">
          <cell r="A109">
            <v>2788</v>
          </cell>
          <cell r="B109" t="str">
            <v>Update Supplier Proposal</v>
          </cell>
          <cell r="C109" t="str">
            <v>Getting error message "Error in loading position" when we propose an article which is not having LV position</v>
          </cell>
          <cell r="D109" t="str">
            <v>old</v>
          </cell>
          <cell r="E109">
            <v>0</v>
          </cell>
        </row>
        <row r="110">
          <cell r="A110">
            <v>2785</v>
          </cell>
          <cell r="B110" t="str">
            <v>Multi 6</v>
          </cell>
          <cell r="C110" t="str">
            <v>EP and GB value of montage is becoming zero for a project having "S" value over MA field and we are updating the multi 6</v>
          </cell>
          <cell r="D110" t="str">
            <v>old</v>
          </cell>
          <cell r="E110">
            <v>0</v>
          </cell>
        </row>
        <row r="111">
          <cell r="A111">
            <v>2784</v>
          </cell>
          <cell r="B111" t="str">
            <v>Supplier Proposal</v>
          </cell>
          <cell r="C111" t="str">
            <v>If there is only one article , then it should display the data of other tables automatically without double clicking on that row</v>
          </cell>
          <cell r="D111" t="str">
            <v>old</v>
          </cell>
          <cell r="E111">
            <v>0</v>
          </cell>
        </row>
        <row r="112">
          <cell r="A112">
            <v>2783</v>
          </cell>
          <cell r="B112" t="str">
            <v>Supplier Proposal</v>
          </cell>
          <cell r="C112" t="str">
            <v>Clicking on the Email option is opening the export window and closing of the export window starts exporting data</v>
          </cell>
          <cell r="D112" t="str">
            <v>old</v>
          </cell>
          <cell r="E112">
            <v>0</v>
          </cell>
        </row>
        <row r="113">
          <cell r="A113">
            <v>2782</v>
          </cell>
          <cell r="B113" t="str">
            <v>Supplier Proposal</v>
          </cell>
          <cell r="C113" t="str">
            <v>Newly added article or LV position are not getting updated even after we close and open the supplier proposal</v>
          </cell>
          <cell r="D113" t="str">
            <v>old</v>
          </cell>
          <cell r="E113">
            <v>0</v>
          </cell>
        </row>
        <row r="114">
          <cell r="A114">
            <v>2781</v>
          </cell>
          <cell r="B114" t="str">
            <v>LV Details</v>
          </cell>
          <cell r="C114" t="str">
            <v>Kurz text is coming in more than 2 lines, when there is no kurz text for that position and it's taking the kurz text from the lang text</v>
          </cell>
          <cell r="D114" t="str">
            <v>old</v>
          </cell>
          <cell r="E114">
            <v>0</v>
          </cell>
        </row>
        <row r="115">
          <cell r="A115">
            <v>2780</v>
          </cell>
          <cell r="B115" t="str">
            <v>LV Details</v>
          </cell>
          <cell r="C115" t="str">
            <v>Kurz text is coming in more than 2 lines, when there is no kurz text for that position and it's taking the kurz text from the lang text</v>
          </cell>
          <cell r="D115" t="str">
            <v>old</v>
          </cell>
          <cell r="E115">
            <v>0</v>
          </cell>
        </row>
        <row r="116">
          <cell r="A116">
            <v>2779</v>
          </cell>
          <cell r="B116" t="str">
            <v>Supplier</v>
          </cell>
          <cell r="C116" t="str">
            <v>when we are making the search on supplier details table, "article" table data is not getting cleared based on the filtered search result</v>
          </cell>
          <cell r="D116" t="str">
            <v>old</v>
          </cell>
          <cell r="E116">
            <v>0</v>
          </cell>
        </row>
        <row r="117">
          <cell r="A117">
            <v>2778</v>
          </cell>
          <cell r="B117" t="str">
            <v>Supplier</v>
          </cell>
          <cell r="C117" t="str">
            <v>Duplicate entries are allowed in the supplier master data</v>
          </cell>
          <cell r="D117" t="str">
            <v>old</v>
          </cell>
          <cell r="E117">
            <v>0</v>
          </cell>
        </row>
        <row r="118">
          <cell r="A118">
            <v>2777</v>
          </cell>
          <cell r="B118" t="str">
            <v>Otto Master Data</v>
          </cell>
          <cell r="C118" t="str">
            <v>Duplicate entries are allowed for both otto details and contact person section</v>
          </cell>
          <cell r="D118" t="str">
            <v>old</v>
          </cell>
          <cell r="E118">
            <v>0</v>
          </cell>
        </row>
        <row r="119">
          <cell r="A119">
            <v>2776</v>
          </cell>
          <cell r="B119" t="str">
            <v>Otto Master Data</v>
          </cell>
          <cell r="C119" t="str">
            <v>when we are making the search on otto details table , "AnsprPartner" table data is not getting cleared based on the filtered search result</v>
          </cell>
          <cell r="D119" t="str">
            <v>old</v>
          </cell>
          <cell r="E119">
            <v>0</v>
          </cell>
        </row>
        <row r="120">
          <cell r="A120">
            <v>2775</v>
          </cell>
          <cell r="B120" t="str">
            <v>Submit Proposal</v>
          </cell>
          <cell r="C120" t="str">
            <v>Angebot report is not displaying discount for the commissioned project</v>
          </cell>
          <cell r="D120" t="str">
            <v>old</v>
          </cell>
          <cell r="E120">
            <v>0</v>
          </cell>
        </row>
        <row r="121">
          <cell r="A121">
            <v>2774</v>
          </cell>
          <cell r="B121" t="str">
            <v>QuerKalkulation</v>
          </cell>
          <cell r="C121" t="str">
            <v>Small decimal difference is coming for the calculation of MA.EK, MA.VK, MO.EK, MO.VK</v>
          </cell>
          <cell r="D121" t="str">
            <v>old</v>
          </cell>
          <cell r="E121">
            <v>0</v>
          </cell>
        </row>
        <row r="122">
          <cell r="A122">
            <v>2773</v>
          </cell>
          <cell r="B122" t="str">
            <v>QuerKalkulation</v>
          </cell>
          <cell r="C122" t="str">
            <v>Multi value showing is not correct for few articles</v>
          </cell>
          <cell r="D122" t="str">
            <v>old</v>
          </cell>
          <cell r="E122">
            <v>0</v>
          </cell>
        </row>
        <row r="123">
          <cell r="A123">
            <v>2769</v>
          </cell>
          <cell r="B123" t="str">
            <v>LV Details</v>
          </cell>
          <cell r="C123" t="str">
            <v>Material and montage price is becoming zero for detail kz 1 position added through add accessory</v>
          </cell>
          <cell r="D123" t="str">
            <v>old</v>
          </cell>
          <cell r="E123">
            <v>0</v>
          </cell>
        </row>
        <row r="124">
          <cell r="A124">
            <v>2768</v>
          </cell>
          <cell r="B124" t="str">
            <v>Access Management</v>
          </cell>
          <cell r="C124" t="str">
            <v>Administrator is able to add detail kz to an LV position using the "Add accessories" option</v>
          </cell>
          <cell r="D124" t="str">
            <v>old</v>
          </cell>
          <cell r="E124">
            <v>0</v>
          </cell>
        </row>
        <row r="125">
          <cell r="A125">
            <v>2767</v>
          </cell>
          <cell r="B125" t="str">
            <v>Add Accessories</v>
          </cell>
          <cell r="C125" t="str">
            <v>Typ drop down in the Add accessory form is not sorted properly</v>
          </cell>
          <cell r="D125" t="str">
            <v>Deffered</v>
          </cell>
          <cell r="E125">
            <v>0</v>
          </cell>
        </row>
        <row r="126">
          <cell r="A126">
            <v>2762</v>
          </cell>
          <cell r="B126" t="str">
            <v>Bulk Operation_Action A</v>
          </cell>
          <cell r="C126" t="str">
            <v>Size of the text box showing for the set functionality of Action A items are not uniform</v>
          </cell>
          <cell r="D126" t="str">
            <v>Done</v>
          </cell>
          <cell r="E126">
            <v>0</v>
          </cell>
        </row>
        <row r="127">
          <cell r="A127">
            <v>2761</v>
          </cell>
          <cell r="B127" t="str">
            <v>Bulk Operation</v>
          </cell>
          <cell r="C127" t="str">
            <v>Position which we have created for first title after the creation of second title position is showing both title positions if we search for first title positions</v>
          </cell>
          <cell r="D127" t="str">
            <v>old</v>
          </cell>
          <cell r="E127">
            <v>0</v>
          </cell>
        </row>
        <row r="128">
          <cell r="A128">
            <v>2758</v>
          </cell>
          <cell r="B128" t="str">
            <v>Delivery Notes</v>
          </cell>
          <cell r="C128" t="str">
            <v>Sorting order of LV is coming in the order which we have created the LV positions</v>
          </cell>
          <cell r="D128" t="str">
            <v>old</v>
          </cell>
          <cell r="E128">
            <v>0</v>
          </cell>
        </row>
        <row r="129">
          <cell r="A129">
            <v>2752</v>
          </cell>
          <cell r="B129" t="str">
            <v>New Project</v>
          </cell>
          <cell r="C129" t="str">
            <v>0.01 difference is coming in the discount value if we have all N,E,A,M, P positions under one title</v>
          </cell>
          <cell r="D129" t="str">
            <v>old</v>
          </cell>
          <cell r="E129">
            <v>0</v>
          </cell>
        </row>
        <row r="130">
          <cell r="A130">
            <v>2751</v>
          </cell>
          <cell r="B130" t="str">
            <v>Bulk Operation_Action B</v>
          </cell>
          <cell r="C130" t="str">
            <v>Updating the Typ through bulk operation is not considering the first dimension of the article</v>
          </cell>
          <cell r="D130" t="str">
            <v>Done</v>
          </cell>
          <cell r="E130">
            <v>0</v>
          </cell>
        </row>
        <row r="131">
          <cell r="A131">
            <v>2726</v>
          </cell>
          <cell r="B131" t="str">
            <v>Copy Project</v>
          </cell>
          <cell r="C131" t="str">
            <v>Copy project is not copying the discount position to the discount table</v>
          </cell>
          <cell r="D131" t="str">
            <v>old</v>
          </cell>
          <cell r="E131">
            <v>0</v>
          </cell>
        </row>
        <row r="132">
          <cell r="A132">
            <v>2725</v>
          </cell>
          <cell r="B132" t="str">
            <v>New Project</v>
          </cell>
          <cell r="C132" t="str">
            <v>A White screen is coming when we close the project details tab and clicking on the yes or No on the confirmation message</v>
          </cell>
          <cell r="D132" t="str">
            <v>old</v>
          </cell>
          <cell r="E132">
            <v>0</v>
          </cell>
        </row>
        <row r="133">
          <cell r="A133">
            <v>2714</v>
          </cell>
          <cell r="B133" t="str">
            <v>GAEB Export</v>
          </cell>
          <cell r="C133" t="str">
            <v>ORCA AVA is showing Discount value as Zero for D81, P81, P86, X81 formats</v>
          </cell>
          <cell r="D133" t="str">
            <v>old</v>
          </cell>
          <cell r="E133">
            <v>0</v>
          </cell>
        </row>
        <row r="134">
          <cell r="A134">
            <v>2713</v>
          </cell>
          <cell r="B134" t="str">
            <v>GAEB Export</v>
          </cell>
          <cell r="C134" t="str">
            <v>Discount showing on ORCA AVA for D86 and X86 format is not correct</v>
          </cell>
          <cell r="D134" t="str">
            <v>old</v>
          </cell>
          <cell r="E134">
            <v>0</v>
          </cell>
        </row>
        <row r="135">
          <cell r="A135">
            <v>2704</v>
          </cell>
          <cell r="B135" t="str">
            <v>Access Management</v>
          </cell>
          <cell r="C135" t="str">
            <v>User is able to save the Lv details if he is doing the login as administrator and importing the project using "project import"</v>
          </cell>
          <cell r="D135" t="str">
            <v>old</v>
          </cell>
          <cell r="E135">
            <v>0</v>
          </cell>
        </row>
        <row r="136">
          <cell r="A136">
            <v>2697</v>
          </cell>
          <cell r="B136" t="str">
            <v>GAEB Export</v>
          </cell>
          <cell r="C136" t="str">
            <v>Surcharge value and the percentage showing in the ORCA report is not correct</v>
          </cell>
          <cell r="D136" t="str">
            <v>old</v>
          </cell>
          <cell r="E136">
            <v>0</v>
          </cell>
        </row>
        <row r="137">
          <cell r="A137">
            <v>2671</v>
          </cell>
          <cell r="B137" t="str">
            <v>Supplier Proposal</v>
          </cell>
          <cell r="C137" t="str">
            <v>Proposal pdf is showing a high clarity image of lang text in 2 pages</v>
          </cell>
          <cell r="D137" t="str">
            <v>old</v>
          </cell>
          <cell r="E137">
            <v>0</v>
          </cell>
        </row>
        <row r="138">
          <cell r="A138">
            <v>2622</v>
          </cell>
          <cell r="B138" t="str">
            <v>Project Import</v>
          </cell>
          <cell r="C138" t="str">
            <v>Surcharge position is getting imported as Normal position</v>
          </cell>
          <cell r="D138" t="str">
            <v>old</v>
          </cell>
          <cell r="E138">
            <v>0</v>
          </cell>
        </row>
        <row r="139">
          <cell r="A139">
            <v>2607</v>
          </cell>
          <cell r="B139" t="str">
            <v>Form blatt</v>
          </cell>
          <cell r="C139" t="str">
            <v>form blatt 223 - Sorting of LV position is not correct</v>
          </cell>
          <cell r="D139" t="str">
            <v>old</v>
          </cell>
          <cell r="E139">
            <v>0</v>
          </cell>
        </row>
        <row r="140">
          <cell r="A140">
            <v>2606</v>
          </cell>
          <cell r="B140" t="str">
            <v>GAEB Import</v>
          </cell>
          <cell r="C140" t="str">
            <v>Getting execution timeout error while importing a GAEB file having 2 high clarity images</v>
          </cell>
          <cell r="D140" t="str">
            <v>Done</v>
          </cell>
          <cell r="E140" t="str">
            <v>User has to set the resolution of Images. Informed to client</v>
          </cell>
        </row>
        <row r="141">
          <cell r="A141">
            <v>2605</v>
          </cell>
          <cell r="B141" t="str">
            <v>Word Addin</v>
          </cell>
          <cell r="C141" t="str">
            <v>Getting error message when we are installing word addin on a machine which is already having it</v>
          </cell>
          <cell r="D141" t="str">
            <v>old</v>
          </cell>
          <cell r="E141">
            <v>0</v>
          </cell>
        </row>
        <row r="142">
          <cell r="A142">
            <v>2604</v>
          </cell>
          <cell r="B142" t="str">
            <v>Word Addin</v>
          </cell>
          <cell r="C142" t="str">
            <v>Grid view table of text module (2nd table) is not clearing the data if we change the selection in the "Textmodul bereich" dropdown</v>
          </cell>
          <cell r="D142" t="str">
            <v>old</v>
          </cell>
          <cell r="E142">
            <v>0</v>
          </cell>
        </row>
        <row r="143">
          <cell r="A143">
            <v>2560</v>
          </cell>
          <cell r="B143" t="str">
            <v>Bulk Operation</v>
          </cell>
          <cell r="C143" t="str">
            <v>Sorting in bulk operation is coming as that of order we have entered the value</v>
          </cell>
          <cell r="D143" t="str">
            <v>Done</v>
          </cell>
          <cell r="E143">
            <v>0</v>
          </cell>
        </row>
        <row r="144">
          <cell r="A144">
            <v>2352</v>
          </cell>
          <cell r="B144" t="str">
            <v>Bulk Operation_Action B</v>
          </cell>
          <cell r="C144" t="str">
            <v>Menge of detail kz other than 0 position is not getting updated when we are doing the bulk operation</v>
          </cell>
          <cell r="D144" t="str">
            <v>Done</v>
          </cell>
          <cell r="E144">
            <v>0</v>
          </cell>
        </row>
        <row r="145">
          <cell r="A145">
            <v>2190</v>
          </cell>
          <cell r="B145" t="str">
            <v>Features</v>
          </cell>
          <cell r="C145" t="str">
            <v>If NT or NTM position creation is with RW and the first 2 features are in R mode, then New button should be enabled for commissioned project</v>
          </cell>
          <cell r="D145" t="str">
            <v>old</v>
          </cell>
          <cell r="E145">
            <v>0</v>
          </cell>
        </row>
        <row r="146">
          <cell r="A146">
            <v>2166</v>
          </cell>
          <cell r="B146" t="str">
            <v>GAEB Import</v>
          </cell>
          <cell r="C146" t="str">
            <v>Getting time out error message while importing "MaKh Soest - 21609 - Umbau OP 5" file</v>
          </cell>
          <cell r="D146" t="str">
            <v>Done</v>
          </cell>
          <cell r="E146">
            <v>0</v>
          </cell>
        </row>
        <row r="147">
          <cell r="A147">
            <v>1752</v>
          </cell>
          <cell r="B147" t="str">
            <v>Word Addin</v>
          </cell>
          <cell r="C147" t="str">
            <v>Getting object reference error when we are clicking on the ok button when there is no data in the grid view of text module</v>
          </cell>
          <cell r="D147" t="str">
            <v>old</v>
          </cell>
          <cell r="E147">
            <v>0</v>
          </cell>
        </row>
        <row r="148">
          <cell r="A148">
            <v>1560</v>
          </cell>
          <cell r="B148" t="str">
            <v>Submit Proposal</v>
          </cell>
          <cell r="C148" t="str">
            <v>Sorting is not happening properly in the reports</v>
          </cell>
          <cell r="D148" t="str">
            <v>old</v>
          </cell>
          <cell r="E148">
            <v>0</v>
          </cell>
        </row>
        <row r="149">
          <cell r="A149">
            <v>832</v>
          </cell>
          <cell r="B149" t="str">
            <v>GAEB Import</v>
          </cell>
          <cell r="C149" t="str">
            <v>Alignment of the text is getting changed after saving the kurz text and lang text</v>
          </cell>
          <cell r="D149" t="str">
            <v>Done</v>
          </cell>
          <cell r="E149" t="str">
            <v>Expected</v>
          </cell>
        </row>
        <row r="150">
          <cell r="A150">
            <v>494</v>
          </cell>
          <cell r="B150" t="str">
            <v>LV Details</v>
          </cell>
          <cell r="C150" t="str">
            <v>For title we have to disable stufe fields &amp; ohne stufe fields, for avoiding the issues because of editing the title</v>
          </cell>
          <cell r="D150" t="str">
            <v>old</v>
          </cell>
          <cell r="E150">
            <v>0</v>
          </cell>
        </row>
        <row r="167">
          <cell r="C167" t="str">
            <v xml:space="preserve">  </v>
          </cell>
        </row>
      </sheetData>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0"/>
  <sheetViews>
    <sheetView tabSelected="1" zoomScale="85" zoomScaleNormal="85" workbookViewId="0">
      <pane ySplit="2" topLeftCell="A3" activePane="bottomLeft" state="frozen"/>
      <selection pane="bottomLeft" activeCell="N4" sqref="N4"/>
    </sheetView>
  </sheetViews>
  <sheetFormatPr defaultRowHeight="16.5" x14ac:dyDescent="0.3"/>
  <cols>
    <col min="1" max="1" width="6" style="32" bestFit="1" customWidth="1"/>
    <col min="2" max="3" width="62.85546875" style="3" bestFit="1" customWidth="1"/>
    <col min="4" max="4" width="18.140625" style="2" bestFit="1" customWidth="1"/>
    <col min="5" max="5" width="18.140625" style="2" customWidth="1"/>
    <col min="6" max="6" width="7.7109375" style="2" customWidth="1"/>
    <col min="7" max="7" width="8.5703125" style="2" customWidth="1"/>
    <col min="8" max="9" width="8.140625" style="2" customWidth="1"/>
    <col min="10" max="10" width="6.42578125" style="2" customWidth="1"/>
    <col min="11" max="11" width="6.85546875" style="2" customWidth="1"/>
    <col min="12" max="12" width="7.85546875" style="2" customWidth="1"/>
    <col min="13" max="13" width="7.42578125" style="2" customWidth="1"/>
    <col min="14" max="14" width="7" style="2" customWidth="1"/>
    <col min="15" max="15" width="8.28515625" style="2" customWidth="1"/>
    <col min="16" max="17" width="7.85546875" style="2" customWidth="1"/>
    <col min="18" max="19" width="9.140625" style="2"/>
    <col min="20" max="20" width="14.7109375" style="2" bestFit="1" customWidth="1"/>
    <col min="21" max="22" width="9.140625" style="2"/>
  </cols>
  <sheetData>
    <row r="1" spans="1:22" x14ac:dyDescent="0.3">
      <c r="A1" s="26" t="s">
        <v>0</v>
      </c>
      <c r="B1" s="16" t="s">
        <v>1</v>
      </c>
      <c r="C1" s="16" t="s">
        <v>2</v>
      </c>
      <c r="D1" s="15" t="s">
        <v>89</v>
      </c>
      <c r="E1" s="15" t="s">
        <v>90</v>
      </c>
      <c r="F1" s="64" t="s">
        <v>3</v>
      </c>
      <c r="G1" s="64"/>
      <c r="H1" s="64"/>
      <c r="I1" s="64"/>
      <c r="J1" s="63" t="s">
        <v>4</v>
      </c>
      <c r="K1" s="63"/>
      <c r="L1" s="63"/>
      <c r="M1" s="63"/>
      <c r="N1" s="65" t="s">
        <v>67</v>
      </c>
      <c r="O1" s="65"/>
      <c r="P1" s="65"/>
      <c r="Q1" s="65"/>
    </row>
    <row r="2" spans="1:22" s="1" customFormat="1" ht="89.25" thickBot="1" x14ac:dyDescent="0.3">
      <c r="A2" s="27"/>
      <c r="B2" s="22"/>
      <c r="C2" s="22"/>
      <c r="D2" s="21"/>
      <c r="E2" s="21"/>
      <c r="F2" s="23" t="s">
        <v>63</v>
      </c>
      <c r="G2" s="23" t="s">
        <v>64</v>
      </c>
      <c r="H2" s="23" t="s">
        <v>65</v>
      </c>
      <c r="I2" s="23" t="s">
        <v>66</v>
      </c>
      <c r="J2" s="24" t="s">
        <v>63</v>
      </c>
      <c r="K2" s="24" t="s">
        <v>64</v>
      </c>
      <c r="L2" s="24" t="s">
        <v>65</v>
      </c>
      <c r="M2" s="24" t="s">
        <v>66</v>
      </c>
      <c r="N2" s="25" t="s">
        <v>63</v>
      </c>
      <c r="O2" s="25" t="s">
        <v>64</v>
      </c>
      <c r="P2" s="25" t="s">
        <v>65</v>
      </c>
      <c r="Q2" s="25" t="s">
        <v>66</v>
      </c>
      <c r="R2" s="4"/>
      <c r="S2" s="4"/>
      <c r="T2" s="4"/>
      <c r="U2" s="4" t="s">
        <v>68</v>
      </c>
      <c r="V2" s="4" t="s">
        <v>69</v>
      </c>
    </row>
    <row r="3" spans="1:22" ht="66" x14ac:dyDescent="0.3">
      <c r="A3" s="28" t="s">
        <v>5</v>
      </c>
      <c r="B3" s="17" t="s">
        <v>6</v>
      </c>
      <c r="C3" s="17" t="s">
        <v>7</v>
      </c>
      <c r="D3" s="33" t="s">
        <v>71</v>
      </c>
      <c r="E3" s="8" t="s">
        <v>298</v>
      </c>
      <c r="F3" s="18"/>
      <c r="G3" s="18"/>
      <c r="H3" s="18">
        <v>2</v>
      </c>
      <c r="I3" s="18">
        <v>1</v>
      </c>
      <c r="J3" s="19"/>
      <c r="K3" s="19"/>
      <c r="L3" s="19"/>
      <c r="M3" s="19"/>
      <c r="N3" s="20">
        <f>J3+F3</f>
        <v>0</v>
      </c>
      <c r="O3" s="20">
        <f>K3+G3</f>
        <v>0</v>
      </c>
      <c r="P3" s="20">
        <f>L3+H3</f>
        <v>2</v>
      </c>
      <c r="Q3" s="20">
        <f>M3+I3</f>
        <v>1</v>
      </c>
      <c r="T3" s="2" t="s">
        <v>63</v>
      </c>
      <c r="U3" s="2">
        <f>N30</f>
        <v>0</v>
      </c>
      <c r="V3" s="2">
        <f ca="1">V3/5</f>
        <v>0</v>
      </c>
    </row>
    <row r="4" spans="1:22" ht="49.5" x14ac:dyDescent="0.3">
      <c r="A4" s="29" t="s">
        <v>8</v>
      </c>
      <c r="B4" s="7" t="s">
        <v>9</v>
      </c>
      <c r="C4" s="7" t="s">
        <v>10</v>
      </c>
      <c r="D4" s="33" t="s">
        <v>71</v>
      </c>
      <c r="E4" s="8" t="s">
        <v>298</v>
      </c>
      <c r="F4" s="9"/>
      <c r="G4" s="9"/>
      <c r="H4" s="9"/>
      <c r="I4" s="9"/>
      <c r="J4" s="10"/>
      <c r="K4" s="10">
        <v>0.5</v>
      </c>
      <c r="L4" s="10">
        <v>2</v>
      </c>
      <c r="M4" s="10">
        <v>1</v>
      </c>
      <c r="N4" s="11">
        <f t="shared" ref="N4:N28" si="0">J4+F4</f>
        <v>0</v>
      </c>
      <c r="O4" s="11">
        <f t="shared" ref="O4:O28" si="1">K4+G4</f>
        <v>0.5</v>
      </c>
      <c r="P4" s="11">
        <f t="shared" ref="P4:P28" si="2">L4+H4</f>
        <v>2</v>
      </c>
      <c r="Q4" s="11">
        <f t="shared" ref="Q4:Q28" si="3">M4+I4</f>
        <v>1</v>
      </c>
      <c r="T4" s="2" t="s">
        <v>64</v>
      </c>
      <c r="U4" s="2">
        <f>O30</f>
        <v>4.5</v>
      </c>
      <c r="V4" s="2">
        <f>U4/5</f>
        <v>0.9</v>
      </c>
    </row>
    <row r="5" spans="1:22" ht="132" x14ac:dyDescent="0.3">
      <c r="A5" s="29" t="s">
        <v>12</v>
      </c>
      <c r="B5" s="7" t="s">
        <v>13</v>
      </c>
      <c r="C5" s="7" t="s">
        <v>14</v>
      </c>
      <c r="D5" s="33" t="s">
        <v>71</v>
      </c>
      <c r="E5" s="8" t="s">
        <v>298</v>
      </c>
      <c r="F5" s="9"/>
      <c r="G5" s="9"/>
      <c r="H5" s="9"/>
      <c r="I5" s="9"/>
      <c r="J5" s="10"/>
      <c r="K5" s="10">
        <v>0.5</v>
      </c>
      <c r="L5" s="10">
        <v>1</v>
      </c>
      <c r="M5" s="10">
        <v>1</v>
      </c>
      <c r="N5" s="11">
        <f t="shared" si="0"/>
        <v>0</v>
      </c>
      <c r="O5" s="11">
        <f t="shared" si="1"/>
        <v>0.5</v>
      </c>
      <c r="P5" s="11">
        <f t="shared" si="2"/>
        <v>1</v>
      </c>
      <c r="Q5" s="11">
        <f t="shared" si="3"/>
        <v>1</v>
      </c>
      <c r="T5" s="2" t="s">
        <v>65</v>
      </c>
      <c r="U5" s="2">
        <f>P30</f>
        <v>33.375</v>
      </c>
      <c r="V5" s="2">
        <f>U5/5</f>
        <v>6.6749999999999998</v>
      </c>
    </row>
    <row r="6" spans="1:22" ht="33" x14ac:dyDescent="0.3">
      <c r="A6" s="30">
        <v>1</v>
      </c>
      <c r="B6" s="7" t="s">
        <v>16</v>
      </c>
      <c r="C6" s="7" t="s">
        <v>16</v>
      </c>
      <c r="D6" s="33" t="s">
        <v>71</v>
      </c>
      <c r="E6" s="8" t="s">
        <v>298</v>
      </c>
      <c r="F6" s="9"/>
      <c r="G6" s="9"/>
      <c r="H6" s="9"/>
      <c r="I6" s="9"/>
      <c r="J6" s="10"/>
      <c r="K6" s="10"/>
      <c r="L6" s="10">
        <v>0.25</v>
      </c>
      <c r="M6" s="10">
        <v>6.25E-2</v>
      </c>
      <c r="N6" s="11">
        <f t="shared" si="0"/>
        <v>0</v>
      </c>
      <c r="O6" s="11">
        <f t="shared" si="1"/>
        <v>0</v>
      </c>
      <c r="P6" s="11">
        <f t="shared" si="2"/>
        <v>0.25</v>
      </c>
      <c r="Q6" s="11">
        <f t="shared" si="3"/>
        <v>6.25E-2</v>
      </c>
      <c r="T6" s="2" t="s">
        <v>66</v>
      </c>
      <c r="U6" s="2">
        <f>Q30</f>
        <v>17.1875</v>
      </c>
      <c r="V6" s="2">
        <f>U6/5</f>
        <v>3.4375</v>
      </c>
    </row>
    <row r="7" spans="1:22" ht="49.5" x14ac:dyDescent="0.3">
      <c r="A7" s="30">
        <v>2</v>
      </c>
      <c r="B7" s="7" t="s">
        <v>17</v>
      </c>
      <c r="C7" s="7" t="s">
        <v>18</v>
      </c>
      <c r="D7" s="33" t="s">
        <v>71</v>
      </c>
      <c r="E7" s="8" t="s">
        <v>298</v>
      </c>
      <c r="F7" s="9"/>
      <c r="G7" s="9"/>
      <c r="H7" s="9">
        <v>0.125</v>
      </c>
      <c r="I7" s="9">
        <v>0.125</v>
      </c>
      <c r="J7" s="10"/>
      <c r="K7" s="10"/>
      <c r="L7" s="10"/>
      <c r="M7" s="10"/>
      <c r="N7" s="11">
        <f t="shared" si="0"/>
        <v>0</v>
      </c>
      <c r="O7" s="11">
        <f t="shared" si="1"/>
        <v>0</v>
      </c>
      <c r="P7" s="11">
        <f t="shared" si="2"/>
        <v>0.125</v>
      </c>
      <c r="Q7" s="11">
        <f t="shared" si="3"/>
        <v>0.125</v>
      </c>
    </row>
    <row r="8" spans="1:22" ht="99" x14ac:dyDescent="0.3">
      <c r="A8" s="30" t="s">
        <v>19</v>
      </c>
      <c r="B8" s="7" t="s">
        <v>20</v>
      </c>
      <c r="C8" s="7" t="s">
        <v>21</v>
      </c>
      <c r="D8" s="33" t="s">
        <v>71</v>
      </c>
      <c r="E8" s="8" t="s">
        <v>298</v>
      </c>
      <c r="F8" s="9"/>
      <c r="G8" s="9"/>
      <c r="H8" s="9"/>
      <c r="I8" s="9"/>
      <c r="J8" s="10"/>
      <c r="K8" s="10"/>
      <c r="L8" s="10">
        <v>2.5</v>
      </c>
      <c r="M8" s="10">
        <v>0.375</v>
      </c>
      <c r="N8" s="11">
        <f t="shared" si="0"/>
        <v>0</v>
      </c>
      <c r="O8" s="11">
        <f t="shared" si="1"/>
        <v>0</v>
      </c>
      <c r="P8" s="11">
        <f t="shared" si="2"/>
        <v>2.5</v>
      </c>
      <c r="Q8" s="11">
        <f t="shared" si="3"/>
        <v>0.375</v>
      </c>
    </row>
    <row r="9" spans="1:22" ht="99" x14ac:dyDescent="0.3">
      <c r="A9" s="29">
        <v>5</v>
      </c>
      <c r="B9" s="7" t="s">
        <v>22</v>
      </c>
      <c r="C9" s="7" t="s">
        <v>23</v>
      </c>
      <c r="D9" s="33" t="s">
        <v>71</v>
      </c>
      <c r="E9" s="8" t="s">
        <v>298</v>
      </c>
      <c r="F9" s="9"/>
      <c r="G9" s="9"/>
      <c r="H9" s="9"/>
      <c r="I9" s="9"/>
      <c r="J9" s="10"/>
      <c r="K9" s="10"/>
      <c r="L9" s="10">
        <v>1</v>
      </c>
      <c r="M9" s="10">
        <v>1</v>
      </c>
      <c r="N9" s="11">
        <f t="shared" si="0"/>
        <v>0</v>
      </c>
      <c r="O9" s="11">
        <f t="shared" si="1"/>
        <v>0</v>
      </c>
      <c r="P9" s="11">
        <f t="shared" si="2"/>
        <v>1</v>
      </c>
      <c r="Q9" s="11">
        <f t="shared" si="3"/>
        <v>1</v>
      </c>
    </row>
    <row r="10" spans="1:22" ht="66" x14ac:dyDescent="0.3">
      <c r="A10" s="30">
        <v>7</v>
      </c>
      <c r="B10" s="7" t="s">
        <v>24</v>
      </c>
      <c r="C10" s="7" t="s">
        <v>25</v>
      </c>
      <c r="D10" s="33" t="s">
        <v>71</v>
      </c>
      <c r="E10" s="8"/>
      <c r="F10" s="9"/>
      <c r="G10" s="9">
        <v>1</v>
      </c>
      <c r="H10" s="9">
        <v>3</v>
      </c>
      <c r="I10" s="9"/>
      <c r="J10" s="10"/>
      <c r="K10" s="10"/>
      <c r="L10" s="10"/>
      <c r="M10" s="10"/>
      <c r="N10" s="11">
        <f t="shared" si="0"/>
        <v>0</v>
      </c>
      <c r="O10" s="11">
        <f t="shared" si="1"/>
        <v>1</v>
      </c>
      <c r="P10" s="11">
        <f t="shared" si="2"/>
        <v>3</v>
      </c>
      <c r="Q10" s="11">
        <f t="shared" si="3"/>
        <v>0</v>
      </c>
    </row>
    <row r="11" spans="1:22" ht="49.5" x14ac:dyDescent="0.3">
      <c r="A11" s="30">
        <v>10</v>
      </c>
      <c r="B11" s="7" t="s">
        <v>26</v>
      </c>
      <c r="C11" s="7" t="s">
        <v>27</v>
      </c>
      <c r="D11" s="8" t="s">
        <v>28</v>
      </c>
      <c r="E11" s="8"/>
      <c r="F11" s="9"/>
      <c r="G11" s="9"/>
      <c r="H11" s="9"/>
      <c r="I11" s="9"/>
      <c r="J11" s="10"/>
      <c r="K11" s="10">
        <v>0.5</v>
      </c>
      <c r="L11" s="10">
        <v>2.25</v>
      </c>
      <c r="M11" s="10">
        <v>0.75</v>
      </c>
      <c r="N11" s="11">
        <f t="shared" si="0"/>
        <v>0</v>
      </c>
      <c r="O11" s="11">
        <f t="shared" si="1"/>
        <v>0.5</v>
      </c>
      <c r="P11" s="11">
        <f t="shared" si="2"/>
        <v>2.25</v>
      </c>
      <c r="Q11" s="11">
        <f t="shared" si="3"/>
        <v>0.75</v>
      </c>
    </row>
    <row r="12" spans="1:22" ht="115.5" x14ac:dyDescent="0.3">
      <c r="A12" s="30">
        <v>12</v>
      </c>
      <c r="B12" s="7" t="s">
        <v>29</v>
      </c>
      <c r="C12" s="7" t="s">
        <v>30</v>
      </c>
      <c r="D12" s="33" t="s">
        <v>71</v>
      </c>
      <c r="E12" s="8" t="s">
        <v>298</v>
      </c>
      <c r="F12" s="9"/>
      <c r="G12" s="9"/>
      <c r="H12" s="9"/>
      <c r="I12" s="9"/>
      <c r="J12" s="10"/>
      <c r="K12" s="10"/>
      <c r="L12" s="10">
        <v>2</v>
      </c>
      <c r="M12" s="10">
        <v>1</v>
      </c>
      <c r="N12" s="11">
        <f t="shared" si="0"/>
        <v>0</v>
      </c>
      <c r="O12" s="11">
        <f t="shared" si="1"/>
        <v>0</v>
      </c>
      <c r="P12" s="11">
        <f t="shared" si="2"/>
        <v>2</v>
      </c>
      <c r="Q12" s="11">
        <f t="shared" si="3"/>
        <v>1</v>
      </c>
    </row>
    <row r="13" spans="1:22" ht="33" x14ac:dyDescent="0.3">
      <c r="A13" s="30">
        <v>13</v>
      </c>
      <c r="B13" s="7" t="s">
        <v>31</v>
      </c>
      <c r="C13" s="7" t="s">
        <v>32</v>
      </c>
      <c r="D13" s="33" t="s">
        <v>71</v>
      </c>
      <c r="E13" s="8" t="s">
        <v>298</v>
      </c>
      <c r="F13" s="9"/>
      <c r="G13" s="9"/>
      <c r="H13" s="9"/>
      <c r="I13" s="9"/>
      <c r="J13" s="10"/>
      <c r="K13" s="10">
        <v>1</v>
      </c>
      <c r="L13" s="10">
        <v>4.5</v>
      </c>
      <c r="M13" s="10">
        <v>1.25</v>
      </c>
      <c r="N13" s="11">
        <f t="shared" si="0"/>
        <v>0</v>
      </c>
      <c r="O13" s="11">
        <f t="shared" si="1"/>
        <v>1</v>
      </c>
      <c r="P13" s="11">
        <f t="shared" si="2"/>
        <v>4.5</v>
      </c>
      <c r="Q13" s="11">
        <f t="shared" si="3"/>
        <v>1.25</v>
      </c>
    </row>
    <row r="14" spans="1:22" ht="99" x14ac:dyDescent="0.3">
      <c r="A14" s="29">
        <v>14</v>
      </c>
      <c r="B14" s="7" t="s">
        <v>33</v>
      </c>
      <c r="C14" s="7" t="s">
        <v>34</v>
      </c>
      <c r="D14" s="33" t="s">
        <v>71</v>
      </c>
      <c r="E14" s="8" t="s">
        <v>298</v>
      </c>
      <c r="F14" s="9"/>
      <c r="G14" s="9"/>
      <c r="H14" s="9"/>
      <c r="I14" s="9">
        <v>0.5</v>
      </c>
      <c r="J14" s="10"/>
      <c r="K14" s="10"/>
      <c r="L14" s="10"/>
      <c r="M14" s="10"/>
      <c r="N14" s="11">
        <f t="shared" si="0"/>
        <v>0</v>
      </c>
      <c r="O14" s="11">
        <f t="shared" si="1"/>
        <v>0</v>
      </c>
      <c r="P14" s="11">
        <f t="shared" si="2"/>
        <v>0</v>
      </c>
      <c r="Q14" s="11">
        <f t="shared" si="3"/>
        <v>0.5</v>
      </c>
    </row>
    <row r="15" spans="1:22" ht="49.5" x14ac:dyDescent="0.3">
      <c r="A15" s="30" t="s">
        <v>35</v>
      </c>
      <c r="B15" s="7" t="s">
        <v>36</v>
      </c>
      <c r="C15" s="7" t="s">
        <v>37</v>
      </c>
      <c r="D15" s="33" t="s">
        <v>71</v>
      </c>
      <c r="E15" s="8" t="s">
        <v>298</v>
      </c>
      <c r="F15" s="9"/>
      <c r="G15" s="9"/>
      <c r="H15" s="9"/>
      <c r="I15" s="9"/>
      <c r="J15" s="10"/>
      <c r="K15" s="10"/>
      <c r="L15" s="10">
        <v>3</v>
      </c>
      <c r="M15" s="10">
        <v>1</v>
      </c>
      <c r="N15" s="11">
        <f t="shared" si="0"/>
        <v>0</v>
      </c>
      <c r="O15" s="11">
        <f t="shared" si="1"/>
        <v>0</v>
      </c>
      <c r="P15" s="11">
        <f t="shared" si="2"/>
        <v>3</v>
      </c>
      <c r="Q15" s="11">
        <f t="shared" si="3"/>
        <v>1</v>
      </c>
    </row>
    <row r="16" spans="1:22" ht="165" x14ac:dyDescent="0.3">
      <c r="A16" s="30">
        <v>17</v>
      </c>
      <c r="B16" s="7" t="s">
        <v>38</v>
      </c>
      <c r="C16" s="7" t="s">
        <v>39</v>
      </c>
      <c r="D16" s="33" t="s">
        <v>71</v>
      </c>
      <c r="E16" s="8" t="s">
        <v>298</v>
      </c>
      <c r="F16" s="9"/>
      <c r="G16" s="9"/>
      <c r="H16" s="9"/>
      <c r="I16" s="9">
        <v>1</v>
      </c>
      <c r="J16" s="10"/>
      <c r="K16" s="10"/>
      <c r="L16" s="10"/>
      <c r="M16" s="10"/>
      <c r="N16" s="11">
        <v>0</v>
      </c>
      <c r="O16" s="11">
        <f t="shared" si="1"/>
        <v>0</v>
      </c>
      <c r="P16" s="11">
        <f t="shared" si="2"/>
        <v>0</v>
      </c>
      <c r="Q16" s="11">
        <f t="shared" si="3"/>
        <v>1</v>
      </c>
    </row>
    <row r="17" spans="1:22" ht="66" x14ac:dyDescent="0.3">
      <c r="A17" s="30">
        <v>18</v>
      </c>
      <c r="B17" s="7" t="s">
        <v>40</v>
      </c>
      <c r="C17" s="7" t="s">
        <v>41</v>
      </c>
      <c r="D17" s="33" t="s">
        <v>71</v>
      </c>
      <c r="E17" s="8" t="s">
        <v>298</v>
      </c>
      <c r="F17" s="9"/>
      <c r="G17" s="9"/>
      <c r="H17" s="9">
        <v>0.25</v>
      </c>
      <c r="I17" s="9">
        <v>0.125</v>
      </c>
      <c r="J17" s="10"/>
      <c r="K17" s="10"/>
      <c r="L17" s="10"/>
      <c r="M17" s="10"/>
      <c r="N17" s="11">
        <f t="shared" si="0"/>
        <v>0</v>
      </c>
      <c r="O17" s="11">
        <f t="shared" si="1"/>
        <v>0</v>
      </c>
      <c r="P17" s="11">
        <f t="shared" si="2"/>
        <v>0.25</v>
      </c>
      <c r="Q17" s="11">
        <f t="shared" si="3"/>
        <v>0.125</v>
      </c>
    </row>
    <row r="18" spans="1:22" ht="82.5" x14ac:dyDescent="0.3">
      <c r="A18" s="30">
        <v>21</v>
      </c>
      <c r="B18" s="7" t="s">
        <v>42</v>
      </c>
      <c r="C18" s="7" t="s">
        <v>43</v>
      </c>
      <c r="D18" s="33" t="s">
        <v>71</v>
      </c>
      <c r="E18" s="7" t="s">
        <v>298</v>
      </c>
      <c r="F18" s="9"/>
      <c r="G18" s="9"/>
      <c r="H18" s="9">
        <v>2</v>
      </c>
      <c r="I18" s="9">
        <v>1</v>
      </c>
      <c r="J18" s="10"/>
      <c r="K18" s="10"/>
      <c r="L18" s="10"/>
      <c r="M18" s="10"/>
      <c r="N18" s="11">
        <f t="shared" si="0"/>
        <v>0</v>
      </c>
      <c r="O18" s="11">
        <f t="shared" si="1"/>
        <v>0</v>
      </c>
      <c r="P18" s="11">
        <f t="shared" si="2"/>
        <v>2</v>
      </c>
      <c r="Q18" s="11">
        <f t="shared" si="3"/>
        <v>1</v>
      </c>
    </row>
    <row r="19" spans="1:22" ht="82.5" x14ac:dyDescent="0.3">
      <c r="A19" s="30">
        <v>26</v>
      </c>
      <c r="B19" s="7" t="s">
        <v>44</v>
      </c>
      <c r="C19" s="7" t="s">
        <v>45</v>
      </c>
      <c r="D19" s="33" t="s">
        <v>71</v>
      </c>
      <c r="E19" s="8" t="s">
        <v>298</v>
      </c>
      <c r="F19" s="9"/>
      <c r="G19" s="9"/>
      <c r="H19" s="9">
        <v>1</v>
      </c>
      <c r="I19" s="9">
        <v>0.5</v>
      </c>
      <c r="J19" s="10"/>
      <c r="K19" s="10"/>
      <c r="L19" s="10"/>
      <c r="M19" s="10"/>
      <c r="N19" s="11">
        <f t="shared" si="0"/>
        <v>0</v>
      </c>
      <c r="O19" s="11">
        <f t="shared" si="1"/>
        <v>0</v>
      </c>
      <c r="P19" s="11">
        <f t="shared" si="2"/>
        <v>1</v>
      </c>
      <c r="Q19" s="11">
        <f t="shared" si="3"/>
        <v>0.5</v>
      </c>
    </row>
    <row r="20" spans="1:22" ht="132" x14ac:dyDescent="0.3">
      <c r="A20" s="29">
        <v>29</v>
      </c>
      <c r="B20" s="7" t="s">
        <v>46</v>
      </c>
      <c r="C20" s="7" t="s">
        <v>47</v>
      </c>
      <c r="D20" s="33" t="s">
        <v>15</v>
      </c>
      <c r="E20" s="8"/>
      <c r="F20" s="9"/>
      <c r="G20" s="9"/>
      <c r="H20" s="9"/>
      <c r="I20" s="9">
        <v>1</v>
      </c>
      <c r="J20" s="10"/>
      <c r="K20" s="10"/>
      <c r="L20" s="10"/>
      <c r="M20" s="10"/>
      <c r="N20" s="11">
        <f t="shared" si="0"/>
        <v>0</v>
      </c>
      <c r="O20" s="11">
        <f t="shared" si="1"/>
        <v>0</v>
      </c>
      <c r="P20" s="11">
        <f t="shared" si="2"/>
        <v>0</v>
      </c>
      <c r="Q20" s="11">
        <f t="shared" si="3"/>
        <v>1</v>
      </c>
    </row>
    <row r="21" spans="1:22" ht="231" x14ac:dyDescent="0.3">
      <c r="A21" s="30">
        <v>34</v>
      </c>
      <c r="B21" s="7" t="s">
        <v>48</v>
      </c>
      <c r="C21" s="7" t="s">
        <v>49</v>
      </c>
      <c r="D21" s="33" t="s">
        <v>71</v>
      </c>
      <c r="E21" s="8" t="s">
        <v>298</v>
      </c>
      <c r="F21" s="9"/>
      <c r="G21" s="9"/>
      <c r="H21" s="9"/>
      <c r="I21" s="9"/>
      <c r="J21" s="10"/>
      <c r="K21" s="10">
        <v>0.5</v>
      </c>
      <c r="L21" s="10">
        <v>1</v>
      </c>
      <c r="M21" s="10">
        <v>0.5</v>
      </c>
      <c r="N21" s="11">
        <f t="shared" si="0"/>
        <v>0</v>
      </c>
      <c r="O21" s="11">
        <f t="shared" si="1"/>
        <v>0.5</v>
      </c>
      <c r="P21" s="11">
        <f t="shared" si="2"/>
        <v>1</v>
      </c>
      <c r="Q21" s="11">
        <f t="shared" si="3"/>
        <v>0.5</v>
      </c>
    </row>
    <row r="22" spans="1:22" ht="148.5" customHeight="1" x14ac:dyDescent="0.3">
      <c r="A22" s="30">
        <v>35</v>
      </c>
      <c r="B22" s="7" t="s">
        <v>50</v>
      </c>
      <c r="C22" s="7" t="s">
        <v>73</v>
      </c>
      <c r="D22" s="33" t="s">
        <v>71</v>
      </c>
      <c r="E22" s="8" t="s">
        <v>298</v>
      </c>
      <c r="F22" s="9"/>
      <c r="G22" s="9"/>
      <c r="H22" s="9"/>
      <c r="I22" s="9"/>
      <c r="J22" s="10"/>
      <c r="K22" s="10"/>
      <c r="L22" s="10">
        <v>1</v>
      </c>
      <c r="M22" s="10">
        <v>0.5</v>
      </c>
      <c r="N22" s="11">
        <f t="shared" si="0"/>
        <v>0</v>
      </c>
      <c r="O22" s="11">
        <f t="shared" si="1"/>
        <v>0</v>
      </c>
      <c r="P22" s="11">
        <f t="shared" si="2"/>
        <v>1</v>
      </c>
      <c r="Q22" s="11">
        <f t="shared" si="3"/>
        <v>0.5</v>
      </c>
    </row>
    <row r="23" spans="1:22" ht="33" x14ac:dyDescent="0.3">
      <c r="A23" s="30">
        <v>38</v>
      </c>
      <c r="B23" s="7" t="s">
        <v>51</v>
      </c>
      <c r="C23" s="7" t="s">
        <v>52</v>
      </c>
      <c r="D23" s="33" t="s">
        <v>71</v>
      </c>
      <c r="E23" s="8" t="s">
        <v>298</v>
      </c>
      <c r="F23" s="9"/>
      <c r="G23" s="9">
        <v>0.5</v>
      </c>
      <c r="H23" s="9">
        <v>1</v>
      </c>
      <c r="I23" s="9">
        <v>1</v>
      </c>
      <c r="J23" s="10"/>
      <c r="K23" s="10"/>
      <c r="L23" s="10"/>
      <c r="M23" s="10"/>
      <c r="N23" s="11">
        <f t="shared" si="0"/>
        <v>0</v>
      </c>
      <c r="O23" s="11">
        <f t="shared" si="1"/>
        <v>0.5</v>
      </c>
      <c r="P23" s="11">
        <f t="shared" si="2"/>
        <v>1</v>
      </c>
      <c r="Q23" s="11">
        <f t="shared" si="3"/>
        <v>1</v>
      </c>
    </row>
    <row r="24" spans="1:22" ht="33" x14ac:dyDescent="0.3">
      <c r="A24" s="30">
        <v>39</v>
      </c>
      <c r="B24" s="7" t="s">
        <v>53</v>
      </c>
      <c r="C24" s="7" t="s">
        <v>54</v>
      </c>
      <c r="D24" s="33" t="s">
        <v>71</v>
      </c>
      <c r="E24" s="8" t="s">
        <v>298</v>
      </c>
      <c r="F24" s="9"/>
      <c r="G24" s="9"/>
      <c r="H24" s="9">
        <v>0.25</v>
      </c>
      <c r="I24" s="9">
        <v>0.25</v>
      </c>
      <c r="J24" s="10"/>
      <c r="K24" s="10"/>
      <c r="L24" s="10"/>
      <c r="M24" s="10"/>
      <c r="N24" s="11">
        <f t="shared" si="0"/>
        <v>0</v>
      </c>
      <c r="O24" s="11">
        <f t="shared" si="1"/>
        <v>0</v>
      </c>
      <c r="P24" s="11">
        <f t="shared" si="2"/>
        <v>0.25</v>
      </c>
      <c r="Q24" s="11">
        <f t="shared" si="3"/>
        <v>0.25</v>
      </c>
    </row>
    <row r="25" spans="1:22" ht="33" x14ac:dyDescent="0.3">
      <c r="A25" s="29">
        <v>40</v>
      </c>
      <c r="B25" s="7" t="s">
        <v>55</v>
      </c>
      <c r="C25" s="7" t="s">
        <v>56</v>
      </c>
      <c r="D25" s="33" t="s">
        <v>71</v>
      </c>
      <c r="E25" s="8"/>
      <c r="F25" s="9"/>
      <c r="G25" s="9"/>
      <c r="H25" s="9">
        <v>1</v>
      </c>
      <c r="I25" s="9">
        <v>1</v>
      </c>
      <c r="J25" s="10"/>
      <c r="K25" s="10"/>
      <c r="L25" s="10"/>
      <c r="M25" s="10"/>
      <c r="N25" s="11">
        <f t="shared" si="0"/>
        <v>0</v>
      </c>
      <c r="O25" s="11">
        <f t="shared" si="1"/>
        <v>0</v>
      </c>
      <c r="P25" s="11">
        <f t="shared" si="2"/>
        <v>1</v>
      </c>
      <c r="Q25" s="11">
        <f t="shared" si="3"/>
        <v>1</v>
      </c>
    </row>
    <row r="26" spans="1:22" ht="49.5" x14ac:dyDescent="0.3">
      <c r="A26" s="30">
        <v>42</v>
      </c>
      <c r="B26" s="7" t="s">
        <v>57</v>
      </c>
      <c r="C26" s="7" t="s">
        <v>58</v>
      </c>
      <c r="D26" s="33" t="s">
        <v>71</v>
      </c>
      <c r="E26" s="8"/>
      <c r="F26" s="9"/>
      <c r="G26" s="9"/>
      <c r="H26" s="9">
        <v>0.5</v>
      </c>
      <c r="I26" s="9">
        <v>0.25</v>
      </c>
      <c r="J26" s="10"/>
      <c r="K26" s="10"/>
      <c r="L26" s="10"/>
      <c r="M26" s="10"/>
      <c r="N26" s="11">
        <f t="shared" si="0"/>
        <v>0</v>
      </c>
      <c r="O26" s="11">
        <f t="shared" si="1"/>
        <v>0</v>
      </c>
      <c r="P26" s="11">
        <f t="shared" si="2"/>
        <v>0.5</v>
      </c>
      <c r="Q26" s="11">
        <f t="shared" si="3"/>
        <v>0.25</v>
      </c>
    </row>
    <row r="27" spans="1:22" ht="33" x14ac:dyDescent="0.3">
      <c r="A27" s="30">
        <v>44</v>
      </c>
      <c r="B27" s="7" t="s">
        <v>59</v>
      </c>
      <c r="C27" s="7" t="s">
        <v>60</v>
      </c>
      <c r="D27" s="33" t="s">
        <v>71</v>
      </c>
      <c r="E27" s="8" t="s">
        <v>298</v>
      </c>
      <c r="F27" s="9"/>
      <c r="G27" s="9"/>
      <c r="H27" s="9">
        <v>1</v>
      </c>
      <c r="I27" s="9">
        <v>0.5</v>
      </c>
      <c r="J27" s="10"/>
      <c r="K27" s="10"/>
      <c r="L27" s="10"/>
      <c r="M27" s="10"/>
      <c r="N27" s="11">
        <f t="shared" si="0"/>
        <v>0</v>
      </c>
      <c r="O27" s="11">
        <f t="shared" si="1"/>
        <v>0</v>
      </c>
      <c r="P27" s="11">
        <f t="shared" si="2"/>
        <v>1</v>
      </c>
      <c r="Q27" s="11">
        <f t="shared" si="3"/>
        <v>0.5</v>
      </c>
    </row>
    <row r="28" spans="1:22" ht="66" x14ac:dyDescent="0.3">
      <c r="A28" s="29">
        <v>45</v>
      </c>
      <c r="B28" s="7" t="s">
        <v>61</v>
      </c>
      <c r="C28" s="7" t="s">
        <v>62</v>
      </c>
      <c r="D28" s="33" t="s">
        <v>71</v>
      </c>
      <c r="E28" s="8" t="s">
        <v>298</v>
      </c>
      <c r="F28" s="9"/>
      <c r="G28" s="9"/>
      <c r="H28" s="9"/>
      <c r="I28" s="9"/>
      <c r="J28" s="10"/>
      <c r="K28" s="10"/>
      <c r="L28" s="10">
        <v>0.75</v>
      </c>
      <c r="M28" s="10">
        <v>0.5</v>
      </c>
      <c r="N28" s="11">
        <f t="shared" si="0"/>
        <v>0</v>
      </c>
      <c r="O28" s="11">
        <f t="shared" si="1"/>
        <v>0</v>
      </c>
      <c r="P28" s="11">
        <f t="shared" si="2"/>
        <v>0.75</v>
      </c>
      <c r="Q28" s="11">
        <f t="shared" si="3"/>
        <v>0.5</v>
      </c>
    </row>
    <row r="29" spans="1:22" ht="148.5" x14ac:dyDescent="0.3">
      <c r="A29" s="30">
        <v>46</v>
      </c>
      <c r="B29" s="7" t="s">
        <v>321</v>
      </c>
      <c r="C29" s="7" t="s">
        <v>322</v>
      </c>
      <c r="D29" s="8" t="s">
        <v>11</v>
      </c>
      <c r="E29" s="8"/>
      <c r="F29" s="9"/>
      <c r="G29" s="9"/>
      <c r="H29" s="9"/>
      <c r="I29" s="9"/>
      <c r="J29" s="10"/>
      <c r="K29" s="10">
        <v>1</v>
      </c>
      <c r="L29" s="10">
        <v>2</v>
      </c>
      <c r="M29" s="10"/>
      <c r="N29" s="11">
        <f t="shared" ref="N29" si="4">J29+F29</f>
        <v>0</v>
      </c>
      <c r="O29" s="11">
        <f t="shared" ref="O29" si="5">K29+G29</f>
        <v>1</v>
      </c>
      <c r="P29" s="11">
        <f t="shared" ref="P29" si="6">L29+H29</f>
        <v>2</v>
      </c>
      <c r="Q29" s="11">
        <f t="shared" ref="Q29" si="7">M29+I29</f>
        <v>0</v>
      </c>
    </row>
    <row r="30" spans="1:22" s="6" customFormat="1" ht="20.25" x14ac:dyDescent="0.35">
      <c r="A30" s="31"/>
      <c r="B30" s="13"/>
      <c r="C30" s="14" t="s">
        <v>70</v>
      </c>
      <c r="D30" s="12"/>
      <c r="E30" s="12"/>
      <c r="F30" s="12"/>
      <c r="G30" s="12"/>
      <c r="H30" s="12"/>
      <c r="I30" s="12"/>
      <c r="J30" s="12"/>
      <c r="K30" s="12"/>
      <c r="L30" s="12"/>
      <c r="M30" s="12"/>
      <c r="N30" s="12">
        <f>SUM(N3:N28)</f>
        <v>0</v>
      </c>
      <c r="O30" s="12">
        <f t="shared" ref="O30:Q30" si="8">SUM(O3:O28)</f>
        <v>4.5</v>
      </c>
      <c r="P30" s="12">
        <f t="shared" si="8"/>
        <v>33.375</v>
      </c>
      <c r="Q30" s="12">
        <f t="shared" si="8"/>
        <v>17.1875</v>
      </c>
      <c r="R30" s="5"/>
      <c r="S30" s="5"/>
      <c r="T30" s="5"/>
      <c r="U30" s="5"/>
      <c r="V30" s="5"/>
    </row>
  </sheetData>
  <autoFilter ref="A1:Q30">
    <filterColumn colId="5" showButton="0"/>
    <filterColumn colId="6" showButton="0"/>
    <filterColumn colId="7" showButton="0"/>
    <filterColumn colId="9" showButton="0"/>
    <filterColumn colId="10" showButton="0"/>
    <filterColumn colId="11" showButton="0"/>
    <filterColumn colId="13" showButton="0"/>
    <filterColumn colId="14" showButton="0"/>
    <filterColumn colId="15" showButton="0"/>
  </autoFilter>
  <mergeCells count="3">
    <mergeCell ref="J1:M1"/>
    <mergeCell ref="F1:I1"/>
    <mergeCell ref="N1:Q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4" sqref="A4"/>
    </sheetView>
  </sheetViews>
  <sheetFormatPr defaultRowHeight="15" x14ac:dyDescent="0.25"/>
  <cols>
    <col min="1" max="1" width="222.7109375" bestFit="1" customWidth="1"/>
  </cols>
  <sheetData>
    <row r="1" spans="1:2" x14ac:dyDescent="0.25">
      <c r="A1" s="56" t="s">
        <v>318</v>
      </c>
      <c r="B1" s="56" t="s">
        <v>94</v>
      </c>
    </row>
    <row r="2" spans="1:2" x14ac:dyDescent="0.25">
      <c r="A2" s="57" t="s">
        <v>314</v>
      </c>
      <c r="B2" s="38" t="s">
        <v>71</v>
      </c>
    </row>
    <row r="3" spans="1:2" x14ac:dyDescent="0.25">
      <c r="A3" s="57" t="s">
        <v>317</v>
      </c>
      <c r="B3" s="38" t="s">
        <v>71</v>
      </c>
    </row>
    <row r="4" spans="1:2" x14ac:dyDescent="0.25">
      <c r="A4" s="57" t="s">
        <v>315</v>
      </c>
      <c r="B4" s="38" t="s">
        <v>71</v>
      </c>
    </row>
    <row r="5" spans="1:2" x14ac:dyDescent="0.25">
      <c r="A5" s="57" t="s">
        <v>316</v>
      </c>
      <c r="B5" s="38" t="s">
        <v>71</v>
      </c>
    </row>
  </sheetData>
  <pageMargins left="0.7" right="0.7" top="0.75" bottom="0.75" header="0.3" footer="0.3"/>
  <pageSetup paperSize="9" orientation="landscape"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7"/>
  <sheetViews>
    <sheetView zoomScaleNormal="100" workbookViewId="0">
      <selection activeCell="E9" sqref="E9"/>
    </sheetView>
  </sheetViews>
  <sheetFormatPr defaultRowHeight="15" x14ac:dyDescent="0.25"/>
  <cols>
    <col min="1" max="1" width="6.5703125" style="45" bestFit="1" customWidth="1"/>
    <col min="2" max="2" width="23.85546875" style="45" bestFit="1" customWidth="1"/>
    <col min="3" max="3" width="94.42578125" style="35" customWidth="1"/>
    <col min="4" max="4" width="20.42578125" style="35" bestFit="1" customWidth="1"/>
    <col min="5" max="5" width="24.85546875" style="45" customWidth="1"/>
    <col min="6" max="6" width="12.7109375" style="44" bestFit="1" customWidth="1"/>
    <col min="7" max="7" width="24.42578125" style="45" customWidth="1"/>
    <col min="8" max="16384" width="9.140625" style="45"/>
  </cols>
  <sheetData>
    <row r="1" spans="1:7" s="55" customFormat="1" ht="30" x14ac:dyDescent="0.25">
      <c r="A1" s="53" t="s">
        <v>91</v>
      </c>
      <c r="B1" s="53" t="s">
        <v>92</v>
      </c>
      <c r="C1" s="54" t="s">
        <v>93</v>
      </c>
      <c r="D1" s="54" t="s">
        <v>94</v>
      </c>
      <c r="E1" s="54" t="s">
        <v>268</v>
      </c>
      <c r="F1" s="54" t="s">
        <v>304</v>
      </c>
      <c r="G1" s="54" t="s">
        <v>305</v>
      </c>
    </row>
    <row r="2" spans="1:7" x14ac:dyDescent="0.25">
      <c r="A2" s="46">
        <v>2987</v>
      </c>
      <c r="B2" s="46" t="s">
        <v>103</v>
      </c>
      <c r="C2" s="46" t="s">
        <v>278</v>
      </c>
      <c r="D2" s="47" t="s">
        <v>71</v>
      </c>
      <c r="E2" s="46"/>
      <c r="F2" s="49" t="s">
        <v>298</v>
      </c>
      <c r="G2" s="46"/>
    </row>
    <row r="3" spans="1:7" x14ac:dyDescent="0.25">
      <c r="A3" s="46">
        <v>2977</v>
      </c>
      <c r="B3" s="46" t="s">
        <v>103</v>
      </c>
      <c r="C3" s="46" t="s">
        <v>279</v>
      </c>
      <c r="D3" s="47" t="s">
        <v>71</v>
      </c>
      <c r="E3" s="46"/>
      <c r="F3" s="49" t="s">
        <v>298</v>
      </c>
      <c r="G3" s="46"/>
    </row>
    <row r="4" spans="1:7" customFormat="1" x14ac:dyDescent="0.25">
      <c r="A4" s="37">
        <v>2976</v>
      </c>
      <c r="B4" s="37" t="s">
        <v>126</v>
      </c>
      <c r="C4" s="37" t="s">
        <v>280</v>
      </c>
      <c r="D4" s="37" t="s">
        <v>319</v>
      </c>
      <c r="E4" s="37"/>
      <c r="F4" s="37"/>
      <c r="G4" s="37"/>
    </row>
    <row r="5" spans="1:7" customFormat="1" x14ac:dyDescent="0.25">
      <c r="A5" s="37">
        <v>2975</v>
      </c>
      <c r="B5" s="37" t="s">
        <v>103</v>
      </c>
      <c r="C5" s="37" t="s">
        <v>281</v>
      </c>
      <c r="D5" s="37" t="s">
        <v>319</v>
      </c>
      <c r="E5" s="37"/>
      <c r="F5" s="37"/>
      <c r="G5" s="37"/>
    </row>
    <row r="6" spans="1:7" x14ac:dyDescent="0.25">
      <c r="A6" s="46">
        <v>2972</v>
      </c>
      <c r="B6" s="46" t="s">
        <v>109</v>
      </c>
      <c r="C6" s="46" t="s">
        <v>282</v>
      </c>
      <c r="D6" s="47" t="s">
        <v>71</v>
      </c>
      <c r="E6" s="46"/>
      <c r="F6" s="49" t="s">
        <v>298</v>
      </c>
      <c r="G6" s="46"/>
    </row>
    <row r="7" spans="1:7" customFormat="1" x14ac:dyDescent="0.25">
      <c r="A7" s="37">
        <v>2971</v>
      </c>
      <c r="B7" s="37" t="s">
        <v>109</v>
      </c>
      <c r="C7" s="37" t="s">
        <v>283</v>
      </c>
      <c r="D7" s="37" t="s">
        <v>71</v>
      </c>
      <c r="E7" s="37" t="s">
        <v>320</v>
      </c>
      <c r="F7" s="37"/>
      <c r="G7" s="37"/>
    </row>
    <row r="8" spans="1:7" x14ac:dyDescent="0.25">
      <c r="A8" s="46">
        <v>2970</v>
      </c>
      <c r="B8" s="46" t="s">
        <v>109</v>
      </c>
      <c r="C8" s="46" t="s">
        <v>284</v>
      </c>
      <c r="D8" s="47" t="s">
        <v>71</v>
      </c>
      <c r="E8" s="46"/>
      <c r="F8" s="49" t="s">
        <v>298</v>
      </c>
      <c r="G8" s="46"/>
    </row>
    <row r="9" spans="1:7" ht="105" x14ac:dyDescent="0.25">
      <c r="A9" s="46">
        <v>2969</v>
      </c>
      <c r="B9" s="46" t="s">
        <v>103</v>
      </c>
      <c r="C9" s="40" t="s">
        <v>285</v>
      </c>
      <c r="D9" s="47" t="s">
        <v>71</v>
      </c>
      <c r="E9" s="40" t="s">
        <v>299</v>
      </c>
      <c r="F9" s="49" t="s">
        <v>298</v>
      </c>
      <c r="G9" s="46"/>
    </row>
    <row r="10" spans="1:7" x14ac:dyDescent="0.25">
      <c r="A10" s="46">
        <v>2968</v>
      </c>
      <c r="B10" s="46" t="s">
        <v>126</v>
      </c>
      <c r="C10" s="46" t="s">
        <v>286</v>
      </c>
      <c r="D10" s="47" t="s">
        <v>71</v>
      </c>
      <c r="E10" s="46"/>
      <c r="F10" s="49" t="s">
        <v>298</v>
      </c>
      <c r="G10" s="46"/>
    </row>
    <row r="11" spans="1:7" customFormat="1" x14ac:dyDescent="0.25">
      <c r="A11" s="37">
        <v>2965</v>
      </c>
      <c r="B11" s="37" t="s">
        <v>126</v>
      </c>
      <c r="C11" s="37" t="s">
        <v>287</v>
      </c>
      <c r="D11" s="37" t="s">
        <v>71</v>
      </c>
      <c r="E11" s="37"/>
      <c r="F11" s="37"/>
      <c r="G11" s="37"/>
    </row>
    <row r="12" spans="1:7" customFormat="1" ht="30" x14ac:dyDescent="0.25">
      <c r="A12" s="37">
        <v>2962</v>
      </c>
      <c r="B12" s="37" t="s">
        <v>95</v>
      </c>
      <c r="C12" s="40" t="s">
        <v>96</v>
      </c>
      <c r="D12" s="37" t="s">
        <v>319</v>
      </c>
      <c r="E12" s="37"/>
      <c r="F12" s="37"/>
      <c r="G12" s="37"/>
    </row>
    <row r="13" spans="1:7" customFormat="1" x14ac:dyDescent="0.25">
      <c r="A13" s="37">
        <v>2961</v>
      </c>
      <c r="B13" s="37" t="s">
        <v>95</v>
      </c>
      <c r="C13" s="40" t="s">
        <v>97</v>
      </c>
      <c r="D13" s="37" t="s">
        <v>319</v>
      </c>
      <c r="E13" s="37"/>
      <c r="F13" s="37"/>
      <c r="G13" s="37"/>
    </row>
    <row r="14" spans="1:7" customFormat="1" x14ac:dyDescent="0.25">
      <c r="A14" s="37">
        <v>2960</v>
      </c>
      <c r="B14" s="37" t="s">
        <v>98</v>
      </c>
      <c r="C14" s="40" t="s">
        <v>99</v>
      </c>
      <c r="D14" s="38" t="s">
        <v>71</v>
      </c>
      <c r="E14" s="37"/>
      <c r="F14" s="37" t="str">
        <f>VLOOKUP(A14,[1]Sheet6!$A:$G,6,FALSE)</f>
        <v>Tested</v>
      </c>
      <c r="G14" s="37"/>
    </row>
    <row r="15" spans="1:7" customFormat="1" x14ac:dyDescent="0.25">
      <c r="A15" s="37">
        <v>2959</v>
      </c>
      <c r="B15" s="37" t="s">
        <v>100</v>
      </c>
      <c r="C15" s="40" t="s">
        <v>101</v>
      </c>
      <c r="D15" s="38" t="s">
        <v>71</v>
      </c>
      <c r="E15" s="37"/>
      <c r="F15" s="37" t="str">
        <f>VLOOKUP(A15,[1]Sheet6!$A:$G,6,FALSE)</f>
        <v>Tested</v>
      </c>
      <c r="G15" s="37"/>
    </row>
    <row r="16" spans="1:7" customFormat="1" x14ac:dyDescent="0.25">
      <c r="A16" s="37">
        <v>2958</v>
      </c>
      <c r="B16" s="37" t="s">
        <v>100</v>
      </c>
      <c r="C16" s="40" t="s">
        <v>102</v>
      </c>
      <c r="D16" s="38" t="s">
        <v>71</v>
      </c>
      <c r="E16" s="37"/>
      <c r="F16" s="37" t="str">
        <f>VLOOKUP(A16,[1]Sheet6!$A:$G,6,FALSE)</f>
        <v>Tested</v>
      </c>
      <c r="G16" s="37"/>
    </row>
    <row r="17" spans="1:7" x14ac:dyDescent="0.25">
      <c r="A17" s="46">
        <v>2957</v>
      </c>
      <c r="B17" s="46" t="s">
        <v>103</v>
      </c>
      <c r="C17" s="40" t="s">
        <v>104</v>
      </c>
      <c r="D17" s="46" t="s">
        <v>71</v>
      </c>
      <c r="E17" s="46"/>
      <c r="F17" s="49" t="s">
        <v>298</v>
      </c>
      <c r="G17" s="46"/>
    </row>
    <row r="18" spans="1:7" customFormat="1" ht="30" x14ac:dyDescent="0.25">
      <c r="A18" s="37">
        <v>2956</v>
      </c>
      <c r="B18" s="37" t="s">
        <v>103</v>
      </c>
      <c r="C18" s="40" t="s">
        <v>105</v>
      </c>
      <c r="D18" s="37" t="s">
        <v>319</v>
      </c>
      <c r="E18" s="37"/>
      <c r="F18" s="37"/>
      <c r="G18" s="37"/>
    </row>
    <row r="19" spans="1:7" ht="16.5" x14ac:dyDescent="0.3">
      <c r="A19" s="46">
        <v>2955</v>
      </c>
      <c r="B19" s="46" t="s">
        <v>103</v>
      </c>
      <c r="C19" s="40" t="s">
        <v>106</v>
      </c>
      <c r="D19" s="47" t="s">
        <v>71</v>
      </c>
      <c r="E19" s="50" t="s">
        <v>274</v>
      </c>
      <c r="F19" s="49" t="s">
        <v>298</v>
      </c>
      <c r="G19" s="48"/>
    </row>
    <row r="20" spans="1:7" x14ac:dyDescent="0.25">
      <c r="A20" s="46">
        <v>2954</v>
      </c>
      <c r="B20" s="46" t="s">
        <v>103</v>
      </c>
      <c r="C20" s="40" t="s">
        <v>107</v>
      </c>
      <c r="D20" s="47" t="s">
        <v>71</v>
      </c>
      <c r="E20" s="46"/>
      <c r="F20" s="49" t="s">
        <v>298</v>
      </c>
      <c r="G20" s="46"/>
    </row>
    <row r="21" spans="1:7" x14ac:dyDescent="0.25">
      <c r="A21" s="46">
        <v>2953</v>
      </c>
      <c r="B21" s="46" t="s">
        <v>103</v>
      </c>
      <c r="C21" s="40" t="s">
        <v>108</v>
      </c>
      <c r="D21" s="47" t="s">
        <v>71</v>
      </c>
      <c r="E21" s="46"/>
      <c r="F21" s="49" t="s">
        <v>298</v>
      </c>
      <c r="G21" s="46"/>
    </row>
    <row r="22" spans="1:7" customFormat="1" ht="30" x14ac:dyDescent="0.25">
      <c r="A22" s="37">
        <v>2952</v>
      </c>
      <c r="B22" s="37" t="s">
        <v>109</v>
      </c>
      <c r="C22" s="40" t="s">
        <v>110</v>
      </c>
      <c r="D22" s="41" t="s">
        <v>71</v>
      </c>
      <c r="E22" s="37"/>
      <c r="F22" s="37" t="str">
        <f>VLOOKUP(A22,[1]Sheet6!$A:$G,6,FALSE)</f>
        <v>Tested</v>
      </c>
      <c r="G22" s="37"/>
    </row>
    <row r="23" spans="1:7" customFormat="1" x14ac:dyDescent="0.25">
      <c r="A23" s="37">
        <v>2951</v>
      </c>
      <c r="B23" s="37" t="s">
        <v>103</v>
      </c>
      <c r="C23" s="40" t="s">
        <v>111</v>
      </c>
      <c r="D23" s="38" t="s">
        <v>71</v>
      </c>
      <c r="E23" s="37"/>
      <c r="F23" s="37" t="str">
        <f>VLOOKUP(A23,[1]Sheet6!$A:$G,6,FALSE)</f>
        <v>Re-opened</v>
      </c>
      <c r="G23" s="37" t="str">
        <f>VLOOKUP(A23,[1]Sheet6!$A:$G,7,FALSE)</f>
        <v>Comments updated in bugzilla</v>
      </c>
    </row>
    <row r="24" spans="1:7" customFormat="1" x14ac:dyDescent="0.25">
      <c r="A24" s="37">
        <v>2950</v>
      </c>
      <c r="B24" s="37" t="s">
        <v>103</v>
      </c>
      <c r="C24" s="40" t="s">
        <v>112</v>
      </c>
      <c r="D24" s="37" t="s">
        <v>319</v>
      </c>
      <c r="E24" s="37"/>
      <c r="F24" s="37"/>
      <c r="G24" s="37"/>
    </row>
    <row r="25" spans="1:7" customFormat="1" ht="30" x14ac:dyDescent="0.25">
      <c r="A25" s="37">
        <v>2949</v>
      </c>
      <c r="B25" s="37" t="s">
        <v>103</v>
      </c>
      <c r="C25" s="40" t="s">
        <v>113</v>
      </c>
      <c r="D25" s="37" t="s">
        <v>319</v>
      </c>
      <c r="E25" s="37"/>
      <c r="F25" s="37"/>
      <c r="G25" s="37"/>
    </row>
    <row r="26" spans="1:7" customFormat="1" x14ac:dyDescent="0.25">
      <c r="A26" s="37">
        <v>2948</v>
      </c>
      <c r="B26" s="37" t="s">
        <v>103</v>
      </c>
      <c r="C26" s="40" t="s">
        <v>114</v>
      </c>
      <c r="D26" s="38" t="s">
        <v>71</v>
      </c>
      <c r="E26" s="37"/>
      <c r="F26" s="37" t="str">
        <f>VLOOKUP(A26,[1]Sheet6!$A:$G,6,FALSE)</f>
        <v>Tested</v>
      </c>
      <c r="G26" s="37"/>
    </row>
    <row r="27" spans="1:7" customFormat="1" ht="30" x14ac:dyDescent="0.25">
      <c r="A27" s="37">
        <v>2947</v>
      </c>
      <c r="B27" s="37" t="s">
        <v>98</v>
      </c>
      <c r="C27" s="40" t="s">
        <v>115</v>
      </c>
      <c r="D27" s="38" t="s">
        <v>71</v>
      </c>
      <c r="E27" s="37"/>
      <c r="F27" s="37" t="str">
        <f>VLOOKUP(A27,[1]Sheet6!$A:$G,6,FALSE)</f>
        <v>Requirement</v>
      </c>
      <c r="G27" s="37"/>
    </row>
    <row r="28" spans="1:7" customFormat="1" x14ac:dyDescent="0.25">
      <c r="A28" s="37">
        <v>2946</v>
      </c>
      <c r="B28" s="37" t="s">
        <v>103</v>
      </c>
      <c r="C28" s="40" t="s">
        <v>116</v>
      </c>
      <c r="D28" s="37" t="s">
        <v>319</v>
      </c>
      <c r="E28" s="37"/>
      <c r="F28" s="37"/>
      <c r="G28" s="37"/>
    </row>
    <row r="29" spans="1:7" ht="105" x14ac:dyDescent="0.25">
      <c r="A29" s="46">
        <v>2945</v>
      </c>
      <c r="B29" s="46" t="s">
        <v>103</v>
      </c>
      <c r="C29" s="40" t="s">
        <v>117</v>
      </c>
      <c r="D29" s="47" t="s">
        <v>71</v>
      </c>
      <c r="E29" s="40" t="s">
        <v>299</v>
      </c>
      <c r="F29" s="49" t="s">
        <v>298</v>
      </c>
      <c r="G29" s="46"/>
    </row>
    <row r="30" spans="1:7" customFormat="1" x14ac:dyDescent="0.25">
      <c r="A30" s="37">
        <v>2944</v>
      </c>
      <c r="B30" s="37" t="s">
        <v>118</v>
      </c>
      <c r="C30" s="40" t="s">
        <v>119</v>
      </c>
      <c r="D30" s="38" t="s">
        <v>71</v>
      </c>
      <c r="E30" s="37"/>
      <c r="F30" s="37" t="str">
        <f>VLOOKUP(A30,[1]Sheet6!$A:$G,6,FALSE)</f>
        <v>Tested</v>
      </c>
      <c r="G30" s="37" t="str">
        <f>VLOOKUP(A30,[1]Sheet6!$A:$G,7,FALSE)</f>
        <v>User can change the name of the project if the project already exists</v>
      </c>
    </row>
    <row r="31" spans="1:7" customFormat="1" x14ac:dyDescent="0.25">
      <c r="A31" s="37">
        <v>2943</v>
      </c>
      <c r="B31" s="37" t="s">
        <v>120</v>
      </c>
      <c r="C31" s="40" t="s">
        <v>121</v>
      </c>
      <c r="D31" s="37" t="s">
        <v>319</v>
      </c>
      <c r="E31" s="37" t="s">
        <v>72</v>
      </c>
      <c r="F31" s="37"/>
      <c r="G31" s="37"/>
    </row>
    <row r="32" spans="1:7" customFormat="1" ht="30" x14ac:dyDescent="0.25">
      <c r="A32" s="58">
        <v>2941</v>
      </c>
      <c r="B32" s="58" t="s">
        <v>122</v>
      </c>
      <c r="C32" s="59" t="s">
        <v>123</v>
      </c>
      <c r="D32" s="38" t="s">
        <v>71</v>
      </c>
      <c r="E32" s="58" t="s">
        <v>294</v>
      </c>
      <c r="F32" s="60"/>
      <c r="G32" s="58"/>
    </row>
    <row r="33" spans="1:7" customFormat="1" ht="30" x14ac:dyDescent="0.25">
      <c r="A33" s="37">
        <v>2940</v>
      </c>
      <c r="B33" s="37" t="s">
        <v>120</v>
      </c>
      <c r="C33" s="40" t="s">
        <v>124</v>
      </c>
      <c r="D33" s="38" t="s">
        <v>71</v>
      </c>
      <c r="E33" s="37"/>
      <c r="F33" s="37" t="str">
        <f>VLOOKUP(A33,[1]Sheet6!$A:$G,6,FALSE)</f>
        <v>Tested</v>
      </c>
      <c r="G33" s="37"/>
    </row>
    <row r="34" spans="1:7" customFormat="1" ht="45" x14ac:dyDescent="0.25">
      <c r="A34" s="37">
        <v>2939</v>
      </c>
      <c r="B34" s="37" t="s">
        <v>120</v>
      </c>
      <c r="C34" s="40" t="s">
        <v>125</v>
      </c>
      <c r="D34" s="38" t="s">
        <v>71</v>
      </c>
      <c r="E34" s="37"/>
      <c r="F34" s="37" t="str">
        <f>VLOOKUP(A34,[1]Sheet6!$A:$G,6,FALSE)</f>
        <v>Re-opened</v>
      </c>
      <c r="G34" s="37" t="str">
        <f>VLOOKUP(A34,[1]Sheet6!$A:$G,7,FALSE)</f>
        <v>Still the multi value is getting updated as 1</v>
      </c>
    </row>
    <row r="35" spans="1:7" customFormat="1" ht="30" x14ac:dyDescent="0.25">
      <c r="A35" s="37">
        <v>2938</v>
      </c>
      <c r="B35" s="37" t="s">
        <v>126</v>
      </c>
      <c r="C35" s="40" t="s">
        <v>127</v>
      </c>
      <c r="D35" s="38" t="s">
        <v>71</v>
      </c>
      <c r="E35" s="37"/>
      <c r="F35" s="37" t="str">
        <f>VLOOKUP(A35,[1]Sheet6!$A:$G,6,FALSE)</f>
        <v>Requirement</v>
      </c>
      <c r="G35" s="37"/>
    </row>
    <row r="36" spans="1:7" ht="30" x14ac:dyDescent="0.25">
      <c r="A36" s="46">
        <v>2936</v>
      </c>
      <c r="B36" s="46" t="s">
        <v>128</v>
      </c>
      <c r="C36" s="40" t="s">
        <v>129</v>
      </c>
      <c r="D36" s="47" t="s">
        <v>71</v>
      </c>
      <c r="E36" s="50" t="s">
        <v>274</v>
      </c>
      <c r="F36" s="49"/>
      <c r="G36" s="46"/>
    </row>
    <row r="37" spans="1:7" x14ac:dyDescent="0.25">
      <c r="A37" s="46">
        <v>2935</v>
      </c>
      <c r="B37" s="46" t="s">
        <v>126</v>
      </c>
      <c r="C37" s="40" t="s">
        <v>130</v>
      </c>
      <c r="D37" s="47" t="s">
        <v>71</v>
      </c>
      <c r="E37" s="46" t="s">
        <v>272</v>
      </c>
      <c r="F37" s="49" t="s">
        <v>298</v>
      </c>
      <c r="G37" s="46" t="s">
        <v>274</v>
      </c>
    </row>
    <row r="38" spans="1:7" x14ac:dyDescent="0.25">
      <c r="A38" s="46">
        <v>2934</v>
      </c>
      <c r="B38" s="46" t="s">
        <v>103</v>
      </c>
      <c r="C38" s="40" t="s">
        <v>131</v>
      </c>
      <c r="D38" s="47" t="s">
        <v>71</v>
      </c>
      <c r="E38" s="46"/>
      <c r="F38" s="49" t="s">
        <v>298</v>
      </c>
      <c r="G38" s="46"/>
    </row>
    <row r="39" spans="1:7" customFormat="1" ht="30" x14ac:dyDescent="0.25">
      <c r="A39" s="37">
        <v>2933</v>
      </c>
      <c r="B39" s="37" t="s">
        <v>126</v>
      </c>
      <c r="C39" s="40" t="s">
        <v>132</v>
      </c>
      <c r="D39" s="38" t="s">
        <v>71</v>
      </c>
      <c r="E39" s="42" t="s">
        <v>271</v>
      </c>
      <c r="F39" s="37" t="str">
        <f>VLOOKUP(A39,[1]Sheet6!$A:$G,6,FALSE)</f>
        <v>Tested</v>
      </c>
      <c r="G39" s="37" t="str">
        <f>VLOOKUP(A39,[1]Sheet6!$A:$G,7,FALSE)</f>
        <v>Requirement</v>
      </c>
    </row>
    <row r="40" spans="1:7" customFormat="1" ht="30" x14ac:dyDescent="0.25">
      <c r="A40" s="37">
        <v>2932</v>
      </c>
      <c r="B40" s="37" t="s">
        <v>103</v>
      </c>
      <c r="C40" s="40" t="s">
        <v>133</v>
      </c>
      <c r="D40" s="38" t="s">
        <v>71</v>
      </c>
      <c r="E40" s="37"/>
      <c r="F40" s="37" t="str">
        <f>VLOOKUP(A40,[1]Sheet6!$A:$G,6,FALSE)</f>
        <v>Tested</v>
      </c>
      <c r="G40" s="37"/>
    </row>
    <row r="41" spans="1:7" customFormat="1" x14ac:dyDescent="0.25">
      <c r="A41" s="37">
        <v>2931</v>
      </c>
      <c r="B41" s="37" t="s">
        <v>134</v>
      </c>
      <c r="C41" s="40" t="s">
        <v>135</v>
      </c>
      <c r="D41" s="37" t="s">
        <v>319</v>
      </c>
      <c r="E41" s="37"/>
      <c r="F41" s="37"/>
      <c r="G41" s="37"/>
    </row>
    <row r="42" spans="1:7" x14ac:dyDescent="0.25">
      <c r="A42" s="46">
        <v>2930</v>
      </c>
      <c r="B42" s="46" t="s">
        <v>103</v>
      </c>
      <c r="C42" s="40" t="s">
        <v>136</v>
      </c>
      <c r="D42" s="47" t="s">
        <v>71</v>
      </c>
      <c r="E42" s="46" t="s">
        <v>273</v>
      </c>
      <c r="F42" s="49" t="s">
        <v>298</v>
      </c>
      <c r="G42" s="46"/>
    </row>
    <row r="43" spans="1:7" customFormat="1" ht="30" x14ac:dyDescent="0.25">
      <c r="A43" s="37">
        <v>2929</v>
      </c>
      <c r="B43" s="37" t="s">
        <v>137</v>
      </c>
      <c r="C43" s="40" t="s">
        <v>138</v>
      </c>
      <c r="D43" s="38" t="s">
        <v>71</v>
      </c>
      <c r="E43" s="37"/>
      <c r="F43" s="37" t="str">
        <f>VLOOKUP(A43,[1]Sheet6!$A:$G,6,FALSE)</f>
        <v>Tested</v>
      </c>
      <c r="G43" s="37"/>
    </row>
    <row r="44" spans="1:7" customFormat="1" ht="30" x14ac:dyDescent="0.25">
      <c r="A44" s="37">
        <v>2928</v>
      </c>
      <c r="B44" s="37" t="s">
        <v>103</v>
      </c>
      <c r="C44" s="40" t="s">
        <v>139</v>
      </c>
      <c r="D44" s="38" t="s">
        <v>71</v>
      </c>
      <c r="E44" s="37"/>
      <c r="F44" s="37" t="str">
        <f>VLOOKUP(A44,[1]Sheet6!$A:$G,6,FALSE)</f>
        <v>Requirement</v>
      </c>
      <c r="G44" s="37"/>
    </row>
    <row r="45" spans="1:7" x14ac:dyDescent="0.25">
      <c r="A45" s="46">
        <v>2927</v>
      </c>
      <c r="B45" s="46" t="s">
        <v>95</v>
      </c>
      <c r="C45" s="40" t="s">
        <v>140</v>
      </c>
      <c r="D45" s="47" t="s">
        <v>71</v>
      </c>
      <c r="E45" s="46" t="s">
        <v>274</v>
      </c>
      <c r="F45" s="49" t="s">
        <v>298</v>
      </c>
      <c r="G45" s="46"/>
    </row>
    <row r="46" spans="1:7" customFormat="1" ht="30" x14ac:dyDescent="0.25">
      <c r="A46" s="37">
        <v>2926</v>
      </c>
      <c r="B46" s="37" t="s">
        <v>141</v>
      </c>
      <c r="C46" s="40" t="s">
        <v>142</v>
      </c>
      <c r="D46" s="38" t="s">
        <v>71</v>
      </c>
      <c r="E46" s="37"/>
      <c r="F46" s="37" t="str">
        <f>VLOOKUP(A46,[1]Sheet6!$A:$G,6,FALSE)</f>
        <v>Requirement</v>
      </c>
      <c r="G46" s="37"/>
    </row>
    <row r="47" spans="1:7" customFormat="1" ht="30" x14ac:dyDescent="0.25">
      <c r="A47" s="37">
        <v>2925</v>
      </c>
      <c r="B47" s="37" t="s">
        <v>103</v>
      </c>
      <c r="C47" s="40" t="s">
        <v>143</v>
      </c>
      <c r="D47" s="38" t="s">
        <v>71</v>
      </c>
      <c r="E47" s="37"/>
      <c r="F47" s="37" t="str">
        <f>VLOOKUP(A47,[1]Sheet6!$A:$G,6,FALSE)</f>
        <v>Tested</v>
      </c>
      <c r="G47" s="37"/>
    </row>
    <row r="48" spans="1:7" ht="105" x14ac:dyDescent="0.25">
      <c r="A48" s="46">
        <v>2924</v>
      </c>
      <c r="B48" s="46" t="s">
        <v>103</v>
      </c>
      <c r="C48" s="40" t="s">
        <v>144</v>
      </c>
      <c r="D48" s="47" t="s">
        <v>71</v>
      </c>
      <c r="E48" s="40" t="s">
        <v>299</v>
      </c>
      <c r="F48" s="49" t="s">
        <v>298</v>
      </c>
      <c r="G48" s="46"/>
    </row>
    <row r="49" spans="1:7" ht="30" x14ac:dyDescent="0.25">
      <c r="A49" s="46">
        <v>2923</v>
      </c>
      <c r="B49" s="46" t="s">
        <v>103</v>
      </c>
      <c r="C49" s="40" t="s">
        <v>145</v>
      </c>
      <c r="D49" s="47" t="s">
        <v>71</v>
      </c>
      <c r="E49" s="46" t="s">
        <v>273</v>
      </c>
      <c r="F49" s="49" t="s">
        <v>298</v>
      </c>
      <c r="G49" s="46"/>
    </row>
    <row r="50" spans="1:7" customFormat="1" ht="30" x14ac:dyDescent="0.25">
      <c r="A50" s="37">
        <v>2922</v>
      </c>
      <c r="B50" s="37" t="s">
        <v>103</v>
      </c>
      <c r="C50" s="40" t="s">
        <v>146</v>
      </c>
      <c r="D50" s="38" t="s">
        <v>71</v>
      </c>
      <c r="E50" s="37"/>
      <c r="F50" s="37" t="str">
        <f>VLOOKUP(A50,[1]Sheet6!$A:$G,6,FALSE)</f>
        <v>Requirement</v>
      </c>
      <c r="G50" s="37"/>
    </row>
    <row r="51" spans="1:7" ht="30" x14ac:dyDescent="0.25">
      <c r="A51" s="46">
        <v>2921</v>
      </c>
      <c r="B51" s="46" t="s">
        <v>103</v>
      </c>
      <c r="C51" s="40" t="s">
        <v>147</v>
      </c>
      <c r="D51" s="47" t="s">
        <v>71</v>
      </c>
      <c r="E51" s="46"/>
      <c r="F51" s="49" t="s">
        <v>298</v>
      </c>
      <c r="G51" s="40" t="s">
        <v>274</v>
      </c>
    </row>
    <row r="52" spans="1:7" ht="105" x14ac:dyDescent="0.25">
      <c r="A52" s="46">
        <v>2920</v>
      </c>
      <c r="B52" s="46" t="s">
        <v>103</v>
      </c>
      <c r="C52" s="40" t="s">
        <v>148</v>
      </c>
      <c r="D52" s="47" t="s">
        <v>71</v>
      </c>
      <c r="E52" s="40" t="s">
        <v>299</v>
      </c>
      <c r="F52" s="49" t="s">
        <v>298</v>
      </c>
      <c r="G52" s="46"/>
    </row>
    <row r="53" spans="1:7" x14ac:dyDescent="0.25">
      <c r="A53" s="46">
        <v>2919</v>
      </c>
      <c r="B53" s="46" t="s">
        <v>103</v>
      </c>
      <c r="C53" s="40" t="s">
        <v>149</v>
      </c>
      <c r="D53" s="47" t="s">
        <v>71</v>
      </c>
      <c r="E53" s="46" t="s">
        <v>274</v>
      </c>
      <c r="F53" s="49" t="s">
        <v>298</v>
      </c>
      <c r="G53" s="46"/>
    </row>
    <row r="54" spans="1:7" customFormat="1" x14ac:dyDescent="0.25">
      <c r="A54" s="37">
        <v>2918</v>
      </c>
      <c r="B54" s="37" t="s">
        <v>150</v>
      </c>
      <c r="C54" s="40" t="s">
        <v>151</v>
      </c>
      <c r="D54" s="38" t="s">
        <v>71</v>
      </c>
      <c r="E54" s="37"/>
      <c r="F54" s="37" t="str">
        <f>VLOOKUP(A54,[1]Sheet6!$A:$G,6,FALSE)</f>
        <v>Tested</v>
      </c>
      <c r="G54" s="37"/>
    </row>
    <row r="55" spans="1:7" ht="30" x14ac:dyDescent="0.25">
      <c r="A55" s="46">
        <v>2917</v>
      </c>
      <c r="B55" s="46" t="s">
        <v>150</v>
      </c>
      <c r="C55" s="40" t="s">
        <v>152</v>
      </c>
      <c r="D55" s="47" t="s">
        <v>71</v>
      </c>
      <c r="E55" s="50" t="s">
        <v>274</v>
      </c>
      <c r="F55" s="49" t="s">
        <v>298</v>
      </c>
      <c r="G55" s="46" t="s">
        <v>274</v>
      </c>
    </row>
    <row r="56" spans="1:7" ht="30" x14ac:dyDescent="0.25">
      <c r="A56" s="46">
        <v>2916</v>
      </c>
      <c r="B56" s="46" t="s">
        <v>126</v>
      </c>
      <c r="C56" s="40" t="s">
        <v>153</v>
      </c>
      <c r="D56" s="47" t="s">
        <v>71</v>
      </c>
      <c r="E56" s="46" t="s">
        <v>273</v>
      </c>
      <c r="F56" s="49" t="s">
        <v>298</v>
      </c>
      <c r="G56" s="46"/>
    </row>
    <row r="57" spans="1:7" ht="30" x14ac:dyDescent="0.25">
      <c r="A57" s="46">
        <v>2915</v>
      </c>
      <c r="B57" s="46" t="s">
        <v>103</v>
      </c>
      <c r="C57" s="40" t="s">
        <v>154</v>
      </c>
      <c r="D57" s="47" t="s">
        <v>71</v>
      </c>
      <c r="E57" s="50" t="s">
        <v>274</v>
      </c>
      <c r="F57" s="49" t="s">
        <v>298</v>
      </c>
      <c r="G57" s="46" t="s">
        <v>274</v>
      </c>
    </row>
    <row r="58" spans="1:7" ht="30" x14ac:dyDescent="0.25">
      <c r="A58" s="46">
        <v>2914</v>
      </c>
      <c r="B58" s="46" t="s">
        <v>103</v>
      </c>
      <c r="C58" s="40" t="s">
        <v>155</v>
      </c>
      <c r="D58" s="47" t="s">
        <v>71</v>
      </c>
      <c r="E58" s="50" t="s">
        <v>274</v>
      </c>
      <c r="F58" s="49" t="s">
        <v>298</v>
      </c>
      <c r="G58" s="46" t="s">
        <v>274</v>
      </c>
    </row>
    <row r="59" spans="1:7" customFormat="1" x14ac:dyDescent="0.25">
      <c r="A59" s="37">
        <v>2913</v>
      </c>
      <c r="B59" s="37" t="s">
        <v>109</v>
      </c>
      <c r="C59" s="40" t="s">
        <v>156</v>
      </c>
      <c r="D59" s="41" t="s">
        <v>71</v>
      </c>
      <c r="E59" s="37"/>
      <c r="F59" s="37" t="str">
        <f>VLOOKUP(A59,[1]Sheet6!$A:$G,6,FALSE)</f>
        <v>Tested</v>
      </c>
      <c r="G59" s="37"/>
    </row>
    <row r="60" spans="1:7" customFormat="1" x14ac:dyDescent="0.25">
      <c r="A60" s="37">
        <v>2912</v>
      </c>
      <c r="B60" s="37" t="s">
        <v>109</v>
      </c>
      <c r="C60" s="40" t="s">
        <v>157</v>
      </c>
      <c r="D60" s="41" t="s">
        <v>71</v>
      </c>
      <c r="E60" s="42"/>
      <c r="F60" s="37" t="str">
        <f>VLOOKUP(A60,[1]Sheet6!$A:$G,6,FALSE)</f>
        <v>Tested</v>
      </c>
      <c r="G60" s="37"/>
    </row>
    <row r="61" spans="1:7" ht="30" x14ac:dyDescent="0.25">
      <c r="A61" s="46">
        <v>2911</v>
      </c>
      <c r="B61" s="46" t="s">
        <v>109</v>
      </c>
      <c r="C61" s="40" t="s">
        <v>158</v>
      </c>
      <c r="D61" s="41" t="s">
        <v>71</v>
      </c>
      <c r="E61" s="46"/>
      <c r="F61" s="49" t="s">
        <v>301</v>
      </c>
      <c r="G61" s="40" t="s">
        <v>300</v>
      </c>
    </row>
    <row r="62" spans="1:7" customFormat="1" x14ac:dyDescent="0.25">
      <c r="A62" s="37">
        <v>2910</v>
      </c>
      <c r="B62" s="37" t="s">
        <v>109</v>
      </c>
      <c r="C62" s="40" t="s">
        <v>159</v>
      </c>
      <c r="D62" s="41" t="s">
        <v>71</v>
      </c>
      <c r="E62" s="37"/>
      <c r="F62" s="37" t="str">
        <f>VLOOKUP(A62,[1]Sheet6!$A:$G,6,FALSE)</f>
        <v>Re-opened</v>
      </c>
      <c r="G62" s="37" t="str">
        <f>VLOOKUP(A62,[1]Sheet6!$A:$G,7,FALSE)</f>
        <v>This is not yet fixed</v>
      </c>
    </row>
    <row r="63" spans="1:7" customFormat="1" ht="30" x14ac:dyDescent="0.25">
      <c r="A63" s="37">
        <v>2909</v>
      </c>
      <c r="B63" s="37" t="s">
        <v>109</v>
      </c>
      <c r="C63" s="40" t="s">
        <v>160</v>
      </c>
      <c r="D63" s="41" t="s">
        <v>71</v>
      </c>
      <c r="E63" s="37"/>
      <c r="F63" s="37" t="str">
        <f>VLOOKUP(A63,[1]Sheet6!$A:$G,6,FALSE)</f>
        <v>Tested</v>
      </c>
      <c r="G63" s="37"/>
    </row>
    <row r="64" spans="1:7" customFormat="1" x14ac:dyDescent="0.25">
      <c r="A64" s="37">
        <v>2908</v>
      </c>
      <c r="B64" s="37" t="s">
        <v>109</v>
      </c>
      <c r="C64" s="40" t="s">
        <v>161</v>
      </c>
      <c r="D64" s="41" t="s">
        <v>71</v>
      </c>
      <c r="E64" s="37"/>
      <c r="F64" s="37" t="str">
        <f>VLOOKUP(A64,[1]Sheet6!$A:$G,6,FALSE)</f>
        <v>Tested</v>
      </c>
      <c r="G64" s="37"/>
    </row>
    <row r="65" spans="1:7" customFormat="1" ht="30" x14ac:dyDescent="0.25">
      <c r="A65" s="37">
        <v>2907</v>
      </c>
      <c r="B65" s="37" t="s">
        <v>109</v>
      </c>
      <c r="C65" s="40" t="s">
        <v>162</v>
      </c>
      <c r="D65" s="41" t="s">
        <v>71</v>
      </c>
      <c r="E65" s="37"/>
      <c r="F65" s="37" t="str">
        <f>VLOOKUP(A65,[1]Sheet6!$A:$G,6,FALSE)</f>
        <v>Requirement</v>
      </c>
      <c r="G65" s="37"/>
    </row>
    <row r="66" spans="1:7" customFormat="1" x14ac:dyDescent="0.25">
      <c r="A66" s="37">
        <v>2906</v>
      </c>
      <c r="B66" s="37" t="s">
        <v>109</v>
      </c>
      <c r="C66" s="40" t="s">
        <v>163</v>
      </c>
      <c r="D66" s="41" t="s">
        <v>71</v>
      </c>
      <c r="E66" s="37"/>
      <c r="F66" s="37" t="str">
        <f>VLOOKUP(A66,[1]Sheet6!$A:$G,6,FALSE)</f>
        <v>Tested</v>
      </c>
      <c r="G66" s="37"/>
    </row>
    <row r="67" spans="1:7" customFormat="1" x14ac:dyDescent="0.25">
      <c r="A67" s="37">
        <v>2905</v>
      </c>
      <c r="B67" s="37" t="s">
        <v>109</v>
      </c>
      <c r="C67" s="40" t="s">
        <v>164</v>
      </c>
      <c r="D67" s="41" t="s">
        <v>71</v>
      </c>
      <c r="E67" s="37"/>
      <c r="F67" s="37" t="str">
        <f>VLOOKUP(A67,[1]Sheet6!$A:$G,6,FALSE)</f>
        <v>Tested</v>
      </c>
      <c r="G67" s="37"/>
    </row>
    <row r="68" spans="1:7" customFormat="1" x14ac:dyDescent="0.25">
      <c r="A68" s="37">
        <v>2904</v>
      </c>
      <c r="B68" s="37" t="s">
        <v>109</v>
      </c>
      <c r="C68" s="40" t="s">
        <v>165</v>
      </c>
      <c r="D68" s="41" t="s">
        <v>71</v>
      </c>
      <c r="E68" s="37"/>
      <c r="F68" s="37" t="str">
        <f>VLOOKUP(A68,[1]Sheet6!$A:$G,6,FALSE)</f>
        <v>Requirement</v>
      </c>
      <c r="G68" s="37"/>
    </row>
    <row r="69" spans="1:7" customFormat="1" x14ac:dyDescent="0.25">
      <c r="A69" s="46">
        <v>2903</v>
      </c>
      <c r="B69" s="46" t="s">
        <v>109</v>
      </c>
      <c r="C69" s="46" t="s">
        <v>166</v>
      </c>
      <c r="D69" s="47" t="s">
        <v>71</v>
      </c>
      <c r="E69" s="46"/>
      <c r="F69" s="46"/>
      <c r="G69" s="46"/>
    </row>
    <row r="70" spans="1:7" ht="30" x14ac:dyDescent="0.25">
      <c r="A70" s="46">
        <v>2902</v>
      </c>
      <c r="B70" s="46" t="s">
        <v>103</v>
      </c>
      <c r="C70" s="40" t="s">
        <v>167</v>
      </c>
      <c r="D70" s="41" t="s">
        <v>71</v>
      </c>
      <c r="E70" s="46" t="s">
        <v>273</v>
      </c>
      <c r="F70" s="49" t="s">
        <v>298</v>
      </c>
      <c r="G70" s="46"/>
    </row>
    <row r="71" spans="1:7" x14ac:dyDescent="0.25">
      <c r="A71" s="46">
        <v>2901</v>
      </c>
      <c r="B71" s="46" t="s">
        <v>103</v>
      </c>
      <c r="C71" s="40" t="s">
        <v>168</v>
      </c>
      <c r="D71" s="41" t="s">
        <v>71</v>
      </c>
      <c r="E71" s="46" t="s">
        <v>275</v>
      </c>
      <c r="F71" s="49" t="s">
        <v>298</v>
      </c>
      <c r="G71" s="46" t="s">
        <v>274</v>
      </c>
    </row>
    <row r="72" spans="1:7" customFormat="1" x14ac:dyDescent="0.25">
      <c r="A72" s="37">
        <v>2900</v>
      </c>
      <c r="B72" s="37" t="s">
        <v>103</v>
      </c>
      <c r="C72" s="40" t="s">
        <v>169</v>
      </c>
      <c r="D72" s="37" t="s">
        <v>276</v>
      </c>
      <c r="E72" s="37"/>
      <c r="F72" s="37"/>
      <c r="G72" s="37"/>
    </row>
    <row r="73" spans="1:7" x14ac:dyDescent="0.25">
      <c r="A73" s="46">
        <v>2899</v>
      </c>
      <c r="B73" s="46" t="s">
        <v>128</v>
      </c>
      <c r="C73" s="40" t="s">
        <v>170</v>
      </c>
      <c r="D73" s="41" t="s">
        <v>71</v>
      </c>
      <c r="E73" s="46" t="s">
        <v>273</v>
      </c>
      <c r="F73" s="49" t="s">
        <v>298</v>
      </c>
      <c r="G73" s="46"/>
    </row>
    <row r="74" spans="1:7" customFormat="1" ht="30" x14ac:dyDescent="0.25">
      <c r="A74" s="37">
        <v>2898</v>
      </c>
      <c r="B74" s="37" t="s">
        <v>128</v>
      </c>
      <c r="C74" s="40" t="s">
        <v>171</v>
      </c>
      <c r="D74" s="37" t="s">
        <v>319</v>
      </c>
      <c r="E74" s="37"/>
      <c r="F74" s="37"/>
      <c r="G74" s="37"/>
    </row>
    <row r="75" spans="1:7" customFormat="1" x14ac:dyDescent="0.25">
      <c r="A75" s="37">
        <v>2897</v>
      </c>
      <c r="B75" s="37" t="s">
        <v>137</v>
      </c>
      <c r="C75" s="40" t="s">
        <v>172</v>
      </c>
      <c r="D75" s="41" t="s">
        <v>71</v>
      </c>
      <c r="E75" s="37" t="s">
        <v>269</v>
      </c>
      <c r="F75" s="37" t="str">
        <f>VLOOKUP(A75,[1]Sheet6!$A:$G,6,FALSE)</f>
        <v>Re-opened</v>
      </c>
      <c r="G75" s="37" t="str">
        <f>VLOOKUP(A75,[1]Sheet6!$A:$G,7,FALSE)</f>
        <v>Because after adding the positions, the discount calc is not getting updated.</v>
      </c>
    </row>
    <row r="76" spans="1:7" customFormat="1" x14ac:dyDescent="0.25">
      <c r="A76" s="37">
        <v>2896</v>
      </c>
      <c r="B76" s="37" t="s">
        <v>137</v>
      </c>
      <c r="C76" s="40" t="s">
        <v>173</v>
      </c>
      <c r="D76" s="41" t="s">
        <v>71</v>
      </c>
      <c r="E76" s="37"/>
      <c r="F76" s="37" t="str">
        <f>VLOOKUP(A76,[1]Sheet6!$A:$G,6,FALSE)</f>
        <v>Tested</v>
      </c>
      <c r="G76" s="37"/>
    </row>
    <row r="77" spans="1:7" customFormat="1" x14ac:dyDescent="0.25">
      <c r="A77" s="37">
        <v>2895</v>
      </c>
      <c r="B77" s="37" t="s">
        <v>137</v>
      </c>
      <c r="C77" s="40" t="s">
        <v>174</v>
      </c>
      <c r="D77" s="41" t="s">
        <v>71</v>
      </c>
      <c r="E77" s="37"/>
      <c r="F77" s="37" t="str">
        <f>VLOOKUP(A77,[1]Sheet6!$A:$G,6,FALSE)</f>
        <v>Tested</v>
      </c>
      <c r="G77" s="37"/>
    </row>
    <row r="78" spans="1:7" customFormat="1" ht="30" x14ac:dyDescent="0.25">
      <c r="A78" s="37">
        <v>2894</v>
      </c>
      <c r="B78" s="37" t="s">
        <v>137</v>
      </c>
      <c r="C78" s="40" t="s">
        <v>175</v>
      </c>
      <c r="D78" s="37" t="s">
        <v>319</v>
      </c>
      <c r="E78" s="37" t="s">
        <v>267</v>
      </c>
      <c r="F78" s="37"/>
      <c r="G78" s="37"/>
    </row>
    <row r="79" spans="1:7" customFormat="1" x14ac:dyDescent="0.25">
      <c r="A79" s="37">
        <v>2893</v>
      </c>
      <c r="B79" s="37" t="s">
        <v>137</v>
      </c>
      <c r="C79" s="40" t="s">
        <v>176</v>
      </c>
      <c r="D79" s="41" t="s">
        <v>71</v>
      </c>
      <c r="E79" s="37"/>
      <c r="F79" s="37" t="str">
        <f>VLOOKUP(A79,[1]Sheet6!$A:$G,6,FALSE)</f>
        <v>Tested</v>
      </c>
      <c r="G79" s="37"/>
    </row>
    <row r="80" spans="1:7" customFormat="1" ht="30" x14ac:dyDescent="0.25">
      <c r="A80" s="37">
        <v>2892</v>
      </c>
      <c r="B80" s="37" t="s">
        <v>137</v>
      </c>
      <c r="C80" s="40" t="s">
        <v>177</v>
      </c>
      <c r="D80" s="41" t="s">
        <v>71</v>
      </c>
      <c r="E80" s="37"/>
      <c r="F80" s="37" t="str">
        <f>VLOOKUP(A80,[1]Sheet6!$A:$G,6,FALSE)</f>
        <v>Tested</v>
      </c>
      <c r="G80" s="37"/>
    </row>
    <row r="81" spans="1:7" customFormat="1" x14ac:dyDescent="0.25">
      <c r="A81" s="37">
        <v>2891</v>
      </c>
      <c r="B81" s="37" t="s">
        <v>118</v>
      </c>
      <c r="C81" s="40" t="s">
        <v>178</v>
      </c>
      <c r="D81" s="41" t="s">
        <v>71</v>
      </c>
      <c r="E81" s="37"/>
      <c r="F81" s="37" t="str">
        <f>VLOOKUP(A81,[1]Sheet6!$A:$G,6,FALSE)</f>
        <v>Tested</v>
      </c>
      <c r="G81" s="37"/>
    </row>
    <row r="82" spans="1:7" x14ac:dyDescent="0.25">
      <c r="A82" s="46">
        <v>2890</v>
      </c>
      <c r="B82" s="46" t="s">
        <v>179</v>
      </c>
      <c r="C82" s="40" t="s">
        <v>180</v>
      </c>
      <c r="D82" s="41" t="s">
        <v>71</v>
      </c>
      <c r="E82" s="46" t="s">
        <v>274</v>
      </c>
      <c r="F82" s="49" t="s">
        <v>298</v>
      </c>
      <c r="G82" s="46" t="s">
        <v>274</v>
      </c>
    </row>
    <row r="83" spans="1:7" customFormat="1" x14ac:dyDescent="0.25">
      <c r="A83" s="37">
        <v>2889</v>
      </c>
      <c r="B83" s="37" t="s">
        <v>109</v>
      </c>
      <c r="C83" s="40" t="s">
        <v>181</v>
      </c>
      <c r="D83" s="37" t="s">
        <v>319</v>
      </c>
      <c r="E83" s="42"/>
      <c r="F83" s="37"/>
      <c r="G83" s="37"/>
    </row>
    <row r="84" spans="1:7" customFormat="1" ht="90" x14ac:dyDescent="0.25">
      <c r="A84" s="37">
        <v>2888</v>
      </c>
      <c r="B84" s="37" t="s">
        <v>109</v>
      </c>
      <c r="C84" s="37" t="s">
        <v>182</v>
      </c>
      <c r="D84" s="40" t="s">
        <v>265</v>
      </c>
      <c r="E84" s="37"/>
      <c r="F84" s="37"/>
      <c r="G84" s="37"/>
    </row>
    <row r="85" spans="1:7" customFormat="1" x14ac:dyDescent="0.25">
      <c r="A85" s="37">
        <v>2887</v>
      </c>
      <c r="B85" s="37" t="s">
        <v>109</v>
      </c>
      <c r="C85" s="40" t="s">
        <v>183</v>
      </c>
      <c r="D85" s="41" t="s">
        <v>71</v>
      </c>
      <c r="E85" s="37"/>
      <c r="F85" s="37" t="str">
        <f>VLOOKUP(A85,[1]Sheet6!$A:$G,6,FALSE)</f>
        <v>Requirement</v>
      </c>
      <c r="G85" s="37"/>
    </row>
    <row r="86" spans="1:7" customFormat="1" ht="30" x14ac:dyDescent="0.25">
      <c r="A86" s="37">
        <v>2886</v>
      </c>
      <c r="B86" s="37" t="s">
        <v>109</v>
      </c>
      <c r="C86" s="40" t="s">
        <v>184</v>
      </c>
      <c r="D86" s="41" t="s">
        <v>71</v>
      </c>
      <c r="E86" s="37"/>
      <c r="F86" s="37" t="str">
        <f>VLOOKUP(A86,[1]Sheet6!$A:$G,6,FALSE)</f>
        <v>Tested</v>
      </c>
      <c r="G86" s="37"/>
    </row>
    <row r="87" spans="1:7" customFormat="1" x14ac:dyDescent="0.25">
      <c r="A87" s="37">
        <v>2885</v>
      </c>
      <c r="B87" s="37" t="s">
        <v>109</v>
      </c>
      <c r="C87" s="40" t="s">
        <v>185</v>
      </c>
      <c r="D87" s="41" t="s">
        <v>71</v>
      </c>
      <c r="E87" s="37"/>
      <c r="F87" s="37" t="str">
        <f>VLOOKUP(A87,[1]Sheet6!$A:$G,6,FALSE)</f>
        <v>Requirement</v>
      </c>
      <c r="G87" s="37"/>
    </row>
    <row r="88" spans="1:7" customFormat="1" x14ac:dyDescent="0.25">
      <c r="A88" s="37">
        <v>2884</v>
      </c>
      <c r="B88" s="37" t="s">
        <v>109</v>
      </c>
      <c r="C88" s="40" t="s">
        <v>186</v>
      </c>
      <c r="D88" s="41" t="s">
        <v>71</v>
      </c>
      <c r="E88" s="37"/>
      <c r="F88" s="37" t="str">
        <f>VLOOKUP(A88,[1]Sheet6!$A:$G,6,FALSE)</f>
        <v>Requirement</v>
      </c>
      <c r="G88" s="37"/>
    </row>
    <row r="89" spans="1:7" customFormat="1" x14ac:dyDescent="0.25">
      <c r="A89" s="37">
        <v>2883</v>
      </c>
      <c r="B89" s="37" t="s">
        <v>103</v>
      </c>
      <c r="C89" s="40" t="s">
        <v>187</v>
      </c>
      <c r="D89" s="38" t="s">
        <v>71</v>
      </c>
      <c r="E89" s="37"/>
      <c r="F89" s="37"/>
      <c r="G89" s="37"/>
    </row>
    <row r="90" spans="1:7" ht="30" x14ac:dyDescent="0.25">
      <c r="A90" s="46">
        <v>2882</v>
      </c>
      <c r="B90" s="46" t="s">
        <v>103</v>
      </c>
      <c r="C90" s="40" t="s">
        <v>188</v>
      </c>
      <c r="D90" s="41" t="s">
        <v>71</v>
      </c>
      <c r="E90" s="46" t="s">
        <v>273</v>
      </c>
      <c r="F90" s="49" t="s">
        <v>298</v>
      </c>
      <c r="G90" s="46"/>
    </row>
    <row r="91" spans="1:7" customFormat="1" x14ac:dyDescent="0.25">
      <c r="A91" s="37">
        <v>2881</v>
      </c>
      <c r="B91" s="37" t="s">
        <v>98</v>
      </c>
      <c r="C91" s="40" t="s">
        <v>189</v>
      </c>
      <c r="D91" s="41" t="s">
        <v>71</v>
      </c>
      <c r="E91" s="37" t="s">
        <v>273</v>
      </c>
      <c r="F91" s="37" t="str">
        <f>VLOOKUP(A91,[1]Sheet6!$A:$G,6,FALSE)</f>
        <v>Tested</v>
      </c>
      <c r="G91" s="37"/>
    </row>
    <row r="92" spans="1:7" customFormat="1" x14ac:dyDescent="0.25">
      <c r="A92" s="37">
        <v>2880</v>
      </c>
      <c r="B92" s="37" t="s">
        <v>122</v>
      </c>
      <c r="C92" s="40" t="s">
        <v>190</v>
      </c>
      <c r="D92" s="37" t="s">
        <v>319</v>
      </c>
      <c r="E92" s="37"/>
      <c r="F92" s="37"/>
      <c r="G92" s="37"/>
    </row>
    <row r="93" spans="1:7" customFormat="1" ht="30" x14ac:dyDescent="0.25">
      <c r="A93" s="37">
        <v>2804</v>
      </c>
      <c r="B93" s="37" t="s">
        <v>191</v>
      </c>
      <c r="C93" s="40" t="s">
        <v>192</v>
      </c>
      <c r="D93" s="37" t="s">
        <v>277</v>
      </c>
      <c r="E93" s="37"/>
      <c r="F93" s="37"/>
      <c r="G93" s="37"/>
    </row>
    <row r="94" spans="1:7" customFormat="1" ht="30" x14ac:dyDescent="0.25">
      <c r="A94" s="37">
        <v>2803</v>
      </c>
      <c r="B94" s="37" t="s">
        <v>193</v>
      </c>
      <c r="C94" s="40" t="s">
        <v>194</v>
      </c>
      <c r="D94" s="37" t="s">
        <v>277</v>
      </c>
      <c r="E94" s="37"/>
      <c r="F94" s="37"/>
      <c r="G94" s="37"/>
    </row>
    <row r="95" spans="1:7" customFormat="1" x14ac:dyDescent="0.25">
      <c r="A95" s="37">
        <v>2802</v>
      </c>
      <c r="B95" s="37" t="s">
        <v>193</v>
      </c>
      <c r="C95" s="40" t="s">
        <v>195</v>
      </c>
      <c r="D95" s="37" t="s">
        <v>277</v>
      </c>
      <c r="E95" s="37"/>
      <c r="F95" s="37"/>
      <c r="G95" s="37"/>
    </row>
    <row r="96" spans="1:7" customFormat="1" x14ac:dyDescent="0.25">
      <c r="A96" s="37">
        <v>2801</v>
      </c>
      <c r="B96" s="37" t="s">
        <v>103</v>
      </c>
      <c r="C96" s="40" t="s">
        <v>196</v>
      </c>
      <c r="D96" s="37" t="s">
        <v>277</v>
      </c>
      <c r="E96" s="37"/>
      <c r="F96" s="37"/>
      <c r="G96" s="37"/>
    </row>
    <row r="97" spans="1:7" customFormat="1" x14ac:dyDescent="0.25">
      <c r="A97" s="37">
        <v>2800</v>
      </c>
      <c r="B97" s="37" t="s">
        <v>191</v>
      </c>
      <c r="C97" s="40" t="s">
        <v>197</v>
      </c>
      <c r="D97" s="37" t="s">
        <v>277</v>
      </c>
      <c r="E97" s="37"/>
      <c r="F97" s="37"/>
      <c r="G97" s="37"/>
    </row>
    <row r="98" spans="1:7" customFormat="1" x14ac:dyDescent="0.25">
      <c r="A98" s="37">
        <v>2799</v>
      </c>
      <c r="B98" s="37" t="s">
        <v>179</v>
      </c>
      <c r="C98" s="40" t="s">
        <v>198</v>
      </c>
      <c r="D98" s="37" t="s">
        <v>277</v>
      </c>
      <c r="E98" s="37"/>
      <c r="F98" s="37"/>
      <c r="G98" s="37"/>
    </row>
    <row r="99" spans="1:7" customFormat="1" x14ac:dyDescent="0.25">
      <c r="A99" s="37">
        <v>2798</v>
      </c>
      <c r="B99" s="37" t="s">
        <v>103</v>
      </c>
      <c r="C99" s="40" t="s">
        <v>199</v>
      </c>
      <c r="D99" s="37" t="s">
        <v>277</v>
      </c>
      <c r="E99" s="37"/>
      <c r="F99" s="37"/>
      <c r="G99" s="37"/>
    </row>
    <row r="100" spans="1:7" customFormat="1" x14ac:dyDescent="0.25">
      <c r="A100" s="37">
        <v>2797</v>
      </c>
      <c r="B100" s="37" t="s">
        <v>150</v>
      </c>
      <c r="C100" s="40" t="s">
        <v>200</v>
      </c>
      <c r="D100" s="37" t="s">
        <v>71</v>
      </c>
      <c r="E100" s="37"/>
      <c r="F100" s="37"/>
      <c r="G100" s="37" t="str">
        <f>VLOOKUP(A100,[1]Sheet6!$A:$G,7,FALSE)</f>
        <v>Will need your help to test the issues raised by Susmy</v>
      </c>
    </row>
    <row r="101" spans="1:7" customFormat="1" ht="30" x14ac:dyDescent="0.25">
      <c r="A101" s="37">
        <v>2796</v>
      </c>
      <c r="B101" s="37" t="s">
        <v>150</v>
      </c>
      <c r="C101" s="40" t="s">
        <v>201</v>
      </c>
      <c r="D101" s="37" t="s">
        <v>71</v>
      </c>
      <c r="E101" s="37"/>
      <c r="F101" s="37"/>
      <c r="G101" s="37"/>
    </row>
    <row r="102" spans="1:7" customFormat="1" x14ac:dyDescent="0.25">
      <c r="A102" s="37">
        <v>2795</v>
      </c>
      <c r="B102" s="37" t="s">
        <v>202</v>
      </c>
      <c r="C102" s="40" t="s">
        <v>203</v>
      </c>
      <c r="D102" s="37" t="s">
        <v>277</v>
      </c>
      <c r="E102" s="37"/>
      <c r="F102" s="37"/>
      <c r="G102" s="37"/>
    </row>
    <row r="103" spans="1:7" customFormat="1" ht="30" x14ac:dyDescent="0.25">
      <c r="A103" s="37">
        <v>2794</v>
      </c>
      <c r="B103" s="37" t="s">
        <v>202</v>
      </c>
      <c r="C103" s="40" t="s">
        <v>204</v>
      </c>
      <c r="D103" s="37" t="s">
        <v>277</v>
      </c>
      <c r="E103" s="37"/>
      <c r="F103" s="37"/>
      <c r="G103" s="37"/>
    </row>
    <row r="104" spans="1:7" customFormat="1" x14ac:dyDescent="0.25">
      <c r="A104" s="37">
        <v>2793</v>
      </c>
      <c r="B104" s="37" t="s">
        <v>202</v>
      </c>
      <c r="C104" s="40" t="s">
        <v>205</v>
      </c>
      <c r="D104" s="37" t="s">
        <v>277</v>
      </c>
      <c r="E104" s="37"/>
      <c r="F104" s="37"/>
      <c r="G104" s="37"/>
    </row>
    <row r="105" spans="1:7" customFormat="1" ht="30" x14ac:dyDescent="0.25">
      <c r="A105" s="37">
        <v>2792</v>
      </c>
      <c r="B105" s="37" t="s">
        <v>100</v>
      </c>
      <c r="C105" s="40" t="s">
        <v>206</v>
      </c>
      <c r="D105" s="37" t="s">
        <v>277</v>
      </c>
      <c r="E105" s="37"/>
      <c r="F105" s="37"/>
      <c r="G105" s="37"/>
    </row>
    <row r="106" spans="1:7" customFormat="1" x14ac:dyDescent="0.25">
      <c r="A106" s="37">
        <v>2791</v>
      </c>
      <c r="B106" s="37" t="s">
        <v>207</v>
      </c>
      <c r="C106" s="40" t="s">
        <v>208</v>
      </c>
      <c r="D106" s="37" t="s">
        <v>71</v>
      </c>
      <c r="E106" s="37"/>
      <c r="F106" s="37"/>
      <c r="G106" s="37"/>
    </row>
    <row r="107" spans="1:7" customFormat="1" x14ac:dyDescent="0.25">
      <c r="A107" s="37">
        <v>2790</v>
      </c>
      <c r="B107" s="37" t="s">
        <v>202</v>
      </c>
      <c r="C107" s="40" t="s">
        <v>209</v>
      </c>
      <c r="D107" s="37" t="s">
        <v>277</v>
      </c>
      <c r="E107" s="37"/>
      <c r="F107" s="37"/>
      <c r="G107" s="37"/>
    </row>
    <row r="108" spans="1:7" customFormat="1" x14ac:dyDescent="0.25">
      <c r="A108" s="37">
        <v>2789</v>
      </c>
      <c r="B108" s="37" t="s">
        <v>210</v>
      </c>
      <c r="C108" s="40" t="s">
        <v>211</v>
      </c>
      <c r="D108" s="37" t="s">
        <v>71</v>
      </c>
      <c r="E108" s="37"/>
      <c r="F108" s="37"/>
      <c r="G108" s="37"/>
    </row>
    <row r="109" spans="1:7" customFormat="1" ht="30" x14ac:dyDescent="0.25">
      <c r="A109" s="37">
        <v>2788</v>
      </c>
      <c r="B109" s="37" t="s">
        <v>120</v>
      </c>
      <c r="C109" s="40" t="s">
        <v>212</v>
      </c>
      <c r="D109" s="37" t="s">
        <v>277</v>
      </c>
      <c r="E109" s="37"/>
      <c r="F109" s="37"/>
      <c r="G109" s="37"/>
    </row>
    <row r="110" spans="1:7" customFormat="1" ht="30" x14ac:dyDescent="0.25">
      <c r="A110" s="37">
        <v>2785</v>
      </c>
      <c r="B110" s="37" t="s">
        <v>213</v>
      </c>
      <c r="C110" s="40" t="s">
        <v>214</v>
      </c>
      <c r="D110" s="37" t="s">
        <v>277</v>
      </c>
      <c r="E110" s="37"/>
      <c r="F110" s="37"/>
      <c r="G110" s="37"/>
    </row>
    <row r="111" spans="1:7" customFormat="1" ht="30" x14ac:dyDescent="0.25">
      <c r="A111" s="37">
        <v>2784</v>
      </c>
      <c r="B111" s="37" t="s">
        <v>128</v>
      </c>
      <c r="C111" s="40" t="s">
        <v>215</v>
      </c>
      <c r="D111" s="37" t="s">
        <v>277</v>
      </c>
      <c r="E111" s="37"/>
      <c r="F111" s="37"/>
      <c r="G111" s="37"/>
    </row>
    <row r="112" spans="1:7" customFormat="1" ht="30" x14ac:dyDescent="0.25">
      <c r="A112" s="37">
        <v>2783</v>
      </c>
      <c r="B112" s="37" t="s">
        <v>128</v>
      </c>
      <c r="C112" s="40" t="s">
        <v>216</v>
      </c>
      <c r="D112" s="37" t="s">
        <v>277</v>
      </c>
      <c r="E112" s="37"/>
      <c r="F112" s="37"/>
      <c r="G112" s="37"/>
    </row>
    <row r="113" spans="1:7" customFormat="1" ht="30" x14ac:dyDescent="0.25">
      <c r="A113" s="37">
        <v>2782</v>
      </c>
      <c r="B113" s="37" t="s">
        <v>128</v>
      </c>
      <c r="C113" s="40" t="s">
        <v>217</v>
      </c>
      <c r="D113" s="37" t="s">
        <v>277</v>
      </c>
      <c r="E113" s="37"/>
      <c r="F113" s="37"/>
      <c r="G113" s="37"/>
    </row>
    <row r="114" spans="1:7" customFormat="1" ht="30" x14ac:dyDescent="0.25">
      <c r="A114" s="37">
        <v>2781</v>
      </c>
      <c r="B114" s="37" t="s">
        <v>103</v>
      </c>
      <c r="C114" s="40" t="s">
        <v>218</v>
      </c>
      <c r="D114" s="37" t="s">
        <v>277</v>
      </c>
      <c r="E114" s="37"/>
      <c r="F114" s="37"/>
      <c r="G114" s="37"/>
    </row>
    <row r="115" spans="1:7" customFormat="1" ht="30" x14ac:dyDescent="0.25">
      <c r="A115" s="37">
        <v>2780</v>
      </c>
      <c r="B115" s="37" t="s">
        <v>103</v>
      </c>
      <c r="C115" s="40" t="s">
        <v>218</v>
      </c>
      <c r="D115" s="37" t="s">
        <v>277</v>
      </c>
      <c r="E115" s="37"/>
      <c r="F115" s="37"/>
      <c r="G115" s="37"/>
    </row>
    <row r="116" spans="1:7" customFormat="1" ht="30" x14ac:dyDescent="0.25">
      <c r="A116" s="37">
        <v>2779</v>
      </c>
      <c r="B116" s="37" t="s">
        <v>179</v>
      </c>
      <c r="C116" s="40" t="s">
        <v>219</v>
      </c>
      <c r="D116" s="37" t="s">
        <v>277</v>
      </c>
      <c r="E116" s="37"/>
      <c r="F116" s="37"/>
      <c r="G116" s="37"/>
    </row>
    <row r="117" spans="1:7" customFormat="1" x14ac:dyDescent="0.25">
      <c r="A117" s="37">
        <v>2778</v>
      </c>
      <c r="B117" s="37" t="s">
        <v>179</v>
      </c>
      <c r="C117" s="40" t="s">
        <v>220</v>
      </c>
      <c r="D117" s="37" t="s">
        <v>277</v>
      </c>
      <c r="E117" s="37"/>
      <c r="F117" s="37"/>
      <c r="G117" s="37"/>
    </row>
    <row r="118" spans="1:7" customFormat="1" x14ac:dyDescent="0.25">
      <c r="A118" s="37">
        <v>2777</v>
      </c>
      <c r="B118" s="37" t="s">
        <v>221</v>
      </c>
      <c r="C118" s="40" t="s">
        <v>222</v>
      </c>
      <c r="D118" s="37" t="s">
        <v>277</v>
      </c>
      <c r="E118" s="37"/>
      <c r="F118" s="37"/>
      <c r="G118" s="37"/>
    </row>
    <row r="119" spans="1:7" customFormat="1" ht="30" x14ac:dyDescent="0.25">
      <c r="A119" s="37">
        <v>2776</v>
      </c>
      <c r="B119" s="37" t="s">
        <v>221</v>
      </c>
      <c r="C119" s="40" t="s">
        <v>223</v>
      </c>
      <c r="D119" s="37" t="s">
        <v>277</v>
      </c>
      <c r="E119" s="37"/>
      <c r="F119" s="37"/>
      <c r="G119" s="37"/>
    </row>
    <row r="120" spans="1:7" customFormat="1" x14ac:dyDescent="0.25">
      <c r="A120" s="37">
        <v>2775</v>
      </c>
      <c r="B120" s="37" t="s">
        <v>202</v>
      </c>
      <c r="C120" s="40" t="s">
        <v>224</v>
      </c>
      <c r="D120" s="37" t="s">
        <v>277</v>
      </c>
      <c r="E120" s="37"/>
      <c r="F120" s="37"/>
      <c r="G120" s="37"/>
    </row>
    <row r="121" spans="1:7" customFormat="1" x14ac:dyDescent="0.25">
      <c r="A121" s="37">
        <v>2774</v>
      </c>
      <c r="B121" s="37" t="s">
        <v>225</v>
      </c>
      <c r="C121" s="40" t="s">
        <v>226</v>
      </c>
      <c r="D121" s="37" t="s">
        <v>277</v>
      </c>
      <c r="E121" s="37"/>
      <c r="F121" s="37"/>
      <c r="G121" s="37"/>
    </row>
    <row r="122" spans="1:7" customFormat="1" x14ac:dyDescent="0.25">
      <c r="A122" s="37">
        <v>2773</v>
      </c>
      <c r="B122" s="37" t="s">
        <v>225</v>
      </c>
      <c r="C122" s="40" t="s">
        <v>227</v>
      </c>
      <c r="D122" s="37" t="s">
        <v>277</v>
      </c>
      <c r="E122" s="37"/>
      <c r="F122" s="37"/>
      <c r="G122" s="37"/>
    </row>
    <row r="123" spans="1:7" customFormat="1" x14ac:dyDescent="0.25">
      <c r="A123" s="37">
        <v>2769</v>
      </c>
      <c r="B123" s="37" t="s">
        <v>103</v>
      </c>
      <c r="C123" s="40" t="s">
        <v>228</v>
      </c>
      <c r="D123" s="37" t="s">
        <v>277</v>
      </c>
      <c r="E123" s="37"/>
      <c r="F123" s="37"/>
      <c r="G123" s="37"/>
    </row>
    <row r="124" spans="1:7" customFormat="1" x14ac:dyDescent="0.25">
      <c r="A124" s="37">
        <v>2768</v>
      </c>
      <c r="B124" s="37" t="s">
        <v>193</v>
      </c>
      <c r="C124" s="40" t="s">
        <v>229</v>
      </c>
      <c r="D124" s="37" t="s">
        <v>277</v>
      </c>
      <c r="E124" s="37"/>
      <c r="F124" s="37"/>
      <c r="G124" s="37"/>
    </row>
    <row r="125" spans="1:7" customFormat="1" x14ac:dyDescent="0.25">
      <c r="A125" s="37">
        <v>2767</v>
      </c>
      <c r="B125" s="37" t="s">
        <v>134</v>
      </c>
      <c r="C125" s="40" t="s">
        <v>230</v>
      </c>
      <c r="D125" s="37" t="s">
        <v>319</v>
      </c>
      <c r="E125" s="37"/>
      <c r="F125" s="37"/>
      <c r="G125" s="37"/>
    </row>
    <row r="126" spans="1:7" customFormat="1" x14ac:dyDescent="0.25">
      <c r="A126" s="37">
        <v>2762</v>
      </c>
      <c r="B126" s="37" t="s">
        <v>231</v>
      </c>
      <c r="C126" s="40" t="s">
        <v>232</v>
      </c>
      <c r="D126" s="37" t="s">
        <v>71</v>
      </c>
      <c r="E126" s="37"/>
      <c r="F126" s="37"/>
      <c r="G126" s="37"/>
    </row>
    <row r="127" spans="1:7" customFormat="1" ht="30" x14ac:dyDescent="0.25">
      <c r="A127" s="37">
        <v>2761</v>
      </c>
      <c r="B127" s="37" t="s">
        <v>233</v>
      </c>
      <c r="C127" s="40" t="s">
        <v>234</v>
      </c>
      <c r="D127" s="37" t="s">
        <v>277</v>
      </c>
      <c r="E127" s="37"/>
      <c r="F127" s="37"/>
      <c r="G127" s="37"/>
    </row>
    <row r="128" spans="1:7" customFormat="1" x14ac:dyDescent="0.25">
      <c r="A128" s="37">
        <v>2758</v>
      </c>
      <c r="B128" s="37" t="s">
        <v>235</v>
      </c>
      <c r="C128" s="40" t="s">
        <v>236</v>
      </c>
      <c r="D128" s="37" t="s">
        <v>277</v>
      </c>
      <c r="E128" s="37"/>
      <c r="F128" s="37"/>
      <c r="G128" s="37"/>
    </row>
    <row r="129" spans="1:7" customFormat="1" x14ac:dyDescent="0.25">
      <c r="A129" s="37">
        <v>2752</v>
      </c>
      <c r="B129" s="37" t="s">
        <v>98</v>
      </c>
      <c r="C129" s="40" t="s">
        <v>237</v>
      </c>
      <c r="D129" s="37" t="s">
        <v>277</v>
      </c>
      <c r="E129" s="37"/>
      <c r="F129" s="37"/>
      <c r="G129" s="37"/>
    </row>
    <row r="130" spans="1:7" customFormat="1" x14ac:dyDescent="0.25">
      <c r="A130" s="37">
        <v>2751</v>
      </c>
      <c r="B130" s="37" t="s">
        <v>238</v>
      </c>
      <c r="C130" s="40" t="s">
        <v>239</v>
      </c>
      <c r="D130" s="37" t="s">
        <v>71</v>
      </c>
      <c r="E130" s="37"/>
      <c r="F130" s="37"/>
      <c r="G130" s="37"/>
    </row>
    <row r="131" spans="1:7" customFormat="1" x14ac:dyDescent="0.25">
      <c r="A131" s="37">
        <v>2726</v>
      </c>
      <c r="B131" s="37" t="s">
        <v>240</v>
      </c>
      <c r="C131" s="40" t="s">
        <v>241</v>
      </c>
      <c r="D131" s="37" t="s">
        <v>277</v>
      </c>
      <c r="E131" s="37"/>
      <c r="F131" s="37"/>
      <c r="G131" s="37"/>
    </row>
    <row r="132" spans="1:7" customFormat="1" ht="30" x14ac:dyDescent="0.25">
      <c r="A132" s="37">
        <v>2725</v>
      </c>
      <c r="B132" s="37" t="s">
        <v>98</v>
      </c>
      <c r="C132" s="40" t="s">
        <v>242</v>
      </c>
      <c r="D132" s="37" t="s">
        <v>277</v>
      </c>
      <c r="E132" s="37"/>
      <c r="F132" s="37"/>
      <c r="G132" s="37"/>
    </row>
    <row r="133" spans="1:7" customFormat="1" x14ac:dyDescent="0.25">
      <c r="A133" s="37">
        <v>2714</v>
      </c>
      <c r="B133" s="37" t="s">
        <v>243</v>
      </c>
      <c r="C133" s="40" t="s">
        <v>244</v>
      </c>
      <c r="D133" s="37" t="s">
        <v>277</v>
      </c>
      <c r="E133" s="37"/>
      <c r="F133" s="37"/>
      <c r="G133" s="37"/>
    </row>
    <row r="134" spans="1:7" customFormat="1" x14ac:dyDescent="0.25">
      <c r="A134" s="37">
        <v>2713</v>
      </c>
      <c r="B134" s="37" t="s">
        <v>243</v>
      </c>
      <c r="C134" s="40" t="s">
        <v>245</v>
      </c>
      <c r="D134" s="37" t="s">
        <v>277</v>
      </c>
      <c r="E134" s="37"/>
      <c r="F134" s="37"/>
      <c r="G134" s="37"/>
    </row>
    <row r="135" spans="1:7" customFormat="1" ht="30" x14ac:dyDescent="0.25">
      <c r="A135" s="37">
        <v>2704</v>
      </c>
      <c r="B135" s="37" t="s">
        <v>193</v>
      </c>
      <c r="C135" s="40" t="s">
        <v>246</v>
      </c>
      <c r="D135" s="37" t="s">
        <v>277</v>
      </c>
      <c r="E135" s="37"/>
      <c r="F135" s="37"/>
      <c r="G135" s="37"/>
    </row>
    <row r="136" spans="1:7" customFormat="1" x14ac:dyDescent="0.25">
      <c r="A136" s="37">
        <v>2697</v>
      </c>
      <c r="B136" s="37" t="s">
        <v>243</v>
      </c>
      <c r="C136" s="40" t="s">
        <v>247</v>
      </c>
      <c r="D136" s="37" t="s">
        <v>277</v>
      </c>
      <c r="E136" s="37"/>
      <c r="F136" s="37"/>
      <c r="G136" s="37"/>
    </row>
    <row r="137" spans="1:7" customFormat="1" x14ac:dyDescent="0.25">
      <c r="A137" s="37">
        <v>2671</v>
      </c>
      <c r="B137" s="37" t="s">
        <v>128</v>
      </c>
      <c r="C137" s="40" t="s">
        <v>248</v>
      </c>
      <c r="D137" s="37" t="s">
        <v>277</v>
      </c>
      <c r="E137" s="37"/>
      <c r="F137" s="37"/>
      <c r="G137" s="37"/>
    </row>
    <row r="138" spans="1:7" customFormat="1" x14ac:dyDescent="0.25">
      <c r="A138" s="37">
        <v>2622</v>
      </c>
      <c r="B138" s="37" t="s">
        <v>249</v>
      </c>
      <c r="C138" s="40" t="s">
        <v>250</v>
      </c>
      <c r="D138" s="37" t="s">
        <v>277</v>
      </c>
      <c r="E138" s="37"/>
      <c r="F138" s="37"/>
      <c r="G138" s="37"/>
    </row>
    <row r="139" spans="1:7" customFormat="1" x14ac:dyDescent="0.25">
      <c r="A139" s="37">
        <v>2607</v>
      </c>
      <c r="B139" s="37" t="s">
        <v>191</v>
      </c>
      <c r="C139" s="40" t="s">
        <v>251</v>
      </c>
      <c r="D139" s="37" t="s">
        <v>277</v>
      </c>
      <c r="E139" s="37"/>
      <c r="F139" s="37"/>
      <c r="G139" s="37"/>
    </row>
    <row r="140" spans="1:7" customFormat="1" x14ac:dyDescent="0.25">
      <c r="A140" s="37">
        <v>2606</v>
      </c>
      <c r="B140" s="37" t="s">
        <v>118</v>
      </c>
      <c r="C140" s="40" t="s">
        <v>252</v>
      </c>
      <c r="D140" s="37" t="s">
        <v>71</v>
      </c>
      <c r="E140" s="42" t="s">
        <v>270</v>
      </c>
      <c r="F140" s="37"/>
      <c r="G140" s="37"/>
    </row>
    <row r="141" spans="1:7" customFormat="1" x14ac:dyDescent="0.25">
      <c r="A141" s="37">
        <v>2605</v>
      </c>
      <c r="B141" s="37" t="s">
        <v>253</v>
      </c>
      <c r="C141" s="40" t="s">
        <v>254</v>
      </c>
      <c r="D141" s="37" t="s">
        <v>277</v>
      </c>
      <c r="E141" s="37"/>
      <c r="F141" s="37"/>
      <c r="G141" s="37"/>
    </row>
    <row r="142" spans="1:7" customFormat="1" ht="30" x14ac:dyDescent="0.25">
      <c r="A142" s="37">
        <v>2604</v>
      </c>
      <c r="B142" s="37" t="s">
        <v>253</v>
      </c>
      <c r="C142" s="40" t="s">
        <v>255</v>
      </c>
      <c r="D142" s="37" t="s">
        <v>277</v>
      </c>
      <c r="E142" s="37"/>
      <c r="F142" s="37"/>
      <c r="G142" s="37"/>
    </row>
    <row r="143" spans="1:7" customFormat="1" x14ac:dyDescent="0.25">
      <c r="A143" s="37">
        <v>2560</v>
      </c>
      <c r="B143" s="37" t="s">
        <v>233</v>
      </c>
      <c r="C143" s="40" t="s">
        <v>256</v>
      </c>
      <c r="D143" s="37" t="s">
        <v>71</v>
      </c>
      <c r="E143" s="37"/>
      <c r="F143" s="37"/>
      <c r="G143" s="37"/>
    </row>
    <row r="144" spans="1:7" customFormat="1" x14ac:dyDescent="0.25">
      <c r="A144" s="37">
        <v>2352</v>
      </c>
      <c r="B144" s="37" t="s">
        <v>238</v>
      </c>
      <c r="C144" s="40" t="s">
        <v>257</v>
      </c>
      <c r="D144" s="37" t="s">
        <v>71</v>
      </c>
      <c r="E144" s="37"/>
      <c r="F144" s="37"/>
      <c r="G144" s="37"/>
    </row>
    <row r="145" spans="1:7" customFormat="1" ht="30" x14ac:dyDescent="0.25">
      <c r="A145" s="37">
        <v>2190</v>
      </c>
      <c r="B145" s="37" t="s">
        <v>258</v>
      </c>
      <c r="C145" s="40" t="s">
        <v>259</v>
      </c>
      <c r="D145" s="37" t="s">
        <v>277</v>
      </c>
      <c r="E145" s="37"/>
      <c r="F145" s="37"/>
      <c r="G145" s="37"/>
    </row>
    <row r="146" spans="1:7" customFormat="1" x14ac:dyDescent="0.25">
      <c r="A146" s="37">
        <v>2166</v>
      </c>
      <c r="B146" s="37" t="s">
        <v>118</v>
      </c>
      <c r="C146" s="40" t="s">
        <v>260</v>
      </c>
      <c r="D146" s="37" t="s">
        <v>71</v>
      </c>
      <c r="E146" s="37"/>
      <c r="F146" s="37"/>
      <c r="G146" s="37"/>
    </row>
    <row r="147" spans="1:7" customFormat="1" ht="30" x14ac:dyDescent="0.25">
      <c r="A147" s="37">
        <v>1752</v>
      </c>
      <c r="B147" s="37" t="s">
        <v>253</v>
      </c>
      <c r="C147" s="40" t="s">
        <v>261</v>
      </c>
      <c r="D147" s="37" t="s">
        <v>277</v>
      </c>
      <c r="E147" s="37"/>
      <c r="F147" s="37"/>
      <c r="G147" s="37"/>
    </row>
    <row r="148" spans="1:7" customFormat="1" x14ac:dyDescent="0.25">
      <c r="A148" s="37">
        <v>1560</v>
      </c>
      <c r="B148" s="37" t="s">
        <v>202</v>
      </c>
      <c r="C148" s="40" t="s">
        <v>262</v>
      </c>
      <c r="D148" s="37" t="s">
        <v>277</v>
      </c>
      <c r="E148" s="37"/>
      <c r="F148" s="37"/>
      <c r="G148" s="37"/>
    </row>
    <row r="149" spans="1:7" customFormat="1" x14ac:dyDescent="0.25">
      <c r="A149" s="37">
        <v>832</v>
      </c>
      <c r="B149" s="37" t="s">
        <v>118</v>
      </c>
      <c r="C149" s="40" t="s">
        <v>263</v>
      </c>
      <c r="D149" s="37" t="s">
        <v>71</v>
      </c>
      <c r="E149" s="42" t="s">
        <v>269</v>
      </c>
      <c r="F149" s="37"/>
      <c r="G149" s="37"/>
    </row>
    <row r="150" spans="1:7" customFormat="1" ht="30" x14ac:dyDescent="0.25">
      <c r="A150" s="37">
        <v>494</v>
      </c>
      <c r="B150" s="37" t="s">
        <v>103</v>
      </c>
      <c r="C150" s="40" t="s">
        <v>264</v>
      </c>
      <c r="D150" s="37" t="s">
        <v>277</v>
      </c>
      <c r="E150" s="37"/>
      <c r="F150" s="37"/>
      <c r="G150" s="37"/>
    </row>
    <row r="151" spans="1:7" customFormat="1" x14ac:dyDescent="0.25">
      <c r="C151" s="35"/>
      <c r="D151" s="35"/>
    </row>
    <row r="152" spans="1:7" customFormat="1" x14ac:dyDescent="0.25">
      <c r="C152" s="35"/>
      <c r="D152" s="35"/>
    </row>
    <row r="153" spans="1:7" customFormat="1" x14ac:dyDescent="0.25">
      <c r="C153" s="35"/>
      <c r="D153" s="35"/>
    </row>
    <row r="154" spans="1:7" customFormat="1" x14ac:dyDescent="0.25">
      <c r="C154" s="35"/>
      <c r="D154" s="35"/>
    </row>
    <row r="155" spans="1:7" customFormat="1" x14ac:dyDescent="0.25">
      <c r="C155" s="35"/>
      <c r="D155" s="35"/>
    </row>
    <row r="156" spans="1:7" customFormat="1" x14ac:dyDescent="0.25">
      <c r="C156" s="35"/>
      <c r="D156" s="35"/>
    </row>
    <row r="157" spans="1:7" customFormat="1" x14ac:dyDescent="0.25">
      <c r="C157" s="35"/>
      <c r="D157" s="35"/>
    </row>
    <row r="158" spans="1:7" customFormat="1" x14ac:dyDescent="0.25">
      <c r="C158" s="35"/>
      <c r="D158" s="35"/>
    </row>
    <row r="159" spans="1:7" customFormat="1" x14ac:dyDescent="0.25">
      <c r="C159" s="35"/>
      <c r="D159" s="35"/>
    </row>
    <row r="160" spans="1:7" customFormat="1" x14ac:dyDescent="0.25">
      <c r="C160" s="35"/>
      <c r="D160" s="35"/>
    </row>
    <row r="161" spans="3:4" customFormat="1" x14ac:dyDescent="0.25">
      <c r="C161" s="35"/>
      <c r="D161" s="35"/>
    </row>
    <row r="162" spans="3:4" customFormat="1" x14ac:dyDescent="0.25">
      <c r="C162" s="35"/>
      <c r="D162" s="35"/>
    </row>
    <row r="163" spans="3:4" customFormat="1" x14ac:dyDescent="0.25">
      <c r="C163" s="35"/>
      <c r="D163" s="35"/>
    </row>
    <row r="164" spans="3:4" customFormat="1" x14ac:dyDescent="0.25">
      <c r="C164" s="35"/>
      <c r="D164" s="35"/>
    </row>
    <row r="165" spans="3:4" customFormat="1" x14ac:dyDescent="0.25">
      <c r="C165" s="35"/>
      <c r="D165" s="35"/>
    </row>
    <row r="166" spans="3:4" customFormat="1" x14ac:dyDescent="0.25">
      <c r="C166" s="35"/>
      <c r="D166" s="35"/>
    </row>
    <row r="167" spans="3:4" customFormat="1" x14ac:dyDescent="0.25">
      <c r="C167" s="35" t="s">
        <v>266</v>
      </c>
      <c r="D167" s="35"/>
    </row>
  </sheetData>
  <autoFilter ref="A1:G167"/>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A7" sqref="A7"/>
    </sheetView>
  </sheetViews>
  <sheetFormatPr defaultRowHeight="15" x14ac:dyDescent="0.25"/>
  <cols>
    <col min="1" max="1" width="97.42578125" style="35" customWidth="1"/>
    <col min="2" max="2" width="20.42578125" bestFit="1" customWidth="1"/>
    <col min="3" max="3" width="27" bestFit="1" customWidth="1"/>
    <col min="4" max="4" width="11.42578125" bestFit="1" customWidth="1"/>
  </cols>
  <sheetData>
    <row r="1" spans="1:4" x14ac:dyDescent="0.25">
      <c r="A1" s="39" t="s">
        <v>288</v>
      </c>
      <c r="B1" s="36" t="s">
        <v>94</v>
      </c>
      <c r="C1" s="37"/>
      <c r="D1" s="37"/>
    </row>
    <row r="2" spans="1:4" x14ac:dyDescent="0.25">
      <c r="A2" s="51" t="s">
        <v>289</v>
      </c>
      <c r="B2" s="38" t="s">
        <v>71</v>
      </c>
      <c r="C2" s="37" t="s">
        <v>302</v>
      </c>
      <c r="D2" s="37" t="s">
        <v>303</v>
      </c>
    </row>
    <row r="3" spans="1:4" ht="30" x14ac:dyDescent="0.25">
      <c r="A3" s="51" t="s">
        <v>290</v>
      </c>
      <c r="B3" s="37" t="s">
        <v>291</v>
      </c>
      <c r="C3" s="37"/>
      <c r="D3" s="37"/>
    </row>
    <row r="4" spans="1:4" ht="30" x14ac:dyDescent="0.25">
      <c r="A4" s="51" t="s">
        <v>292</v>
      </c>
      <c r="B4" s="38" t="s">
        <v>71</v>
      </c>
      <c r="C4" s="37" t="s">
        <v>298</v>
      </c>
      <c r="D4" s="37"/>
    </row>
    <row r="5" spans="1:4" x14ac:dyDescent="0.25">
      <c r="A5" s="51" t="s">
        <v>293</v>
      </c>
      <c r="B5" s="37" t="s">
        <v>291</v>
      </c>
      <c r="C5" s="37"/>
      <c r="D5" s="37"/>
    </row>
    <row r="6" spans="1:4" ht="30" x14ac:dyDescent="0.25">
      <c r="A6" s="52" t="s">
        <v>278</v>
      </c>
      <c r="B6" s="38" t="s">
        <v>71</v>
      </c>
      <c r="C6" s="37" t="s">
        <v>298</v>
      </c>
      <c r="D6" s="37"/>
    </row>
    <row r="7" spans="1:4" x14ac:dyDescent="0.25">
      <c r="A7" s="52" t="s">
        <v>296</v>
      </c>
      <c r="B7" s="37" t="s">
        <v>319</v>
      </c>
      <c r="C7" s="37" t="s">
        <v>298</v>
      </c>
      <c r="D7" s="37"/>
    </row>
    <row r="8" spans="1:4" ht="30" x14ac:dyDescent="0.25">
      <c r="A8" s="52" t="s">
        <v>297</v>
      </c>
      <c r="B8" s="38" t="s">
        <v>71</v>
      </c>
      <c r="C8" s="37" t="s">
        <v>298</v>
      </c>
      <c r="D8" s="37"/>
    </row>
    <row r="9" spans="1:4" ht="30" x14ac:dyDescent="0.25">
      <c r="A9" s="51" t="s">
        <v>295</v>
      </c>
      <c r="B9" s="38" t="s">
        <v>71</v>
      </c>
      <c r="C9" s="37"/>
      <c r="D9" s="37"/>
    </row>
    <row r="10" spans="1:4" x14ac:dyDescent="0.25">
      <c r="A10" s="43"/>
    </row>
  </sheetData>
  <autoFilter ref="A1:B9"/>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workbookViewId="0">
      <pane ySplit="1" topLeftCell="A2" activePane="bottomLeft" state="frozen"/>
      <selection pane="bottomLeft" activeCell="E9" sqref="E9"/>
    </sheetView>
  </sheetViews>
  <sheetFormatPr defaultRowHeight="15" x14ac:dyDescent="0.25"/>
  <cols>
    <col min="2" max="2" width="20.85546875" bestFit="1" customWidth="1"/>
    <col min="3" max="3" width="84.5703125" style="35" customWidth="1"/>
    <col min="4" max="4" width="16.140625" bestFit="1" customWidth="1"/>
    <col min="5" max="5" width="31.140625" style="35" bestFit="1" customWidth="1"/>
    <col min="6" max="6" width="22.85546875" customWidth="1"/>
    <col min="7" max="7" width="20.28515625" customWidth="1"/>
  </cols>
  <sheetData>
    <row r="1" spans="1:7" x14ac:dyDescent="0.25">
      <c r="A1" s="53" t="s">
        <v>91</v>
      </c>
      <c r="B1" s="53" t="s">
        <v>92</v>
      </c>
      <c r="C1" s="54" t="s">
        <v>93</v>
      </c>
      <c r="D1" s="54" t="s">
        <v>365</v>
      </c>
      <c r="E1" s="54" t="s">
        <v>363</v>
      </c>
      <c r="F1" s="54" t="s">
        <v>304</v>
      </c>
      <c r="G1" s="54" t="s">
        <v>364</v>
      </c>
    </row>
    <row r="2" spans="1:7" ht="30" x14ac:dyDescent="0.25">
      <c r="A2" s="37">
        <v>3045</v>
      </c>
      <c r="B2" s="37" t="s">
        <v>103</v>
      </c>
      <c r="C2" s="40" t="s">
        <v>362</v>
      </c>
      <c r="D2" s="37" t="s">
        <v>72</v>
      </c>
      <c r="E2" s="40"/>
      <c r="F2" s="37"/>
      <c r="G2" s="37"/>
    </row>
    <row r="3" spans="1:7" ht="30" x14ac:dyDescent="0.25">
      <c r="A3" s="37">
        <v>3044</v>
      </c>
      <c r="B3" s="37" t="s">
        <v>103</v>
      </c>
      <c r="C3" s="40" t="s">
        <v>361</v>
      </c>
      <c r="D3" s="37"/>
      <c r="E3" s="40" t="s">
        <v>391</v>
      </c>
      <c r="F3" s="37"/>
      <c r="G3" s="37"/>
    </row>
    <row r="4" spans="1:7" ht="30" x14ac:dyDescent="0.25">
      <c r="A4" s="37">
        <v>3043</v>
      </c>
      <c r="B4" s="37" t="s">
        <v>103</v>
      </c>
      <c r="C4" s="40" t="s">
        <v>360</v>
      </c>
      <c r="D4" s="37"/>
      <c r="E4" s="40" t="s">
        <v>392</v>
      </c>
      <c r="F4" s="37"/>
      <c r="G4" s="37"/>
    </row>
    <row r="5" spans="1:7" ht="30" x14ac:dyDescent="0.25">
      <c r="A5" s="37">
        <v>3039</v>
      </c>
      <c r="B5" s="37" t="s">
        <v>150</v>
      </c>
      <c r="C5" s="40" t="s">
        <v>359</v>
      </c>
      <c r="D5" s="37" t="s">
        <v>72</v>
      </c>
      <c r="E5" s="40" t="s">
        <v>390</v>
      </c>
      <c r="F5" s="37"/>
      <c r="G5" s="37"/>
    </row>
    <row r="6" spans="1:7" ht="30" x14ac:dyDescent="0.25">
      <c r="A6" s="37">
        <v>3038</v>
      </c>
      <c r="B6" s="37" t="s">
        <v>150</v>
      </c>
      <c r="C6" s="40" t="s">
        <v>358</v>
      </c>
      <c r="D6" s="38" t="s">
        <v>71</v>
      </c>
      <c r="E6" s="40"/>
      <c r="F6" s="37"/>
      <c r="G6" s="37"/>
    </row>
    <row r="7" spans="1:7" ht="30" x14ac:dyDescent="0.25">
      <c r="A7" s="37">
        <v>3037</v>
      </c>
      <c r="B7" s="37" t="s">
        <v>150</v>
      </c>
      <c r="C7" s="40" t="s">
        <v>357</v>
      </c>
      <c r="D7" s="37" t="s">
        <v>319</v>
      </c>
      <c r="E7" s="40" t="s">
        <v>389</v>
      </c>
      <c r="F7" s="37"/>
      <c r="G7" s="37"/>
    </row>
    <row r="8" spans="1:7" x14ac:dyDescent="0.25">
      <c r="A8" s="37">
        <v>3035</v>
      </c>
      <c r="B8" s="37" t="s">
        <v>191</v>
      </c>
      <c r="C8" s="40" t="s">
        <v>356</v>
      </c>
      <c r="D8" s="38" t="s">
        <v>71</v>
      </c>
      <c r="E8" s="40"/>
      <c r="F8" s="37"/>
      <c r="G8" s="37"/>
    </row>
    <row r="9" spans="1:7" ht="60" x14ac:dyDescent="0.25">
      <c r="A9" s="37">
        <v>3034</v>
      </c>
      <c r="B9" s="37" t="s">
        <v>191</v>
      </c>
      <c r="C9" s="40" t="s">
        <v>355</v>
      </c>
      <c r="D9" s="38" t="s">
        <v>368</v>
      </c>
      <c r="E9" s="40" t="s">
        <v>386</v>
      </c>
      <c r="F9" s="37"/>
      <c r="G9" s="37"/>
    </row>
    <row r="10" spans="1:7" x14ac:dyDescent="0.25">
      <c r="A10" s="37">
        <v>3033</v>
      </c>
      <c r="B10" s="37" t="s">
        <v>191</v>
      </c>
      <c r="C10" s="40" t="s">
        <v>354</v>
      </c>
      <c r="D10" s="38" t="s">
        <v>71</v>
      </c>
      <c r="E10" s="40"/>
      <c r="F10" s="37"/>
      <c r="G10" s="37"/>
    </row>
    <row r="11" spans="1:7" x14ac:dyDescent="0.25">
      <c r="A11" s="37">
        <v>3032</v>
      </c>
      <c r="B11" s="37" t="s">
        <v>191</v>
      </c>
      <c r="C11" s="40" t="s">
        <v>353</v>
      </c>
      <c r="D11" s="62" t="s">
        <v>71</v>
      </c>
      <c r="E11" s="40"/>
      <c r="F11" s="37"/>
      <c r="G11" s="37"/>
    </row>
    <row r="12" spans="1:7" ht="30" x14ac:dyDescent="0.25">
      <c r="A12" s="37">
        <v>3031</v>
      </c>
      <c r="B12" s="37" t="s">
        <v>191</v>
      </c>
      <c r="C12" s="40" t="s">
        <v>352</v>
      </c>
      <c r="D12" s="37" t="s">
        <v>319</v>
      </c>
      <c r="E12" s="40" t="s">
        <v>388</v>
      </c>
      <c r="F12" s="37"/>
      <c r="G12" s="37"/>
    </row>
    <row r="13" spans="1:7" ht="30" x14ac:dyDescent="0.25">
      <c r="A13" s="37">
        <v>3029</v>
      </c>
      <c r="B13" s="37" t="s">
        <v>346</v>
      </c>
      <c r="C13" s="40" t="s">
        <v>351</v>
      </c>
      <c r="D13" s="37"/>
      <c r="E13" s="40" t="s">
        <v>392</v>
      </c>
      <c r="F13" s="37"/>
      <c r="G13" s="37"/>
    </row>
    <row r="14" spans="1:7" ht="30" x14ac:dyDescent="0.25">
      <c r="A14" s="37">
        <v>3028</v>
      </c>
      <c r="B14" s="37" t="s">
        <v>103</v>
      </c>
      <c r="C14" s="40" t="s">
        <v>350</v>
      </c>
      <c r="D14" s="38" t="s">
        <v>368</v>
      </c>
      <c r="E14" s="40" t="s">
        <v>385</v>
      </c>
      <c r="F14" s="37"/>
      <c r="G14" s="37"/>
    </row>
    <row r="15" spans="1:7" x14ac:dyDescent="0.25">
      <c r="A15" s="37">
        <v>3027</v>
      </c>
      <c r="B15" s="37" t="s">
        <v>103</v>
      </c>
      <c r="C15" s="40" t="s">
        <v>349</v>
      </c>
      <c r="D15" s="38" t="s">
        <v>368</v>
      </c>
      <c r="E15" s="40" t="s">
        <v>384</v>
      </c>
      <c r="F15" s="37"/>
      <c r="G15" s="37"/>
    </row>
    <row r="16" spans="1:7" ht="30" x14ac:dyDescent="0.25">
      <c r="A16" s="37">
        <v>3026</v>
      </c>
      <c r="B16" s="37" t="s">
        <v>346</v>
      </c>
      <c r="C16" s="40" t="s">
        <v>348</v>
      </c>
      <c r="D16" s="38" t="s">
        <v>71</v>
      </c>
      <c r="E16" s="40"/>
      <c r="F16" s="37"/>
      <c r="G16" s="37"/>
    </row>
    <row r="17" spans="1:7" x14ac:dyDescent="0.25">
      <c r="A17" s="37">
        <v>3025</v>
      </c>
      <c r="B17" s="37" t="s">
        <v>346</v>
      </c>
      <c r="C17" s="40" t="s">
        <v>347</v>
      </c>
      <c r="D17" s="38" t="s">
        <v>71</v>
      </c>
      <c r="E17" s="40" t="s">
        <v>383</v>
      </c>
      <c r="F17" s="37"/>
      <c r="G17" s="37"/>
    </row>
    <row r="18" spans="1:7" x14ac:dyDescent="0.25">
      <c r="A18" s="37">
        <v>3024</v>
      </c>
      <c r="B18" s="37" t="s">
        <v>346</v>
      </c>
      <c r="C18" s="40" t="s">
        <v>345</v>
      </c>
      <c r="D18" t="s">
        <v>319</v>
      </c>
      <c r="E18" s="40"/>
      <c r="F18" s="37"/>
      <c r="G18" s="37"/>
    </row>
    <row r="19" spans="1:7" ht="30" x14ac:dyDescent="0.25">
      <c r="A19" s="37">
        <v>3022</v>
      </c>
      <c r="B19" s="37" t="s">
        <v>103</v>
      </c>
      <c r="C19" s="40" t="s">
        <v>344</v>
      </c>
      <c r="D19" s="37" t="s">
        <v>319</v>
      </c>
      <c r="E19" s="40" t="s">
        <v>389</v>
      </c>
      <c r="F19" s="37"/>
      <c r="G19" s="37"/>
    </row>
    <row r="20" spans="1:7" ht="75" x14ac:dyDescent="0.25">
      <c r="A20" s="37">
        <v>3021</v>
      </c>
      <c r="B20" s="37" t="s">
        <v>103</v>
      </c>
      <c r="C20" s="40" t="s">
        <v>343</v>
      </c>
      <c r="D20" s="38" t="s">
        <v>71</v>
      </c>
      <c r="E20" s="40" t="s">
        <v>382</v>
      </c>
      <c r="F20" s="37"/>
      <c r="G20" s="37"/>
    </row>
    <row r="21" spans="1:7" ht="30" x14ac:dyDescent="0.25">
      <c r="A21" s="37">
        <v>3020</v>
      </c>
      <c r="B21" s="37" t="s">
        <v>137</v>
      </c>
      <c r="C21" s="40" t="s">
        <v>342</v>
      </c>
      <c r="D21" t="s">
        <v>319</v>
      </c>
      <c r="E21" s="40"/>
      <c r="F21" s="37"/>
      <c r="G21" s="37"/>
    </row>
    <row r="22" spans="1:7" ht="45" x14ac:dyDescent="0.25">
      <c r="A22" s="37">
        <v>3019</v>
      </c>
      <c r="B22" s="37" t="s">
        <v>128</v>
      </c>
      <c r="C22" s="40" t="s">
        <v>341</v>
      </c>
      <c r="D22" t="s">
        <v>319</v>
      </c>
      <c r="E22" s="40" t="s">
        <v>381</v>
      </c>
      <c r="F22" s="37"/>
      <c r="G22" s="37"/>
    </row>
    <row r="23" spans="1:7" x14ac:dyDescent="0.25">
      <c r="A23" s="37">
        <v>3018</v>
      </c>
      <c r="B23" s="37" t="s">
        <v>126</v>
      </c>
      <c r="C23" s="40" t="s">
        <v>340</v>
      </c>
      <c r="D23" s="38" t="s">
        <v>71</v>
      </c>
      <c r="E23" s="40" t="s">
        <v>380</v>
      </c>
      <c r="F23" s="37"/>
      <c r="G23" s="37"/>
    </row>
    <row r="24" spans="1:7" ht="120" x14ac:dyDescent="0.25">
      <c r="A24" s="37">
        <v>3017</v>
      </c>
      <c r="B24" s="37" t="s">
        <v>103</v>
      </c>
      <c r="C24" s="40" t="s">
        <v>339</v>
      </c>
      <c r="D24" s="37" t="s">
        <v>319</v>
      </c>
      <c r="E24" s="40" t="s">
        <v>387</v>
      </c>
      <c r="F24" s="37"/>
      <c r="G24" s="37"/>
    </row>
    <row r="25" spans="1:7" ht="90" x14ac:dyDescent="0.25">
      <c r="A25" s="37">
        <v>3015</v>
      </c>
      <c r="B25" s="37" t="s">
        <v>103</v>
      </c>
      <c r="C25" s="40" t="s">
        <v>338</v>
      </c>
      <c r="D25" t="s">
        <v>319</v>
      </c>
      <c r="E25" s="40" t="s">
        <v>379</v>
      </c>
      <c r="F25" s="37"/>
      <c r="G25" s="37"/>
    </row>
    <row r="26" spans="1:7" ht="60" x14ac:dyDescent="0.25">
      <c r="A26" s="37">
        <v>3014</v>
      </c>
      <c r="B26" s="37" t="s">
        <v>141</v>
      </c>
      <c r="C26" s="40" t="s">
        <v>337</v>
      </c>
      <c r="D26" t="s">
        <v>319</v>
      </c>
      <c r="E26" s="40" t="s">
        <v>378</v>
      </c>
      <c r="F26" s="37"/>
      <c r="G26" s="37"/>
    </row>
    <row r="27" spans="1:7" ht="30" x14ac:dyDescent="0.25">
      <c r="A27" s="37">
        <v>3012</v>
      </c>
      <c r="B27" s="37" t="s">
        <v>103</v>
      </c>
      <c r="C27" s="40" t="s">
        <v>336</v>
      </c>
      <c r="D27" s="38" t="s">
        <v>71</v>
      </c>
      <c r="E27" s="40" t="s">
        <v>376</v>
      </c>
      <c r="F27" s="37"/>
      <c r="G27" s="37"/>
    </row>
    <row r="28" spans="1:7" ht="30" x14ac:dyDescent="0.25">
      <c r="A28" s="37">
        <v>3011</v>
      </c>
      <c r="B28" s="37" t="s">
        <v>103</v>
      </c>
      <c r="C28" s="40" t="s">
        <v>335</v>
      </c>
      <c r="D28" s="37" t="s">
        <v>319</v>
      </c>
      <c r="E28" s="40" t="s">
        <v>377</v>
      </c>
      <c r="F28" s="37"/>
      <c r="G28" s="37"/>
    </row>
    <row r="29" spans="1:7" ht="30" x14ac:dyDescent="0.25">
      <c r="A29" s="37">
        <v>3010</v>
      </c>
      <c r="B29" s="37" t="s">
        <v>103</v>
      </c>
      <c r="C29" s="40" t="s">
        <v>334</v>
      </c>
      <c r="D29" s="38" t="s">
        <v>71</v>
      </c>
      <c r="E29" s="40" t="s">
        <v>376</v>
      </c>
      <c r="F29" s="37"/>
      <c r="G29" s="37"/>
    </row>
    <row r="30" spans="1:7" ht="30" x14ac:dyDescent="0.25">
      <c r="A30" s="37">
        <v>3009</v>
      </c>
      <c r="B30" s="37" t="s">
        <v>103</v>
      </c>
      <c r="C30" s="40" t="s">
        <v>333</v>
      </c>
      <c r="D30" s="38" t="s">
        <v>71</v>
      </c>
      <c r="E30" s="40" t="s">
        <v>376</v>
      </c>
      <c r="F30" s="37"/>
      <c r="G30" s="37"/>
    </row>
    <row r="31" spans="1:7" x14ac:dyDescent="0.25">
      <c r="A31" s="37">
        <v>3008</v>
      </c>
      <c r="B31" s="37" t="s">
        <v>98</v>
      </c>
      <c r="C31" s="40" t="s">
        <v>332</v>
      </c>
      <c r="D31" s="38" t="s">
        <v>71</v>
      </c>
      <c r="E31" s="40"/>
      <c r="F31" s="37"/>
      <c r="G31" s="37"/>
    </row>
    <row r="32" spans="1:7" ht="30" x14ac:dyDescent="0.25">
      <c r="A32" s="37">
        <v>3007</v>
      </c>
      <c r="B32" s="37" t="s">
        <v>103</v>
      </c>
      <c r="C32" s="40" t="s">
        <v>331</v>
      </c>
      <c r="D32" s="38" t="s">
        <v>368</v>
      </c>
      <c r="E32" s="40" t="s">
        <v>375</v>
      </c>
      <c r="F32" s="37"/>
      <c r="G32" s="37"/>
    </row>
    <row r="33" spans="1:7" ht="45" x14ac:dyDescent="0.25">
      <c r="A33" s="37">
        <v>3004</v>
      </c>
      <c r="B33" s="37" t="s">
        <v>103</v>
      </c>
      <c r="C33" s="40" t="s">
        <v>330</v>
      </c>
      <c r="D33" s="38" t="s">
        <v>368</v>
      </c>
      <c r="E33" s="40" t="s">
        <v>374</v>
      </c>
      <c r="F33" s="37"/>
      <c r="G33" s="37"/>
    </row>
    <row r="34" spans="1:7" ht="30" x14ac:dyDescent="0.25">
      <c r="A34" s="37">
        <v>3003</v>
      </c>
      <c r="B34" s="37" t="s">
        <v>249</v>
      </c>
      <c r="C34" s="40" t="s">
        <v>329</v>
      </c>
      <c r="D34" s="38" t="s">
        <v>368</v>
      </c>
      <c r="E34" s="40" t="s">
        <v>373</v>
      </c>
      <c r="F34" s="37"/>
      <c r="G34" s="37"/>
    </row>
    <row r="35" spans="1:7" ht="30" x14ac:dyDescent="0.25">
      <c r="A35" s="37">
        <v>3002</v>
      </c>
      <c r="B35" s="37" t="s">
        <v>137</v>
      </c>
      <c r="C35" s="40" t="s">
        <v>328</v>
      </c>
      <c r="D35" s="38" t="s">
        <v>71</v>
      </c>
      <c r="E35" s="40"/>
      <c r="F35" s="37"/>
      <c r="G35" s="37"/>
    </row>
    <row r="36" spans="1:7" ht="30" x14ac:dyDescent="0.25">
      <c r="A36" s="37">
        <v>3000</v>
      </c>
      <c r="B36" s="37" t="s">
        <v>126</v>
      </c>
      <c r="C36" s="40" t="s">
        <v>327</v>
      </c>
      <c r="D36" s="38" t="s">
        <v>71</v>
      </c>
      <c r="E36" s="40" t="s">
        <v>372</v>
      </c>
      <c r="F36" s="37"/>
      <c r="G36" s="37"/>
    </row>
    <row r="37" spans="1:7" ht="30" x14ac:dyDescent="0.25">
      <c r="A37" s="37">
        <v>2999</v>
      </c>
      <c r="B37" s="37" t="s">
        <v>126</v>
      </c>
      <c r="C37" s="40" t="s">
        <v>326</v>
      </c>
      <c r="D37" s="38" t="s">
        <v>368</v>
      </c>
      <c r="E37" s="40" t="s">
        <v>371</v>
      </c>
      <c r="F37" s="37"/>
      <c r="G37" s="37"/>
    </row>
    <row r="38" spans="1:7" ht="30" x14ac:dyDescent="0.25">
      <c r="A38" s="37">
        <v>2998</v>
      </c>
      <c r="B38" s="37" t="s">
        <v>103</v>
      </c>
      <c r="C38" s="40" t="s">
        <v>287</v>
      </c>
      <c r="D38" s="38" t="s">
        <v>71</v>
      </c>
      <c r="E38" s="40" t="s">
        <v>370</v>
      </c>
      <c r="F38" s="37"/>
      <c r="G38" s="37"/>
    </row>
    <row r="39" spans="1:7" ht="30" x14ac:dyDescent="0.25">
      <c r="A39" s="37">
        <v>2997</v>
      </c>
      <c r="B39" s="37" t="s">
        <v>225</v>
      </c>
      <c r="C39" s="40" t="s">
        <v>325</v>
      </c>
      <c r="D39" s="38" t="s">
        <v>71</v>
      </c>
      <c r="E39" s="40" t="s">
        <v>369</v>
      </c>
      <c r="F39" s="37"/>
      <c r="G39" s="37"/>
    </row>
    <row r="40" spans="1:7" ht="210" x14ac:dyDescent="0.25">
      <c r="A40" s="37">
        <v>2993</v>
      </c>
      <c r="B40" s="37" t="s">
        <v>100</v>
      </c>
      <c r="C40" s="40" t="s">
        <v>324</v>
      </c>
      <c r="D40" s="38" t="s">
        <v>368</v>
      </c>
      <c r="E40" s="61" t="s">
        <v>367</v>
      </c>
      <c r="F40" s="37"/>
      <c r="G40" s="37"/>
    </row>
    <row r="41" spans="1:7" x14ac:dyDescent="0.25">
      <c r="A41" s="37">
        <v>2991</v>
      </c>
      <c r="B41" s="37" t="s">
        <v>109</v>
      </c>
      <c r="C41" s="40" t="s">
        <v>323</v>
      </c>
      <c r="D41" s="37" t="s">
        <v>319</v>
      </c>
      <c r="E41" s="40" t="s">
        <v>366</v>
      </c>
      <c r="F41" s="37"/>
      <c r="G41" s="37"/>
    </row>
  </sheetData>
  <autoFilter ref="A1:G41"/>
  <pageMargins left="0.7" right="0.7" top="0.75" bottom="0.75" header="0.3" footer="0.3"/>
  <pageSetup paperSize="9" orientation="landscape"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workbookViewId="0">
      <selection activeCell="B37" sqref="B37"/>
    </sheetView>
  </sheetViews>
  <sheetFormatPr defaultRowHeight="15" x14ac:dyDescent="0.25"/>
  <cols>
    <col min="12" max="12" width="11.28515625" bestFit="1" customWidth="1"/>
    <col min="13" max="13" width="18.7109375" bestFit="1" customWidth="1"/>
    <col min="14" max="14" width="32.28515625" style="35" customWidth="1"/>
    <col min="15" max="15" width="56.7109375" customWidth="1"/>
  </cols>
  <sheetData>
    <row r="1" spans="1:15" x14ac:dyDescent="0.25">
      <c r="A1" t="s">
        <v>306</v>
      </c>
      <c r="B1">
        <v>10</v>
      </c>
      <c r="C1">
        <v>100</v>
      </c>
      <c r="D1">
        <v>0.1</v>
      </c>
      <c r="E1">
        <f>C1*B1</f>
        <v>1000</v>
      </c>
      <c r="F1">
        <f>B1*C1*D1</f>
        <v>100</v>
      </c>
      <c r="G1">
        <f>E1+F1</f>
        <v>1100</v>
      </c>
    </row>
    <row r="7" spans="1:15" x14ac:dyDescent="0.25">
      <c r="G7">
        <v>1000</v>
      </c>
      <c r="H7">
        <f>G7*0.997</f>
        <v>997</v>
      </c>
      <c r="L7" t="s">
        <v>307</v>
      </c>
      <c r="M7" t="s">
        <v>308</v>
      </c>
      <c r="N7" s="35" t="s">
        <v>309</v>
      </c>
      <c r="O7" t="s">
        <v>310</v>
      </c>
    </row>
    <row r="8" spans="1:15" ht="45" x14ac:dyDescent="0.25">
      <c r="H8">
        <f>G7*0.003</f>
        <v>3</v>
      </c>
      <c r="L8" t="s">
        <v>313</v>
      </c>
      <c r="M8" t="s">
        <v>313</v>
      </c>
      <c r="N8" s="35" t="s">
        <v>312</v>
      </c>
      <c r="O8" t="s">
        <v>311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topLeftCell="A4" zoomScaleNormal="100" workbookViewId="0">
      <selection activeCell="C13" sqref="C13"/>
    </sheetView>
  </sheetViews>
  <sheetFormatPr defaultRowHeight="15" x14ac:dyDescent="0.25"/>
  <cols>
    <col min="1" max="1" width="62.85546875" style="35" customWidth="1"/>
    <col min="2" max="2" width="75.28515625" style="35" customWidth="1"/>
  </cols>
  <sheetData>
    <row r="1" spans="1:2" ht="45" x14ac:dyDescent="0.25">
      <c r="A1" s="34" t="s">
        <v>74</v>
      </c>
    </row>
    <row r="2" spans="1:2" ht="30" x14ac:dyDescent="0.25">
      <c r="B2" s="35" t="s">
        <v>75</v>
      </c>
    </row>
    <row r="3" spans="1:2" ht="45" x14ac:dyDescent="0.25">
      <c r="A3" s="34" t="s">
        <v>76</v>
      </c>
    </row>
    <row r="4" spans="1:2" ht="30" x14ac:dyDescent="0.25">
      <c r="B4" s="35" t="s">
        <v>77</v>
      </c>
    </row>
    <row r="5" spans="1:2" ht="45" x14ac:dyDescent="0.25">
      <c r="A5" s="34" t="s">
        <v>78</v>
      </c>
    </row>
    <row r="6" spans="1:2" x14ac:dyDescent="0.25">
      <c r="B6" s="35" t="s">
        <v>79</v>
      </c>
    </row>
    <row r="7" spans="1:2" ht="30" x14ac:dyDescent="0.25">
      <c r="A7" s="34" t="s">
        <v>80</v>
      </c>
    </row>
    <row r="8" spans="1:2" ht="30" x14ac:dyDescent="0.25">
      <c r="B8" s="35" t="s">
        <v>81</v>
      </c>
    </row>
    <row r="9" spans="1:2" ht="60" x14ac:dyDescent="0.25">
      <c r="A9" s="34" t="s">
        <v>82</v>
      </c>
    </row>
    <row r="10" spans="1:2" ht="60" x14ac:dyDescent="0.25">
      <c r="B10" s="35" t="s">
        <v>83</v>
      </c>
    </row>
    <row r="11" spans="1:2" ht="75" x14ac:dyDescent="0.25">
      <c r="A11" s="34" t="s">
        <v>84</v>
      </c>
    </row>
    <row r="12" spans="1:2" ht="60" x14ac:dyDescent="0.25">
      <c r="B12" s="35" t="s">
        <v>85</v>
      </c>
    </row>
    <row r="13" spans="1:2" ht="60" x14ac:dyDescent="0.25">
      <c r="A13" s="34" t="s">
        <v>86</v>
      </c>
    </row>
    <row r="14" spans="1:2" ht="60" x14ac:dyDescent="0.25">
      <c r="B14" s="35" t="s">
        <v>87</v>
      </c>
    </row>
    <row r="16" spans="1:2" ht="45" x14ac:dyDescent="0.25">
      <c r="B16" s="35" t="s">
        <v>88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Backlog</vt:lpstr>
      <vt:lpstr>Feedback Items</vt:lpstr>
      <vt:lpstr>Issues</vt:lpstr>
      <vt:lpstr>Issues1</vt:lpstr>
      <vt:lpstr>Issues2</vt:lpstr>
      <vt:lpstr>Clarifications</vt:lpstr>
      <vt:lpstr>Proposal Requirement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Madhukar</dc:creator>
  <cp:lastModifiedBy>Narendar Reddy</cp:lastModifiedBy>
  <dcterms:created xsi:type="dcterms:W3CDTF">2019-03-11T07:15:41Z</dcterms:created>
  <dcterms:modified xsi:type="dcterms:W3CDTF">2019-07-05T06:59:09Z</dcterms:modified>
</cp:coreProperties>
</file>