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defaultThemeVersion="166925"/>
  <xr:revisionPtr revIDLastSave="1950" documentId="13_ncr:1_{68ECE470-7F27-4D81-97A5-62489CC684D1}" xr6:coauthVersionLast="47" xr6:coauthVersionMax="47" xr10:uidLastSave="{284A4828-E89B-4E31-B743-3E7371FF6E1F}"/>
  <bookViews>
    <workbookView xWindow="28680" yWindow="-120" windowWidth="29040" windowHeight="16440" xr2:uid="{324EC751-9C60-40DD-8432-DBCA825DD949}"/>
  </bookViews>
  <sheets>
    <sheet name="About" sheetId="3" r:id="rId1"/>
    <sheet name="Model" sheetId="1" r:id="rId2"/>
    <sheet name="Analysis" sheetId="2" r:id="rId3"/>
    <sheet name="Control" sheetId="4" r:id="rId4"/>
  </sheets>
  <definedNames>
    <definedName name="dMustUse">Model!$C$39:$F$39</definedName>
    <definedName name="fCutsTotal">Model!$O$61:$O$70</definedName>
    <definedName name="fOffcut">Model!$C$56:$F$56</definedName>
    <definedName name="fOffcutWaste">Model!$C$10</definedName>
    <definedName name="fUsageMap">Model!$S$61:$V$70</definedName>
    <definedName name="OpenSolver_ChosenSolver" localSheetId="2" hidden="1">CBC</definedName>
    <definedName name="OpenSolver_ChosenSolver" localSheetId="1" hidden="1">CBC</definedName>
    <definedName name="OpenSolver_DualsNewSheet" localSheetId="1" hidden="1">0</definedName>
    <definedName name="OpenSolver_LinearityCheck" localSheetId="2" hidden="1">1</definedName>
    <definedName name="OpenSolver_LinearityCheck" localSheetId="1" hidden="1">1</definedName>
    <definedName name="OpenSolver_UpdateSensitivity" localSheetId="1" hidden="1">1</definedName>
    <definedName name="_xlnm.Print_Area" localSheetId="0">About!$A$1:$K$25</definedName>
    <definedName name="_xlnm.Print_Area" localSheetId="2">Analysis!$A$1:$AD$38</definedName>
    <definedName name="_xlnm.Print_Area" localSheetId="3">Control!$A$1:$Q$30</definedName>
    <definedName name="_xlnm.Print_Area" localSheetId="1">Model!$A$1:$W$72</definedName>
    <definedName name="solver_adj" localSheetId="1" hidden="1">Model!$K$61:$N$70,Model!$S$54:$V$54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Model!$C$56:$F$56</definedName>
    <definedName name="solver_lhs2" localSheetId="1" hidden="1">Model!$O$61:$O$70</definedName>
    <definedName name="solver_lhs3" localSheetId="1" hidden="1">Model!$K$61:$N$70</definedName>
    <definedName name="solver_lhs4" localSheetId="1" hidden="1">Model!$K$61:$N$70</definedName>
    <definedName name="solver_lhs5" localSheetId="1" hidden="1">Model!$S$54:$V$54</definedName>
    <definedName name="solver_lhs6" localSheetId="1" hidden="1">Model!$S$54:$V$54</definedName>
    <definedName name="solver_lhs7" localSheetId="1" hidden="1">Model!$S$54:$V$54</definedName>
    <definedName name="solver_lhs8" localSheetId="1" hidden="1">Model!$S$54:$V$54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Model!$C$10</definedName>
    <definedName name="solver_pre" localSheetId="1" hidden="1">0.000001</definedName>
    <definedName name="solver_rbv" localSheetId="1" hidden="1">1</definedName>
    <definedName name="solver_rel1" localSheetId="1" hidden="1">3</definedName>
    <definedName name="solver_rel2" localSheetId="1" hidden="1">2</definedName>
    <definedName name="solver_rel3" localSheetId="1" hidden="1">1</definedName>
    <definedName name="solver_rel4" localSheetId="1" hidden="1">5</definedName>
    <definedName name="solver_rel5" localSheetId="1" hidden="1">5</definedName>
    <definedName name="solver_rel6" localSheetId="1" hidden="1">3</definedName>
    <definedName name="solver_rel7" localSheetId="1" hidden="1">3</definedName>
    <definedName name="solver_rel8" localSheetId="1" hidden="1">5</definedName>
    <definedName name="solver_rhs1" localSheetId="1" hidden="1">0</definedName>
    <definedName name="solver_rhs2" localSheetId="1" hidden="1">1</definedName>
    <definedName name="solver_rhs3" localSheetId="1" hidden="1">fUsageMap</definedName>
    <definedName name="solver_rhs4" localSheetId="1" hidden="1">"binary"</definedName>
    <definedName name="solver_rhs5" localSheetId="1" hidden="1">"binary"</definedName>
    <definedName name="solver_rhs6" localSheetId="1" hidden="1">dMustUse</definedName>
    <definedName name="solver_rhs7" localSheetId="1" hidden="1">dMustUse</definedName>
    <definedName name="solver_rhs8" localSheetId="1" hidden="1">binary</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1" hidden="1">2</definedName>
    <definedName name="solver_val" localSheetId="1" hidden="1">0</definedName>
    <definedName name="solver_ver" localSheetId="1" hidden="1">3</definedName>
    <definedName name="vCuts">Model!$K$61:$N$70</definedName>
    <definedName name="vUseStock">Model!$S$54:$V$54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1" i="1" l="1"/>
  <c r="C61" i="1"/>
  <c r="X37" i="2"/>
  <c r="W37" i="2"/>
  <c r="V37" i="2"/>
  <c r="U37" i="2"/>
  <c r="Y37" i="2" s="1"/>
  <c r="Y36" i="2"/>
  <c r="Y35" i="2"/>
  <c r="Y34" i="2"/>
  <c r="Y33" i="2"/>
  <c r="Y32" i="2"/>
  <c r="Y31" i="2"/>
  <c r="Y30" i="2"/>
  <c r="Y29" i="2"/>
  <c r="Y28" i="2"/>
  <c r="Y27" i="2"/>
  <c r="X23" i="2"/>
  <c r="Y22" i="2"/>
  <c r="Y23" i="2" s="1"/>
  <c r="X22" i="2"/>
  <c r="W22" i="2"/>
  <c r="W23" i="2" s="1"/>
  <c r="V22" i="2"/>
  <c r="V23" i="2" s="1"/>
  <c r="U22" i="2"/>
  <c r="U23" i="2" s="1"/>
  <c r="Y21" i="2"/>
  <c r="Y20" i="2"/>
  <c r="S62" i="1"/>
  <c r="C54" i="1"/>
  <c r="AE36" i="2"/>
  <c r="AE35" i="2"/>
  <c r="AE34" i="2"/>
  <c r="AE33" i="2"/>
  <c r="AE32" i="2"/>
  <c r="AE31" i="2"/>
  <c r="AE30" i="2"/>
  <c r="AE29" i="2"/>
  <c r="AE28" i="2"/>
  <c r="AE27" i="2"/>
  <c r="AE21" i="2"/>
  <c r="AE20" i="2"/>
  <c r="AE22" i="2" s="1"/>
  <c r="AE23" i="2" s="1"/>
  <c r="S36" i="2"/>
  <c r="S35" i="2"/>
  <c r="S34" i="2"/>
  <c r="S33" i="2"/>
  <c r="S32" i="2"/>
  <c r="S31" i="2"/>
  <c r="S30" i="2"/>
  <c r="S29" i="2"/>
  <c r="S28" i="2"/>
  <c r="S27" i="2"/>
  <c r="S21" i="2"/>
  <c r="S20" i="2"/>
  <c r="S22" i="2" s="1"/>
  <c r="S23" i="2" s="1"/>
  <c r="M36" i="2"/>
  <c r="M35" i="2"/>
  <c r="M34" i="2"/>
  <c r="M33" i="2"/>
  <c r="M32" i="2"/>
  <c r="M31" i="2"/>
  <c r="M30" i="2"/>
  <c r="M29" i="2"/>
  <c r="M28" i="2"/>
  <c r="M27" i="2"/>
  <c r="M21" i="2"/>
  <c r="M20" i="2"/>
  <c r="M22" i="2" s="1"/>
  <c r="M23" i="2" s="1"/>
  <c r="G36" i="2"/>
  <c r="G35" i="2"/>
  <c r="G34" i="2"/>
  <c r="G33" i="2"/>
  <c r="G32" i="2"/>
  <c r="G31" i="2"/>
  <c r="G30" i="2"/>
  <c r="G29" i="2"/>
  <c r="G28" i="2"/>
  <c r="G27" i="2"/>
  <c r="G21" i="2"/>
  <c r="G20" i="2"/>
  <c r="AA22" i="2"/>
  <c r="AA23" i="2" s="1"/>
  <c r="I62" i="1"/>
  <c r="I63" i="1"/>
  <c r="I64" i="1"/>
  <c r="I65" i="1"/>
  <c r="I66" i="1"/>
  <c r="I67" i="1"/>
  <c r="I68" i="1"/>
  <c r="I69" i="1"/>
  <c r="I70" i="1"/>
  <c r="I61" i="1"/>
  <c r="G22" i="2" l="1"/>
  <c r="G23" i="2" s="1"/>
  <c r="AD22" i="2"/>
  <c r="AD23" i="2" s="1"/>
  <c r="AC22" i="2"/>
  <c r="AC23" i="2" s="1"/>
  <c r="AB22" i="2"/>
  <c r="AB23" i="2" s="1"/>
  <c r="R22" i="2"/>
  <c r="R23" i="2" s="1"/>
  <c r="Q22" i="2"/>
  <c r="Q23" i="2" s="1"/>
  <c r="P22" i="2"/>
  <c r="P23" i="2" s="1"/>
  <c r="O22" i="2"/>
  <c r="O23" i="2" s="1"/>
  <c r="L22" i="2"/>
  <c r="L23" i="2" s="1"/>
  <c r="K22" i="2"/>
  <c r="K23" i="2" s="1"/>
  <c r="J22" i="2"/>
  <c r="J23" i="2" s="1"/>
  <c r="I22" i="2"/>
  <c r="I23" i="2" s="1"/>
  <c r="F22" i="2"/>
  <c r="F23" i="2" s="1"/>
  <c r="E22" i="2"/>
  <c r="E23" i="2" s="1"/>
  <c r="D22" i="2"/>
  <c r="D23" i="2" s="1"/>
  <c r="C22" i="2"/>
  <c r="C23" i="2" s="1"/>
  <c r="AD37" i="2"/>
  <c r="AC37" i="2"/>
  <c r="AB37" i="2"/>
  <c r="AA37" i="2"/>
  <c r="AE37" i="2" s="1"/>
  <c r="R37" i="2"/>
  <c r="Q37" i="2"/>
  <c r="P37" i="2"/>
  <c r="O37" i="2"/>
  <c r="L37" i="2"/>
  <c r="K37" i="2"/>
  <c r="J37" i="2"/>
  <c r="I37" i="2"/>
  <c r="M37" i="2" s="1"/>
  <c r="F37" i="2"/>
  <c r="E37" i="2"/>
  <c r="D37" i="2"/>
  <c r="C37" i="2"/>
  <c r="G37" i="2" s="1"/>
  <c r="S37" i="2" l="1"/>
  <c r="G39" i="1"/>
  <c r="G38" i="1"/>
  <c r="I60" i="1"/>
  <c r="Q60" i="1"/>
  <c r="A60" i="1"/>
  <c r="T53" i="1"/>
  <c r="U53" i="1"/>
  <c r="V53" i="1"/>
  <c r="W53" i="1"/>
  <c r="L60" i="1"/>
  <c r="M60" i="1"/>
  <c r="N60" i="1"/>
  <c r="O60" i="1"/>
  <c r="K60" i="1"/>
  <c r="K59" i="1"/>
  <c r="S53" i="1"/>
  <c r="S52" i="1"/>
  <c r="G53" i="1"/>
  <c r="D53" i="1"/>
  <c r="E53" i="1"/>
  <c r="F53" i="1"/>
  <c r="C53" i="1"/>
  <c r="C52" i="1"/>
  <c r="D60" i="1"/>
  <c r="E60" i="1"/>
  <c r="F60" i="1"/>
  <c r="C60" i="1"/>
  <c r="C59" i="1"/>
  <c r="C12" i="1"/>
  <c r="T60" i="1"/>
  <c r="U60" i="1"/>
  <c r="V60" i="1"/>
  <c r="S60" i="1"/>
  <c r="S59" i="1"/>
  <c r="T62" i="1"/>
  <c r="U62" i="1"/>
  <c r="V62" i="1"/>
  <c r="S63" i="1"/>
  <c r="T63" i="1"/>
  <c r="U63" i="1"/>
  <c r="V63" i="1"/>
  <c r="S64" i="1"/>
  <c r="T64" i="1"/>
  <c r="U64" i="1"/>
  <c r="V64" i="1"/>
  <c r="S65" i="1"/>
  <c r="T65" i="1"/>
  <c r="U65" i="1"/>
  <c r="V65" i="1"/>
  <c r="S66" i="1"/>
  <c r="T66" i="1"/>
  <c r="U66" i="1"/>
  <c r="V66" i="1"/>
  <c r="S67" i="1"/>
  <c r="T67" i="1"/>
  <c r="U67" i="1"/>
  <c r="V67" i="1"/>
  <c r="S68" i="1"/>
  <c r="T68" i="1"/>
  <c r="U68" i="1"/>
  <c r="V68" i="1"/>
  <c r="S69" i="1"/>
  <c r="T69" i="1"/>
  <c r="U69" i="1"/>
  <c r="V69" i="1"/>
  <c r="S70" i="1"/>
  <c r="T70" i="1"/>
  <c r="U70" i="1"/>
  <c r="V70" i="1"/>
  <c r="T61" i="1"/>
  <c r="U61" i="1"/>
  <c r="V61" i="1"/>
  <c r="S61" i="1"/>
  <c r="K71" i="1"/>
  <c r="J62" i="1"/>
  <c r="C62" i="1" s="1"/>
  <c r="J63" i="1"/>
  <c r="C63" i="1" s="1"/>
  <c r="J64" i="1"/>
  <c r="C64" i="1" s="1"/>
  <c r="J65" i="1"/>
  <c r="C65" i="1" s="1"/>
  <c r="J66" i="1"/>
  <c r="C66" i="1" s="1"/>
  <c r="J67" i="1"/>
  <c r="C67" i="1" s="1"/>
  <c r="J68" i="1"/>
  <c r="C68" i="1" s="1"/>
  <c r="J69" i="1"/>
  <c r="C69" i="1" s="1"/>
  <c r="J70" i="1"/>
  <c r="C70" i="1" s="1"/>
  <c r="J61" i="1"/>
  <c r="D61" i="1" s="1"/>
  <c r="J48" i="1"/>
  <c r="D54" i="1"/>
  <c r="E54" i="1"/>
  <c r="F54" i="1"/>
  <c r="A70" i="1"/>
  <c r="A69" i="1"/>
  <c r="A68" i="1"/>
  <c r="A67" i="1"/>
  <c r="A66" i="1"/>
  <c r="A65" i="1"/>
  <c r="A64" i="1"/>
  <c r="A63" i="1"/>
  <c r="A62" i="1"/>
  <c r="A61" i="1"/>
  <c r="Q70" i="1"/>
  <c r="Q69" i="1"/>
  <c r="Q68" i="1"/>
  <c r="Q67" i="1"/>
  <c r="Q66" i="1"/>
  <c r="Q65" i="1"/>
  <c r="Q64" i="1"/>
  <c r="Q63" i="1"/>
  <c r="Q62" i="1"/>
  <c r="Q61" i="1"/>
  <c r="W54" i="1"/>
  <c r="N71" i="1"/>
  <c r="M71" i="1"/>
  <c r="L71" i="1"/>
  <c r="O70" i="1"/>
  <c r="O69" i="1"/>
  <c r="O68" i="1"/>
  <c r="O67" i="1"/>
  <c r="O66" i="1"/>
  <c r="O65" i="1"/>
  <c r="O64" i="1"/>
  <c r="O63" i="1"/>
  <c r="O62" i="1"/>
  <c r="C71" i="1" l="1"/>
  <c r="C55" i="1" s="1"/>
  <c r="C56" i="1" s="1"/>
  <c r="G41" i="1"/>
  <c r="F70" i="1"/>
  <c r="D70" i="1"/>
  <c r="F68" i="1"/>
  <c r="F65" i="1"/>
  <c r="F63" i="1"/>
  <c r="F69" i="1"/>
  <c r="F67" i="1"/>
  <c r="F66" i="1"/>
  <c r="F64" i="1"/>
  <c r="F62" i="1"/>
  <c r="F61" i="1"/>
  <c r="E70" i="1"/>
  <c r="E69" i="1"/>
  <c r="E68" i="1"/>
  <c r="E67" i="1"/>
  <c r="E66" i="1"/>
  <c r="E65" i="1"/>
  <c r="E64" i="1"/>
  <c r="E63" i="1"/>
  <c r="E62" i="1"/>
  <c r="D69" i="1"/>
  <c r="D68" i="1"/>
  <c r="D67" i="1"/>
  <c r="D66" i="1"/>
  <c r="D65" i="1"/>
  <c r="D64" i="1"/>
  <c r="D63" i="1"/>
  <c r="D62" i="1"/>
  <c r="E61" i="1"/>
  <c r="J71" i="1"/>
  <c r="G54" i="1"/>
  <c r="O71" i="1"/>
  <c r="E71" i="1" l="1"/>
  <c r="E55" i="1" s="1"/>
  <c r="E56" i="1" s="1"/>
  <c r="E57" i="1" s="1"/>
  <c r="D71" i="1"/>
  <c r="D55" i="1" s="1"/>
  <c r="D56" i="1" s="1"/>
  <c r="D57" i="1" s="1"/>
  <c r="F71" i="1"/>
  <c r="F55" i="1" s="1"/>
  <c r="F56" i="1" s="1"/>
  <c r="F57" i="1" s="1"/>
  <c r="C57" i="1"/>
  <c r="C10" i="1" l="1"/>
  <c r="C11" i="1" s="1"/>
  <c r="G55" i="1"/>
  <c r="G56" i="1" s="1"/>
  <c r="G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9" authorId="0" shapeId="0" xr:uid="{C49E767E-7992-4344-8C3F-B0B9E6BBA7EC}">
      <text>
        <r>
          <rPr>
            <sz val="9"/>
            <color indexed="81"/>
            <rFont val="Tahoma"/>
            <family val="2"/>
          </rPr>
          <t>1 = must use
0 = let model decide</t>
        </r>
      </text>
    </comment>
  </commentList>
</comments>
</file>

<file path=xl/sharedStrings.xml><?xml version="1.0" encoding="utf-8"?>
<sst xmlns="http://schemas.openxmlformats.org/spreadsheetml/2006/main" count="99" uniqueCount="54">
  <si>
    <t>Assumptions</t>
  </si>
  <si>
    <t>Solution</t>
  </si>
  <si>
    <t>Model</t>
  </si>
  <si>
    <t>Supporting analyses</t>
  </si>
  <si>
    <t>Key</t>
  </si>
  <si>
    <t>Version</t>
  </si>
  <si>
    <t>Data</t>
  </si>
  <si>
    <t>Constant</t>
  </si>
  <si>
    <t>Highlight</t>
  </si>
  <si>
    <t>Pasted values</t>
  </si>
  <si>
    <t>About</t>
  </si>
  <si>
    <t>Solver variable</t>
  </si>
  <si>
    <t>Description</t>
  </si>
  <si>
    <t>Intermediate calculations</t>
  </si>
  <si>
    <t>www.solvermax.com</t>
  </si>
  <si>
    <t>Workbook control</t>
  </si>
  <si>
    <t>Constants</t>
  </si>
  <si>
    <t>Derived values</t>
  </si>
  <si>
    <t>Length</t>
  </si>
  <si>
    <t>Piece</t>
  </si>
  <si>
    <t>Total</t>
  </si>
  <si>
    <t>Used</t>
  </si>
  <si>
    <t>Available</t>
  </si>
  <si>
    <t>Waste</t>
  </si>
  <si>
    <t>Use stock</t>
  </si>
  <si>
    <t>Summary of offcuts</t>
  </si>
  <si>
    <t>Length summary</t>
  </si>
  <si>
    <t>Cut variables</t>
  </si>
  <si>
    <t>Selected cuts</t>
  </si>
  <si>
    <t>Available stock</t>
  </si>
  <si>
    <t>Pieces required</t>
  </si>
  <si>
    <t>Stock items used</t>
  </si>
  <si>
    <t>Stock item</t>
  </si>
  <si>
    <t>Usage map</t>
  </si>
  <si>
    <t>Simple stock adequacy:</t>
  </si>
  <si>
    <t>mm</t>
  </si>
  <si>
    <t>Boolean</t>
  </si>
  <si>
    <t>Summary of off-cuts</t>
  </si>
  <si>
    <t>Total off-cut</t>
  </si>
  <si>
    <t>Include stock 1 in waste calculation</t>
  </si>
  <si>
    <t>Off-cut %</t>
  </si>
  <si>
    <t>Off-cut mm</t>
  </si>
  <si>
    <t>Usage</t>
  </si>
  <si>
    <t>Scenario results</t>
  </si>
  <si>
    <t>Notes</t>
  </si>
  <si>
    <t>Error</t>
  </si>
  <si>
    <t>Wire cutting</t>
  </si>
  <si>
    <t>v 1.2</t>
  </si>
  <si>
    <t>Must use</t>
  </si>
  <si>
    <t>A: Include Stock 1 = TRUE, no must use items</t>
  </si>
  <si>
    <t>B: Include Stock 1 = FALSE, no must use items</t>
  </si>
  <si>
    <t>C: Include Stock 1 = FALSE, must use item 3</t>
  </si>
  <si>
    <t>D: Include Stock 1 = FALSE, must use item 4</t>
  </si>
  <si>
    <t>E: Include Stock 1 = FALSE, must use 3 &amp;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</si>
</sst>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dd\ mmm\ yyyy"/>
    <numFmt numFmtId="166" formatCode="#,##0;\-#,##0;&quot;-&quot;;@"/>
    <numFmt numFmtId="167" formatCode="0.0%"/>
  </numFmts>
  <fonts count="20" x14ac:knownFonts="1">
    <font>
      <sz val="11"/>
      <color theme="1"/>
      <name val="Calibri Light"/>
      <family val="2"/>
    </font>
    <font>
      <sz val="11"/>
      <color theme="1"/>
      <name val="Calibri"/>
      <family val="2"/>
    </font>
    <font>
      <sz val="11"/>
      <color theme="1"/>
      <name val="Calibri"/>
      <family val="2"/>
    </font>
    <font>
      <sz val="11"/>
      <color theme="1"/>
      <name val="Calibri"/>
      <family val="2"/>
    </font>
    <font>
      <sz val="9"/>
      <color indexed="81"/>
      <name val="Tahoma"/>
      <family val="2"/>
    </font>
    <font>
      <b/>
      <u/>
      <sz val="14"/>
      <color theme="1"/>
      <name val="Calibri Light"/>
      <family val="2"/>
    </font>
    <font>
      <sz val="11"/>
      <color theme="1"/>
      <name val="Calibri Light"/>
      <family val="2"/>
    </font>
    <font>
      <sz val="11"/>
      <color rgb="FFFF0000"/>
      <name val="Calibri Light"/>
      <family val="2"/>
    </font>
    <font>
      <b/>
      <u/>
      <sz val="10"/>
      <color theme="1"/>
      <name val="Calibri Light"/>
      <family val="2"/>
    </font>
    <font>
      <sz val="10"/>
      <color theme="4"/>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
      <u/>
      <sz val="16"/>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thin">
        <color theme="1"/>
      </bottom>
      <diagonal/>
    </border>
  </borders>
  <cellStyleXfs count="13">
    <xf numFmtId="0" fontId="0" fillId="0" borderId="0"/>
    <xf numFmtId="9" fontId="3" fillId="0" borderId="0" applyFont="0" applyFill="0" applyBorder="0" applyAlignment="0" applyProtection="0"/>
    <xf numFmtId="0" fontId="14" fillId="0" borderId="0" applyNumberFormat="0" applyFill="0" applyAlignment="0" applyProtection="0"/>
    <xf numFmtId="0" fontId="15" fillId="0" borderId="3" applyNumberFormat="0" applyAlignment="0" applyProtection="0"/>
    <xf numFmtId="0" fontId="16" fillId="0" borderId="0" applyNumberFormat="0" applyFill="0" applyBorder="0" applyAlignment="0" applyProtection="0"/>
    <xf numFmtId="0" fontId="11" fillId="3" borderId="0" applyNumberFormat="0" applyBorder="0" applyAlignment="0">
      <protection locked="0"/>
    </xf>
    <xf numFmtId="164" fontId="10" fillId="4" borderId="0" applyNumberFormat="0" applyBorder="0" applyAlignment="0"/>
    <xf numFmtId="164" fontId="7" fillId="0" borderId="0" applyNumberFormat="0" applyBorder="0" applyAlignment="0" applyProtection="0"/>
    <xf numFmtId="0" fontId="3" fillId="2" borderId="0" applyNumberFormat="0" applyFont="0" applyBorder="0" applyAlignment="0"/>
    <xf numFmtId="0" fontId="12" fillId="0" borderId="0" applyNumberFormat="0" applyFill="0" applyBorder="0" applyAlignment="0" applyProtection="0">
      <alignment horizontal="center"/>
    </xf>
    <xf numFmtId="0" fontId="13" fillId="0" borderId="0" applyNumberFormat="0" applyFill="0" applyBorder="0" applyAlignment="0" applyProtection="0"/>
    <xf numFmtId="0" fontId="2" fillId="0" borderId="0"/>
    <xf numFmtId="0" fontId="1" fillId="0" borderId="0"/>
  </cellStyleXfs>
  <cellXfs count="48">
    <xf numFmtId="0" fontId="0" fillId="0" borderId="0" xfId="0"/>
    <xf numFmtId="0" fontId="0" fillId="0" borderId="0" xfId="0" applyFont="1"/>
    <xf numFmtId="0" fontId="11" fillId="3" borderId="0" xfId="5">
      <protection locked="0"/>
    </xf>
    <xf numFmtId="0" fontId="10" fillId="4" borderId="0" xfId="6" applyNumberFormat="1"/>
    <xf numFmtId="0" fontId="7" fillId="0" borderId="0" xfId="7" applyNumberFormat="1"/>
    <xf numFmtId="0" fontId="0" fillId="2" borderId="0" xfId="8" applyFont="1"/>
    <xf numFmtId="0" fontId="12" fillId="0" borderId="0" xfId="9" applyAlignment="1"/>
    <xf numFmtId="0" fontId="15" fillId="0" borderId="3" xfId="3"/>
    <xf numFmtId="0" fontId="14" fillId="0" borderId="0" xfId="2"/>
    <xf numFmtId="0" fontId="16" fillId="0" borderId="0" xfId="4"/>
    <xf numFmtId="165" fontId="0" fillId="0" borderId="0" xfId="0" applyNumberFormat="1" applyAlignment="1">
      <alignment horizontal="left"/>
    </xf>
    <xf numFmtId="0" fontId="5" fillId="0" borderId="0" xfId="0" applyFont="1"/>
    <xf numFmtId="0" fontId="6" fillId="0" borderId="0" xfId="0" applyFont="1"/>
    <xf numFmtId="0" fontId="8" fillId="0" borderId="0" xfId="0" applyFont="1"/>
    <xf numFmtId="0" fontId="9" fillId="0" borderId="0" xfId="0" applyFont="1"/>
    <xf numFmtId="0" fontId="13" fillId="0" borderId="0" xfId="10"/>
    <xf numFmtId="0" fontId="2" fillId="0" borderId="0" xfId="11"/>
    <xf numFmtId="0" fontId="0" fillId="0" borderId="1" xfId="0" applyBorder="1" applyAlignment="1">
      <alignment horizontal="right"/>
    </xf>
    <xf numFmtId="0" fontId="6" fillId="0" borderId="1" xfId="0" applyFont="1" applyBorder="1" applyAlignment="1">
      <alignment horizontal="right"/>
    </xf>
    <xf numFmtId="166" fontId="11" fillId="3" borderId="0" xfId="5" applyNumberFormat="1">
      <protection locked="0"/>
    </xf>
    <xf numFmtId="166" fontId="0" fillId="0" borderId="0" xfId="0" applyNumberFormat="1"/>
    <xf numFmtId="166" fontId="6" fillId="0" borderId="0" xfId="0" applyNumberFormat="1" applyFont="1"/>
    <xf numFmtId="166" fontId="7" fillId="0" borderId="0" xfId="7" applyNumberFormat="1"/>
    <xf numFmtId="166" fontId="0" fillId="0" borderId="2" xfId="0" applyNumberFormat="1" applyBorder="1" applyAlignment="1">
      <alignment horizontal="right"/>
    </xf>
    <xf numFmtId="166" fontId="0" fillId="0" borderId="2" xfId="0" applyNumberFormat="1" applyBorder="1"/>
    <xf numFmtId="0" fontId="0" fillId="0" borderId="1" xfId="0" applyBorder="1"/>
    <xf numFmtId="0" fontId="6" fillId="0" borderId="1" xfId="0" applyFont="1" applyBorder="1"/>
    <xf numFmtId="166" fontId="6" fillId="0" borderId="1" xfId="0" applyNumberFormat="1" applyFont="1" applyBorder="1"/>
    <xf numFmtId="166" fontId="6" fillId="0" borderId="1" xfId="0" applyNumberFormat="1" applyFont="1" applyBorder="1" applyAlignment="1">
      <alignment horizontal="right"/>
    </xf>
    <xf numFmtId="0" fontId="6" fillId="0" borderId="2" xfId="0" applyFont="1" applyBorder="1"/>
    <xf numFmtId="166" fontId="6" fillId="0" borderId="2" xfId="0" applyNumberFormat="1" applyFont="1" applyBorder="1"/>
    <xf numFmtId="166" fontId="6" fillId="0" borderId="2" xfId="0" applyNumberFormat="1" applyFont="1" applyBorder="1" applyAlignment="1">
      <alignment horizontal="right"/>
    </xf>
    <xf numFmtId="0" fontId="6" fillId="0" borderId="0" xfId="0" applyFont="1" applyBorder="1"/>
    <xf numFmtId="10" fontId="6" fillId="0" borderId="0" xfId="1" applyNumberFormat="1" applyFont="1"/>
    <xf numFmtId="10" fontId="12" fillId="0" borderId="0" xfId="9" applyNumberFormat="1" applyAlignment="1"/>
    <xf numFmtId="166" fontId="12" fillId="0" borderId="0" xfId="9" applyNumberFormat="1" applyAlignment="1"/>
    <xf numFmtId="0" fontId="0" fillId="0" borderId="0" xfId="0" applyAlignment="1">
      <alignment horizontal="right"/>
    </xf>
    <xf numFmtId="0" fontId="11" fillId="3" borderId="0" xfId="5" applyAlignment="1">
      <alignment horizontal="center"/>
      <protection locked="0"/>
    </xf>
    <xf numFmtId="167" fontId="6" fillId="0" borderId="0" xfId="1" applyNumberFormat="1" applyFont="1" applyBorder="1"/>
    <xf numFmtId="0" fontId="16" fillId="0" borderId="0" xfId="4" applyAlignment="1">
      <alignment horizontal="center"/>
    </xf>
    <xf numFmtId="0" fontId="0" fillId="0" borderId="0" xfId="0" applyBorder="1"/>
    <xf numFmtId="166" fontId="6" fillId="0" borderId="0" xfId="0" applyNumberFormat="1" applyFont="1" applyBorder="1" applyAlignment="1">
      <alignment horizontal="right"/>
    </xf>
    <xf numFmtId="166" fontId="6" fillId="0" borderId="0" xfId="0" applyNumberFormat="1" applyFont="1" applyBorder="1"/>
    <xf numFmtId="0" fontId="17" fillId="0" borderId="3" xfId="3" applyFont="1"/>
    <xf numFmtId="0" fontId="18" fillId="0" borderId="0" xfId="12" applyFont="1"/>
    <xf numFmtId="0" fontId="0" fillId="5" borderId="0" xfId="8" applyFont="1" applyFill="1"/>
    <xf numFmtId="0" fontId="19" fillId="0" borderId="0" xfId="2" applyFont="1"/>
    <xf numFmtId="0" fontId="19" fillId="0" borderId="0" xfId="2" applyFont="1" applyBorder="1"/>
  </cellXfs>
  <cellStyles count="13">
    <cellStyle name="Constant" xfId="6" xr:uid="{796A1085-F0EF-4C67-8AA0-F853232DDC71}"/>
    <cellStyle name="Data" xfId="5" xr:uid="{71F5B92E-D361-4283-9818-F4CBFF584C90}"/>
    <cellStyle name="Heading 1" xfId="2" builtinId="16" customBuiltin="1"/>
    <cellStyle name="Heading 2" xfId="3" builtinId="17" customBuiltin="1"/>
    <cellStyle name="Heading 3" xfId="4" builtinId="18" customBuiltin="1"/>
    <cellStyle name="Highlight" xfId="8" xr:uid="{B0575228-8C74-4A43-8879-54481562CDC8}"/>
    <cellStyle name="Hyperlink" xfId="10" builtinId="8"/>
    <cellStyle name="Normal" xfId="0" builtinId="0" customBuiltin="1"/>
    <cellStyle name="Normal 2" xfId="11" xr:uid="{559CD362-17CD-48F5-91B2-7DC5FC64D3FA}"/>
    <cellStyle name="Normal 3" xfId="12" xr:uid="{0FAE9525-3EB2-4438-A0E8-ACCCE92A3ADB}"/>
    <cellStyle name="Pasted values" xfId="9" xr:uid="{030D59A0-04D2-42DE-9BD8-7A15F8DCD3BF}"/>
    <cellStyle name="Percent" xfId="1" builtinId="5"/>
    <cellStyle name="Variable" xfId="7" xr:uid="{4B1E7875-0649-4BAC-92A3-2AE0B4C7E180}"/>
  </cellStyles>
  <dxfs count="4">
    <dxf>
      <font>
        <strike val="0"/>
      </font>
      <fill>
        <patternFill>
          <bgColor theme="9" tint="0.79998168889431442"/>
        </patternFill>
      </fill>
    </dxf>
    <dxf>
      <font>
        <strike val="0"/>
      </font>
      <fill>
        <patternFill>
          <bgColor theme="9" tint="0.79998168889431442"/>
        </patternFill>
      </fill>
    </dxf>
    <dxf>
      <font>
        <strike val="0"/>
      </font>
      <fill>
        <patternFill>
          <bgColor rgb="FFFF0000"/>
        </patternFill>
      </fill>
    </dxf>
    <dxf>
      <font>
        <strike val="0"/>
      </font>
      <fill>
        <patternFill>
          <bgColor theme="9" tint="0.79998168889431442"/>
        </patternFill>
      </fill>
    </dxf>
  </dxfs>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2020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9</xdr:row>
      <xdr:rowOff>110499</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765" y="30745"/>
          <a:ext cx="1192934" cy="1870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219074</xdr:rowOff>
    </xdr:from>
    <xdr:to>
      <xdr:col>23</xdr:col>
      <xdr:colOff>0</xdr:colOff>
      <xdr:row>32</xdr:row>
      <xdr:rowOff>0</xdr:rowOff>
    </xdr:to>
    <xdr:sp macro="" textlink="">
      <xdr:nvSpPr>
        <xdr:cNvPr id="3" name="TextBox 2">
          <a:extLst>
            <a:ext uri="{FF2B5EF4-FFF2-40B4-BE49-F238E27FC236}">
              <a16:creationId xmlns:a16="http://schemas.microsoft.com/office/drawing/2014/main" id="{0A5730C4-17E2-4803-8004-6202D0F7E876}"/>
            </a:ext>
          </a:extLst>
        </xdr:cNvPr>
        <xdr:cNvSpPr txBox="1"/>
      </xdr:nvSpPr>
      <xdr:spPr>
        <a:xfrm>
          <a:off x="3505200" y="676274"/>
          <a:ext cx="9944100" cy="5362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Situation</a:t>
          </a:r>
          <a:endParaRPr lang="en-NZ" sz="1100" b="0" i="0">
            <a:latin typeface="+mn-lt"/>
            <a:cs typeface="Segoe UI Semilight" panose="020B0402040204020203" pitchFamily="34" charset="0"/>
          </a:endParaRPr>
        </a:p>
        <a:p>
          <a:r>
            <a:rPr lang="en-NZ" sz="1100">
              <a:latin typeface="+mj-lt"/>
              <a:cs typeface="Segoe UI Semilight" panose="020B0402040204020203" pitchFamily="34" charset="0"/>
            </a:rPr>
            <a:t>We need to cut</a:t>
          </a:r>
          <a:r>
            <a:rPr lang="en-NZ" sz="1100" baseline="0">
              <a:latin typeface="+mj-lt"/>
              <a:cs typeface="Segoe UI Semilight" panose="020B0402040204020203" pitchFamily="34" charset="0"/>
            </a:rPr>
            <a:t> some wire stock into pieces of specific lengths to meet a customer order</a:t>
          </a:r>
          <a:r>
            <a:rPr lang="en-NZ" sz="1100">
              <a:latin typeface="+mj-lt"/>
              <a:cs typeface="Segoe UI Semilight" panose="020B0402040204020203" pitchFamily="34" charset="0"/>
            </a:rPr>
            <a:t>.</a:t>
          </a:r>
        </a:p>
        <a:p>
          <a:r>
            <a:rPr lang="en-NZ" sz="1100">
              <a:latin typeface="+mj-lt"/>
              <a:cs typeface="Segoe UI Semilight" panose="020B0402040204020203" pitchFamily="34" charset="0"/>
            </a:rPr>
            <a:t>A standard</a:t>
          </a:r>
          <a:r>
            <a:rPr lang="en-NZ" sz="1100" baseline="0">
              <a:latin typeface="+mj-lt"/>
              <a:cs typeface="Segoe UI Semilight" panose="020B0402040204020203" pitchFamily="34" charset="0"/>
            </a:rPr>
            <a:t> item of wire stock is 10 metres (10,000 mm) long, though we also have off-cuts from previous orders that are available to use.</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Segoe UI Semilight" panose="020B0402040204020203" pitchFamily="34" charset="0"/>
            </a:rPr>
            <a:t>Our objective is to minimize the waste wire</a:t>
          </a:r>
          <a:r>
            <a:rPr lang="en-NZ" sz="1100" baseline="0">
              <a:solidFill>
                <a:schemeClr val="dk1"/>
              </a:solidFill>
              <a:effectLst/>
              <a:latin typeface="+mj-lt"/>
              <a:ea typeface="+mn-ea"/>
              <a:cs typeface="Segoe UI Semilight" panose="020B0402040204020203" pitchFamily="34" charset="0"/>
            </a:rPr>
            <a:t>.</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Model</a:t>
          </a:r>
          <a:r>
            <a:rPr lang="en-NZ" sz="1200" b="0" baseline="0">
              <a:latin typeface="+mn-lt"/>
              <a:cs typeface="Segoe UI Semilight" panose="020B0402040204020203" pitchFamily="34" charset="0"/>
            </a:rPr>
            <a:t> design</a:t>
          </a:r>
        </a:p>
        <a:p>
          <a:r>
            <a:rPr lang="en-NZ" sz="1100" baseline="0">
              <a:latin typeface="+mj-lt"/>
              <a:cs typeface="Segoe UI Semilight" panose="020B0402040204020203" pitchFamily="34" charset="0"/>
            </a:rPr>
            <a:t>We need input data that lists the required piece lengths and the available stock lengths.</a:t>
          </a:r>
        </a:p>
        <a:p>
          <a:r>
            <a:rPr lang="en-NZ" sz="1100" baseline="0">
              <a:latin typeface="+mj-lt"/>
              <a:cs typeface="Segoe UI Semilight" panose="020B0402040204020203" pitchFamily="34" charset="0"/>
            </a:rPr>
            <a:t>It may also be useful to have an option that indicates if a specific stock item </a:t>
          </a:r>
          <a:r>
            <a:rPr lang="en-150" sz="1100" baseline="0">
              <a:latin typeface="+mj-lt"/>
              <a:cs typeface="Segoe UI Semilight" panose="020B0402040204020203" pitchFamily="34" charset="0"/>
            </a:rPr>
            <a:t>must be used</a:t>
          </a:r>
          <a:r>
            <a:rPr lang="en-NZ" sz="1100" baseline="0">
              <a:latin typeface="+mj-lt"/>
              <a:cs typeface="Segoe UI Semilight" panose="020B0402040204020203" pitchFamily="34" charset="0"/>
            </a:rPr>
            <a:t>, to enable us to direct the model to using particular off-cut stock items.</a:t>
          </a: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Implementation</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To model the</a:t>
          </a:r>
          <a:r>
            <a:rPr lang="en-NZ" sz="1100" baseline="0">
              <a:solidFill>
                <a:schemeClr val="dk1"/>
              </a:solidFill>
              <a:effectLst/>
              <a:latin typeface="+mj-lt"/>
              <a:ea typeface="+mn-ea"/>
              <a:cs typeface="+mn-cs"/>
            </a:rPr>
            <a:t> cutting decisions, we create a block </a:t>
          </a:r>
          <a:r>
            <a:rPr lang="en-NZ" sz="1100" b="0" baseline="0">
              <a:solidFill>
                <a:schemeClr val="dk1"/>
              </a:solidFill>
              <a:effectLst/>
              <a:latin typeface="+mj-lt"/>
              <a:ea typeface="+mn-ea"/>
              <a:cs typeface="+mn-cs"/>
            </a:rPr>
            <a:t>of "Cut" variables, which is a set of Stock by Pieces binary </a:t>
          </a:r>
          <a:r>
            <a:rPr lang="en-NZ" sz="1100" baseline="0">
              <a:solidFill>
                <a:schemeClr val="dk1"/>
              </a:solidFill>
              <a:effectLst/>
              <a:latin typeface="+mj-lt"/>
              <a:ea typeface="+mn-ea"/>
              <a:cs typeface="+mn-cs"/>
            </a:rPr>
            <a:t>variables. These variables indicate which pieces are cut from each stock item.</a:t>
          </a:r>
          <a:endParaRPr lang="en-NZ">
            <a:effectLst/>
            <a:latin typeface="+mj-lt"/>
          </a:endParaRPr>
        </a:p>
        <a:p>
          <a:endParaRPr lang="en-NZ" sz="1100" b="0">
            <a:solidFill>
              <a:schemeClr val="dk1"/>
            </a:solidFill>
            <a:effectLst/>
            <a:latin typeface="+mj-lt"/>
            <a:ea typeface="+mn-ea"/>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In addition, the model has a set of </a:t>
          </a:r>
          <a:r>
            <a:rPr lang="en-NZ" sz="1100" b="0" baseline="0">
              <a:solidFill>
                <a:schemeClr val="dk1"/>
              </a:solidFill>
              <a:effectLst/>
              <a:latin typeface="+mj-lt"/>
              <a:ea typeface="+mn-ea"/>
              <a:cs typeface="Segoe UI Semilight" panose="020B0402040204020203" pitchFamily="34" charset="0"/>
            </a:rPr>
            <a:t>binary variables for each stock item:</a:t>
          </a:r>
        </a:p>
        <a:p>
          <a:r>
            <a:rPr lang="en-NZ" sz="1100" b="0" baseline="0">
              <a:solidFill>
                <a:schemeClr val="dk1"/>
              </a:solidFill>
              <a:effectLst/>
              <a:latin typeface="+mj-lt"/>
              <a:ea typeface="+mn-ea"/>
              <a:cs typeface="Segoe UI Semilight" panose="020B0402040204020203" pitchFamily="34" charset="0"/>
            </a:rPr>
            <a:t>- Use stock. Equals 1 if a stock item is used, otherwise equals 0. Used to indicate which stock items are used. Could also be used for an alternative objective of minimizing the number of stock items used.</a:t>
          </a:r>
        </a:p>
        <a:p>
          <a:r>
            <a:rPr lang="en-NZ" sz="1100" b="0" baseline="0">
              <a:solidFill>
                <a:schemeClr val="dk1"/>
              </a:solidFill>
              <a:effectLst/>
              <a:latin typeface="+mj-lt"/>
              <a:ea typeface="+mn-ea"/>
              <a:cs typeface="Segoe UI Semilight" panose="020B0402040204020203" pitchFamily="34" charset="0"/>
            </a:rPr>
            <a:t>The "Use stock" variables need to be mapped to a </a:t>
          </a:r>
          <a:r>
            <a:rPr lang="en-NZ" sz="1100" b="0" baseline="0">
              <a:solidFill>
                <a:schemeClr val="dk1"/>
              </a:solidFill>
              <a:effectLst/>
              <a:latin typeface="+mj-lt"/>
              <a:ea typeface="+mn-ea"/>
              <a:cs typeface="+mn-cs"/>
            </a:rPr>
            <a:t>Stock by Pieces</a:t>
          </a:r>
          <a:r>
            <a:rPr lang="en-NZ" sz="1100" b="0" baseline="0">
              <a:solidFill>
                <a:schemeClr val="dk1"/>
              </a:solidFill>
              <a:effectLst/>
              <a:latin typeface="+mj-lt"/>
              <a:ea typeface="+mn-ea"/>
              <a:cs typeface="Segoe UI Semilight" panose="020B0402040204020203" pitchFamily="34" charset="0"/>
            </a:rPr>
            <a:t> block, so that they can be used to manage the "Cut variables".</a:t>
          </a:r>
        </a:p>
        <a:p>
          <a:endParaRPr lang="en-NZ" sz="1100" b="0">
            <a:solidFill>
              <a:schemeClr val="dk1"/>
            </a:solidFill>
            <a:effectLst/>
            <a:latin typeface="+mj-lt"/>
            <a:ea typeface="+mn-ea"/>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The constraints are:</a:t>
          </a:r>
        </a:p>
        <a:p>
          <a:r>
            <a:rPr lang="en-NZ" sz="1100" b="0">
              <a:solidFill>
                <a:schemeClr val="dk1"/>
              </a:solidFill>
              <a:effectLst/>
              <a:latin typeface="+mj-lt"/>
              <a:ea typeface="+mn-ea"/>
              <a:cs typeface="Segoe UI Semilight" panose="020B0402040204020203" pitchFamily="34" charset="0"/>
            </a:rPr>
            <a:t>- Offcut &gt;= 0, to ensure that we do not cut more from the stock</a:t>
          </a:r>
          <a:r>
            <a:rPr lang="en-NZ" sz="1100" b="0" baseline="0">
              <a:solidFill>
                <a:schemeClr val="dk1"/>
              </a:solidFill>
              <a:effectLst/>
              <a:latin typeface="+mj-lt"/>
              <a:ea typeface="+mn-ea"/>
              <a:cs typeface="Segoe UI Semilight" panose="020B0402040204020203" pitchFamily="34" charset="0"/>
            </a:rPr>
            <a:t> than we have</a:t>
          </a:r>
          <a:r>
            <a:rPr lang="en-NZ" sz="1100" b="0">
              <a:solidFill>
                <a:schemeClr val="dk1"/>
              </a:solidFill>
              <a:effectLst/>
              <a:latin typeface="+mj-lt"/>
              <a:ea typeface="+mn-ea"/>
              <a:cs typeface="Segoe UI Semilight" panose="020B04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NZ">
              <a:effectLst/>
              <a:latin typeface="+mj-lt"/>
            </a:rPr>
            <a:t>- CutsTotal = 1, being the sum of the Stock items that a piece is cut from. i.e. we cut each piece exactly once.</a:t>
          </a:r>
        </a:p>
        <a:p>
          <a:pPr marL="0" marR="0" lvl="0" indent="0" defTabSz="914400" eaLnBrk="1" fontAlgn="auto" latinLnBrk="0" hangingPunct="1">
            <a:lnSpc>
              <a:spcPct val="100000"/>
            </a:lnSpc>
            <a:spcBef>
              <a:spcPts val="0"/>
            </a:spcBef>
            <a:spcAft>
              <a:spcPts val="0"/>
            </a:spcAft>
            <a:buClrTx/>
            <a:buSzTx/>
            <a:buFontTx/>
            <a:buNone/>
            <a:tabLst/>
            <a:defRPr/>
          </a:pPr>
          <a:r>
            <a:rPr lang="en-NZ">
              <a:effectLst/>
              <a:latin typeface="+mj-lt"/>
            </a:rPr>
            <a:t>-</a:t>
          </a:r>
          <a:r>
            <a:rPr lang="en-NZ" baseline="0">
              <a:effectLst/>
              <a:latin typeface="+mj-lt"/>
            </a:rPr>
            <a:t> UseStock &gt;= </a:t>
          </a:r>
          <a:r>
            <a:rPr lang="en-150" baseline="0">
              <a:effectLst/>
              <a:latin typeface="+mj-lt"/>
            </a:rPr>
            <a:t>Must</a:t>
          </a:r>
          <a:r>
            <a:rPr lang="en-NZ" baseline="0">
              <a:effectLst/>
              <a:latin typeface="+mj-lt"/>
            </a:rPr>
            <a:t>Use, indicates where the user has specified which Stock items</a:t>
          </a:r>
          <a:r>
            <a:rPr lang="en-150" baseline="0">
              <a:effectLst/>
              <a:latin typeface="+mj-lt"/>
            </a:rPr>
            <a:t> must be used</a:t>
          </a:r>
          <a:r>
            <a:rPr lang="en-NZ" baseline="0">
              <a:effectLst/>
              <a:latin typeface="+mj-lt"/>
            </a:rPr>
            <a:t>.</a:t>
          </a:r>
          <a:endParaRPr lang="en-150" baseline="0">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r>
            <a:rPr lang="en-NZ" baseline="0">
              <a:effectLst/>
              <a:latin typeface="+mj-lt"/>
            </a:rPr>
            <a:t>- Cuts &lt;= UsageMap, ensures that the model can make cuts only in Stock items that are in use.</a:t>
          </a:r>
          <a:endParaRPr lang="en-NZ">
            <a:effectLst/>
            <a:latin typeface="+mj-lt"/>
          </a:endParaRPr>
        </a:p>
        <a:p>
          <a:endParaRPr lang="en-NZ" sz="1100" b="0">
            <a:solidFill>
              <a:schemeClr val="dk1"/>
            </a:solidFill>
            <a:effectLst/>
            <a:latin typeface="+mj-lt"/>
            <a:ea typeface="+mn-ea"/>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We have an assumption that specifies whether or</a:t>
          </a:r>
          <a:r>
            <a:rPr lang="en-NZ" sz="1100" b="0" baseline="0">
              <a:solidFill>
                <a:schemeClr val="dk1"/>
              </a:solidFill>
              <a:effectLst/>
              <a:latin typeface="+mj-lt"/>
              <a:ea typeface="+mn-ea"/>
              <a:cs typeface="Segoe UI Semilight" panose="020B0402040204020203" pitchFamily="34" charset="0"/>
            </a:rPr>
            <a:t> not to include stock item 1 in the waste calculation:</a:t>
          </a:r>
        </a:p>
        <a:p>
          <a:r>
            <a:rPr lang="en-NZ" sz="1100" b="0" baseline="0">
              <a:solidFill>
                <a:schemeClr val="dk1"/>
              </a:solidFill>
              <a:effectLst/>
              <a:latin typeface="+mj-lt"/>
              <a:ea typeface="+mn-ea"/>
              <a:cs typeface="Segoe UI Semilight" panose="020B0402040204020203" pitchFamily="34" charset="0"/>
            </a:rPr>
            <a:t>- TRUE. Treats all available stock items equally. The model will find the global minimum waste.</a:t>
          </a:r>
        </a:p>
        <a:p>
          <a:r>
            <a:rPr lang="en-NZ" sz="1100" b="0" baseline="0">
              <a:solidFill>
                <a:schemeClr val="dk1"/>
              </a:solidFill>
              <a:effectLst/>
              <a:latin typeface="+mj-lt"/>
              <a:ea typeface="+mn-ea"/>
              <a:cs typeface="Segoe UI Semilight" panose="020B0402040204020203" pitchFamily="34" charset="0"/>
            </a:rPr>
            <a:t>- FALSE. Excludes stock item 1 from the waste calculation. This creates an incentive to put as much waste as possible into stock item 1, meaning that it is more likely to be long enough to be useful as an off-cut for later customer orders.</a:t>
          </a:r>
          <a:endParaRPr lang="en-NZ" sz="1100" b="0">
            <a:solidFill>
              <a:schemeClr val="dk1"/>
            </a:solidFill>
            <a:effectLst/>
            <a:latin typeface="+mj-lt"/>
            <a:ea typeface="+mn-ea"/>
            <a:cs typeface="Segoe UI Semilight" panose="020B0402040204020203" pitchFamily="34" charset="0"/>
          </a:endParaRPr>
        </a:p>
        <a:p>
          <a:endParaRPr lang="en-NZ" sz="1100" b="0">
            <a:solidFill>
              <a:schemeClr val="dk1"/>
            </a:solidFill>
            <a:effectLst/>
            <a:latin typeface="+mj-lt"/>
            <a:ea typeface="+mn-ea"/>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This is a Mixed Integer Program (MIP), so it can be solved efficiently using the Simplex method.</a:t>
          </a:r>
        </a:p>
        <a:p>
          <a:r>
            <a:rPr lang="en-NZ" sz="1100" b="0">
              <a:solidFill>
                <a:schemeClr val="dk1"/>
              </a:solidFill>
              <a:effectLst/>
              <a:latin typeface="+mj-lt"/>
              <a:ea typeface="+mn-ea"/>
              <a:cs typeface="Segoe UI Semilight" panose="020B0402040204020203" pitchFamily="34" charset="0"/>
            </a:rPr>
            <a:t>The</a:t>
          </a:r>
          <a:r>
            <a:rPr lang="en-NZ" sz="1100" b="0" baseline="0">
              <a:solidFill>
                <a:schemeClr val="dk1"/>
              </a:solidFill>
              <a:effectLst/>
              <a:latin typeface="+mj-lt"/>
              <a:ea typeface="+mn-ea"/>
              <a:cs typeface="Segoe UI Semilight" panose="020B0402040204020203" pitchFamily="34" charset="0"/>
            </a:rPr>
            <a:t> model can be solved by either Solver or OpenSolver, though OpenSolver is much faster.</a:t>
          </a:r>
          <a:endParaRPr lang="en-NZ" sz="1100" b="1">
            <a:solidFill>
              <a:schemeClr val="dk1"/>
            </a:solidFill>
            <a:effectLst/>
            <a:latin typeface="+mj-lt"/>
            <a:ea typeface="+mn-ea"/>
            <a:cs typeface="Segoe UI Semilight" panose="020B0402040204020203" pitchFamily="34" charset="0"/>
          </a:endParaRPr>
        </a:p>
        <a:p>
          <a:endParaRPr lang="en-NZ" sz="1100">
            <a:latin typeface="+mj-lt"/>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31</xdr:col>
      <xdr:colOff>0</xdr:colOff>
      <xdr:row>8</xdr:row>
      <xdr:rowOff>171450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0" y="676275"/>
          <a:ext cx="16859250"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a:latin typeface="+mj-lt"/>
              <a:cs typeface="Segoe UI Semilight" panose="020B0402040204020203" pitchFamily="34" charset="0"/>
            </a:rPr>
            <a:t>We have solved</a:t>
          </a:r>
          <a:r>
            <a:rPr lang="en-NZ" sz="1100" b="0" i="0" baseline="0">
              <a:latin typeface="+mj-lt"/>
              <a:cs typeface="Segoe UI Semilight" panose="020B0402040204020203" pitchFamily="34" charset="0"/>
            </a:rPr>
            <a:t> the model using various combinations of the input parameters, and pasted the results below. The scenarios are:</a:t>
          </a:r>
          <a:endParaRPr lang="en-NZ" sz="1100" b="0" i="0">
            <a:latin typeface="+mj-lt"/>
            <a:cs typeface="Segoe UI Semilight" panose="020B0402040204020203" pitchFamily="34" charset="0"/>
          </a:endParaRPr>
        </a:p>
        <a:p>
          <a:r>
            <a:rPr lang="en-NZ" sz="1100" b="0" i="0">
              <a:latin typeface="+mj-lt"/>
              <a:cs typeface="Segoe UI Semilight" panose="020B0402040204020203" pitchFamily="34" charset="0"/>
            </a:rPr>
            <a:t>Scenario A:	Include all items in off-cut calculation, with no </a:t>
          </a:r>
          <a:r>
            <a:rPr lang="en-150" sz="1100" b="0" i="0">
              <a:latin typeface="+mj-lt"/>
              <a:cs typeface="Segoe UI Semilight" panose="020B0402040204020203" pitchFamily="34" charset="0"/>
            </a:rPr>
            <a:t>must</a:t>
          </a:r>
          <a:r>
            <a:rPr lang="en-NZ" sz="1100" b="0" i="0">
              <a:latin typeface="+mj-lt"/>
              <a:cs typeface="Segoe UI Semilight" panose="020B0402040204020203" pitchFamily="34" charset="0"/>
            </a:rPr>
            <a:t> use. Given the total length required, the model has to use items 1 and 2,</a:t>
          </a:r>
          <a:r>
            <a:rPr lang="en-NZ" sz="1100" b="0" i="0" baseline="0">
              <a:latin typeface="+mj-lt"/>
              <a:cs typeface="Segoe UI Semilight" panose="020B0402040204020203" pitchFamily="34" charset="0"/>
            </a:rPr>
            <a:t> with a total off-cut of 1,</a:t>
          </a:r>
          <a:r>
            <a:rPr lang="en-150" sz="1100" b="0" i="0" baseline="0">
              <a:latin typeface="+mj-lt"/>
              <a:cs typeface="Segoe UI Semilight" panose="020B0402040204020203" pitchFamily="34" charset="0"/>
            </a:rPr>
            <a:t>48</a:t>
          </a:r>
          <a:r>
            <a:rPr lang="en-NZ" sz="1100" b="0" i="0" baseline="0">
              <a:latin typeface="+mj-lt"/>
              <a:cs typeface="Segoe UI Semilight" panose="020B0402040204020203" pitchFamily="34" charset="0"/>
            </a:rPr>
            <a:t>0mm.</a:t>
          </a:r>
          <a:endParaRPr lang="en-NZ" sz="1100" b="0" i="0">
            <a:latin typeface="+mj-lt"/>
            <a:cs typeface="Segoe UI Semilight" panose="020B0402040204020203" pitchFamily="34" charset="0"/>
          </a:endParaRPr>
        </a:p>
        <a:p>
          <a:r>
            <a:rPr lang="en-NZ" sz="1100" b="0" i="0">
              <a:solidFill>
                <a:schemeClr val="dk1"/>
              </a:solidFill>
              <a:effectLst/>
              <a:latin typeface="+mj-lt"/>
              <a:ea typeface="+mn-ea"/>
              <a:cs typeface="+mn-cs"/>
            </a:rPr>
            <a:t>Scenario B:</a:t>
          </a:r>
          <a:r>
            <a:rPr lang="en-NZ" sz="1100" b="0" i="0">
              <a:solidFill>
                <a:schemeClr val="dk1"/>
              </a:solidFill>
              <a:effectLst/>
              <a:latin typeface="+mj-lt"/>
              <a:ea typeface="+mn-ea"/>
              <a:cs typeface="Segoe UI Semilight" panose="020B0402040204020203" pitchFamily="34" charset="0"/>
            </a:rPr>
            <a:t>	Exclude item 1 from the off-cut calculation, with no preferred use. We get an alternative optima, with zero waste for item 2. This is a good solution, as item 1 is of reasonable length so it can be used for a future order.</a:t>
          </a:r>
          <a:endParaRPr lang="en-NZ">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r>
            <a:rPr lang="en-NZ" sz="1100" b="0" i="0">
              <a:solidFill>
                <a:schemeClr val="dk1"/>
              </a:solidFill>
              <a:effectLst/>
              <a:latin typeface="+mj-lt"/>
              <a:ea typeface="+mn-ea"/>
              <a:cs typeface="+mn-cs"/>
            </a:rPr>
            <a:t>Scenario C:</a:t>
          </a:r>
          <a:r>
            <a:rPr lang="en-NZ" sz="1100" b="0" i="0">
              <a:solidFill>
                <a:schemeClr val="dk1"/>
              </a:solidFill>
              <a:effectLst/>
              <a:latin typeface="+mj-lt"/>
              <a:ea typeface="+mn-ea"/>
              <a:cs typeface="Segoe UI Semilight" panose="020B0402040204020203" pitchFamily="34" charset="0"/>
            </a:rPr>
            <a:t>	</a:t>
          </a:r>
          <a:r>
            <a:rPr lang="en-NZ" sz="1100" b="0" i="0">
              <a:solidFill>
                <a:schemeClr val="dk1"/>
              </a:solidFill>
              <a:effectLst/>
              <a:latin typeface="+mj-lt"/>
              <a:ea typeface="+mn-ea"/>
              <a:cs typeface="+mn-cs"/>
            </a:rPr>
            <a:t>Exclude item 1 from the off-cut calculation, and must use item 3. We exact use of stock items 2 and 3, with zero waste. This is our preferred scenario.</a:t>
          </a:r>
        </a:p>
        <a:p>
          <a:pPr marL="0" marR="0" lvl="0" indent="0" defTabSz="914400" eaLnBrk="1" fontAlgn="auto" latinLnBrk="0" hangingPunct="1">
            <a:lnSpc>
              <a:spcPct val="100000"/>
            </a:lnSpc>
            <a:spcBef>
              <a:spcPts val="0"/>
            </a:spcBef>
            <a:spcAft>
              <a:spcPts val="0"/>
            </a:spcAft>
            <a:buClrTx/>
            <a:buSzTx/>
            <a:buFontTx/>
            <a:buNone/>
            <a:tabLst/>
            <a:defRPr/>
          </a:pPr>
          <a:r>
            <a:rPr lang="en-NZ" sz="1100" b="0" i="0">
              <a:solidFill>
                <a:schemeClr val="dk1"/>
              </a:solidFill>
              <a:effectLst/>
              <a:latin typeface="+mj-lt"/>
              <a:ea typeface="+mn-ea"/>
              <a:cs typeface="+mn-cs"/>
            </a:rPr>
            <a:t>Scenario D:</a:t>
          </a:r>
          <a:r>
            <a:rPr lang="en-NZ" sz="1100" b="0" i="0">
              <a:solidFill>
                <a:schemeClr val="dk1"/>
              </a:solidFill>
              <a:effectLst/>
              <a:latin typeface="+mj-lt"/>
              <a:ea typeface="+mn-ea"/>
              <a:cs typeface="Segoe UI Semilight" panose="020B0402040204020203" pitchFamily="34" charset="0"/>
            </a:rPr>
            <a:t>	</a:t>
          </a:r>
          <a:r>
            <a:rPr lang="en-NZ" sz="1100" b="0" i="0">
              <a:solidFill>
                <a:schemeClr val="dk1"/>
              </a:solidFill>
              <a:effectLst/>
              <a:latin typeface="+mj-lt"/>
              <a:ea typeface="+mn-ea"/>
              <a:cs typeface="+mn-cs"/>
            </a:rPr>
            <a:t>Exclude item 1 from the off-cut calculation, and must use item 4. We get a total of 110mm of off-cuts from items 2 and 4.</a:t>
          </a:r>
          <a:r>
            <a:rPr lang="en-NZ" sz="1100" b="0" i="0" baseline="0">
              <a:solidFill>
                <a:schemeClr val="dk1"/>
              </a:solidFill>
              <a:effectLst/>
              <a:latin typeface="+mj-lt"/>
              <a:ea typeface="+mn-ea"/>
              <a:cs typeface="+mn-cs"/>
            </a:rPr>
            <a:t> </a:t>
          </a:r>
          <a:r>
            <a:rPr lang="en-NZ" sz="1100" b="0" i="0">
              <a:solidFill>
                <a:schemeClr val="dk1"/>
              </a:solidFill>
              <a:effectLst/>
              <a:latin typeface="+mj-lt"/>
              <a:ea typeface="+mn-ea"/>
              <a:cs typeface="+mn-cs"/>
            </a:rPr>
            <a:t>The off-cuts from items 2 and 4 </a:t>
          </a:r>
          <a:r>
            <a:rPr lang="en-NZ" sz="1100" b="0" i="0" baseline="0">
              <a:solidFill>
                <a:schemeClr val="dk1"/>
              </a:solidFill>
              <a:effectLst/>
              <a:latin typeface="+mj-lt"/>
              <a:ea typeface="+mn-ea"/>
              <a:cs typeface="+mn-cs"/>
            </a:rPr>
            <a:t>are too small to be useful for future orders.</a:t>
          </a:r>
        </a:p>
        <a:p>
          <a:pPr marL="0" marR="0" lvl="0" indent="0" defTabSz="914400" eaLnBrk="1" fontAlgn="auto" latinLnBrk="0" hangingPunct="1">
            <a:lnSpc>
              <a:spcPct val="100000"/>
            </a:lnSpc>
            <a:spcBef>
              <a:spcPts val="0"/>
            </a:spcBef>
            <a:spcAft>
              <a:spcPts val="0"/>
            </a:spcAft>
            <a:buClrTx/>
            <a:buSzTx/>
            <a:buFontTx/>
            <a:buNone/>
            <a:tabLst/>
            <a:defRPr/>
          </a:pPr>
          <a:r>
            <a:rPr lang="en-NZ" sz="1100" b="0" i="0">
              <a:solidFill>
                <a:schemeClr val="dk1"/>
              </a:solidFill>
              <a:effectLst/>
              <a:latin typeface="+mj-lt"/>
              <a:ea typeface="+mn-ea"/>
              <a:cs typeface="+mn-cs"/>
            </a:rPr>
            <a:t>Scenario E:	Exclude item 1 from the off-cut calculation, and must use items 3 and 4. We get a total of 15</a:t>
          </a:r>
          <a:r>
            <a:rPr lang="en-150" sz="1100" b="0" i="0">
              <a:solidFill>
                <a:schemeClr val="dk1"/>
              </a:solidFill>
              <a:effectLst/>
              <a:latin typeface="+mj-lt"/>
              <a:ea typeface="+mn-ea"/>
              <a:cs typeface="+mn-cs"/>
            </a:rPr>
            <a:t>0</a:t>
          </a:r>
          <a:r>
            <a:rPr lang="en-NZ" sz="1100" b="0" i="0">
              <a:solidFill>
                <a:schemeClr val="dk1"/>
              </a:solidFill>
              <a:effectLst/>
              <a:latin typeface="+mj-lt"/>
              <a:ea typeface="+mn-ea"/>
              <a:cs typeface="+mn-cs"/>
            </a:rPr>
            <a:t>mm of off-cuts from items 2, 3, and 4. The off-cuts</a:t>
          </a:r>
          <a:r>
            <a:rPr lang="en-NZ" sz="1100" b="0" i="0" baseline="0">
              <a:solidFill>
                <a:schemeClr val="dk1"/>
              </a:solidFill>
              <a:effectLst/>
              <a:latin typeface="+mj-lt"/>
              <a:ea typeface="+mn-ea"/>
              <a:cs typeface="+mn-cs"/>
            </a:rPr>
            <a:t> are too small to be useful for future orders</a:t>
          </a:r>
          <a:r>
            <a:rPr lang="en-NZ" sz="1100" b="0" i="0">
              <a:solidFill>
                <a:schemeClr val="dk1"/>
              </a:solidFill>
              <a:effectLst/>
              <a:latin typeface="+mj-lt"/>
              <a:ea typeface="+mn-ea"/>
              <a:cs typeface="+mn-cs"/>
            </a:rPr>
            <a:t>.</a:t>
          </a:r>
          <a:endParaRPr lang="en-NZ">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endParaRPr lang="en-NZ" sz="1100" b="0" i="0" baseline="0">
            <a:solidFill>
              <a:schemeClr val="dk1"/>
            </a:solidFill>
            <a:effectLst/>
            <a:latin typeface="+mj-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1AE1165F-AB6B-4728-B84F-F4330A2F37AD}"/>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6"/>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46" t="s">
        <v>10</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5" t="s">
        <v>14</v>
      </c>
    </row>
    <row r="12" spans="1:11" x14ac:dyDescent="0.25"/>
    <row r="13" spans="1:11" x14ac:dyDescent="0.25"/>
    <row r="14" spans="1:11" x14ac:dyDescent="0.25"/>
    <row r="15" spans="1:11" ht="15.75" x14ac:dyDescent="0.25">
      <c r="K15" s="9" t="s">
        <v>4</v>
      </c>
    </row>
    <row r="16" spans="1:11" x14ac:dyDescent="0.25">
      <c r="K16" s="2" t="s">
        <v>6</v>
      </c>
    </row>
    <row r="17" spans="11:11" x14ac:dyDescent="0.25">
      <c r="K17" s="3" t="s">
        <v>7</v>
      </c>
    </row>
    <row r="18" spans="11:11" x14ac:dyDescent="0.25">
      <c r="K18" s="5" t="s">
        <v>8</v>
      </c>
    </row>
    <row r="19" spans="11:11" x14ac:dyDescent="0.25">
      <c r="K19" s="45" t="s">
        <v>45</v>
      </c>
    </row>
    <row r="20" spans="11:11" x14ac:dyDescent="0.25">
      <c r="K20" s="4" t="s">
        <v>11</v>
      </c>
    </row>
    <row r="21" spans="11:11" x14ac:dyDescent="0.25">
      <c r="K21" s="6" t="s">
        <v>9</v>
      </c>
    </row>
    <row r="22" spans="11:11" x14ac:dyDescent="0.25"/>
    <row r="23" spans="11:11" ht="15.75" x14ac:dyDescent="0.25">
      <c r="K23" s="9" t="s">
        <v>5</v>
      </c>
    </row>
    <row r="24" spans="11:11" x14ac:dyDescent="0.25">
      <c r="K24" t="s">
        <v>47</v>
      </c>
    </row>
    <row r="25" spans="11:11" x14ac:dyDescent="0.25">
      <c r="K25" s="10">
        <v>44709</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sheetPr codeName="Sheet1"/>
  <dimension ref="A1:Y118"/>
  <sheetViews>
    <sheetView showGridLines="0" zoomScaleNormal="100" workbookViewId="0">
      <selection activeCell="A2" sqref="A2"/>
    </sheetView>
  </sheetViews>
  <sheetFormatPr defaultColWidth="0" defaultRowHeight="15" zeroHeight="1" x14ac:dyDescent="0.25"/>
  <cols>
    <col min="1" max="1" width="8.125" style="12" customWidth="1"/>
    <col min="2" max="23" width="7.5" style="12" customWidth="1"/>
    <col min="24" max="24" width="2.5" style="12" customWidth="1"/>
    <col min="25" max="25" width="0" style="12" hidden="1" customWidth="1"/>
    <col min="26" max="16384" width="8" style="12" hidden="1"/>
  </cols>
  <sheetData>
    <row r="1" spans="1:23" ht="21" x14ac:dyDescent="0.35">
      <c r="A1" s="47" t="s">
        <v>46</v>
      </c>
      <c r="B1" s="11"/>
      <c r="C1" s="11"/>
    </row>
    <row r="2" spans="1:23" ht="15" customHeight="1" x14ac:dyDescent="0.25">
      <c r="A2" s="1"/>
      <c r="B2" s="13"/>
      <c r="C2" s="13"/>
      <c r="D2" s="1"/>
      <c r="E2" s="1"/>
    </row>
    <row r="3" spans="1:23" ht="17.25" x14ac:dyDescent="0.3">
      <c r="A3" s="7" t="s">
        <v>0</v>
      </c>
      <c r="B3" s="7"/>
      <c r="C3" s="7"/>
      <c r="D3" s="7"/>
      <c r="E3" s="7"/>
      <c r="G3" s="7" t="s">
        <v>12</v>
      </c>
      <c r="H3" s="7"/>
      <c r="I3" s="7"/>
      <c r="J3" s="7"/>
      <c r="K3" s="7"/>
      <c r="L3" s="7"/>
      <c r="M3" s="7"/>
      <c r="N3" s="7"/>
      <c r="O3" s="7"/>
      <c r="P3" s="7"/>
      <c r="Q3" s="7"/>
      <c r="R3" s="7"/>
      <c r="S3" s="7"/>
      <c r="T3" s="7"/>
      <c r="U3" s="7"/>
      <c r="V3" s="7"/>
      <c r="W3" s="7"/>
    </row>
    <row r="4" spans="1:23" ht="15" customHeight="1" x14ac:dyDescent="0.25">
      <c r="C4"/>
      <c r="D4"/>
      <c r="E4" s="1"/>
      <c r="G4" s="1"/>
      <c r="H4" s="1"/>
      <c r="I4" s="1"/>
      <c r="J4" s="1"/>
      <c r="K4" s="1"/>
      <c r="L4" s="1"/>
      <c r="M4" s="1"/>
      <c r="N4" s="1"/>
      <c r="O4" s="1"/>
      <c r="P4" s="1"/>
      <c r="Q4" s="1"/>
    </row>
    <row r="5" spans="1:23" ht="15" customHeight="1" x14ac:dyDescent="0.25">
      <c r="A5" s="1" t="s">
        <v>39</v>
      </c>
      <c r="E5" s="37" t="b">
        <v>1</v>
      </c>
      <c r="G5" s="1"/>
      <c r="H5" s="1"/>
      <c r="I5" s="1"/>
      <c r="J5" s="1"/>
      <c r="K5" s="1"/>
      <c r="L5" s="1"/>
      <c r="M5" s="1"/>
      <c r="N5" s="1"/>
      <c r="O5" s="1"/>
      <c r="P5" s="1"/>
      <c r="Q5" s="1"/>
    </row>
    <row r="6" spans="1:23" ht="15" customHeight="1" x14ac:dyDescent="0.25">
      <c r="C6" s="1"/>
      <c r="E6" s="1"/>
      <c r="G6" s="1"/>
      <c r="H6" s="13"/>
      <c r="I6" s="13"/>
      <c r="J6" s="14"/>
      <c r="K6" s="1"/>
      <c r="L6" s="1"/>
      <c r="M6" s="1"/>
      <c r="N6" s="1"/>
      <c r="O6" s="1"/>
      <c r="P6" s="1"/>
      <c r="Q6" s="1"/>
    </row>
    <row r="7" spans="1:23" ht="17.25" x14ac:dyDescent="0.3">
      <c r="A7" s="7" t="s">
        <v>1</v>
      </c>
      <c r="B7" s="7"/>
      <c r="C7" s="7"/>
      <c r="D7" s="7"/>
      <c r="E7" s="26"/>
      <c r="F7" s="1"/>
      <c r="G7" s="1"/>
      <c r="H7" s="1"/>
      <c r="I7" s="1"/>
      <c r="J7" s="1"/>
      <c r="K7" s="1"/>
      <c r="L7" s="1"/>
      <c r="M7" s="1"/>
      <c r="N7" s="1"/>
      <c r="O7" s="1"/>
      <c r="P7" s="1"/>
      <c r="Q7" s="1"/>
    </row>
    <row r="8" spans="1:23" ht="15" customHeight="1" x14ac:dyDescent="0.25">
      <c r="A8"/>
      <c r="B8"/>
      <c r="C8"/>
      <c r="D8"/>
      <c r="E8"/>
      <c r="F8" s="1"/>
      <c r="G8" s="1"/>
      <c r="H8" s="1"/>
      <c r="I8" s="1"/>
      <c r="J8" s="1"/>
      <c r="K8" s="1"/>
      <c r="L8" s="1"/>
      <c r="M8" s="1"/>
      <c r="N8" s="1"/>
      <c r="O8" s="1"/>
      <c r="P8" s="1"/>
      <c r="Q8" s="1"/>
    </row>
    <row r="9" spans="1:23" ht="15" customHeight="1" x14ac:dyDescent="0.25">
      <c r="A9" s="9" t="s">
        <v>37</v>
      </c>
      <c r="C9"/>
      <c r="D9"/>
      <c r="E9" s="21"/>
      <c r="F9" s="1"/>
      <c r="G9" s="1"/>
      <c r="H9" s="1"/>
      <c r="I9" s="1"/>
      <c r="J9" s="1"/>
      <c r="K9" s="1"/>
      <c r="L9" s="1"/>
      <c r="M9" s="1"/>
      <c r="N9" s="1"/>
      <c r="O9" s="1"/>
      <c r="P9" s="1"/>
      <c r="Q9" s="1"/>
    </row>
    <row r="10" spans="1:23" ht="15" customHeight="1" x14ac:dyDescent="0.25">
      <c r="A10" s="12" t="s">
        <v>38</v>
      </c>
      <c r="C10" s="21">
        <f>E5*C56+SUM(D56:F56)</f>
        <v>1480</v>
      </c>
      <c r="D10" s="12" t="s">
        <v>35</v>
      </c>
      <c r="F10" s="21"/>
      <c r="G10" s="1"/>
      <c r="H10" s="1"/>
      <c r="I10" s="1"/>
      <c r="J10" s="1"/>
      <c r="K10" s="1"/>
      <c r="L10" s="1"/>
      <c r="M10" s="1"/>
      <c r="N10" s="1"/>
      <c r="O10" s="1"/>
      <c r="P10" s="1"/>
      <c r="Q10" s="1"/>
    </row>
    <row r="11" spans="1:23" ht="15" customHeight="1" x14ac:dyDescent="0.25">
      <c r="A11" s="12" t="s">
        <v>23</v>
      </c>
      <c r="C11" s="33">
        <f>C10/J48</f>
        <v>9.7368421052631576E-2</v>
      </c>
      <c r="G11" s="1"/>
      <c r="H11" s="1"/>
      <c r="I11" s="1"/>
      <c r="J11" s="1"/>
      <c r="K11" s="1"/>
      <c r="L11" s="1"/>
      <c r="M11" s="1"/>
      <c r="N11" s="1"/>
      <c r="O11" s="1"/>
      <c r="P11" s="1"/>
      <c r="Q11" s="1"/>
    </row>
    <row r="12" spans="1:23" ht="15" customHeight="1" x14ac:dyDescent="0.25">
      <c r="A12" s="1" t="s">
        <v>31</v>
      </c>
      <c r="C12" s="21">
        <f>SUM(S54:V54)</f>
        <v>2</v>
      </c>
      <c r="G12" s="1"/>
      <c r="H12" s="1"/>
      <c r="I12" s="1"/>
      <c r="J12" s="1"/>
      <c r="K12" s="1"/>
      <c r="L12" s="1"/>
      <c r="M12" s="1"/>
      <c r="N12" s="1"/>
      <c r="O12" s="1"/>
      <c r="P12" s="1"/>
      <c r="Q12" s="1"/>
    </row>
    <row r="13" spans="1:23" ht="15" customHeight="1" x14ac:dyDescent="0.25">
      <c r="A13"/>
      <c r="B13"/>
      <c r="C13"/>
      <c r="D13"/>
      <c r="E13"/>
      <c r="G13" s="1"/>
      <c r="H13" s="1"/>
      <c r="I13" s="1"/>
      <c r="J13" s="1"/>
      <c r="K13" s="1"/>
      <c r="L13" s="1"/>
      <c r="M13" s="1"/>
      <c r="N13" s="1"/>
      <c r="O13" s="1"/>
      <c r="P13" s="1"/>
      <c r="Q13" s="1"/>
    </row>
    <row r="14" spans="1:23" ht="15" customHeight="1" x14ac:dyDescent="0.25">
      <c r="F14" s="1"/>
      <c r="G14" s="1"/>
      <c r="H14" s="1"/>
      <c r="I14" s="1"/>
      <c r="J14" s="1"/>
      <c r="K14" s="1"/>
      <c r="L14" s="1"/>
      <c r="M14" s="1"/>
      <c r="N14" s="1"/>
      <c r="O14" s="1"/>
      <c r="P14" s="1"/>
      <c r="Q14" s="1"/>
    </row>
    <row r="15" spans="1:23" x14ac:dyDescent="0.25">
      <c r="A15"/>
      <c r="B15"/>
      <c r="C15"/>
      <c r="D15"/>
      <c r="E15"/>
      <c r="G15" s="1"/>
      <c r="H15" s="1"/>
      <c r="I15" s="1"/>
      <c r="J15" s="1"/>
      <c r="K15" s="1"/>
      <c r="L15" s="1"/>
      <c r="M15" s="1"/>
      <c r="N15" s="1"/>
      <c r="O15" s="1"/>
      <c r="P15" s="1"/>
      <c r="Q15" s="1"/>
    </row>
    <row r="16" spans="1:23" ht="15" customHeight="1" x14ac:dyDescent="0.25">
      <c r="A16"/>
      <c r="B16"/>
      <c r="C16"/>
      <c r="D16"/>
      <c r="E16"/>
    </row>
    <row r="17" spans="1:5" ht="15" customHeight="1" x14ac:dyDescent="0.25">
      <c r="A17"/>
      <c r="B17"/>
      <c r="C17"/>
      <c r="D17"/>
      <c r="E17"/>
    </row>
    <row r="18" spans="1:5" ht="15" customHeight="1" x14ac:dyDescent="0.25">
      <c r="A18"/>
      <c r="B18"/>
      <c r="C18"/>
      <c r="D18"/>
      <c r="E18"/>
    </row>
    <row r="19" spans="1:5" ht="15" customHeight="1" x14ac:dyDescent="0.25">
      <c r="A19"/>
      <c r="B19"/>
      <c r="C19"/>
      <c r="D19"/>
      <c r="E19"/>
    </row>
    <row r="20" spans="1:5" ht="15" customHeight="1" x14ac:dyDescent="0.25">
      <c r="A20"/>
      <c r="B20"/>
      <c r="C20"/>
      <c r="D20"/>
      <c r="E20"/>
    </row>
    <row r="21" spans="1:5" ht="15" customHeight="1" x14ac:dyDescent="0.25"/>
    <row r="22" spans="1:5" ht="15" customHeight="1" x14ac:dyDescent="0.25"/>
    <row r="23" spans="1:5" ht="15" customHeight="1" x14ac:dyDescent="0.25"/>
    <row r="24" spans="1:5" ht="15" customHeight="1" x14ac:dyDescent="0.25"/>
    <row r="25" spans="1:5" ht="15" customHeight="1" x14ac:dyDescent="0.25"/>
    <row r="26" spans="1:5" ht="15" customHeight="1" x14ac:dyDescent="0.25"/>
    <row r="27" spans="1:5" ht="15" customHeight="1" x14ac:dyDescent="0.25"/>
    <row r="28" spans="1:5" ht="15" customHeight="1" x14ac:dyDescent="0.25"/>
    <row r="29" spans="1:5" ht="15" customHeight="1" x14ac:dyDescent="0.25"/>
    <row r="30" spans="1:5" ht="15" customHeight="1" x14ac:dyDescent="0.25"/>
    <row r="31" spans="1:5" ht="15" customHeight="1" x14ac:dyDescent="0.25"/>
    <row r="32" spans="1:5" ht="15" customHeight="1" x14ac:dyDescent="0.25"/>
    <row r="33" spans="1:22" ht="15" customHeight="1" x14ac:dyDescent="0.25"/>
    <row r="34" spans="1:22" ht="15" customHeight="1" x14ac:dyDescent="0.3">
      <c r="A34" s="7" t="s">
        <v>6</v>
      </c>
      <c r="B34" s="7"/>
      <c r="C34" s="7"/>
      <c r="D34" s="7"/>
      <c r="E34" s="7"/>
      <c r="F34" s="7"/>
      <c r="G34" s="7"/>
      <c r="H34" s="7"/>
      <c r="I34" s="7"/>
      <c r="J34" s="7"/>
      <c r="L34" s="7" t="s">
        <v>13</v>
      </c>
      <c r="M34" s="7"/>
      <c r="N34" s="7"/>
      <c r="O34" s="7"/>
      <c r="P34" s="7"/>
      <c r="Q34" s="7"/>
      <c r="R34" s="7"/>
      <c r="S34" s="7"/>
      <c r="T34" s="25"/>
      <c r="U34" s="25"/>
      <c r="V34" s="25"/>
    </row>
    <row r="35" spans="1:22" ht="15" customHeight="1" x14ac:dyDescent="0.25">
      <c r="A35"/>
      <c r="B35"/>
      <c r="C35"/>
      <c r="D35"/>
      <c r="E35"/>
      <c r="F35"/>
      <c r="G35"/>
      <c r="H35"/>
      <c r="I35"/>
      <c r="J35"/>
      <c r="M35"/>
      <c r="N35"/>
      <c r="O35"/>
      <c r="P35"/>
      <c r="T35"/>
      <c r="U35"/>
      <c r="V35"/>
    </row>
    <row r="36" spans="1:22" ht="15" customHeight="1" x14ac:dyDescent="0.25">
      <c r="A36" s="9" t="s">
        <v>29</v>
      </c>
      <c r="C36" s="25" t="s">
        <v>32</v>
      </c>
      <c r="D36" s="25"/>
      <c r="E36" s="25"/>
      <c r="F36" s="25"/>
      <c r="G36" s="26"/>
      <c r="I36" s="9" t="s">
        <v>30</v>
      </c>
      <c r="U36"/>
      <c r="V36"/>
    </row>
    <row r="37" spans="1:22" ht="15" customHeight="1" x14ac:dyDescent="0.25">
      <c r="A37" s="25"/>
      <c r="B37" s="26"/>
      <c r="C37" s="25">
        <v>1</v>
      </c>
      <c r="D37" s="25">
        <v>2</v>
      </c>
      <c r="E37" s="25">
        <v>3</v>
      </c>
      <c r="F37" s="25">
        <v>4</v>
      </c>
      <c r="G37" s="17" t="s">
        <v>20</v>
      </c>
      <c r="I37" s="18" t="s">
        <v>19</v>
      </c>
      <c r="J37" s="18" t="s">
        <v>18</v>
      </c>
      <c r="L37"/>
      <c r="M37" s="1"/>
      <c r="U37"/>
      <c r="V37"/>
    </row>
    <row r="38" spans="1:22" ht="15" customHeight="1" x14ac:dyDescent="0.25">
      <c r="A38" t="s">
        <v>18</v>
      </c>
      <c r="C38" s="19">
        <v>10000</v>
      </c>
      <c r="D38" s="19">
        <v>6680</v>
      </c>
      <c r="E38" s="19">
        <v>2250</v>
      </c>
      <c r="F38" s="19">
        <v>1200</v>
      </c>
      <c r="G38" s="20">
        <f>SUM(C38:F38)</f>
        <v>20130</v>
      </c>
      <c r="I38" s="19">
        <v>1</v>
      </c>
      <c r="J38" s="19">
        <v>3500</v>
      </c>
    </row>
    <row r="39" spans="1:22" ht="15" customHeight="1" x14ac:dyDescent="0.25">
      <c r="A39" t="s">
        <v>48</v>
      </c>
      <c r="C39" s="19">
        <v>0</v>
      </c>
      <c r="D39" s="19">
        <v>0</v>
      </c>
      <c r="E39" s="19">
        <v>0</v>
      </c>
      <c r="F39" s="19">
        <v>0</v>
      </c>
      <c r="G39" s="20">
        <f>SUM(C39:F39)</f>
        <v>0</v>
      </c>
      <c r="I39" s="19">
        <v>2</v>
      </c>
      <c r="J39" s="19">
        <v>2840</v>
      </c>
    </row>
    <row r="40" spans="1:22" ht="15" customHeight="1" x14ac:dyDescent="0.25">
      <c r="C40"/>
      <c r="D40"/>
      <c r="E40"/>
      <c r="F40"/>
      <c r="I40" s="19">
        <v>3</v>
      </c>
      <c r="J40" s="19">
        <v>2550</v>
      </c>
    </row>
    <row r="41" spans="1:22" ht="15" customHeight="1" x14ac:dyDescent="0.25">
      <c r="C41"/>
      <c r="D41"/>
      <c r="E41"/>
      <c r="F41" s="36" t="s">
        <v>34</v>
      </c>
      <c r="G41" s="36" t="b">
        <f>G38&gt;=J48</f>
        <v>1</v>
      </c>
      <c r="H41"/>
      <c r="I41" s="19">
        <v>4</v>
      </c>
      <c r="J41" s="19">
        <v>1250</v>
      </c>
    </row>
    <row r="42" spans="1:22" ht="15" customHeight="1" x14ac:dyDescent="0.25">
      <c r="C42"/>
      <c r="D42"/>
      <c r="E42"/>
      <c r="F42"/>
      <c r="G42"/>
      <c r="H42"/>
      <c r="I42" s="19">
        <v>5</v>
      </c>
      <c r="J42" s="19">
        <v>1210</v>
      </c>
    </row>
    <row r="43" spans="1:22" ht="15" customHeight="1" x14ac:dyDescent="0.25">
      <c r="C43"/>
      <c r="D43"/>
      <c r="E43"/>
      <c r="F43"/>
      <c r="G43"/>
      <c r="H43"/>
      <c r="I43" s="19">
        <v>6</v>
      </c>
      <c r="J43" s="19">
        <v>1000</v>
      </c>
    </row>
    <row r="44" spans="1:22" ht="15" customHeight="1" x14ac:dyDescent="0.25">
      <c r="C44"/>
      <c r="D44"/>
      <c r="E44"/>
      <c r="F44"/>
      <c r="G44"/>
      <c r="H44"/>
      <c r="I44" s="19">
        <v>7</v>
      </c>
      <c r="J44" s="19">
        <v>870</v>
      </c>
    </row>
    <row r="45" spans="1:22" ht="15" customHeight="1" x14ac:dyDescent="0.25">
      <c r="C45"/>
      <c r="D45"/>
      <c r="E45"/>
      <c r="F45"/>
      <c r="G45"/>
      <c r="H45"/>
      <c r="I45" s="19">
        <v>8</v>
      </c>
      <c r="J45" s="19">
        <v>850</v>
      </c>
    </row>
    <row r="46" spans="1:22" ht="15" customHeight="1" x14ac:dyDescent="0.25">
      <c r="C46"/>
      <c r="D46"/>
      <c r="E46"/>
      <c r="F46"/>
      <c r="G46"/>
      <c r="H46"/>
      <c r="I46" s="19">
        <v>9</v>
      </c>
      <c r="J46" s="19">
        <v>630</v>
      </c>
    </row>
    <row r="47" spans="1:22" ht="15" customHeight="1" x14ac:dyDescent="0.25">
      <c r="C47"/>
      <c r="D47"/>
      <c r="E47"/>
      <c r="F47"/>
      <c r="G47"/>
      <c r="H47"/>
      <c r="I47" s="19">
        <v>10</v>
      </c>
      <c r="J47" s="19">
        <v>500</v>
      </c>
    </row>
    <row r="48" spans="1:22" ht="15" customHeight="1" x14ac:dyDescent="0.25">
      <c r="H48" s="14"/>
      <c r="I48" s="23" t="s">
        <v>20</v>
      </c>
      <c r="J48" s="24">
        <f>SUM(J38:J47)</f>
        <v>15200</v>
      </c>
    </row>
    <row r="49" spans="1:23" ht="15" customHeight="1" x14ac:dyDescent="0.25">
      <c r="A49"/>
      <c r="B49"/>
      <c r="C49"/>
      <c r="D49"/>
      <c r="E49"/>
      <c r="F49"/>
      <c r="G49"/>
      <c r="H49"/>
      <c r="I49"/>
      <c r="J49"/>
    </row>
    <row r="50" spans="1:23" ht="15" customHeight="1" x14ac:dyDescent="0.3">
      <c r="A50" s="7" t="s">
        <v>2</v>
      </c>
      <c r="B50" s="7"/>
      <c r="C50" s="7"/>
      <c r="D50" s="7"/>
      <c r="E50" s="7"/>
      <c r="F50" s="7"/>
      <c r="G50" s="7"/>
      <c r="H50" s="7"/>
      <c r="I50" s="7"/>
      <c r="J50" s="7"/>
      <c r="K50" s="7"/>
      <c r="L50" s="7"/>
      <c r="M50" s="7"/>
      <c r="N50" s="7"/>
      <c r="O50" s="7"/>
      <c r="P50" s="7"/>
      <c r="Q50" s="7"/>
      <c r="R50" s="7"/>
      <c r="S50" s="7"/>
      <c r="T50" s="7"/>
      <c r="U50" s="7"/>
      <c r="V50" s="7"/>
      <c r="W50" s="7"/>
    </row>
    <row r="51" spans="1:23" customFormat="1" ht="15" customHeight="1" x14ac:dyDescent="0.25">
      <c r="A51" s="12"/>
      <c r="B51" s="12"/>
      <c r="C51" s="12"/>
      <c r="D51" s="12"/>
      <c r="E51" s="12"/>
      <c r="F51" s="12"/>
      <c r="G51" s="12"/>
      <c r="T51" s="12"/>
      <c r="U51" s="12"/>
      <c r="V51" s="12"/>
      <c r="W51" s="12"/>
    </row>
    <row r="52" spans="1:23" customFormat="1" ht="15" customHeight="1" x14ac:dyDescent="0.25">
      <c r="A52" s="9" t="s">
        <v>26</v>
      </c>
      <c r="C52" s="25" t="str">
        <f>C36</f>
        <v>Stock item</v>
      </c>
      <c r="D52" s="25"/>
      <c r="E52" s="25"/>
      <c r="F52" s="25"/>
      <c r="G52" s="25"/>
      <c r="H52" s="12"/>
      <c r="I52" s="12"/>
      <c r="J52" s="12"/>
      <c r="K52" s="12"/>
      <c r="L52" s="12"/>
      <c r="M52" s="12"/>
      <c r="N52" s="12"/>
      <c r="O52" s="12"/>
      <c r="P52" s="12"/>
      <c r="Q52" s="9" t="s">
        <v>42</v>
      </c>
      <c r="S52" s="25" t="str">
        <f>C36</f>
        <v>Stock item</v>
      </c>
      <c r="T52" s="25"/>
      <c r="U52" s="25"/>
      <c r="V52" s="25"/>
      <c r="W52" s="25"/>
    </row>
    <row r="53" spans="1:23" ht="15" customHeight="1" x14ac:dyDescent="0.25">
      <c r="A53" s="26" t="s">
        <v>18</v>
      </c>
      <c r="B53" s="26"/>
      <c r="C53" s="27">
        <f>C37</f>
        <v>1</v>
      </c>
      <c r="D53" s="27">
        <f>D37</f>
        <v>2</v>
      </c>
      <c r="E53" s="27">
        <f>E37</f>
        <v>3</v>
      </c>
      <c r="F53" s="28">
        <f>F37</f>
        <v>4</v>
      </c>
      <c r="G53" s="28" t="str">
        <f>G37</f>
        <v>Total</v>
      </c>
      <c r="Q53" s="18"/>
      <c r="R53" s="18"/>
      <c r="S53" s="27">
        <f>C37</f>
        <v>1</v>
      </c>
      <c r="T53" s="27">
        <f>D37</f>
        <v>2</v>
      </c>
      <c r="U53" s="27">
        <f>E37</f>
        <v>3</v>
      </c>
      <c r="V53" s="27">
        <f>F37</f>
        <v>4</v>
      </c>
      <c r="W53" s="28" t="str">
        <f>G37</f>
        <v>Total</v>
      </c>
    </row>
    <row r="54" spans="1:23" ht="15" customHeight="1" x14ac:dyDescent="0.25">
      <c r="A54" s="12" t="s">
        <v>22</v>
      </c>
      <c r="C54" s="21">
        <f>C38*S54</f>
        <v>10000</v>
      </c>
      <c r="D54" s="21">
        <f>D38*T54</f>
        <v>6680</v>
      </c>
      <c r="E54" s="21">
        <f>E38*U54</f>
        <v>0</v>
      </c>
      <c r="F54" s="21">
        <f>F38*V54</f>
        <v>0</v>
      </c>
      <c r="G54" s="21">
        <f>SUM(C54:F54)</f>
        <v>16680</v>
      </c>
      <c r="Q54" s="12" t="s">
        <v>24</v>
      </c>
      <c r="S54" s="22">
        <v>1</v>
      </c>
      <c r="T54" s="22">
        <v>1</v>
      </c>
      <c r="U54" s="22">
        <v>0</v>
      </c>
      <c r="V54" s="22">
        <v>0</v>
      </c>
      <c r="W54" s="21">
        <f>SUM(S54:V54)</f>
        <v>2</v>
      </c>
    </row>
    <row r="55" spans="1:23" ht="15" customHeight="1" x14ac:dyDescent="0.25">
      <c r="A55" s="12" t="s">
        <v>21</v>
      </c>
      <c r="C55" s="21">
        <f>C71</f>
        <v>8800</v>
      </c>
      <c r="D55" s="21">
        <f>D71</f>
        <v>6400</v>
      </c>
      <c r="E55" s="21">
        <f>E71</f>
        <v>0</v>
      </c>
      <c r="F55" s="21">
        <f>F71</f>
        <v>0</v>
      </c>
      <c r="G55" s="21">
        <f>SUM(C55:F55)</f>
        <v>15200</v>
      </c>
    </row>
    <row r="56" spans="1:23" ht="15" customHeight="1" x14ac:dyDescent="0.25">
      <c r="A56" s="29" t="s">
        <v>41</v>
      </c>
      <c r="B56" s="29"/>
      <c r="C56" s="30">
        <f>C54-C55</f>
        <v>1200</v>
      </c>
      <c r="D56" s="30">
        <f>D54-D55</f>
        <v>280</v>
      </c>
      <c r="E56" s="30">
        <f>E54-E55</f>
        <v>0</v>
      </c>
      <c r="F56" s="30">
        <f>F54-F55</f>
        <v>0</v>
      </c>
      <c r="G56" s="30">
        <f>G54-G55</f>
        <v>1480</v>
      </c>
    </row>
    <row r="57" spans="1:23" ht="15" customHeight="1" x14ac:dyDescent="0.25">
      <c r="A57" s="32" t="s">
        <v>40</v>
      </c>
      <c r="B57" s="32"/>
      <c r="C57" s="38">
        <f>IFERROR(C56/C54,0)</f>
        <v>0.12</v>
      </c>
      <c r="D57" s="38">
        <f>IFERROR(D56/D54,0)</f>
        <v>4.1916167664670656E-2</v>
      </c>
      <c r="E57" s="38">
        <f>IFERROR(E56/E54,0)</f>
        <v>0</v>
      </c>
      <c r="F57" s="38">
        <f>IFERROR(F56/F54,0)</f>
        <v>0</v>
      </c>
      <c r="G57" s="38">
        <f>IFERROR(G56/G54,0)</f>
        <v>8.8729016786570747E-2</v>
      </c>
    </row>
    <row r="58" spans="1:23" ht="15" customHeight="1" x14ac:dyDescent="0.25">
      <c r="A58" s="21"/>
      <c r="B58" s="21"/>
      <c r="C58" s="21"/>
      <c r="D58" s="21"/>
    </row>
    <row r="59" spans="1:23" ht="15" customHeight="1" x14ac:dyDescent="0.25">
      <c r="A59" s="9" t="s">
        <v>28</v>
      </c>
      <c r="C59" s="25" t="str">
        <f>C36</f>
        <v>Stock item</v>
      </c>
      <c r="D59" s="25"/>
      <c r="E59" s="25"/>
      <c r="F59" s="25"/>
      <c r="G59" s="40"/>
      <c r="I59" s="9" t="s">
        <v>27</v>
      </c>
      <c r="J59"/>
      <c r="K59" s="25" t="str">
        <f>C36</f>
        <v>Stock item</v>
      </c>
      <c r="L59" s="25"/>
      <c r="M59" s="25"/>
      <c r="N59" s="25"/>
      <c r="O59" s="25"/>
      <c r="Q59" s="9" t="s">
        <v>33</v>
      </c>
      <c r="S59" s="25" t="str">
        <f>C36</f>
        <v>Stock item</v>
      </c>
      <c r="T59" s="25"/>
      <c r="U59" s="25"/>
      <c r="V59" s="25"/>
    </row>
    <row r="60" spans="1:23" ht="15" customHeight="1" x14ac:dyDescent="0.25">
      <c r="A60" s="28" t="str">
        <f>I37</f>
        <v>Piece</v>
      </c>
      <c r="B60" s="27"/>
      <c r="C60" s="27">
        <f>C37</f>
        <v>1</v>
      </c>
      <c r="D60" s="27">
        <f>D37</f>
        <v>2</v>
      </c>
      <c r="E60" s="27">
        <f>E37</f>
        <v>3</v>
      </c>
      <c r="F60" s="27">
        <f>F37</f>
        <v>4</v>
      </c>
      <c r="G60" s="42"/>
      <c r="I60" s="18" t="str">
        <f t="shared" ref="I60:I70" si="0">I37</f>
        <v>Piece</v>
      </c>
      <c r="J60" s="18" t="s">
        <v>18</v>
      </c>
      <c r="K60" s="27">
        <f>C37</f>
        <v>1</v>
      </c>
      <c r="L60" s="27">
        <f>D37</f>
        <v>2</v>
      </c>
      <c r="M60" s="27">
        <f>E37</f>
        <v>3</v>
      </c>
      <c r="N60" s="27">
        <f>F37</f>
        <v>4</v>
      </c>
      <c r="O60" s="28" t="str">
        <f>G37</f>
        <v>Total</v>
      </c>
      <c r="Q60" s="28" t="str">
        <f>I37</f>
        <v>Piece</v>
      </c>
      <c r="R60" s="27"/>
      <c r="S60" s="27">
        <f>C37</f>
        <v>1</v>
      </c>
      <c r="T60" s="27">
        <f>D37</f>
        <v>2</v>
      </c>
      <c r="U60" s="27">
        <f>E37</f>
        <v>3</v>
      </c>
      <c r="V60" s="27">
        <f>F37</f>
        <v>4</v>
      </c>
    </row>
    <row r="61" spans="1:23" ht="15" customHeight="1" x14ac:dyDescent="0.25">
      <c r="A61" s="21">
        <f t="shared" ref="A61:A70" si="1">I61</f>
        <v>1</v>
      </c>
      <c r="B61" s="21"/>
      <c r="C61" s="21">
        <f>$J61*K61</f>
        <v>3500</v>
      </c>
      <c r="D61" s="21">
        <f t="shared" ref="D61:D70" si="2">$J61*L61</f>
        <v>0</v>
      </c>
      <c r="E61" s="21">
        <f t="shared" ref="E61:E70" si="3">$J61*M61</f>
        <v>0</v>
      </c>
      <c r="F61" s="21">
        <f t="shared" ref="F61:F70" si="4">$J61*N61</f>
        <v>0</v>
      </c>
      <c r="G61" s="21"/>
      <c r="I61" s="21">
        <f t="shared" si="0"/>
        <v>1</v>
      </c>
      <c r="J61" s="21">
        <f t="shared" ref="J61:J70" si="5">J38</f>
        <v>3500</v>
      </c>
      <c r="K61" s="22">
        <v>1</v>
      </c>
      <c r="L61" s="22">
        <v>0</v>
      </c>
      <c r="M61" s="22">
        <v>0</v>
      </c>
      <c r="N61" s="22">
        <v>0</v>
      </c>
      <c r="O61" s="21">
        <f>SUM(K61:N61)</f>
        <v>1</v>
      </c>
      <c r="Q61" s="21">
        <f t="shared" ref="Q61:Q70" si="6">I61</f>
        <v>1</v>
      </c>
      <c r="R61" s="21"/>
      <c r="S61" s="21">
        <f t="shared" ref="S61:V70" si="7">S$54</f>
        <v>1</v>
      </c>
      <c r="T61" s="21">
        <f t="shared" si="7"/>
        <v>1</v>
      </c>
      <c r="U61" s="21">
        <f t="shared" si="7"/>
        <v>0</v>
      </c>
      <c r="V61" s="21">
        <f t="shared" si="7"/>
        <v>0</v>
      </c>
    </row>
    <row r="62" spans="1:23" ht="15" customHeight="1" x14ac:dyDescent="0.25">
      <c r="A62" s="21">
        <f t="shared" si="1"/>
        <v>2</v>
      </c>
      <c r="B62" s="21"/>
      <c r="C62" s="21">
        <f t="shared" ref="C62:C70" si="8">$J62*K62</f>
        <v>2840</v>
      </c>
      <c r="D62" s="21">
        <f t="shared" si="2"/>
        <v>0</v>
      </c>
      <c r="E62" s="21">
        <f t="shared" si="3"/>
        <v>0</v>
      </c>
      <c r="F62" s="21">
        <f t="shared" si="4"/>
        <v>0</v>
      </c>
      <c r="G62" s="21"/>
      <c r="I62" s="21">
        <f t="shared" si="0"/>
        <v>2</v>
      </c>
      <c r="J62" s="21">
        <f t="shared" si="5"/>
        <v>2840</v>
      </c>
      <c r="K62" s="22">
        <v>1</v>
      </c>
      <c r="L62" s="22">
        <v>0</v>
      </c>
      <c r="M62" s="22">
        <v>0</v>
      </c>
      <c r="N62" s="22">
        <v>0</v>
      </c>
      <c r="O62" s="21">
        <f t="shared" ref="O62:O71" si="9">SUM(K62:N62)</f>
        <v>1</v>
      </c>
      <c r="Q62" s="21">
        <f t="shared" si="6"/>
        <v>2</v>
      </c>
      <c r="R62" s="21"/>
      <c r="S62" s="21">
        <f>S$54</f>
        <v>1</v>
      </c>
      <c r="T62" s="21">
        <f t="shared" si="7"/>
        <v>1</v>
      </c>
      <c r="U62" s="21">
        <f t="shared" si="7"/>
        <v>0</v>
      </c>
      <c r="V62" s="21">
        <f t="shared" si="7"/>
        <v>0</v>
      </c>
    </row>
    <row r="63" spans="1:23" ht="15" customHeight="1" x14ac:dyDescent="0.25">
      <c r="A63" s="21">
        <f t="shared" si="1"/>
        <v>3</v>
      </c>
      <c r="B63" s="21"/>
      <c r="C63" s="21">
        <f t="shared" si="8"/>
        <v>0</v>
      </c>
      <c r="D63" s="21">
        <f t="shared" si="2"/>
        <v>2550</v>
      </c>
      <c r="E63" s="21">
        <f t="shared" si="3"/>
        <v>0</v>
      </c>
      <c r="F63" s="21">
        <f t="shared" si="4"/>
        <v>0</v>
      </c>
      <c r="G63" s="21"/>
      <c r="I63" s="21">
        <f t="shared" si="0"/>
        <v>3</v>
      </c>
      <c r="J63" s="21">
        <f t="shared" si="5"/>
        <v>2550</v>
      </c>
      <c r="K63" s="22">
        <v>0</v>
      </c>
      <c r="L63" s="22">
        <v>1</v>
      </c>
      <c r="M63" s="22">
        <v>0</v>
      </c>
      <c r="N63" s="22">
        <v>0</v>
      </c>
      <c r="O63" s="21">
        <f t="shared" si="9"/>
        <v>1</v>
      </c>
      <c r="Q63" s="21">
        <f t="shared" si="6"/>
        <v>3</v>
      </c>
      <c r="R63" s="21"/>
      <c r="S63" s="21">
        <f t="shared" si="7"/>
        <v>1</v>
      </c>
      <c r="T63" s="21">
        <f t="shared" si="7"/>
        <v>1</v>
      </c>
      <c r="U63" s="21">
        <f t="shared" si="7"/>
        <v>0</v>
      </c>
      <c r="V63" s="21">
        <f t="shared" si="7"/>
        <v>0</v>
      </c>
    </row>
    <row r="64" spans="1:23" ht="15" customHeight="1" x14ac:dyDescent="0.25">
      <c r="A64" s="21">
        <f t="shared" si="1"/>
        <v>4</v>
      </c>
      <c r="B64" s="21"/>
      <c r="C64" s="21">
        <f t="shared" si="8"/>
        <v>1250</v>
      </c>
      <c r="D64" s="21">
        <f t="shared" si="2"/>
        <v>0</v>
      </c>
      <c r="E64" s="21">
        <f t="shared" si="3"/>
        <v>0</v>
      </c>
      <c r="F64" s="21">
        <f t="shared" si="4"/>
        <v>0</v>
      </c>
      <c r="G64" s="21"/>
      <c r="I64" s="21">
        <f t="shared" si="0"/>
        <v>4</v>
      </c>
      <c r="J64" s="21">
        <f t="shared" si="5"/>
        <v>1250</v>
      </c>
      <c r="K64" s="22">
        <v>1</v>
      </c>
      <c r="L64" s="22">
        <v>0</v>
      </c>
      <c r="M64" s="22">
        <v>0</v>
      </c>
      <c r="N64" s="22">
        <v>0</v>
      </c>
      <c r="O64" s="21">
        <f t="shared" si="9"/>
        <v>1</v>
      </c>
      <c r="Q64" s="21">
        <f t="shared" si="6"/>
        <v>4</v>
      </c>
      <c r="R64" s="21"/>
      <c r="S64" s="21">
        <f t="shared" si="7"/>
        <v>1</v>
      </c>
      <c r="T64" s="21">
        <f t="shared" si="7"/>
        <v>1</v>
      </c>
      <c r="U64" s="21">
        <f t="shared" si="7"/>
        <v>0</v>
      </c>
      <c r="V64" s="21">
        <f t="shared" si="7"/>
        <v>0</v>
      </c>
    </row>
    <row r="65" spans="1:22" ht="15" customHeight="1" x14ac:dyDescent="0.25">
      <c r="A65" s="21">
        <f t="shared" si="1"/>
        <v>5</v>
      </c>
      <c r="B65" s="21"/>
      <c r="C65" s="21">
        <f t="shared" si="8"/>
        <v>1210</v>
      </c>
      <c r="D65" s="21">
        <f t="shared" si="2"/>
        <v>0</v>
      </c>
      <c r="E65" s="21">
        <f t="shared" si="3"/>
        <v>0</v>
      </c>
      <c r="F65" s="21">
        <f t="shared" si="4"/>
        <v>0</v>
      </c>
      <c r="G65" s="21"/>
      <c r="I65" s="21">
        <f t="shared" si="0"/>
        <v>5</v>
      </c>
      <c r="J65" s="21">
        <f t="shared" si="5"/>
        <v>1210</v>
      </c>
      <c r="K65" s="22">
        <v>1</v>
      </c>
      <c r="L65" s="22">
        <v>0</v>
      </c>
      <c r="M65" s="22">
        <v>0</v>
      </c>
      <c r="N65" s="22">
        <v>0</v>
      </c>
      <c r="O65" s="21">
        <f t="shared" si="9"/>
        <v>1</v>
      </c>
      <c r="Q65" s="21">
        <f t="shared" si="6"/>
        <v>5</v>
      </c>
      <c r="R65" s="21"/>
      <c r="S65" s="21">
        <f t="shared" si="7"/>
        <v>1</v>
      </c>
      <c r="T65" s="21">
        <f t="shared" si="7"/>
        <v>1</v>
      </c>
      <c r="U65" s="21">
        <f t="shared" si="7"/>
        <v>0</v>
      </c>
      <c r="V65" s="21">
        <f t="shared" si="7"/>
        <v>0</v>
      </c>
    </row>
    <row r="66" spans="1:22" ht="15" customHeight="1" x14ac:dyDescent="0.25">
      <c r="A66" s="21">
        <f t="shared" si="1"/>
        <v>6</v>
      </c>
      <c r="B66" s="21"/>
      <c r="C66" s="21">
        <f t="shared" si="8"/>
        <v>0</v>
      </c>
      <c r="D66" s="21">
        <f t="shared" si="2"/>
        <v>1000</v>
      </c>
      <c r="E66" s="21">
        <f t="shared" si="3"/>
        <v>0</v>
      </c>
      <c r="F66" s="21">
        <f t="shared" si="4"/>
        <v>0</v>
      </c>
      <c r="G66" s="21"/>
      <c r="I66" s="21">
        <f t="shared" si="0"/>
        <v>6</v>
      </c>
      <c r="J66" s="21">
        <f t="shared" si="5"/>
        <v>1000</v>
      </c>
      <c r="K66" s="22">
        <v>0</v>
      </c>
      <c r="L66" s="22">
        <v>1</v>
      </c>
      <c r="M66" s="22">
        <v>0</v>
      </c>
      <c r="N66" s="22">
        <v>0</v>
      </c>
      <c r="O66" s="21">
        <f t="shared" si="9"/>
        <v>1</v>
      </c>
      <c r="Q66" s="21">
        <f t="shared" si="6"/>
        <v>6</v>
      </c>
      <c r="R66" s="21"/>
      <c r="S66" s="21">
        <f t="shared" si="7"/>
        <v>1</v>
      </c>
      <c r="T66" s="21">
        <f t="shared" si="7"/>
        <v>1</v>
      </c>
      <c r="U66" s="21">
        <f t="shared" si="7"/>
        <v>0</v>
      </c>
      <c r="V66" s="21">
        <f t="shared" si="7"/>
        <v>0</v>
      </c>
    </row>
    <row r="67" spans="1:22" ht="15" customHeight="1" x14ac:dyDescent="0.25">
      <c r="A67" s="21">
        <f t="shared" si="1"/>
        <v>7</v>
      </c>
      <c r="B67" s="21"/>
      <c r="C67" s="21">
        <f t="shared" si="8"/>
        <v>0</v>
      </c>
      <c r="D67" s="21">
        <f t="shared" si="2"/>
        <v>870</v>
      </c>
      <c r="E67" s="21">
        <f t="shared" si="3"/>
        <v>0</v>
      </c>
      <c r="F67" s="21">
        <f t="shared" si="4"/>
        <v>0</v>
      </c>
      <c r="G67" s="21"/>
      <c r="I67" s="21">
        <f t="shared" si="0"/>
        <v>7</v>
      </c>
      <c r="J67" s="21">
        <f t="shared" si="5"/>
        <v>870</v>
      </c>
      <c r="K67" s="22">
        <v>0</v>
      </c>
      <c r="L67" s="22">
        <v>1</v>
      </c>
      <c r="M67" s="22">
        <v>0</v>
      </c>
      <c r="N67" s="22">
        <v>0</v>
      </c>
      <c r="O67" s="21">
        <f t="shared" si="9"/>
        <v>1</v>
      </c>
      <c r="Q67" s="21">
        <f t="shared" si="6"/>
        <v>7</v>
      </c>
      <c r="R67" s="21"/>
      <c r="S67" s="21">
        <f t="shared" si="7"/>
        <v>1</v>
      </c>
      <c r="T67" s="21">
        <f t="shared" si="7"/>
        <v>1</v>
      </c>
      <c r="U67" s="21">
        <f t="shared" si="7"/>
        <v>0</v>
      </c>
      <c r="V67" s="21">
        <f t="shared" si="7"/>
        <v>0</v>
      </c>
    </row>
    <row r="68" spans="1:22" ht="15" customHeight="1" x14ac:dyDescent="0.25">
      <c r="A68" s="21">
        <f t="shared" si="1"/>
        <v>8</v>
      </c>
      <c r="B68" s="21"/>
      <c r="C68" s="21">
        <f t="shared" si="8"/>
        <v>0</v>
      </c>
      <c r="D68" s="21">
        <f t="shared" si="2"/>
        <v>850</v>
      </c>
      <c r="E68" s="21">
        <f t="shared" si="3"/>
        <v>0</v>
      </c>
      <c r="F68" s="21">
        <f t="shared" si="4"/>
        <v>0</v>
      </c>
      <c r="G68" s="21"/>
      <c r="I68" s="21">
        <f t="shared" si="0"/>
        <v>8</v>
      </c>
      <c r="J68" s="21">
        <f t="shared" si="5"/>
        <v>850</v>
      </c>
      <c r="K68" s="22">
        <v>0</v>
      </c>
      <c r="L68" s="22">
        <v>1</v>
      </c>
      <c r="M68" s="22">
        <v>0</v>
      </c>
      <c r="N68" s="22">
        <v>0</v>
      </c>
      <c r="O68" s="21">
        <f t="shared" si="9"/>
        <v>1</v>
      </c>
      <c r="Q68" s="21">
        <f t="shared" si="6"/>
        <v>8</v>
      </c>
      <c r="R68" s="21"/>
      <c r="S68" s="21">
        <f t="shared" si="7"/>
        <v>1</v>
      </c>
      <c r="T68" s="21">
        <f t="shared" si="7"/>
        <v>1</v>
      </c>
      <c r="U68" s="21">
        <f t="shared" si="7"/>
        <v>0</v>
      </c>
      <c r="V68" s="21">
        <f t="shared" si="7"/>
        <v>0</v>
      </c>
    </row>
    <row r="69" spans="1:22" ht="15" customHeight="1" x14ac:dyDescent="0.25">
      <c r="A69" s="21">
        <f t="shared" si="1"/>
        <v>9</v>
      </c>
      <c r="B69" s="21"/>
      <c r="C69" s="21">
        <f t="shared" si="8"/>
        <v>0</v>
      </c>
      <c r="D69" s="21">
        <f t="shared" si="2"/>
        <v>630</v>
      </c>
      <c r="E69" s="21">
        <f t="shared" si="3"/>
        <v>0</v>
      </c>
      <c r="F69" s="21">
        <f t="shared" si="4"/>
        <v>0</v>
      </c>
      <c r="G69" s="21"/>
      <c r="I69" s="21">
        <f t="shared" si="0"/>
        <v>9</v>
      </c>
      <c r="J69" s="21">
        <f t="shared" si="5"/>
        <v>630</v>
      </c>
      <c r="K69" s="22">
        <v>0</v>
      </c>
      <c r="L69" s="22">
        <v>1</v>
      </c>
      <c r="M69" s="22">
        <v>0</v>
      </c>
      <c r="N69" s="22">
        <v>0</v>
      </c>
      <c r="O69" s="21">
        <f t="shared" si="9"/>
        <v>1</v>
      </c>
      <c r="Q69" s="21">
        <f t="shared" si="6"/>
        <v>9</v>
      </c>
      <c r="R69" s="21"/>
      <c r="S69" s="21">
        <f t="shared" si="7"/>
        <v>1</v>
      </c>
      <c r="T69" s="21">
        <f t="shared" si="7"/>
        <v>1</v>
      </c>
      <c r="U69" s="21">
        <f t="shared" si="7"/>
        <v>0</v>
      </c>
      <c r="V69" s="21">
        <f t="shared" si="7"/>
        <v>0</v>
      </c>
    </row>
    <row r="70" spans="1:22" ht="15" customHeight="1" x14ac:dyDescent="0.25">
      <c r="A70" s="21">
        <f t="shared" si="1"/>
        <v>10</v>
      </c>
      <c r="B70" s="21"/>
      <c r="C70" s="21">
        <f t="shared" si="8"/>
        <v>0</v>
      </c>
      <c r="D70" s="21">
        <f t="shared" si="2"/>
        <v>500</v>
      </c>
      <c r="E70" s="21">
        <f t="shared" si="3"/>
        <v>0</v>
      </c>
      <c r="F70" s="21">
        <f t="shared" si="4"/>
        <v>0</v>
      </c>
      <c r="G70" s="21"/>
      <c r="I70" s="21">
        <f t="shared" si="0"/>
        <v>10</v>
      </c>
      <c r="J70" s="21">
        <f t="shared" si="5"/>
        <v>500</v>
      </c>
      <c r="K70" s="22">
        <v>0</v>
      </c>
      <c r="L70" s="22">
        <v>1</v>
      </c>
      <c r="M70" s="22">
        <v>0</v>
      </c>
      <c r="N70" s="22">
        <v>0</v>
      </c>
      <c r="O70" s="21">
        <f t="shared" si="9"/>
        <v>1</v>
      </c>
      <c r="Q70" s="21">
        <f t="shared" si="6"/>
        <v>10</v>
      </c>
      <c r="R70" s="21"/>
      <c r="S70" s="21">
        <f t="shared" si="7"/>
        <v>1</v>
      </c>
      <c r="T70" s="21">
        <f t="shared" si="7"/>
        <v>1</v>
      </c>
      <c r="U70" s="21">
        <f t="shared" si="7"/>
        <v>0</v>
      </c>
      <c r="V70" s="21">
        <f t="shared" si="7"/>
        <v>0</v>
      </c>
    </row>
    <row r="71" spans="1:22" ht="15" customHeight="1" x14ac:dyDescent="0.25">
      <c r="A71" s="29"/>
      <c r="B71" s="29"/>
      <c r="C71" s="30">
        <f>SUM(C61:C70)</f>
        <v>8800</v>
      </c>
      <c r="D71" s="30">
        <f t="shared" ref="D71:F71" si="10">SUM(D61:D70)</f>
        <v>6400</v>
      </c>
      <c r="E71" s="30">
        <f t="shared" si="10"/>
        <v>0</v>
      </c>
      <c r="F71" s="30">
        <f t="shared" si="10"/>
        <v>0</v>
      </c>
      <c r="G71" s="42"/>
      <c r="I71" s="31" t="s">
        <v>20</v>
      </c>
      <c r="J71" s="30">
        <f>SUM(J61:J70)</f>
        <v>15200</v>
      </c>
      <c r="K71" s="30">
        <f>SUM(K61:K70)</f>
        <v>4</v>
      </c>
      <c r="L71" s="30">
        <f>SUM(L61:L70)</f>
        <v>6</v>
      </c>
      <c r="M71" s="30">
        <f>SUM(M61:M70)</f>
        <v>0</v>
      </c>
      <c r="N71" s="30">
        <f>SUM(N61:N70)</f>
        <v>0</v>
      </c>
      <c r="O71" s="30">
        <f t="shared" si="9"/>
        <v>10</v>
      </c>
      <c r="Q71" s="29"/>
      <c r="R71" s="29"/>
      <c r="S71" s="29"/>
      <c r="T71" s="29"/>
      <c r="U71" s="29"/>
      <c r="V71" s="29"/>
    </row>
    <row r="72" spans="1:22" ht="15" customHeight="1" x14ac:dyDescent="0.25"/>
    <row r="73" spans="1:22" ht="15" hidden="1" customHeight="1" x14ac:dyDescent="0.25"/>
    <row r="74" spans="1:22" ht="15" hidden="1" customHeight="1" x14ac:dyDescent="0.25"/>
    <row r="75" spans="1:22" ht="15" hidden="1" customHeight="1" x14ac:dyDescent="0.25"/>
    <row r="76" spans="1:22" ht="15" hidden="1" customHeight="1" x14ac:dyDescent="0.25"/>
    <row r="77" spans="1:22" ht="15" hidden="1" customHeight="1" x14ac:dyDescent="0.25"/>
    <row r="78" spans="1:22" ht="15" hidden="1" customHeight="1" x14ac:dyDescent="0.25"/>
    <row r="79" spans="1:22" ht="15" hidden="1" customHeight="1" x14ac:dyDescent="0.25"/>
    <row r="80" spans="1:22" ht="15" hidden="1" customHeight="1" x14ac:dyDescent="0.25"/>
    <row r="81" s="12" customFormat="1" ht="15" hidden="1" customHeight="1" x14ac:dyDescent="0.25"/>
    <row r="82" s="12" customFormat="1" ht="15" hidden="1" customHeight="1" x14ac:dyDescent="0.25"/>
    <row r="83" s="12" customFormat="1" ht="15" hidden="1" customHeight="1" x14ac:dyDescent="0.25"/>
    <row r="84" s="12" customFormat="1" ht="15" hidden="1" customHeight="1" x14ac:dyDescent="0.25"/>
    <row r="85" s="12" customFormat="1" ht="15" hidden="1" customHeight="1" x14ac:dyDescent="0.25"/>
    <row r="86" s="12" customFormat="1" ht="15" hidden="1" customHeight="1" x14ac:dyDescent="0.25"/>
    <row r="87" s="12" customFormat="1" ht="15" hidden="1" customHeight="1" x14ac:dyDescent="0.25"/>
    <row r="88" s="12" customFormat="1" ht="15" hidden="1" customHeight="1" x14ac:dyDescent="0.25"/>
    <row r="89" s="12" customFormat="1" ht="15" hidden="1" customHeight="1" x14ac:dyDescent="0.25"/>
    <row r="90" s="12" customFormat="1" ht="15" hidden="1" customHeight="1" x14ac:dyDescent="0.25"/>
    <row r="91" s="12" customFormat="1" ht="15" hidden="1" customHeight="1" x14ac:dyDescent="0.25"/>
    <row r="92" s="12" customFormat="1" ht="15" hidden="1" customHeight="1" x14ac:dyDescent="0.25"/>
    <row r="93" s="12" customFormat="1" ht="15" hidden="1" customHeight="1" x14ac:dyDescent="0.25"/>
    <row r="94" s="12" customFormat="1" ht="15" hidden="1" customHeight="1" x14ac:dyDescent="0.25"/>
    <row r="95" s="12" customFormat="1" ht="15" hidden="1" customHeight="1" x14ac:dyDescent="0.25"/>
    <row r="96" s="12" customFormat="1" ht="15" hidden="1" customHeight="1" x14ac:dyDescent="0.25"/>
    <row r="97" s="12" customFormat="1" ht="15" hidden="1" customHeight="1" x14ac:dyDescent="0.25"/>
    <row r="98" s="12" customFormat="1" ht="15" hidden="1" customHeight="1" x14ac:dyDescent="0.25"/>
    <row r="99" s="12" customFormat="1" ht="15" hidden="1" customHeight="1" x14ac:dyDescent="0.25"/>
    <row r="100" s="12" customFormat="1" ht="15" hidden="1" customHeight="1" x14ac:dyDescent="0.25"/>
    <row r="101" s="12" customFormat="1" ht="15" hidden="1" customHeight="1" x14ac:dyDescent="0.25"/>
    <row r="102" s="12" customFormat="1" ht="15" hidden="1" customHeight="1" x14ac:dyDescent="0.25"/>
    <row r="103" s="12" customFormat="1" ht="15" hidden="1" customHeight="1" x14ac:dyDescent="0.25"/>
    <row r="104" s="12" customFormat="1" ht="15" hidden="1" customHeight="1" x14ac:dyDescent="0.25"/>
    <row r="105" s="12" customFormat="1" ht="15" hidden="1" customHeight="1" x14ac:dyDescent="0.25"/>
    <row r="106" s="12" customFormat="1" ht="15" hidden="1" customHeight="1" x14ac:dyDescent="0.25"/>
    <row r="107" s="12" customFormat="1" ht="15" hidden="1" customHeight="1" x14ac:dyDescent="0.25"/>
    <row r="108" s="12" customFormat="1" ht="15" hidden="1" customHeight="1" x14ac:dyDescent="0.25"/>
    <row r="109" s="12" customFormat="1" ht="15" hidden="1" customHeight="1" x14ac:dyDescent="0.25"/>
    <row r="110" s="12" customFormat="1" ht="15" hidden="1" customHeight="1" x14ac:dyDescent="0.25"/>
    <row r="111" s="12" customFormat="1" ht="15" hidden="1" customHeight="1" x14ac:dyDescent="0.25"/>
    <row r="112" s="12" customFormat="1" ht="15" hidden="1" customHeight="1" x14ac:dyDescent="0.25"/>
    <row r="113" spans="7:12" ht="15" hidden="1" customHeight="1" x14ac:dyDescent="0.25"/>
    <row r="114" spans="7:12" ht="15" hidden="1" customHeight="1" x14ac:dyDescent="0.25"/>
    <row r="115" spans="7:12" ht="15" hidden="1" customHeight="1" x14ac:dyDescent="0.25"/>
    <row r="116" spans="7:12" ht="15" hidden="1" customHeight="1" x14ac:dyDescent="0.25"/>
    <row r="117" spans="7:12" ht="15" hidden="1" customHeight="1" x14ac:dyDescent="0.25"/>
    <row r="118" spans="7:12" ht="15" hidden="1" customHeight="1" x14ac:dyDescent="0.25">
      <c r="G118" s="32"/>
      <c r="H118" s="32"/>
      <c r="I118" s="32"/>
      <c r="J118" s="32"/>
      <c r="K118" s="32"/>
      <c r="L118" s="32"/>
    </row>
  </sheetData>
  <sheetProtection selectLockedCells="1"/>
  <conditionalFormatting sqref="S54:V54 K61:N70">
    <cfRule type="expression" dxfId="3" priority="2">
      <formula>K54=1</formula>
    </cfRule>
  </conditionalFormatting>
  <conditionalFormatting sqref="G41">
    <cfRule type="expression" dxfId="2" priority="1">
      <formula>NOT($G$41)</formula>
    </cfRule>
  </conditionalFormatting>
  <pageMargins left="0.59055118110236227" right="0.59055118110236227" top="0.59055118110236227" bottom="0.59055118110236227" header="0.31496062992125984" footer="0.31496062992125984"/>
  <pageSetup paperSize="9" scale="75" fitToHeight="0" orientation="landscape" horizontalDpi="0" verticalDpi="0" r:id="rId1"/>
  <headerFooter>
    <oddFooter>&amp;LFile: &amp;F, Worksheet: &amp;A&amp;CPage &amp;P of &amp;N&amp;RCopyright www.solvermax.com</oddFooter>
  </headerFooter>
  <rowBreaks count="2" manualBreakCount="2">
    <brk id="33" max="16383" man="1"/>
    <brk id="4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E9DAABAF-0E2C-4552-B924-5284466082CE}">
          <x14:formula1>
            <xm:f>Control!$A$5:$A$6</xm:f>
          </x14:formula1>
          <xm:sqref>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AF38"/>
  <sheetViews>
    <sheetView showGridLines="0" zoomScaleNormal="100" workbookViewId="0">
      <selection activeCell="A2" sqref="A2"/>
    </sheetView>
  </sheetViews>
  <sheetFormatPr defaultColWidth="0" defaultRowHeight="15" zeroHeight="1" x14ac:dyDescent="0.25"/>
  <cols>
    <col min="1" max="2" width="9.375" customWidth="1"/>
    <col min="3" max="7" width="7.5" customWidth="1"/>
    <col min="8" max="8" width="3.75" customWidth="1"/>
    <col min="9" max="13" width="7.5" customWidth="1"/>
    <col min="14" max="14" width="3.75" customWidth="1"/>
    <col min="15" max="19" width="7.5" customWidth="1"/>
    <col min="20" max="20" width="3.75" customWidth="1"/>
    <col min="21" max="25" width="7.5" customWidth="1"/>
    <col min="26" max="26" width="3.75" customWidth="1"/>
    <col min="27" max="31" width="7.5" customWidth="1"/>
    <col min="32" max="32" width="2.5" customWidth="1"/>
    <col min="33" max="16384" width="8" hidden="1"/>
  </cols>
  <sheetData>
    <row r="1" spans="1:31" ht="21" x14ac:dyDescent="0.35">
      <c r="A1" s="8" t="s">
        <v>3</v>
      </c>
    </row>
    <row r="2" spans="1:31" x14ac:dyDescent="0.25"/>
    <row r="3" spans="1:31" ht="17.25" x14ac:dyDescent="0.3">
      <c r="A3" s="7" t="s">
        <v>12</v>
      </c>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spans="1:31" x14ac:dyDescent="0.25"/>
    <row r="5" spans="1:31" x14ac:dyDescent="0.25"/>
    <row r="6" spans="1:31" x14ac:dyDescent="0.25"/>
    <row r="7" spans="1:31" x14ac:dyDescent="0.25"/>
    <row r="8" spans="1:31" x14ac:dyDescent="0.25"/>
    <row r="9" spans="1:31" x14ac:dyDescent="0.25"/>
    <row r="10" spans="1:31" ht="17.25" x14ac:dyDescent="0.3">
      <c r="A10" s="7" t="s">
        <v>43</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x14ac:dyDescent="0.25"/>
    <row r="12" spans="1:31" ht="15.75" x14ac:dyDescent="0.25">
      <c r="C12" s="9" t="s">
        <v>49</v>
      </c>
      <c r="I12" s="9" t="s">
        <v>50</v>
      </c>
      <c r="O12" s="9" t="s">
        <v>51</v>
      </c>
      <c r="U12" s="9" t="s">
        <v>52</v>
      </c>
      <c r="AA12" s="9" t="s">
        <v>53</v>
      </c>
    </row>
    <row r="13" spans="1:31" ht="15.75" x14ac:dyDescent="0.25">
      <c r="A13" s="9" t="s">
        <v>25</v>
      </c>
      <c r="B13" s="12"/>
      <c r="E13" s="21"/>
    </row>
    <row r="14" spans="1:31" x14ac:dyDescent="0.25">
      <c r="A14" s="12" t="s">
        <v>38</v>
      </c>
      <c r="B14" s="12"/>
      <c r="C14" s="35">
        <v>1480</v>
      </c>
      <c r="D14" s="12" t="s">
        <v>35</v>
      </c>
      <c r="E14" s="12"/>
      <c r="I14" s="35">
        <v>0</v>
      </c>
      <c r="J14" s="12" t="s">
        <v>35</v>
      </c>
      <c r="O14" s="35">
        <v>0</v>
      </c>
      <c r="P14" s="12" t="s">
        <v>35</v>
      </c>
      <c r="U14" s="35">
        <v>110</v>
      </c>
      <c r="V14" s="12" t="s">
        <v>35</v>
      </c>
      <c r="AA14" s="35">
        <v>150</v>
      </c>
      <c r="AB14" s="12" t="s">
        <v>35</v>
      </c>
    </row>
    <row r="15" spans="1:31" x14ac:dyDescent="0.25">
      <c r="A15" s="12" t="s">
        <v>23</v>
      </c>
      <c r="B15" s="12"/>
      <c r="C15" s="34">
        <v>9.7368421052631576E-2</v>
      </c>
      <c r="D15" s="12"/>
      <c r="E15" s="12"/>
      <c r="I15" s="34">
        <v>0</v>
      </c>
      <c r="O15" s="34">
        <v>0</v>
      </c>
      <c r="U15" s="34">
        <v>7.2368421052631578E-3</v>
      </c>
      <c r="AA15" s="34">
        <v>9.8684210526315784E-3</v>
      </c>
    </row>
    <row r="16" spans="1:31" x14ac:dyDescent="0.25">
      <c r="A16" s="1" t="s">
        <v>31</v>
      </c>
      <c r="B16" s="12"/>
      <c r="C16" s="35">
        <v>2</v>
      </c>
      <c r="D16" s="12"/>
      <c r="E16" s="12"/>
      <c r="I16" s="35">
        <v>2</v>
      </c>
      <c r="O16" s="35">
        <v>3</v>
      </c>
      <c r="U16" s="35">
        <v>3</v>
      </c>
      <c r="AA16" s="35">
        <v>4</v>
      </c>
    </row>
    <row r="17" spans="1:31" x14ac:dyDescent="0.25"/>
    <row r="18" spans="1:31" ht="15.75" x14ac:dyDescent="0.25">
      <c r="A18" s="9" t="s">
        <v>26</v>
      </c>
      <c r="C18" s="25" t="s">
        <v>32</v>
      </c>
      <c r="D18" s="25"/>
      <c r="E18" s="25"/>
      <c r="F18" s="25"/>
      <c r="G18" s="25"/>
      <c r="I18" s="25" t="s">
        <v>32</v>
      </c>
      <c r="J18" s="25"/>
      <c r="K18" s="25"/>
      <c r="L18" s="25"/>
      <c r="M18" s="25"/>
      <c r="O18" s="25" t="s">
        <v>32</v>
      </c>
      <c r="P18" s="25"/>
      <c r="Q18" s="25"/>
      <c r="R18" s="25"/>
      <c r="S18" s="25"/>
      <c r="T18" s="40"/>
      <c r="U18" s="25" t="s">
        <v>32</v>
      </c>
      <c r="V18" s="25"/>
      <c r="W18" s="25"/>
      <c r="X18" s="25"/>
      <c r="Y18" s="25"/>
      <c r="AA18" s="25" t="s">
        <v>32</v>
      </c>
      <c r="AB18" s="25"/>
      <c r="AC18" s="25"/>
      <c r="AD18" s="25"/>
      <c r="AE18" s="25"/>
    </row>
    <row r="19" spans="1:31" x14ac:dyDescent="0.25">
      <c r="A19" s="26" t="s">
        <v>18</v>
      </c>
      <c r="B19" s="26"/>
      <c r="C19" s="27">
        <v>1</v>
      </c>
      <c r="D19" s="27">
        <v>2</v>
      </c>
      <c r="E19" s="27">
        <v>3</v>
      </c>
      <c r="F19" s="28">
        <v>4</v>
      </c>
      <c r="G19" s="28" t="s">
        <v>20</v>
      </c>
      <c r="I19" s="27">
        <v>1</v>
      </c>
      <c r="J19" s="27">
        <v>2</v>
      </c>
      <c r="K19" s="27">
        <v>3</v>
      </c>
      <c r="L19" s="28">
        <v>4</v>
      </c>
      <c r="M19" s="28" t="s">
        <v>20</v>
      </c>
      <c r="O19" s="27">
        <v>1</v>
      </c>
      <c r="P19" s="27">
        <v>2</v>
      </c>
      <c r="Q19" s="27">
        <v>3</v>
      </c>
      <c r="R19" s="28">
        <v>4</v>
      </c>
      <c r="S19" s="28" t="s">
        <v>20</v>
      </c>
      <c r="T19" s="41"/>
      <c r="U19" s="27">
        <v>1</v>
      </c>
      <c r="V19" s="27">
        <v>2</v>
      </c>
      <c r="W19" s="27">
        <v>3</v>
      </c>
      <c r="X19" s="28">
        <v>4</v>
      </c>
      <c r="Y19" s="28" t="s">
        <v>20</v>
      </c>
      <c r="AA19" s="27">
        <v>1</v>
      </c>
      <c r="AB19" s="27">
        <v>2</v>
      </c>
      <c r="AC19" s="27">
        <v>3</v>
      </c>
      <c r="AD19" s="28">
        <v>4</v>
      </c>
      <c r="AE19" s="28" t="s">
        <v>20</v>
      </c>
    </row>
    <row r="20" spans="1:31" x14ac:dyDescent="0.25">
      <c r="A20" s="12" t="s">
        <v>22</v>
      </c>
      <c r="B20" s="12"/>
      <c r="C20" s="35">
        <v>10000</v>
      </c>
      <c r="D20" s="35">
        <v>6680</v>
      </c>
      <c r="E20" s="35">
        <v>0</v>
      </c>
      <c r="F20" s="35">
        <v>0</v>
      </c>
      <c r="G20" s="21">
        <f>SUM(C20:F20)</f>
        <v>16680</v>
      </c>
      <c r="I20" s="35">
        <v>10000</v>
      </c>
      <c r="J20" s="35">
        <v>6680</v>
      </c>
      <c r="K20" s="35">
        <v>0</v>
      </c>
      <c r="L20" s="35">
        <v>0</v>
      </c>
      <c r="M20" s="21">
        <f>SUM(I20:L20)</f>
        <v>16680</v>
      </c>
      <c r="O20" s="35">
        <v>10000</v>
      </c>
      <c r="P20" s="35">
        <v>6680</v>
      </c>
      <c r="Q20" s="35">
        <v>2250</v>
      </c>
      <c r="R20" s="35">
        <v>0</v>
      </c>
      <c r="S20" s="21">
        <f>SUM(O20:R20)</f>
        <v>18930</v>
      </c>
      <c r="T20" s="21"/>
      <c r="U20" s="35">
        <v>10000</v>
      </c>
      <c r="V20" s="35">
        <v>6680</v>
      </c>
      <c r="W20" s="35">
        <v>0</v>
      </c>
      <c r="X20" s="35">
        <v>1200</v>
      </c>
      <c r="Y20" s="21">
        <f>SUM(U20:X20)</f>
        <v>17880</v>
      </c>
      <c r="AA20" s="35">
        <v>10000</v>
      </c>
      <c r="AB20" s="35">
        <v>6680</v>
      </c>
      <c r="AC20" s="35">
        <v>2250</v>
      </c>
      <c r="AD20" s="35">
        <v>1200</v>
      </c>
      <c r="AE20" s="21">
        <f>SUM(AA20:AD20)</f>
        <v>20130</v>
      </c>
    </row>
    <row r="21" spans="1:31" x14ac:dyDescent="0.25">
      <c r="A21" s="12" t="s">
        <v>21</v>
      </c>
      <c r="B21" s="12"/>
      <c r="C21" s="35">
        <v>8800</v>
      </c>
      <c r="D21" s="35">
        <v>6400</v>
      </c>
      <c r="E21" s="35">
        <v>0</v>
      </c>
      <c r="F21" s="35">
        <v>0</v>
      </c>
      <c r="G21" s="21">
        <f>SUM(C21:F21)</f>
        <v>15200</v>
      </c>
      <c r="I21" s="35">
        <v>8520</v>
      </c>
      <c r="J21" s="35">
        <v>6680</v>
      </c>
      <c r="K21" s="35">
        <v>0</v>
      </c>
      <c r="L21" s="35">
        <v>0</v>
      </c>
      <c r="M21" s="21">
        <f>SUM(I21:L21)</f>
        <v>15200</v>
      </c>
      <c r="O21" s="35">
        <v>6270</v>
      </c>
      <c r="P21" s="35">
        <v>6680</v>
      </c>
      <c r="Q21" s="35">
        <v>2250</v>
      </c>
      <c r="R21" s="35">
        <v>0</v>
      </c>
      <c r="S21" s="21">
        <f>SUM(O21:R21)</f>
        <v>15200</v>
      </c>
      <c r="T21" s="21"/>
      <c r="U21" s="35">
        <v>7430</v>
      </c>
      <c r="V21" s="35">
        <v>6640</v>
      </c>
      <c r="W21" s="35">
        <v>0</v>
      </c>
      <c r="X21" s="35">
        <v>1130</v>
      </c>
      <c r="Y21" s="21">
        <f>SUM(U21:X21)</f>
        <v>15200</v>
      </c>
      <c r="AA21" s="35">
        <v>5220</v>
      </c>
      <c r="AB21" s="35">
        <v>6640</v>
      </c>
      <c r="AC21" s="35">
        <v>2210</v>
      </c>
      <c r="AD21" s="35">
        <v>1130</v>
      </c>
      <c r="AE21" s="21">
        <f>SUM(AA21:AD21)</f>
        <v>15200</v>
      </c>
    </row>
    <row r="22" spans="1:31" x14ac:dyDescent="0.25">
      <c r="A22" s="29" t="s">
        <v>41</v>
      </c>
      <c r="B22" s="29"/>
      <c r="C22" s="30">
        <f>C20-C21</f>
        <v>1200</v>
      </c>
      <c r="D22" s="30">
        <f>D20-D21</f>
        <v>280</v>
      </c>
      <c r="E22" s="30">
        <f>E20-E21</f>
        <v>0</v>
      </c>
      <c r="F22" s="30">
        <f>F20-F21</f>
        <v>0</v>
      </c>
      <c r="G22" s="30">
        <f>G20-G21</f>
        <v>1480</v>
      </c>
      <c r="I22" s="30">
        <f>I20-I21</f>
        <v>1480</v>
      </c>
      <c r="J22" s="30">
        <f>J20-J21</f>
        <v>0</v>
      </c>
      <c r="K22" s="30">
        <f>K20-K21</f>
        <v>0</v>
      </c>
      <c r="L22" s="30">
        <f>L20-L21</f>
        <v>0</v>
      </c>
      <c r="M22" s="30">
        <f>M20-M21</f>
        <v>1480</v>
      </c>
      <c r="O22" s="30">
        <f>O20-O21</f>
        <v>3730</v>
      </c>
      <c r="P22" s="30">
        <f>P20-P21</f>
        <v>0</v>
      </c>
      <c r="Q22" s="30">
        <f>Q20-Q21</f>
        <v>0</v>
      </c>
      <c r="R22" s="30">
        <f>R20-R21</f>
        <v>0</v>
      </c>
      <c r="S22" s="30">
        <f>S20-S21</f>
        <v>3730</v>
      </c>
      <c r="T22" s="42"/>
      <c r="U22" s="30">
        <f>U20-U21</f>
        <v>2570</v>
      </c>
      <c r="V22" s="30">
        <f>V20-V21</f>
        <v>40</v>
      </c>
      <c r="W22" s="30">
        <f>W20-W21</f>
        <v>0</v>
      </c>
      <c r="X22" s="30">
        <f>X20-X21</f>
        <v>70</v>
      </c>
      <c r="Y22" s="30">
        <f>Y20-Y21</f>
        <v>2680</v>
      </c>
      <c r="AA22" s="30">
        <f>AA20-AA21</f>
        <v>4780</v>
      </c>
      <c r="AB22" s="30">
        <f>AB20-AB21</f>
        <v>40</v>
      </c>
      <c r="AC22" s="30">
        <f>AC20-AC21</f>
        <v>40</v>
      </c>
      <c r="AD22" s="30">
        <f>AD20-AD21</f>
        <v>70</v>
      </c>
      <c r="AE22" s="30">
        <f>AE20-AE21</f>
        <v>4930</v>
      </c>
    </row>
    <row r="23" spans="1:31" x14ac:dyDescent="0.25">
      <c r="A23" s="32" t="s">
        <v>40</v>
      </c>
      <c r="B23" s="32"/>
      <c r="C23" s="38">
        <f>IFERROR(C22/C20,0)</f>
        <v>0.12</v>
      </c>
      <c r="D23" s="38">
        <f t="shared" ref="D23:G23" si="0">IFERROR(D22/D20,0)</f>
        <v>4.1916167664670656E-2</v>
      </c>
      <c r="E23" s="38">
        <f t="shared" si="0"/>
        <v>0</v>
      </c>
      <c r="F23" s="38">
        <f t="shared" si="0"/>
        <v>0</v>
      </c>
      <c r="G23" s="38">
        <f t="shared" si="0"/>
        <v>8.8729016786570747E-2</v>
      </c>
      <c r="I23" s="38">
        <f>IFERROR(I22/I20,0)</f>
        <v>0.14799999999999999</v>
      </c>
      <c r="J23" s="38">
        <f t="shared" ref="J23" si="1">IFERROR(J22/J20,0)</f>
        <v>0</v>
      </c>
      <c r="K23" s="38">
        <f t="shared" ref="K23" si="2">IFERROR(K22/K20,0)</f>
        <v>0</v>
      </c>
      <c r="L23" s="38">
        <f t="shared" ref="L23:M23" si="3">IFERROR(L22/L20,0)</f>
        <v>0</v>
      </c>
      <c r="M23" s="38">
        <f t="shared" si="3"/>
        <v>8.8729016786570747E-2</v>
      </c>
      <c r="O23" s="38">
        <f>IFERROR(O22/O20,0)</f>
        <v>0.373</v>
      </c>
      <c r="P23" s="38">
        <f t="shared" ref="P23" si="4">IFERROR(P22/P20,0)</f>
        <v>0</v>
      </c>
      <c r="Q23" s="38">
        <f t="shared" ref="Q23" si="5">IFERROR(Q22/Q20,0)</f>
        <v>0</v>
      </c>
      <c r="R23" s="38">
        <f t="shared" ref="R23:S23" si="6">IFERROR(R22/R20,0)</f>
        <v>0</v>
      </c>
      <c r="S23" s="38">
        <f t="shared" si="6"/>
        <v>0.19704173269941891</v>
      </c>
      <c r="T23" s="38"/>
      <c r="U23" s="38">
        <f>IFERROR(U22/U20,0)</f>
        <v>0.25700000000000001</v>
      </c>
      <c r="V23" s="38">
        <f t="shared" ref="V23:Y23" si="7">IFERROR(V22/V20,0)</f>
        <v>5.9880239520958087E-3</v>
      </c>
      <c r="W23" s="38">
        <f t="shared" si="7"/>
        <v>0</v>
      </c>
      <c r="X23" s="38">
        <f t="shared" si="7"/>
        <v>5.8333333333333334E-2</v>
      </c>
      <c r="Y23" s="38">
        <f t="shared" si="7"/>
        <v>0.14988814317673377</v>
      </c>
      <c r="AA23" s="38">
        <f>IFERROR(AA22/AA20,0)</f>
        <v>0.47799999999999998</v>
      </c>
      <c r="AB23" s="38">
        <f t="shared" ref="AB23" si="8">IFERROR(AB22/AB20,0)</f>
        <v>5.9880239520958087E-3</v>
      </c>
      <c r="AC23" s="38">
        <f t="shared" ref="AC23" si="9">IFERROR(AC22/AC20,0)</f>
        <v>1.7777777777777778E-2</v>
      </c>
      <c r="AD23" s="38">
        <f t="shared" ref="AD23:AE23" si="10">IFERROR(AD22/AD20,0)</f>
        <v>5.8333333333333334E-2</v>
      </c>
      <c r="AE23" s="38">
        <f t="shared" si="10"/>
        <v>0.24490809736711375</v>
      </c>
    </row>
    <row r="24" spans="1:31" x14ac:dyDescent="0.25"/>
    <row r="25" spans="1:31" ht="15.75" x14ac:dyDescent="0.25">
      <c r="A25" s="9" t="s">
        <v>27</v>
      </c>
      <c r="C25" s="25" t="s">
        <v>32</v>
      </c>
      <c r="D25" s="25"/>
      <c r="E25" s="25"/>
      <c r="F25" s="25"/>
      <c r="G25" s="25"/>
      <c r="I25" s="25" t="s">
        <v>32</v>
      </c>
      <c r="J25" s="25"/>
      <c r="K25" s="25"/>
      <c r="L25" s="25"/>
      <c r="M25" s="25"/>
      <c r="O25" s="25" t="s">
        <v>32</v>
      </c>
      <c r="P25" s="25"/>
      <c r="Q25" s="25"/>
      <c r="R25" s="25"/>
      <c r="S25" s="25"/>
      <c r="T25" s="40"/>
      <c r="U25" s="25" t="s">
        <v>32</v>
      </c>
      <c r="V25" s="25"/>
      <c r="W25" s="25"/>
      <c r="X25" s="25"/>
      <c r="Y25" s="25"/>
      <c r="AA25" s="25" t="s">
        <v>32</v>
      </c>
      <c r="AB25" s="25"/>
      <c r="AC25" s="25"/>
      <c r="AD25" s="25"/>
      <c r="AE25" s="25"/>
    </row>
    <row r="26" spans="1:31" x14ac:dyDescent="0.25">
      <c r="A26" s="18" t="s">
        <v>19</v>
      </c>
      <c r="B26" s="18" t="s">
        <v>18</v>
      </c>
      <c r="C26" s="27">
        <v>1</v>
      </c>
      <c r="D26" s="27">
        <v>2</v>
      </c>
      <c r="E26" s="27">
        <v>3</v>
      </c>
      <c r="F26" s="27">
        <v>4</v>
      </c>
      <c r="G26" s="28" t="s">
        <v>20</v>
      </c>
      <c r="I26" s="27">
        <v>1</v>
      </c>
      <c r="J26" s="27">
        <v>2</v>
      </c>
      <c r="K26" s="27">
        <v>3</v>
      </c>
      <c r="L26" s="27">
        <v>4</v>
      </c>
      <c r="M26" s="28" t="s">
        <v>20</v>
      </c>
      <c r="O26" s="27">
        <v>1</v>
      </c>
      <c r="P26" s="27">
        <v>2</v>
      </c>
      <c r="Q26" s="27">
        <v>3</v>
      </c>
      <c r="R26" s="27">
        <v>4</v>
      </c>
      <c r="S26" s="28" t="s">
        <v>20</v>
      </c>
      <c r="T26" s="41"/>
      <c r="U26" s="27">
        <v>1</v>
      </c>
      <c r="V26" s="27">
        <v>2</v>
      </c>
      <c r="W26" s="27">
        <v>3</v>
      </c>
      <c r="X26" s="27">
        <v>4</v>
      </c>
      <c r="Y26" s="28" t="s">
        <v>20</v>
      </c>
      <c r="AA26" s="27">
        <v>1</v>
      </c>
      <c r="AB26" s="27">
        <v>2</v>
      </c>
      <c r="AC26" s="27">
        <v>3</v>
      </c>
      <c r="AD26" s="27">
        <v>4</v>
      </c>
      <c r="AE26" s="28" t="s">
        <v>20</v>
      </c>
    </row>
    <row r="27" spans="1:31" x14ac:dyDescent="0.25">
      <c r="A27" s="35">
        <v>1</v>
      </c>
      <c r="B27" s="35">
        <v>3500</v>
      </c>
      <c r="C27" s="35">
        <v>1</v>
      </c>
      <c r="D27" s="35">
        <v>0</v>
      </c>
      <c r="E27" s="35">
        <v>0</v>
      </c>
      <c r="F27" s="35">
        <v>0</v>
      </c>
      <c r="G27" s="21">
        <f t="shared" ref="G27:G37" si="11">SUM(C27:F27)</f>
        <v>1</v>
      </c>
      <c r="I27" s="35">
        <v>0</v>
      </c>
      <c r="J27" s="35">
        <v>1</v>
      </c>
      <c r="K27" s="35">
        <v>0</v>
      </c>
      <c r="L27" s="35">
        <v>0</v>
      </c>
      <c r="M27" s="21">
        <f t="shared" ref="M27:M37" si="12">SUM(I27:L27)</f>
        <v>1</v>
      </c>
      <c r="O27" s="35">
        <v>0</v>
      </c>
      <c r="P27" s="35">
        <v>1</v>
      </c>
      <c r="Q27" s="35">
        <v>0</v>
      </c>
      <c r="R27" s="35">
        <v>0</v>
      </c>
      <c r="S27" s="21">
        <f t="shared" ref="S27:S37" si="13">SUM(O27:R27)</f>
        <v>1</v>
      </c>
      <c r="T27" s="21"/>
      <c r="U27" s="35">
        <v>1</v>
      </c>
      <c r="V27" s="35">
        <v>0</v>
      </c>
      <c r="W27" s="35">
        <v>0</v>
      </c>
      <c r="X27" s="35">
        <v>0</v>
      </c>
      <c r="Y27" s="21">
        <f t="shared" ref="Y27:Y37" si="14">SUM(U27:X27)</f>
        <v>1</v>
      </c>
      <c r="AA27" s="35">
        <v>1</v>
      </c>
      <c r="AB27" s="35">
        <v>0</v>
      </c>
      <c r="AC27" s="35">
        <v>0</v>
      </c>
      <c r="AD27" s="35">
        <v>0</v>
      </c>
      <c r="AE27" s="21">
        <f t="shared" ref="AE27:AE37" si="15">SUM(AA27:AD27)</f>
        <v>1</v>
      </c>
    </row>
    <row r="28" spans="1:31" x14ac:dyDescent="0.25">
      <c r="A28" s="35">
        <v>2</v>
      </c>
      <c r="B28" s="35">
        <v>2840</v>
      </c>
      <c r="C28" s="35">
        <v>1</v>
      </c>
      <c r="D28" s="35">
        <v>0</v>
      </c>
      <c r="E28" s="35">
        <v>0</v>
      </c>
      <c r="F28" s="35">
        <v>0</v>
      </c>
      <c r="G28" s="21">
        <f t="shared" si="11"/>
        <v>1</v>
      </c>
      <c r="I28" s="35">
        <v>1</v>
      </c>
      <c r="J28" s="35">
        <v>0</v>
      </c>
      <c r="K28" s="35">
        <v>0</v>
      </c>
      <c r="L28" s="35">
        <v>0</v>
      </c>
      <c r="M28" s="21">
        <f t="shared" si="12"/>
        <v>1</v>
      </c>
      <c r="O28" s="35">
        <v>1</v>
      </c>
      <c r="P28" s="35">
        <v>0</v>
      </c>
      <c r="Q28" s="35">
        <v>0</v>
      </c>
      <c r="R28" s="35">
        <v>0</v>
      </c>
      <c r="S28" s="21">
        <f t="shared" si="13"/>
        <v>1</v>
      </c>
      <c r="T28" s="21"/>
      <c r="U28" s="35">
        <v>0</v>
      </c>
      <c r="V28" s="35">
        <v>1</v>
      </c>
      <c r="W28" s="35">
        <v>0</v>
      </c>
      <c r="X28" s="35">
        <v>0</v>
      </c>
      <c r="Y28" s="21">
        <f t="shared" si="14"/>
        <v>1</v>
      </c>
      <c r="AA28" s="35">
        <v>0</v>
      </c>
      <c r="AB28" s="35">
        <v>1</v>
      </c>
      <c r="AC28" s="35">
        <v>0</v>
      </c>
      <c r="AD28" s="35">
        <v>0</v>
      </c>
      <c r="AE28" s="21">
        <f t="shared" si="15"/>
        <v>1</v>
      </c>
    </row>
    <row r="29" spans="1:31" x14ac:dyDescent="0.25">
      <c r="A29" s="35">
        <v>3</v>
      </c>
      <c r="B29" s="35">
        <v>2550</v>
      </c>
      <c r="C29" s="35">
        <v>0</v>
      </c>
      <c r="D29" s="35">
        <v>1</v>
      </c>
      <c r="E29" s="35">
        <v>0</v>
      </c>
      <c r="F29" s="35">
        <v>0</v>
      </c>
      <c r="G29" s="21">
        <f t="shared" si="11"/>
        <v>1</v>
      </c>
      <c r="I29" s="35">
        <v>0</v>
      </c>
      <c r="J29" s="35">
        <v>1</v>
      </c>
      <c r="K29" s="35">
        <v>0</v>
      </c>
      <c r="L29" s="35">
        <v>0</v>
      </c>
      <c r="M29" s="21">
        <f t="shared" si="12"/>
        <v>1</v>
      </c>
      <c r="O29" s="35">
        <v>0</v>
      </c>
      <c r="P29" s="35">
        <v>1</v>
      </c>
      <c r="Q29" s="35">
        <v>0</v>
      </c>
      <c r="R29" s="35">
        <v>0</v>
      </c>
      <c r="S29" s="21">
        <f t="shared" si="13"/>
        <v>1</v>
      </c>
      <c r="T29" s="21"/>
      <c r="U29" s="35">
        <v>0</v>
      </c>
      <c r="V29" s="35">
        <v>1</v>
      </c>
      <c r="W29" s="35">
        <v>0</v>
      </c>
      <c r="X29" s="35">
        <v>0</v>
      </c>
      <c r="Y29" s="21">
        <f t="shared" si="14"/>
        <v>1</v>
      </c>
      <c r="AA29" s="35">
        <v>0</v>
      </c>
      <c r="AB29" s="35">
        <v>1</v>
      </c>
      <c r="AC29" s="35">
        <v>0</v>
      </c>
      <c r="AD29" s="35">
        <v>0</v>
      </c>
      <c r="AE29" s="21">
        <f t="shared" si="15"/>
        <v>1</v>
      </c>
    </row>
    <row r="30" spans="1:31" x14ac:dyDescent="0.25">
      <c r="A30" s="35">
        <v>4</v>
      </c>
      <c r="B30" s="35">
        <v>1250</v>
      </c>
      <c r="C30" s="35">
        <v>1</v>
      </c>
      <c r="D30" s="35">
        <v>0</v>
      </c>
      <c r="E30" s="35">
        <v>0</v>
      </c>
      <c r="F30" s="35">
        <v>0</v>
      </c>
      <c r="G30" s="21">
        <f t="shared" si="11"/>
        <v>1</v>
      </c>
      <c r="I30" s="35">
        <v>1</v>
      </c>
      <c r="J30" s="35">
        <v>0</v>
      </c>
      <c r="K30" s="35">
        <v>0</v>
      </c>
      <c r="L30" s="35">
        <v>0</v>
      </c>
      <c r="M30" s="21">
        <f t="shared" si="12"/>
        <v>1</v>
      </c>
      <c r="O30" s="35">
        <v>0</v>
      </c>
      <c r="P30" s="35">
        <v>0</v>
      </c>
      <c r="Q30" s="35">
        <v>1</v>
      </c>
      <c r="R30" s="35">
        <v>0</v>
      </c>
      <c r="S30" s="21">
        <f t="shared" si="13"/>
        <v>1</v>
      </c>
      <c r="T30" s="21"/>
      <c r="U30" s="35">
        <v>0</v>
      </c>
      <c r="V30" s="35">
        <v>1</v>
      </c>
      <c r="W30" s="35">
        <v>0</v>
      </c>
      <c r="X30" s="35">
        <v>0</v>
      </c>
      <c r="Y30" s="21">
        <f t="shared" si="14"/>
        <v>1</v>
      </c>
      <c r="AA30" s="35">
        <v>0</v>
      </c>
      <c r="AB30" s="35">
        <v>1</v>
      </c>
      <c r="AC30" s="35">
        <v>0</v>
      </c>
      <c r="AD30" s="35">
        <v>0</v>
      </c>
      <c r="AE30" s="21">
        <f t="shared" si="15"/>
        <v>1</v>
      </c>
    </row>
    <row r="31" spans="1:31" x14ac:dyDescent="0.25">
      <c r="A31" s="35">
        <v>5</v>
      </c>
      <c r="B31" s="35">
        <v>1210</v>
      </c>
      <c r="C31" s="35">
        <v>1</v>
      </c>
      <c r="D31" s="35">
        <v>0</v>
      </c>
      <c r="E31" s="35">
        <v>0</v>
      </c>
      <c r="F31" s="35">
        <v>0</v>
      </c>
      <c r="G31" s="21">
        <f t="shared" si="11"/>
        <v>1</v>
      </c>
      <c r="I31" s="35">
        <v>1</v>
      </c>
      <c r="J31" s="35">
        <v>0</v>
      </c>
      <c r="K31" s="35">
        <v>0</v>
      </c>
      <c r="L31" s="35">
        <v>0</v>
      </c>
      <c r="M31" s="21">
        <f t="shared" si="12"/>
        <v>1</v>
      </c>
      <c r="O31" s="35">
        <v>1</v>
      </c>
      <c r="P31" s="35">
        <v>0</v>
      </c>
      <c r="Q31" s="35">
        <v>0</v>
      </c>
      <c r="R31" s="35">
        <v>0</v>
      </c>
      <c r="S31" s="21">
        <f t="shared" si="13"/>
        <v>1</v>
      </c>
      <c r="T31" s="21"/>
      <c r="U31" s="35">
        <v>1</v>
      </c>
      <c r="V31" s="35">
        <v>0</v>
      </c>
      <c r="W31" s="35">
        <v>0</v>
      </c>
      <c r="X31" s="35">
        <v>0</v>
      </c>
      <c r="Y31" s="21">
        <f t="shared" si="14"/>
        <v>1</v>
      </c>
      <c r="AA31" s="35">
        <v>0</v>
      </c>
      <c r="AB31" s="35">
        <v>0</v>
      </c>
      <c r="AC31" s="35">
        <v>1</v>
      </c>
      <c r="AD31" s="35">
        <v>0</v>
      </c>
      <c r="AE31" s="21">
        <f t="shared" si="15"/>
        <v>1</v>
      </c>
    </row>
    <row r="32" spans="1:31" x14ac:dyDescent="0.25">
      <c r="A32" s="35">
        <v>6</v>
      </c>
      <c r="B32" s="35">
        <v>1000</v>
      </c>
      <c r="C32" s="35">
        <v>0</v>
      </c>
      <c r="D32" s="35">
        <v>1</v>
      </c>
      <c r="E32" s="35">
        <v>0</v>
      </c>
      <c r="F32" s="35">
        <v>0</v>
      </c>
      <c r="G32" s="21">
        <f t="shared" si="11"/>
        <v>1</v>
      </c>
      <c r="I32" s="35">
        <v>1</v>
      </c>
      <c r="J32" s="35">
        <v>0</v>
      </c>
      <c r="K32" s="35">
        <v>0</v>
      </c>
      <c r="L32" s="35">
        <v>0</v>
      </c>
      <c r="M32" s="21">
        <f t="shared" si="12"/>
        <v>1</v>
      </c>
      <c r="O32" s="35">
        <v>0</v>
      </c>
      <c r="P32" s="35">
        <v>0</v>
      </c>
      <c r="Q32" s="35">
        <v>1</v>
      </c>
      <c r="R32" s="35">
        <v>0</v>
      </c>
      <c r="S32" s="21">
        <f t="shared" si="13"/>
        <v>1</v>
      </c>
      <c r="T32" s="21"/>
      <c r="U32" s="35">
        <v>1</v>
      </c>
      <c r="V32" s="35">
        <v>0</v>
      </c>
      <c r="W32" s="35">
        <v>0</v>
      </c>
      <c r="X32" s="35">
        <v>0</v>
      </c>
      <c r="Y32" s="21">
        <f t="shared" si="14"/>
        <v>1</v>
      </c>
      <c r="AA32" s="35">
        <v>0</v>
      </c>
      <c r="AB32" s="35">
        <v>0</v>
      </c>
      <c r="AC32" s="35">
        <v>1</v>
      </c>
      <c r="AD32" s="35">
        <v>0</v>
      </c>
      <c r="AE32" s="21">
        <f t="shared" si="15"/>
        <v>1</v>
      </c>
    </row>
    <row r="33" spans="1:31" x14ac:dyDescent="0.25">
      <c r="A33" s="35">
        <v>7</v>
      </c>
      <c r="B33" s="35">
        <v>870</v>
      </c>
      <c r="C33" s="35">
        <v>0</v>
      </c>
      <c r="D33" s="35">
        <v>1</v>
      </c>
      <c r="E33" s="35">
        <v>0</v>
      </c>
      <c r="F33" s="35">
        <v>0</v>
      </c>
      <c r="G33" s="21">
        <f t="shared" si="11"/>
        <v>1</v>
      </c>
      <c r="I33" s="35">
        <v>1</v>
      </c>
      <c r="J33" s="35">
        <v>0</v>
      </c>
      <c r="K33" s="35">
        <v>0</v>
      </c>
      <c r="L33" s="35">
        <v>0</v>
      </c>
      <c r="M33" s="21">
        <f t="shared" si="12"/>
        <v>1</v>
      </c>
      <c r="O33" s="35">
        <v>1</v>
      </c>
      <c r="P33" s="35">
        <v>0</v>
      </c>
      <c r="Q33" s="35">
        <v>0</v>
      </c>
      <c r="R33" s="35">
        <v>0</v>
      </c>
      <c r="S33" s="21">
        <f t="shared" si="13"/>
        <v>1</v>
      </c>
      <c r="T33" s="21"/>
      <c r="U33" s="35">
        <v>1</v>
      </c>
      <c r="V33" s="35">
        <v>0</v>
      </c>
      <c r="W33" s="35">
        <v>0</v>
      </c>
      <c r="X33" s="35">
        <v>0</v>
      </c>
      <c r="Y33" s="21">
        <f t="shared" si="14"/>
        <v>1</v>
      </c>
      <c r="AA33" s="35">
        <v>1</v>
      </c>
      <c r="AB33" s="35">
        <v>0</v>
      </c>
      <c r="AC33" s="35">
        <v>0</v>
      </c>
      <c r="AD33" s="35">
        <v>0</v>
      </c>
      <c r="AE33" s="21">
        <f t="shared" si="15"/>
        <v>1</v>
      </c>
    </row>
    <row r="34" spans="1:31" x14ac:dyDescent="0.25">
      <c r="A34" s="35">
        <v>8</v>
      </c>
      <c r="B34" s="35">
        <v>850</v>
      </c>
      <c r="C34" s="35">
        <v>0</v>
      </c>
      <c r="D34" s="35">
        <v>1</v>
      </c>
      <c r="E34" s="35">
        <v>0</v>
      </c>
      <c r="F34" s="35">
        <v>0</v>
      </c>
      <c r="G34" s="21">
        <f t="shared" si="11"/>
        <v>1</v>
      </c>
      <c r="I34" s="35">
        <v>1</v>
      </c>
      <c r="J34" s="35">
        <v>0</v>
      </c>
      <c r="K34" s="35">
        <v>0</v>
      </c>
      <c r="L34" s="35">
        <v>0</v>
      </c>
      <c r="M34" s="21">
        <f t="shared" si="12"/>
        <v>1</v>
      </c>
      <c r="O34" s="35">
        <v>1</v>
      </c>
      <c r="P34" s="35">
        <v>0</v>
      </c>
      <c r="Q34" s="35">
        <v>0</v>
      </c>
      <c r="R34" s="35">
        <v>0</v>
      </c>
      <c r="S34" s="21">
        <f t="shared" si="13"/>
        <v>1</v>
      </c>
      <c r="T34" s="21"/>
      <c r="U34" s="35">
        <v>1</v>
      </c>
      <c r="V34" s="35">
        <v>0</v>
      </c>
      <c r="W34" s="35">
        <v>0</v>
      </c>
      <c r="X34" s="35">
        <v>0</v>
      </c>
      <c r="Y34" s="21">
        <f t="shared" si="14"/>
        <v>1</v>
      </c>
      <c r="AA34" s="35">
        <v>1</v>
      </c>
      <c r="AB34" s="35">
        <v>0</v>
      </c>
      <c r="AC34" s="35">
        <v>0</v>
      </c>
      <c r="AD34" s="35">
        <v>0</v>
      </c>
      <c r="AE34" s="21">
        <f t="shared" si="15"/>
        <v>1</v>
      </c>
    </row>
    <row r="35" spans="1:31" x14ac:dyDescent="0.25">
      <c r="A35" s="35">
        <v>9</v>
      </c>
      <c r="B35" s="35">
        <v>630</v>
      </c>
      <c r="C35" s="35">
        <v>0</v>
      </c>
      <c r="D35" s="35">
        <v>1</v>
      </c>
      <c r="E35" s="35">
        <v>0</v>
      </c>
      <c r="F35" s="35">
        <v>0</v>
      </c>
      <c r="G35" s="21">
        <f t="shared" si="11"/>
        <v>1</v>
      </c>
      <c r="I35" s="35">
        <v>0</v>
      </c>
      <c r="J35" s="35">
        <v>1</v>
      </c>
      <c r="K35" s="35">
        <v>0</v>
      </c>
      <c r="L35" s="35">
        <v>0</v>
      </c>
      <c r="M35" s="21">
        <f t="shared" si="12"/>
        <v>1</v>
      </c>
      <c r="O35" s="35">
        <v>0</v>
      </c>
      <c r="P35" s="35">
        <v>1</v>
      </c>
      <c r="Q35" s="35">
        <v>0</v>
      </c>
      <c r="R35" s="35">
        <v>0</v>
      </c>
      <c r="S35" s="21">
        <f t="shared" si="13"/>
        <v>1</v>
      </c>
      <c r="T35" s="21"/>
      <c r="U35" s="35">
        <v>0</v>
      </c>
      <c r="V35" s="35">
        <v>0</v>
      </c>
      <c r="W35" s="35">
        <v>0</v>
      </c>
      <c r="X35" s="35">
        <v>1</v>
      </c>
      <c r="Y35" s="21">
        <f t="shared" si="14"/>
        <v>1</v>
      </c>
      <c r="AA35" s="35">
        <v>0</v>
      </c>
      <c r="AB35" s="35">
        <v>0</v>
      </c>
      <c r="AC35" s="35">
        <v>0</v>
      </c>
      <c r="AD35" s="35">
        <v>1</v>
      </c>
      <c r="AE35" s="21">
        <f t="shared" si="15"/>
        <v>1</v>
      </c>
    </row>
    <row r="36" spans="1:31" x14ac:dyDescent="0.25">
      <c r="A36" s="35">
        <v>10</v>
      </c>
      <c r="B36" s="35">
        <v>500</v>
      </c>
      <c r="C36" s="35">
        <v>0</v>
      </c>
      <c r="D36" s="35">
        <v>1</v>
      </c>
      <c r="E36" s="35">
        <v>0</v>
      </c>
      <c r="F36" s="35">
        <v>0</v>
      </c>
      <c r="G36" s="21">
        <f t="shared" si="11"/>
        <v>1</v>
      </c>
      <c r="I36" s="35">
        <v>1</v>
      </c>
      <c r="J36" s="35">
        <v>0</v>
      </c>
      <c r="K36" s="35">
        <v>0</v>
      </c>
      <c r="L36" s="35">
        <v>0</v>
      </c>
      <c r="M36" s="21">
        <f t="shared" si="12"/>
        <v>1</v>
      </c>
      <c r="O36" s="35">
        <v>1</v>
      </c>
      <c r="P36" s="35">
        <v>0</v>
      </c>
      <c r="Q36" s="35">
        <v>0</v>
      </c>
      <c r="R36" s="35">
        <v>0</v>
      </c>
      <c r="S36" s="21">
        <f t="shared" si="13"/>
        <v>1</v>
      </c>
      <c r="T36" s="21"/>
      <c r="U36" s="35">
        <v>0</v>
      </c>
      <c r="V36" s="35">
        <v>0</v>
      </c>
      <c r="W36" s="35">
        <v>0</v>
      </c>
      <c r="X36" s="35">
        <v>1</v>
      </c>
      <c r="Y36" s="21">
        <f t="shared" si="14"/>
        <v>1</v>
      </c>
      <c r="AA36" s="35">
        <v>0</v>
      </c>
      <c r="AB36" s="35">
        <v>0</v>
      </c>
      <c r="AC36" s="35">
        <v>0</v>
      </c>
      <c r="AD36" s="35">
        <v>1</v>
      </c>
      <c r="AE36" s="21">
        <f t="shared" si="15"/>
        <v>1</v>
      </c>
    </row>
    <row r="37" spans="1:31" x14ac:dyDescent="0.25">
      <c r="A37" s="31" t="s">
        <v>20</v>
      </c>
      <c r="B37" s="30">
        <v>1568</v>
      </c>
      <c r="C37" s="30">
        <f>SUM(C27:C36)</f>
        <v>4</v>
      </c>
      <c r="D37" s="30">
        <f>SUM(D27:D36)</f>
        <v>6</v>
      </c>
      <c r="E37" s="30">
        <f>SUM(E27:E36)</f>
        <v>0</v>
      </c>
      <c r="F37" s="30">
        <f>SUM(F27:F36)</f>
        <v>0</v>
      </c>
      <c r="G37" s="30">
        <f t="shared" si="11"/>
        <v>10</v>
      </c>
      <c r="I37" s="30">
        <f>SUM(I27:I36)</f>
        <v>7</v>
      </c>
      <c r="J37" s="30">
        <f>SUM(J27:J36)</f>
        <v>3</v>
      </c>
      <c r="K37" s="30">
        <f>SUM(K27:K36)</f>
        <v>0</v>
      </c>
      <c r="L37" s="30">
        <f>SUM(L27:L36)</f>
        <v>0</v>
      </c>
      <c r="M37" s="30">
        <f t="shared" si="12"/>
        <v>10</v>
      </c>
      <c r="O37" s="30">
        <f>SUM(O27:O36)</f>
        <v>5</v>
      </c>
      <c r="P37" s="30">
        <f>SUM(P27:P36)</f>
        <v>3</v>
      </c>
      <c r="Q37" s="30">
        <f>SUM(Q27:Q36)</f>
        <v>2</v>
      </c>
      <c r="R37" s="30">
        <f>SUM(R27:R36)</f>
        <v>0</v>
      </c>
      <c r="S37" s="30">
        <f t="shared" si="13"/>
        <v>10</v>
      </c>
      <c r="T37" s="42"/>
      <c r="U37" s="30">
        <f>SUM(U27:U36)</f>
        <v>5</v>
      </c>
      <c r="V37" s="30">
        <f>SUM(V27:V36)</f>
        <v>3</v>
      </c>
      <c r="W37" s="30">
        <f>SUM(W27:W36)</f>
        <v>0</v>
      </c>
      <c r="X37" s="30">
        <f>SUM(X27:X36)</f>
        <v>2</v>
      </c>
      <c r="Y37" s="30">
        <f t="shared" si="14"/>
        <v>10</v>
      </c>
      <c r="AA37" s="30">
        <f>SUM(AA27:AA36)</f>
        <v>3</v>
      </c>
      <c r="AB37" s="30">
        <f>SUM(AB27:AB36)</f>
        <v>3</v>
      </c>
      <c r="AC37" s="30">
        <f>SUM(AC27:AC36)</f>
        <v>2</v>
      </c>
      <c r="AD37" s="30">
        <f>SUM(AD27:AD36)</f>
        <v>2</v>
      </c>
      <c r="AE37" s="30">
        <f t="shared" si="15"/>
        <v>10</v>
      </c>
    </row>
    <row r="38" spans="1:31" x14ac:dyDescent="0.25"/>
  </sheetData>
  <conditionalFormatting sqref="I27:L36 AA27:AD36 C27:F36 O27:R36">
    <cfRule type="expression" dxfId="1" priority="5">
      <formula>C27=1</formula>
    </cfRule>
  </conditionalFormatting>
  <conditionalFormatting sqref="U27:X36">
    <cfRule type="expression" dxfId="0" priority="1">
      <formula>U27=1</formula>
    </cfRule>
  </conditionalFormatting>
  <pageMargins left="0.59055118110236227" right="0.59055118110236227" top="0.59055118110236227" bottom="0.59055118110236227" header="0.31496062992125984" footer="0.31496062992125984"/>
  <pageSetup paperSize="9" scale="62" orientation="landscape" horizontalDpi="0" verticalDpi="0" r:id="rId1"/>
  <headerFooter>
    <oddFooter>&amp;LFile: &amp;F, Worksheet: &amp;A&amp;CPage &amp;P of &amp;N&amp;RCopyright www.solvermax.com</oddFooter>
  </headerFooter>
  <ignoredErrors>
    <ignoredError sqref="G27:G36 Z37:AD37 C37:S3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0"/>
  <sheetViews>
    <sheetView showGridLines="0" workbookViewId="0">
      <selection activeCell="A2" sqref="A2"/>
    </sheetView>
  </sheetViews>
  <sheetFormatPr defaultColWidth="0" defaultRowHeight="15" zeroHeight="1" x14ac:dyDescent="0.25"/>
  <cols>
    <col min="1" max="2" width="12.5" style="16" customWidth="1"/>
    <col min="3" max="3" width="3.75" style="16" customWidth="1"/>
    <col min="4" max="16" width="7.5" style="16" customWidth="1"/>
    <col min="17" max="17" width="2.5" style="16" customWidth="1"/>
    <col min="18" max="16384" width="9" style="16" hidden="1"/>
  </cols>
  <sheetData>
    <row r="1" spans="1:16" ht="21" x14ac:dyDescent="0.35">
      <c r="A1" s="8" t="s">
        <v>15</v>
      </c>
    </row>
    <row r="2" spans="1:16" x14ac:dyDescent="0.25"/>
    <row r="3" spans="1:16" ht="17.25" x14ac:dyDescent="0.3">
      <c r="A3" s="7" t="s">
        <v>16</v>
      </c>
      <c r="B3" s="7"/>
      <c r="D3" s="7" t="s">
        <v>44</v>
      </c>
      <c r="E3" s="43"/>
      <c r="F3" s="43"/>
      <c r="G3" s="43"/>
      <c r="H3" s="43"/>
      <c r="I3" s="43"/>
      <c r="J3" s="43"/>
      <c r="K3" s="43"/>
      <c r="L3" s="43"/>
      <c r="M3" s="43"/>
      <c r="N3" s="43"/>
      <c r="O3" s="43"/>
      <c r="P3" s="43"/>
    </row>
    <row r="4" spans="1:16" ht="15.75" x14ac:dyDescent="0.25">
      <c r="A4" s="39" t="s">
        <v>36</v>
      </c>
      <c r="D4" s="44"/>
      <c r="E4" s="44"/>
      <c r="F4" s="44"/>
      <c r="G4" s="44"/>
      <c r="H4" s="44"/>
      <c r="I4" s="44"/>
      <c r="J4" s="44"/>
      <c r="K4" s="44"/>
      <c r="L4" s="44"/>
      <c r="M4" s="44"/>
      <c r="N4" s="44"/>
      <c r="O4" s="44"/>
      <c r="P4" s="44"/>
    </row>
    <row r="5" spans="1:16" x14ac:dyDescent="0.25">
      <c r="A5" s="3" t="b">
        <v>1</v>
      </c>
      <c r="B5"/>
      <c r="D5" s="44"/>
      <c r="E5" s="44"/>
      <c r="F5" s="44"/>
      <c r="G5" s="44"/>
      <c r="H5" s="44"/>
      <c r="I5" s="44"/>
      <c r="J5" s="44"/>
      <c r="K5" s="44"/>
      <c r="L5" s="44"/>
      <c r="M5" s="44"/>
      <c r="N5" s="44"/>
      <c r="O5" s="44"/>
      <c r="P5" s="44"/>
    </row>
    <row r="6" spans="1:16" x14ac:dyDescent="0.25">
      <c r="A6" s="3" t="b">
        <v>0</v>
      </c>
      <c r="B6"/>
      <c r="D6" s="44"/>
      <c r="E6" s="44"/>
      <c r="F6" s="44"/>
      <c r="G6" s="44"/>
      <c r="H6" s="44"/>
      <c r="I6" s="44"/>
      <c r="J6" s="44"/>
      <c r="K6" s="44"/>
      <c r="L6" s="44"/>
      <c r="M6" s="44"/>
      <c r="N6" s="44"/>
      <c r="O6" s="44"/>
      <c r="P6" s="44"/>
    </row>
    <row r="7" spans="1:16" x14ac:dyDescent="0.25">
      <c r="D7" s="44"/>
      <c r="E7" s="44"/>
      <c r="F7" s="44"/>
      <c r="G7" s="44"/>
      <c r="H7" s="44"/>
      <c r="I7" s="44"/>
      <c r="J7" s="44"/>
      <c r="K7" s="44"/>
      <c r="L7" s="44"/>
      <c r="M7" s="44"/>
      <c r="N7" s="44"/>
      <c r="O7" s="44"/>
      <c r="P7" s="44"/>
    </row>
    <row r="8" spans="1:16" ht="17.25" x14ac:dyDescent="0.3">
      <c r="A8" s="7" t="s">
        <v>17</v>
      </c>
      <c r="B8" s="7"/>
      <c r="D8" s="44"/>
      <c r="E8" s="44"/>
      <c r="F8" s="44"/>
      <c r="G8" s="44"/>
      <c r="H8" s="44"/>
      <c r="I8" s="44"/>
      <c r="J8" s="44"/>
      <c r="K8" s="44"/>
      <c r="L8" s="44"/>
      <c r="M8" s="44"/>
      <c r="N8" s="44"/>
      <c r="O8" s="44"/>
      <c r="P8" s="44"/>
    </row>
    <row r="9" spans="1:16" x14ac:dyDescent="0.25">
      <c r="A9"/>
      <c r="B9"/>
      <c r="D9" s="44"/>
      <c r="E9" s="44"/>
      <c r="F9" s="44"/>
      <c r="G9" s="44"/>
      <c r="H9" s="44"/>
      <c r="I9" s="44"/>
      <c r="J9" s="44"/>
      <c r="K9" s="44"/>
      <c r="L9" s="44"/>
      <c r="M9" s="44"/>
      <c r="N9" s="44"/>
      <c r="O9" s="44"/>
      <c r="P9" s="44"/>
    </row>
    <row r="10" spans="1:16" x14ac:dyDescent="0.25">
      <c r="A10"/>
      <c r="B10"/>
      <c r="D10" s="44"/>
      <c r="E10" s="44"/>
      <c r="F10" s="44"/>
      <c r="G10" s="44"/>
      <c r="H10" s="44"/>
      <c r="I10" s="44"/>
      <c r="J10" s="44"/>
      <c r="K10" s="44"/>
      <c r="L10" s="44"/>
      <c r="M10" s="44"/>
      <c r="N10" s="44"/>
      <c r="O10" s="44"/>
      <c r="P10" s="44"/>
    </row>
    <row r="11" spans="1:16" x14ac:dyDescent="0.25">
      <c r="A11"/>
      <c r="B11"/>
      <c r="D11" s="44"/>
      <c r="E11" s="44"/>
      <c r="F11" s="44"/>
      <c r="G11" s="44"/>
      <c r="H11" s="44"/>
      <c r="I11" s="44"/>
      <c r="J11" s="44"/>
      <c r="K11" s="44"/>
      <c r="L11" s="44"/>
      <c r="M11" s="44"/>
      <c r="N11" s="44"/>
      <c r="O11" s="44"/>
      <c r="P11" s="44"/>
    </row>
    <row r="12" spans="1:16" x14ac:dyDescent="0.25">
      <c r="A12"/>
      <c r="B12"/>
    </row>
    <row r="13" spans="1:16" x14ac:dyDescent="0.25">
      <c r="A13"/>
      <c r="B13"/>
    </row>
    <row r="14" spans="1:16" x14ac:dyDescent="0.25">
      <c r="A14"/>
      <c r="B14"/>
    </row>
    <row r="15" spans="1:16" x14ac:dyDescent="0.25">
      <c r="A15"/>
      <c r="B15"/>
    </row>
    <row r="16" spans="1:16" x14ac:dyDescent="0.25">
      <c r="A16"/>
      <c r="B16"/>
    </row>
    <row r="17" spans="1:2" x14ac:dyDescent="0.25">
      <c r="A17"/>
      <c r="B17"/>
    </row>
    <row r="18" spans="1:2" x14ac:dyDescent="0.25">
      <c r="A18"/>
      <c r="B18"/>
    </row>
    <row r="19" spans="1:2" x14ac:dyDescent="0.25">
      <c r="A19"/>
      <c r="B19"/>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About</vt:lpstr>
      <vt:lpstr>Model</vt:lpstr>
      <vt:lpstr>Analysis</vt:lpstr>
      <vt:lpstr>Control</vt:lpstr>
      <vt:lpstr>dMustUse</vt:lpstr>
      <vt:lpstr>fCutsTotal</vt:lpstr>
      <vt:lpstr>fOffcut</vt:lpstr>
      <vt:lpstr>fOffcutWaste</vt:lpstr>
      <vt:lpstr>fUsageMap</vt:lpstr>
      <vt:lpstr>About!Print_Area</vt:lpstr>
      <vt:lpstr>Analysis!Print_Area</vt:lpstr>
      <vt:lpstr>Control!Print_Area</vt:lpstr>
      <vt:lpstr>Model!Print_Area</vt:lpstr>
      <vt:lpstr>vCuts</vt:lpstr>
      <vt:lpstr>vUseStock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2022-05-27T23:43:45Z</dcterms:modified>
</cp:coreProperties>
</file>