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Ian\Desktop\"/>
    </mc:Choice>
  </mc:AlternateContent>
  <xr:revisionPtr revIDLastSave="0" documentId="13_ncr:1_{51AD5BF2-032D-49AD-8E50-C0542CE1DB07}" xr6:coauthVersionLast="47" xr6:coauthVersionMax="47" xr10:uidLastSave="{00000000-0000-0000-0000-000000000000}"/>
  <bookViews>
    <workbookView xWindow="28680" yWindow="-120" windowWidth="29040" windowHeight="16440" xr2:uid="{324EC751-9C60-40DD-8432-DBCA825DD949}"/>
  </bookViews>
  <sheets>
    <sheet name="About" sheetId="2" r:id="rId1"/>
    <sheet name="Model 1" sheetId="1" r:id="rId2"/>
    <sheet name="Analysis" sheetId="5" r:id="rId3"/>
    <sheet name="Control" sheetId="4" r:id="rId4"/>
  </sheets>
  <externalReferences>
    <externalReference r:id="rId5"/>
  </externalReferences>
  <definedNames>
    <definedName name="dBands">'Model 1'!$A$9:$A$16</definedName>
    <definedName name="dDuration">'[1]Model 1'!$A$6</definedName>
    <definedName name="dQty_Demand">'Model 1'!$B$5</definedName>
    <definedName name="dQty_Supplier_LB">'Model 1'!$B$19:$D$19</definedName>
    <definedName name="dQty_Supplier_UB">'Model 1'!$B$20:$D$20</definedName>
    <definedName name="dSuppliers">'Model 1'!$B$8:$D$8</definedName>
    <definedName name="fBand_LB">'Model 1'!$B$41:$D$47</definedName>
    <definedName name="fBand_UB">'Model 1'!$F$41:$H$47</definedName>
    <definedName name="fCostTotal">'Model 1'!$N$48</definedName>
    <definedName name="fCrashLimit">'[1]Model 1'!$D$50:$D$64</definedName>
    <definedName name="fQty_Supplier">'Model 1'!$E$34:$G$34</definedName>
    <definedName name="fQty_Total">'Model 1'!$H$34</definedName>
    <definedName name="OpenSolver_ChosenSolver" localSheetId="1" hidden="1">CBC</definedName>
    <definedName name="OpenSolver_DualsNewSheet" localSheetId="1" hidden="1">0</definedName>
    <definedName name="OpenSolver_LinearityCheck" localSheetId="1" hidden="1">1</definedName>
    <definedName name="OpenSolver_UpdateSensitivity" localSheetId="1" hidden="1">1</definedName>
    <definedName name="_xlnm.Print_Area" localSheetId="0">About!$A$1:$K$25</definedName>
    <definedName name="_xlnm.Print_Area" localSheetId="2">Analysis!$A$1:$M$42</definedName>
    <definedName name="_xlnm.Print_Area" localSheetId="3">Control!$A$1:$P$29</definedName>
    <definedName name="_xlnm.Print_Area" localSheetId="1">'Model 1'!$A$1:$S$49</definedName>
    <definedName name="solver_adj" localSheetId="1" hidden="1">'Model 1'!$B$27:$D$33,'Model 1'!$E$27:$G$33</definedName>
    <definedName name="solver_cvg" localSheetId="1" hidden="1">0.0001</definedName>
    <definedName name="solver_drv" localSheetId="1" hidden="1">1</definedName>
    <definedName name="solver_eng" localSheetId="2" hidden="1">1</definedName>
    <definedName name="solver_eng" localSheetId="1" hidden="1">2</definedName>
    <definedName name="solver_est" localSheetId="1" hidden="1">1</definedName>
    <definedName name="solver_itr" localSheetId="1" hidden="1">2147483647</definedName>
    <definedName name="solver_lhs1" localSheetId="1" hidden="1">'Model 1'!$E$34:$G$34</definedName>
    <definedName name="solver_lhs10" localSheetId="1" hidden="1">'Model 1'!$D$27:$D$33</definedName>
    <definedName name="solver_lhs11" localSheetId="1" hidden="1">'Model 1'!$E$27:$E$29</definedName>
    <definedName name="solver_lhs12" localSheetId="1" hidden="1">'Model 1'!$E$27:$E$29</definedName>
    <definedName name="solver_lhs2" localSheetId="1" hidden="1">'Model 1'!$E$34:$G$34</definedName>
    <definedName name="solver_lhs3" localSheetId="1" hidden="1">'Model 1'!$H$34</definedName>
    <definedName name="solver_lhs4" localSheetId="1" hidden="1">'Model 1'!$E$27:$G$33</definedName>
    <definedName name="solver_lhs5" localSheetId="1" hidden="1">'Model 1'!$E$27:$G$33</definedName>
    <definedName name="solver_lhs6" localSheetId="1" hidden="1">'Model 1'!$B$27:$D$33</definedName>
    <definedName name="solver_lhs7" localSheetId="1" hidden="1">'Model 1'!$B$27:$D$32</definedName>
    <definedName name="solver_lhs8" localSheetId="1" hidden="1">'Model 1'!$B$27:$D$32</definedName>
    <definedName name="solver_lhs9" localSheetId="1" hidden="1">'Model 1'!$D$27:$D$29</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2" hidden="1">1</definedName>
    <definedName name="solver_neg" localSheetId="1" hidden="1">1</definedName>
    <definedName name="solver_nod" localSheetId="1" hidden="1">2147483647</definedName>
    <definedName name="solver_num" localSheetId="2" hidden="1">0</definedName>
    <definedName name="solver_num" localSheetId="1" hidden="1">7</definedName>
    <definedName name="solver_nwt" localSheetId="1" hidden="1">1</definedName>
    <definedName name="solver_opt" localSheetId="2" hidden="1">Analysis!$A$2</definedName>
    <definedName name="solver_opt" localSheetId="1" hidden="1">'Model 1'!$N$48</definedName>
    <definedName name="solver_pre" localSheetId="1" hidden="1">0.000001</definedName>
    <definedName name="solver_rbv" localSheetId="1" hidden="1">1</definedName>
    <definedName name="solver_rel1" localSheetId="1" hidden="1">1</definedName>
    <definedName name="solver_rel10" localSheetId="1" hidden="1">5</definedName>
    <definedName name="solver_rel11" localSheetId="1" hidden="1">3</definedName>
    <definedName name="solver_rel12" localSheetId="1" hidden="1">3</definedName>
    <definedName name="solver_rel2" localSheetId="1" hidden="1">3</definedName>
    <definedName name="solver_rel3" localSheetId="1" hidden="1">3</definedName>
    <definedName name="solver_rel4" localSheetId="1" hidden="1">1</definedName>
    <definedName name="solver_rel5" localSheetId="1" hidden="1">3</definedName>
    <definedName name="solver_rel6" localSheetId="1" hidden="1">5</definedName>
    <definedName name="solver_rel7" localSheetId="1" hidden="1">3</definedName>
    <definedName name="solver_rel8" localSheetId="1" hidden="1">3</definedName>
    <definedName name="solver_rel9" localSheetId="1" hidden="1">3</definedName>
    <definedName name="solver_rhs1" localSheetId="1" hidden="1">dQty_Supplier_UB</definedName>
    <definedName name="solver_rhs10" localSheetId="1" hidden="1">"binary"</definedName>
    <definedName name="solver_rhs11" localSheetId="1" hidden="1">'Model 1'!$B$41:$B$43</definedName>
    <definedName name="solver_rhs12" localSheetId="1" hidden="1">'Model 1'!$B$41:$B$43</definedName>
    <definedName name="solver_rhs2" localSheetId="1" hidden="1">dQty_Supplier_LB</definedName>
    <definedName name="solver_rhs3" localSheetId="1" hidden="1">dQty_Demand</definedName>
    <definedName name="solver_rhs4" localSheetId="1" hidden="1">fBand_UB</definedName>
    <definedName name="solver_rhs5" localSheetId="1" hidden="1">fBand_LB</definedName>
    <definedName name="solver_rhs6" localSheetId="1" hidden="1">"binary"</definedName>
    <definedName name="solver_rhs7" localSheetId="1" hidden="1">vUse_i_plus_1</definedName>
    <definedName name="solver_rhs8" localSheetId="1" hidden="1">vUse_i_plus_1</definedName>
    <definedName name="solver_rhs9" localSheetId="1" hidden="1">'Model 1'!$D$28:$D$33</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definedName>
    <definedName name="solver_typ" localSheetId="2" hidden="1">1</definedName>
    <definedName name="solver_typ" localSheetId="1" hidden="1">2</definedName>
    <definedName name="solver_val" localSheetId="2" hidden="1">0</definedName>
    <definedName name="solver_val" localSheetId="1" hidden="1">0</definedName>
    <definedName name="solver_ver" localSheetId="2" hidden="1">3</definedName>
    <definedName name="solver_ver" localSheetId="1" hidden="1">3</definedName>
    <definedName name="vQuantity">'Model 1'!$E$27:$G$33</definedName>
    <definedName name="vUse">'Model 1'!$B$27:$D$33</definedName>
    <definedName name="vUse_i">'Model 1'!$B$27:$D$32</definedName>
    <definedName name="vUse_i_plus_1">'Model 1'!$B$28:$D$33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1" i="1" l="1"/>
  <c r="H47" i="1"/>
  <c r="K41" i="1"/>
  <c r="B41" i="1"/>
  <c r="F41" i="1"/>
  <c r="D41" i="1"/>
  <c r="M41" i="1"/>
  <c r="H28" i="1" l="1"/>
  <c r="H29" i="1"/>
  <c r="H30" i="1"/>
  <c r="H31" i="1"/>
  <c r="H32" i="1"/>
  <c r="H33" i="1"/>
  <c r="K42" i="1"/>
  <c r="L42" i="1"/>
  <c r="M42" i="1"/>
  <c r="K43" i="1"/>
  <c r="L43" i="1"/>
  <c r="M43" i="1"/>
  <c r="K44" i="1"/>
  <c r="L44" i="1"/>
  <c r="M44" i="1"/>
  <c r="K45" i="1"/>
  <c r="L45" i="1"/>
  <c r="M45" i="1"/>
  <c r="K46" i="1"/>
  <c r="L46" i="1"/>
  <c r="M46" i="1"/>
  <c r="K47" i="1"/>
  <c r="L47" i="1"/>
  <c r="M47" i="1"/>
  <c r="F47" i="1"/>
  <c r="G47" i="1"/>
  <c r="B42" i="1"/>
  <c r="C42" i="1"/>
  <c r="D42" i="1"/>
  <c r="F42" i="1"/>
  <c r="G42" i="1"/>
  <c r="H42" i="1"/>
  <c r="B43" i="1"/>
  <c r="C43" i="1"/>
  <c r="D43" i="1"/>
  <c r="F43" i="1"/>
  <c r="G43" i="1"/>
  <c r="H43" i="1"/>
  <c r="B44" i="1"/>
  <c r="C44" i="1"/>
  <c r="D44" i="1"/>
  <c r="F44" i="1"/>
  <c r="G44" i="1"/>
  <c r="H44" i="1"/>
  <c r="B45" i="1"/>
  <c r="C45" i="1"/>
  <c r="D45" i="1"/>
  <c r="F45" i="1"/>
  <c r="G45" i="1"/>
  <c r="H45" i="1"/>
  <c r="B46" i="1"/>
  <c r="C46" i="1"/>
  <c r="D46" i="1"/>
  <c r="F46" i="1"/>
  <c r="G46" i="1"/>
  <c r="H46" i="1"/>
  <c r="N45" i="1" l="1"/>
  <c r="N44" i="1"/>
  <c r="N47" i="1"/>
  <c r="N46" i="1"/>
  <c r="N43" i="1"/>
  <c r="N42" i="1"/>
  <c r="G41" i="1" l="1"/>
  <c r="C41" i="1"/>
  <c r="J40" i="1" l="1" a="1"/>
  <c r="J40" i="1" s="1"/>
  <c r="B18" i="1" a="1"/>
  <c r="B18" i="1" s="1"/>
  <c r="H27" i="1"/>
  <c r="A40" i="1" a="1"/>
  <c r="A40" i="1" s="1"/>
  <c r="A26" i="1" a="1"/>
  <c r="A26" i="1" s="1"/>
  <c r="F39" i="1" a="1"/>
  <c r="F39" i="1" s="1"/>
  <c r="B39" i="1" a="1"/>
  <c r="B39" i="1" s="1"/>
  <c r="K39" i="1" a="1"/>
  <c r="K39" i="1" s="1"/>
  <c r="E25" i="1" a="1"/>
  <c r="E25" i="1" s="1"/>
  <c r="B25" i="1" a="1"/>
  <c r="B25" i="1" s="1"/>
  <c r="E8" i="1" a="1"/>
  <c r="E8" i="1" s="1"/>
  <c r="L41" i="1"/>
  <c r="F34" i="1"/>
  <c r="E34" i="1"/>
  <c r="G34" i="1"/>
  <c r="H34" i="1" l="1"/>
  <c r="N41" i="1"/>
  <c r="L48" i="1"/>
  <c r="L49" i="1" s="1"/>
  <c r="K48" i="1"/>
  <c r="K49" i="1" s="1"/>
  <c r="M48" i="1"/>
  <c r="M49" i="1" s="1"/>
  <c r="N48" i="1" l="1"/>
  <c r="N4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<sst xmlns="http://schemas.openxmlformats.org/spreadsheetml/2006/main" count="83" uniqueCount="54">
  <si>
    <t>Band</t>
  </si>
  <si>
    <t>Use</t>
  </si>
  <si>
    <t>Total</t>
  </si>
  <si>
    <t>Demand</t>
  </si>
  <si>
    <t>Min Q</t>
  </si>
  <si>
    <t>Max Q</t>
  </si>
  <si>
    <t>Model: Choose suppliers who may offer price breaks</t>
  </si>
  <si>
    <t>Variables</t>
  </si>
  <si>
    <t>Data</t>
  </si>
  <si>
    <t>Results</t>
  </si>
  <si>
    <t>Cost ($)</t>
  </si>
  <si>
    <t>Quantity (kg)</t>
  </si>
  <si>
    <t>kg</t>
  </si>
  <si>
    <t>Price ($/kg)</t>
  </si>
  <si>
    <t>Quantity LB (kg)</t>
  </si>
  <si>
    <t>Quantity UB (kg)</t>
  </si>
  <si>
    <t>Description</t>
  </si>
  <si>
    <t>About</t>
  </si>
  <si>
    <t>www.solvermax.com</t>
  </si>
  <si>
    <t>Key</t>
  </si>
  <si>
    <t>Constant</t>
  </si>
  <si>
    <t>Highlight</t>
  </si>
  <si>
    <t>Error</t>
  </si>
  <si>
    <t>Solver variable</t>
  </si>
  <si>
    <t>Pasted values</t>
  </si>
  <si>
    <t>Version</t>
  </si>
  <si>
    <t>v 1.0</t>
  </si>
  <si>
    <t>Supporting analyses</t>
  </si>
  <si>
    <t>Workbook control</t>
  </si>
  <si>
    <t>Constants</t>
  </si>
  <si>
    <t>Notes</t>
  </si>
  <si>
    <t>Boolean</t>
  </si>
  <si>
    <t>Derived values</t>
  </si>
  <si>
    <t>Intermediate</t>
  </si>
  <si>
    <t>Joe</t>
  </si>
  <si>
    <t>Premium</t>
  </si>
  <si>
    <t>Bulk</t>
  </si>
  <si>
    <t>Avg $/kg</t>
  </si>
  <si>
    <t>Scenario results</t>
  </si>
  <si>
    <t>Scenario</t>
  </si>
  <si>
    <t>Total cost ($)</t>
  </si>
  <si>
    <t>Average cost ($/kg)</t>
  </si>
  <si>
    <t>Quantity</t>
  </si>
  <si>
    <t>Price</t>
  </si>
  <si>
    <t>Step</t>
  </si>
  <si>
    <t>Chart data</t>
  </si>
  <si>
    <t>1. Base case</t>
  </si>
  <si>
    <t>2. Increase demand to 2,500 kg</t>
  </si>
  <si>
    <t>3. Increase demand to 3,500 kg</t>
  </si>
  <si>
    <t>4. After Premium contract ends</t>
  </si>
  <si>
    <t>5. After Premium, demand 2,500 kg</t>
  </si>
  <si>
    <t>6. After Premium, demand 3,500 kg</t>
  </si>
  <si>
    <t>7. After Premium, demand 2,067 kg</t>
  </si>
  <si>
    <t>8. After Premium, demand 2,066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</si>
</sst>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
    <numFmt numFmtId="165" formatCode="#,##0;\-#,##0;\-"/>
    <numFmt numFmtId="166" formatCode="_(* #,##0_);_(* \(#,##0\);_(* &quot;-&quot;_);_(@_)"/>
    <numFmt numFmtId="167" formatCode="dd\ mmm\ yyyy"/>
    <numFmt numFmtId="168" formatCode="#,##0.000;\-#,##0.000;\-"/>
    <numFmt numFmtId="169" formatCode="#,##0.00_ ;\-#,##0.00\ "/>
    <numFmt numFmtId="170" formatCode="0.000000"/>
  </numFmts>
  <fonts count="17" x14ac:knownFonts="1">
    <font>
      <sz val="11"/>
      <color theme="1"/>
      <name val="Calibri"/>
      <family val="2"/>
    </font>
    <font>
      <sz val="11"/>
      <color theme="1"/>
      <name val="Calibri"/>
      <family val="2"/>
    </font>
    <font>
      <sz val="11"/>
      <color theme="1"/>
      <name val="Calibri Light"/>
      <family val="2"/>
    </font>
    <font>
      <sz val="11"/>
      <color theme="4"/>
      <name val="Calibri Light"/>
      <family val="2"/>
    </font>
    <font>
      <sz val="11"/>
      <name val="Calibri Light"/>
      <family val="2"/>
    </font>
    <font>
      <sz val="11"/>
      <color rgb="FFFF0000"/>
      <name val="Calibri Light"/>
      <family val="2"/>
    </font>
    <font>
      <u/>
      <sz val="16"/>
      <name val="Calibri"/>
      <family val="2"/>
    </font>
    <font>
      <sz val="13"/>
      <color theme="1"/>
      <name val="Calibri"/>
      <family val="2"/>
    </font>
    <font>
      <u/>
      <sz val="16"/>
      <name val="Calibri"/>
      <family val="2"/>
      <scheme val="minor"/>
    </font>
    <font>
      <u/>
      <sz val="11"/>
      <color theme="10"/>
      <name val="Calibri Light"/>
      <family val="2"/>
    </font>
    <font>
      <sz val="12"/>
      <color theme="1"/>
      <name val="Calibri"/>
      <family val="2"/>
    </font>
    <font>
      <sz val="11"/>
      <color theme="4" tint="-0.24994659260841701"/>
      <name val="Calibri Light"/>
      <family val="2"/>
      <scheme val="major"/>
    </font>
    <font>
      <sz val="11"/>
      <color theme="0" tint="-0.499984740745262"/>
      <name val="Calibri"/>
      <family val="2"/>
    </font>
    <font>
      <sz val="11"/>
      <color rgb="FFFF8000"/>
      <name val="Calibri Light"/>
      <family val="2"/>
    </font>
    <font>
      <sz val="11"/>
      <color theme="1"/>
      <name val="Calibri Light"/>
      <family val="2"/>
      <scheme val="major"/>
    </font>
    <font>
      <sz val="13"/>
      <color theme="1"/>
      <name val="Calibri Light"/>
      <family val="2"/>
      <scheme val="major"/>
    </font>
    <font>
      <sz val="11"/>
      <color rgb="FFFF0000"/>
      <name val="Calibri Light"/>
      <family val="2"/>
      <scheme val="major"/>
    </font>
  </fonts>
  <fills count="6">
    <fill>
      <patternFill patternType="none"/>
    </fill>
    <fill>
      <patternFill patternType="gray125"/>
    </fill>
    <fill>
      <patternFill patternType="solid">
        <fgColor rgb="FFEBF5FF"/>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CAAB8"/>
        <bgColor indexed="64"/>
      </patternFill>
    </fill>
  </fills>
  <borders count="18">
    <border>
      <left/>
      <right/>
      <top/>
      <bottom/>
      <diagonal/>
    </border>
    <border>
      <left/>
      <right/>
      <top/>
      <bottom style="thin">
        <color indexed="64"/>
      </bottom>
      <diagonal/>
    </border>
    <border>
      <left/>
      <right/>
      <top/>
      <bottom style="thin">
        <color theme="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s>
  <cellStyleXfs count="13">
    <xf numFmtId="0" fontId="0" fillId="0" borderId="0"/>
    <xf numFmtId="0" fontId="6" fillId="0" borderId="0" applyNumberFormat="0" applyFill="0" applyAlignment="0" applyProtection="0"/>
    <xf numFmtId="0" fontId="7" fillId="0" borderId="2" applyNumberFormat="0" applyAlignment="0" applyProtection="0"/>
    <xf numFmtId="0" fontId="2" fillId="0" borderId="0"/>
    <xf numFmtId="0" fontId="9" fillId="0" borderId="0" applyNumberFormat="0" applyFill="0" applyBorder="0" applyAlignment="0" applyProtection="0"/>
    <xf numFmtId="0" fontId="10" fillId="0" borderId="0" applyNumberFormat="0" applyFill="0" applyBorder="0" applyAlignment="0" applyProtection="0"/>
    <xf numFmtId="0" fontId="11" fillId="2" borderId="0" applyNumberFormat="0" applyBorder="0" applyAlignment="0">
      <protection locked="0"/>
    </xf>
    <xf numFmtId="166" fontId="12" fillId="3" borderId="0" applyNumberFormat="0" applyBorder="0" applyAlignment="0"/>
    <xf numFmtId="0" fontId="1" fillId="4" borderId="0" applyNumberFormat="0" applyFont="0" applyBorder="0" applyAlignment="0"/>
    <xf numFmtId="166" fontId="5" fillId="0" borderId="0" applyNumberFormat="0" applyBorder="0" applyAlignment="0" applyProtection="0"/>
    <xf numFmtId="0" fontId="13" fillId="0" borderId="0" applyNumberFormat="0" applyFill="0" applyBorder="0" applyAlignment="0" applyProtection="0">
      <alignment horizontal="center"/>
    </xf>
    <xf numFmtId="0" fontId="1" fillId="0" borderId="0"/>
    <xf numFmtId="0" fontId="1" fillId="0" borderId="0"/>
  </cellStyleXfs>
  <cellXfs count="149">
    <xf numFmtId="0" fontId="0" fillId="0" borderId="0" xfId="0"/>
    <xf numFmtId="0" fontId="2" fillId="0" borderId="0" xfId="0" applyFont="1"/>
    <xf numFmtId="0" fontId="2" fillId="0" borderId="1" xfId="0" applyFont="1" applyBorder="1"/>
    <xf numFmtId="164" fontId="3" fillId="0" borderId="0" xfId="0" applyNumberFormat="1" applyFont="1"/>
    <xf numFmtId="0" fontId="4" fillId="0" borderId="0" xfId="0" applyFont="1" applyAlignment="1">
      <alignment horizontal="right"/>
    </xf>
    <xf numFmtId="0" fontId="2" fillId="0" borderId="0" xfId="0" applyFont="1" applyAlignment="1">
      <alignment horizontal="right"/>
    </xf>
    <xf numFmtId="0" fontId="6" fillId="0" borderId="0" xfId="1"/>
    <xf numFmtId="0" fontId="7" fillId="0" borderId="2" xfId="2" applyAlignment="1">
      <alignment horizontal="left"/>
    </xf>
    <xf numFmtId="0" fontId="7" fillId="0" borderId="1" xfId="2" applyBorder="1" applyAlignment="1">
      <alignment horizontal="left"/>
    </xf>
    <xf numFmtId="0" fontId="8" fillId="0" borderId="0" xfId="1" applyFont="1"/>
    <xf numFmtId="0" fontId="2" fillId="0" borderId="0" xfId="3"/>
    <xf numFmtId="0" fontId="9" fillId="0" borderId="0" xfId="4"/>
    <xf numFmtId="0" fontId="10" fillId="0" borderId="0" xfId="5"/>
    <xf numFmtId="0" fontId="11" fillId="2" borderId="0" xfId="6">
      <protection locked="0"/>
    </xf>
    <xf numFmtId="0" fontId="12" fillId="3" borderId="0" xfId="7" applyNumberFormat="1"/>
    <xf numFmtId="0" fontId="0" fillId="4" borderId="0" xfId="8" applyFont="1"/>
    <xf numFmtId="0" fontId="0" fillId="5" borderId="0" xfId="8" applyFont="1" applyFill="1"/>
    <xf numFmtId="0" fontId="5" fillId="0" borderId="0" xfId="9" applyNumberFormat="1"/>
    <xf numFmtId="0" fontId="13" fillId="0" borderId="0" xfId="10" applyAlignment="1"/>
    <xf numFmtId="167" fontId="2" fillId="0" borderId="0" xfId="3" applyNumberFormat="1" applyAlignment="1">
      <alignment horizontal="left"/>
    </xf>
    <xf numFmtId="0" fontId="7" fillId="0" borderId="2" xfId="2"/>
    <xf numFmtId="0" fontId="2" fillId="0" borderId="0" xfId="3" applyAlignment="1">
      <alignment horizontal="right"/>
    </xf>
    <xf numFmtId="0" fontId="1" fillId="0" borderId="0" xfId="11"/>
    <xf numFmtId="0" fontId="15" fillId="0" borderId="2" xfId="2" applyFont="1"/>
    <xf numFmtId="0" fontId="10" fillId="0" borderId="0" xfId="5" applyAlignment="1">
      <alignment horizontal="center"/>
    </xf>
    <xf numFmtId="0" fontId="14" fillId="0" borderId="0" xfId="12" applyFont="1"/>
    <xf numFmtId="164" fontId="4" fillId="0" borderId="0" xfId="0" applyNumberFormat="1" applyFont="1"/>
    <xf numFmtId="0" fontId="2" fillId="0" borderId="4" xfId="0" applyFont="1" applyBorder="1"/>
    <xf numFmtId="0" fontId="2" fillId="0" borderId="7" xfId="0" applyFont="1" applyBorder="1" applyAlignment="1">
      <alignment horizontal="center"/>
    </xf>
    <xf numFmtId="0" fontId="2" fillId="0" borderId="8" xfId="0" applyFont="1" applyBorder="1" applyAlignment="1">
      <alignment horizontal="right"/>
    </xf>
    <xf numFmtId="0" fontId="2" fillId="0" borderId="9" xfId="0" applyFont="1" applyBorder="1" applyAlignment="1">
      <alignment horizontal="right"/>
    </xf>
    <xf numFmtId="0" fontId="2" fillId="0" borderId="10" xfId="0" applyFont="1" applyBorder="1" applyAlignment="1">
      <alignment horizontal="centerContinuous"/>
    </xf>
    <xf numFmtId="0" fontId="2" fillId="0" borderId="11" xfId="0" applyFont="1" applyBorder="1" applyAlignment="1">
      <alignment horizontal="centerContinuous"/>
    </xf>
    <xf numFmtId="0" fontId="2" fillId="0" borderId="12" xfId="0" applyFont="1" applyBorder="1" applyAlignment="1">
      <alignment horizontal="centerContinuous"/>
    </xf>
    <xf numFmtId="0" fontId="2" fillId="0" borderId="5" xfId="0" applyFont="1" applyBorder="1"/>
    <xf numFmtId="0" fontId="2" fillId="0" borderId="10" xfId="0" applyFont="1" applyBorder="1"/>
    <xf numFmtId="0" fontId="2" fillId="0" borderId="11" xfId="0" applyFont="1" applyBorder="1" applyAlignment="1">
      <alignment horizontal="right"/>
    </xf>
    <xf numFmtId="0" fontId="2" fillId="0" borderId="12" xfId="0" applyFont="1" applyBorder="1" applyAlignment="1">
      <alignment horizontal="right"/>
    </xf>
    <xf numFmtId="0" fontId="2" fillId="0" borderId="3" xfId="0" applyFont="1" applyBorder="1"/>
    <xf numFmtId="0" fontId="2" fillId="0" borderId="13" xfId="0" applyFont="1" applyBorder="1"/>
    <xf numFmtId="0" fontId="2" fillId="0" borderId="14" xfId="0" applyFont="1" applyBorder="1"/>
    <xf numFmtId="0" fontId="2" fillId="0" borderId="7" xfId="0" applyFont="1" applyBorder="1" applyAlignment="1">
      <alignment horizontal="right"/>
    </xf>
    <xf numFmtId="165" fontId="4" fillId="0" borderId="5" xfId="0" applyNumberFormat="1" applyFont="1" applyBorder="1" applyAlignment="1">
      <alignment horizontal="center"/>
    </xf>
    <xf numFmtId="0" fontId="2" fillId="0" borderId="15" xfId="0" applyFont="1" applyBorder="1"/>
    <xf numFmtId="165" fontId="4" fillId="0" borderId="13" xfId="0" applyNumberFormat="1" applyFont="1" applyBorder="1" applyAlignment="1">
      <alignment horizontal="center"/>
    </xf>
    <xf numFmtId="0" fontId="2" fillId="0" borderId="16" xfId="0" applyFont="1" applyBorder="1" applyAlignment="1">
      <alignment horizontal="centerContinuous"/>
    </xf>
    <xf numFmtId="0" fontId="2" fillId="0" borderId="17" xfId="0" applyFont="1" applyBorder="1" applyAlignment="1">
      <alignment horizontal="centerContinuous"/>
    </xf>
    <xf numFmtId="164" fontId="2" fillId="0" borderId="8" xfId="0" applyNumberFormat="1" applyFont="1" applyBorder="1"/>
    <xf numFmtId="0" fontId="2" fillId="0" borderId="13" xfId="0" applyFont="1" applyBorder="1" applyAlignment="1">
      <alignment horizontal="center"/>
    </xf>
    <xf numFmtId="0" fontId="4" fillId="0" borderId="4" xfId="0" applyFont="1" applyBorder="1" applyAlignment="1">
      <alignment horizontal="right"/>
    </xf>
    <xf numFmtId="165" fontId="4" fillId="0" borderId="16" xfId="0" applyNumberFormat="1" applyFont="1" applyBorder="1" applyAlignment="1">
      <alignment horizontal="right"/>
    </xf>
    <xf numFmtId="0" fontId="4" fillId="0" borderId="16" xfId="0" applyFont="1" applyBorder="1" applyAlignment="1">
      <alignment horizontal="right"/>
    </xf>
    <xf numFmtId="164" fontId="4" fillId="0" borderId="16" xfId="0" applyNumberFormat="1" applyFont="1" applyBorder="1" applyAlignment="1">
      <alignment horizontal="right"/>
    </xf>
    <xf numFmtId="0" fontId="2" fillId="0" borderId="14" xfId="0" applyFont="1" applyBorder="1" applyAlignment="1">
      <alignment horizontal="center"/>
    </xf>
    <xf numFmtId="165" fontId="4" fillId="0" borderId="15" xfId="0" applyNumberFormat="1" applyFont="1" applyBorder="1" applyAlignment="1">
      <alignment horizontal="center"/>
    </xf>
    <xf numFmtId="0" fontId="2" fillId="0" borderId="16" xfId="0" applyFont="1" applyBorder="1"/>
    <xf numFmtId="165" fontId="4" fillId="0" borderId="14" xfId="0" applyNumberFormat="1" applyFont="1" applyBorder="1" applyAlignment="1">
      <alignment horizontal="center"/>
    </xf>
    <xf numFmtId="0" fontId="2" fillId="0" borderId="4" xfId="0" applyFont="1" applyBorder="1" applyAlignment="1">
      <alignment horizontal="centerContinuous"/>
    </xf>
    <xf numFmtId="164" fontId="2" fillId="0" borderId="7" xfId="0" applyNumberFormat="1" applyFont="1" applyBorder="1"/>
    <xf numFmtId="0" fontId="4" fillId="0" borderId="15" xfId="0" applyFont="1" applyBorder="1" applyAlignment="1">
      <alignment horizontal="right"/>
    </xf>
    <xf numFmtId="164" fontId="2" fillId="0" borderId="13" xfId="0" applyNumberFormat="1" applyFont="1" applyBorder="1"/>
    <xf numFmtId="164" fontId="2" fillId="0" borderId="14" xfId="0" applyNumberFormat="1" applyFont="1" applyBorder="1"/>
    <xf numFmtId="0" fontId="2" fillId="0" borderId="6" xfId="0" applyFont="1" applyBorder="1"/>
    <xf numFmtId="164" fontId="4" fillId="0" borderId="6" xfId="0" applyNumberFormat="1" applyFont="1" applyBorder="1"/>
    <xf numFmtId="165" fontId="4" fillId="0" borderId="7" xfId="0" applyNumberFormat="1" applyFont="1" applyBorder="1" applyAlignment="1">
      <alignment horizontal="center"/>
    </xf>
    <xf numFmtId="164" fontId="4" fillId="0" borderId="5" xfId="0" applyNumberFormat="1" applyFont="1" applyBorder="1"/>
    <xf numFmtId="164" fontId="4" fillId="0" borderId="7" xfId="0" applyNumberFormat="1" applyFont="1" applyBorder="1"/>
    <xf numFmtId="164" fontId="4" fillId="0" borderId="8" xfId="0" applyNumberFormat="1" applyFont="1" applyBorder="1"/>
    <xf numFmtId="164" fontId="4" fillId="0" borderId="9" xfId="0" applyNumberFormat="1" applyFont="1" applyBorder="1"/>
    <xf numFmtId="0" fontId="2" fillId="0" borderId="10" xfId="0" applyFont="1" applyBorder="1" applyAlignment="1">
      <alignment horizontal="right"/>
    </xf>
    <xf numFmtId="165" fontId="11" fillId="2" borderId="0" xfId="6" applyNumberFormat="1">
      <protection locked="0"/>
    </xf>
    <xf numFmtId="165" fontId="11" fillId="2" borderId="5" xfId="6" applyNumberFormat="1" applyBorder="1">
      <protection locked="0"/>
    </xf>
    <xf numFmtId="165" fontId="11" fillId="2" borderId="0" xfId="6" applyNumberFormat="1" applyBorder="1">
      <protection locked="0"/>
    </xf>
    <xf numFmtId="164" fontId="11" fillId="2" borderId="0" xfId="6" applyNumberFormat="1" applyBorder="1">
      <protection locked="0"/>
    </xf>
    <xf numFmtId="164" fontId="11" fillId="2" borderId="6" xfId="6" applyNumberFormat="1" applyBorder="1">
      <protection locked="0"/>
    </xf>
    <xf numFmtId="165" fontId="11" fillId="2" borderId="7" xfId="6" applyNumberFormat="1" applyBorder="1">
      <protection locked="0"/>
    </xf>
    <xf numFmtId="165" fontId="11" fillId="2" borderId="8" xfId="6" applyNumberFormat="1" applyBorder="1">
      <protection locked="0"/>
    </xf>
    <xf numFmtId="164" fontId="11" fillId="2" borderId="8" xfId="6" applyNumberFormat="1" applyBorder="1">
      <protection locked="0"/>
    </xf>
    <xf numFmtId="164" fontId="11" fillId="2" borderId="9" xfId="6" applyNumberFormat="1" applyBorder="1">
      <protection locked="0"/>
    </xf>
    <xf numFmtId="165" fontId="11" fillId="2" borderId="10" xfId="6" applyNumberFormat="1" applyBorder="1" applyAlignment="1">
      <alignment horizontal="right"/>
      <protection locked="0"/>
    </xf>
    <xf numFmtId="165" fontId="11" fillId="2" borderId="11" xfId="6" applyNumberFormat="1" applyBorder="1" applyAlignment="1">
      <alignment horizontal="right"/>
      <protection locked="0"/>
    </xf>
    <xf numFmtId="165" fontId="11" fillId="2" borderId="12" xfId="6" applyNumberFormat="1" applyBorder="1" applyAlignment="1">
      <alignment horizontal="right"/>
      <protection locked="0"/>
    </xf>
    <xf numFmtId="164" fontId="11" fillId="2" borderId="5" xfId="6" applyNumberFormat="1" applyBorder="1">
      <protection locked="0"/>
    </xf>
    <xf numFmtId="164" fontId="11" fillId="2" borderId="7" xfId="6" applyNumberFormat="1" applyBorder="1">
      <protection locked="0"/>
    </xf>
    <xf numFmtId="164" fontId="16" fillId="0" borderId="0" xfId="0" applyNumberFormat="1" applyFont="1"/>
    <xf numFmtId="0" fontId="2" fillId="0" borderId="17" xfId="0" applyFont="1" applyBorder="1"/>
    <xf numFmtId="165" fontId="16" fillId="0" borderId="5" xfId="0" applyNumberFormat="1" applyFont="1" applyBorder="1"/>
    <xf numFmtId="165" fontId="16" fillId="0" borderId="0" xfId="0" applyNumberFormat="1" applyFont="1"/>
    <xf numFmtId="165" fontId="16" fillId="0" borderId="6" xfId="0" applyNumberFormat="1" applyFont="1" applyBorder="1"/>
    <xf numFmtId="0" fontId="2" fillId="0" borderId="11" xfId="0" applyFont="1" applyBorder="1"/>
    <xf numFmtId="164" fontId="2" fillId="0" borderId="11" xfId="0" applyNumberFormat="1" applyFont="1" applyBorder="1"/>
    <xf numFmtId="164" fontId="2" fillId="0" borderId="12" xfId="0" applyNumberFormat="1" applyFont="1" applyBorder="1"/>
    <xf numFmtId="164" fontId="12" fillId="3" borderId="8" xfId="7" applyNumberFormat="1" applyBorder="1"/>
    <xf numFmtId="164" fontId="12" fillId="3" borderId="9" xfId="7" applyNumberFormat="1" applyBorder="1"/>
    <xf numFmtId="164" fontId="12" fillId="3" borderId="7" xfId="7" applyNumberFormat="1" applyBorder="1"/>
    <xf numFmtId="165" fontId="11" fillId="2" borderId="4" xfId="6" applyNumberFormat="1" applyBorder="1">
      <protection locked="0"/>
    </xf>
    <xf numFmtId="165" fontId="11" fillId="2" borderId="16" xfId="6" applyNumberFormat="1" applyBorder="1">
      <protection locked="0"/>
    </xf>
    <xf numFmtId="165" fontId="11" fillId="2" borderId="17" xfId="6" applyNumberFormat="1" applyBorder="1">
      <protection locked="0"/>
    </xf>
    <xf numFmtId="165" fontId="11" fillId="2" borderId="9" xfId="6" applyNumberFormat="1" applyBorder="1">
      <protection locked="0"/>
    </xf>
    <xf numFmtId="165" fontId="11" fillId="2" borderId="6" xfId="6" applyNumberFormat="1" applyBorder="1">
      <protection locked="0"/>
    </xf>
    <xf numFmtId="168" fontId="2" fillId="0" borderId="7" xfId="0" applyNumberFormat="1" applyFont="1" applyBorder="1"/>
    <xf numFmtId="168" fontId="2" fillId="0" borderId="8" xfId="0" applyNumberFormat="1" applyFont="1" applyBorder="1"/>
    <xf numFmtId="168" fontId="2" fillId="0" borderId="14" xfId="0" applyNumberFormat="1" applyFont="1" applyBorder="1"/>
    <xf numFmtId="169" fontId="2" fillId="0" borderId="0" xfId="0" applyNumberFormat="1" applyFont="1" applyAlignment="1">
      <alignment horizontal="right"/>
    </xf>
    <xf numFmtId="164" fontId="2" fillId="0" borderId="10" xfId="0" applyNumberFormat="1" applyFont="1" applyBorder="1"/>
    <xf numFmtId="170" fontId="2" fillId="0" borderId="0" xfId="0" applyNumberFormat="1" applyFont="1"/>
    <xf numFmtId="164" fontId="13" fillId="0" borderId="0" xfId="10" applyNumberFormat="1" applyBorder="1" applyAlignment="1"/>
    <xf numFmtId="168" fontId="13" fillId="0" borderId="0" xfId="10" applyNumberFormat="1" applyBorder="1" applyAlignment="1"/>
    <xf numFmtId="0" fontId="0" fillId="0" borderId="1" xfId="0" applyBorder="1"/>
    <xf numFmtId="0" fontId="2" fillId="0" borderId="4" xfId="3" applyBorder="1" applyAlignment="1">
      <alignment horizontal="left"/>
    </xf>
    <xf numFmtId="0" fontId="2" fillId="0" borderId="7" xfId="3" applyBorder="1" applyAlignment="1">
      <alignment horizontal="right"/>
    </xf>
    <xf numFmtId="0" fontId="2" fillId="0" borderId="9" xfId="3" applyBorder="1" applyAlignment="1">
      <alignment horizontal="right"/>
    </xf>
    <xf numFmtId="0" fontId="2" fillId="0" borderId="10" xfId="3" applyBorder="1" applyAlignment="1">
      <alignment horizontal="centerContinuous"/>
    </xf>
    <xf numFmtId="0" fontId="2" fillId="0" borderId="12" xfId="3" applyBorder="1" applyAlignment="1">
      <alignment horizontal="centerContinuous"/>
    </xf>
    <xf numFmtId="164" fontId="13" fillId="0" borderId="8" xfId="10" applyNumberFormat="1" applyBorder="1" applyAlignment="1"/>
    <xf numFmtId="168" fontId="13" fillId="0" borderId="8" xfId="10" applyNumberFormat="1" applyBorder="1" applyAlignment="1"/>
    <xf numFmtId="0" fontId="4" fillId="0" borderId="8" xfId="0" applyFont="1" applyBorder="1" applyAlignment="1">
      <alignment horizontal="right"/>
    </xf>
    <xf numFmtId="164" fontId="4" fillId="0" borderId="8" xfId="0" applyNumberFormat="1" applyFont="1" applyBorder="1" applyAlignment="1">
      <alignment horizontal="right"/>
    </xf>
    <xf numFmtId="0" fontId="2" fillId="0" borderId="15" xfId="3" applyBorder="1" applyAlignment="1">
      <alignment horizontal="left"/>
    </xf>
    <xf numFmtId="0" fontId="2" fillId="0" borderId="13" xfId="3" applyBorder="1"/>
    <xf numFmtId="0" fontId="2" fillId="0" borderId="14" xfId="3" applyBorder="1"/>
    <xf numFmtId="164" fontId="13" fillId="0" borderId="13" xfId="10" applyNumberFormat="1" applyBorder="1" applyAlignment="1"/>
    <xf numFmtId="164" fontId="13" fillId="0" borderId="14" xfId="10" applyNumberFormat="1" applyBorder="1" applyAlignment="1"/>
    <xf numFmtId="164" fontId="13" fillId="0" borderId="5" xfId="10" applyNumberFormat="1" applyBorder="1" applyAlignment="1"/>
    <xf numFmtId="164" fontId="13" fillId="0" borderId="7" xfId="10" applyNumberFormat="1" applyBorder="1" applyAlignment="1"/>
    <xf numFmtId="0" fontId="4" fillId="0" borderId="7" xfId="0" applyFont="1" applyBorder="1" applyAlignment="1">
      <alignment horizontal="right"/>
    </xf>
    <xf numFmtId="0" fontId="4" fillId="0" borderId="10" xfId="0" applyFont="1" applyBorder="1" applyAlignment="1">
      <alignment horizontal="right"/>
    </xf>
    <xf numFmtId="164" fontId="4" fillId="0" borderId="11" xfId="0" applyNumberFormat="1" applyFont="1" applyBorder="1" applyAlignment="1">
      <alignment horizontal="right"/>
    </xf>
    <xf numFmtId="0" fontId="4" fillId="0" borderId="11" xfId="0" applyFont="1" applyBorder="1" applyAlignment="1">
      <alignment horizontal="right"/>
    </xf>
    <xf numFmtId="168" fontId="13" fillId="0" borderId="13" xfId="10" applyNumberFormat="1" applyBorder="1" applyAlignment="1"/>
    <xf numFmtId="168" fontId="13" fillId="0" borderId="14" xfId="10" applyNumberFormat="1" applyBorder="1" applyAlignment="1"/>
    <xf numFmtId="0" fontId="4" fillId="0" borderId="3" xfId="0" applyFont="1" applyBorder="1" applyAlignment="1">
      <alignment horizontal="right"/>
    </xf>
    <xf numFmtId="0" fontId="2" fillId="0" borderId="7" xfId="3" applyBorder="1" applyAlignment="1">
      <alignment horizontal="center"/>
    </xf>
    <xf numFmtId="165" fontId="11" fillId="2" borderId="5" xfId="6" applyNumberFormat="1" applyBorder="1" applyAlignment="1">
      <alignment horizontal="center"/>
      <protection locked="0"/>
    </xf>
    <xf numFmtId="165" fontId="0" fillId="0" borderId="5" xfId="0" applyNumberFormat="1" applyBorder="1"/>
    <xf numFmtId="165" fontId="11" fillId="2" borderId="7" xfId="6" applyNumberFormat="1" applyBorder="1" applyAlignment="1">
      <alignment horizontal="center"/>
      <protection locked="0"/>
    </xf>
    <xf numFmtId="165" fontId="0" fillId="0" borderId="7" xfId="0" applyNumberFormat="1" applyBorder="1"/>
    <xf numFmtId="164" fontId="0" fillId="0" borderId="6" xfId="0" applyNumberFormat="1" applyBorder="1"/>
    <xf numFmtId="164" fontId="0" fillId="0" borderId="9" xfId="0" applyNumberFormat="1" applyBorder="1"/>
    <xf numFmtId="0" fontId="2" fillId="0" borderId="15" xfId="0" applyFont="1" applyBorder="1" applyAlignment="1">
      <alignment horizontal="center"/>
    </xf>
    <xf numFmtId="0" fontId="2" fillId="0" borderId="4" xfId="0" applyFont="1" applyBorder="1" applyAlignment="1">
      <alignment horizontal="center"/>
    </xf>
    <xf numFmtId="165" fontId="12" fillId="3" borderId="4" xfId="7" applyNumberFormat="1" applyBorder="1"/>
    <xf numFmtId="165" fontId="12" fillId="3" borderId="16" xfId="7" applyNumberFormat="1" applyBorder="1"/>
    <xf numFmtId="165" fontId="12" fillId="3" borderId="17" xfId="7" applyNumberFormat="1" applyBorder="1"/>
    <xf numFmtId="164" fontId="12" fillId="3" borderId="4" xfId="7" applyNumberFormat="1" applyBorder="1"/>
    <xf numFmtId="164" fontId="12" fillId="3" borderId="16" xfId="7" applyNumberFormat="1" applyBorder="1"/>
    <xf numFmtId="164" fontId="12" fillId="3" borderId="17" xfId="7" applyNumberFormat="1" applyBorder="1"/>
    <xf numFmtId="165" fontId="11" fillId="2" borderId="13" xfId="6" applyNumberFormat="1" applyBorder="1" applyAlignment="1">
      <alignment horizontal="center"/>
      <protection locked="0"/>
    </xf>
    <xf numFmtId="165" fontId="11" fillId="2" borderId="14" xfId="6" applyNumberFormat="1" applyBorder="1" applyAlignment="1">
      <alignment horizontal="center"/>
      <protection locked="0"/>
    </xf>
  </cellXfs>
  <cellStyles count="13">
    <cellStyle name="Constant" xfId="7" xr:uid="{6C57E247-DF4F-4F31-9969-69F41D811979}"/>
    <cellStyle name="Data" xfId="6" xr:uid="{3AB9459D-FC0D-4AE0-867B-ECD4A880B8EC}"/>
    <cellStyle name="Heading 1 2" xfId="1" xr:uid="{BB8192DB-70FC-4CA9-B558-4B29ECC6A3DB}"/>
    <cellStyle name="Heading 2 2" xfId="2" xr:uid="{23E9B1B0-A558-452C-A6B2-DECC83119547}"/>
    <cellStyle name="Heading 3 2" xfId="5" xr:uid="{8A681684-6FC2-4B8D-86EF-622B59E4E4EE}"/>
    <cellStyle name="Highlight" xfId="8" xr:uid="{7354CE3A-D151-4537-B388-4263E277B9BF}"/>
    <cellStyle name="Hyperlink 2" xfId="4" xr:uid="{D4CDAE6E-A110-4078-9937-7E2D33F29E09}"/>
    <cellStyle name="Normal" xfId="0" builtinId="0"/>
    <cellStyle name="Normal 2" xfId="3" xr:uid="{2EC52278-D80E-4A38-9176-C0F2A0C935FD}"/>
    <cellStyle name="Normal 2 2" xfId="11" xr:uid="{0C52F836-82A4-400C-AFF4-EA4D445BA1C5}"/>
    <cellStyle name="Normal 3" xfId="12" xr:uid="{841C6C99-15E1-4309-91F2-81B9A1C49C42}"/>
    <cellStyle name="Pasted values" xfId="10" xr:uid="{A95BF3FD-B12E-435D-8465-1614A66C588C}"/>
    <cellStyle name="Variable" xfId="9" xr:uid="{2164D63B-324F-458C-B9DC-015518746F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r>
              <a:rPr lang="en-NZ" sz="1300">
                <a:latin typeface="+mn-lt"/>
              </a:rPr>
              <a:t>Price breaks for each supplier</a:t>
            </a:r>
          </a:p>
        </c:rich>
      </c:tx>
      <c:layout>
        <c:manualLayout>
          <c:xMode val="edge"/>
          <c:yMode val="edge"/>
          <c:x val="9.9400093625817178E-4"/>
          <c:y val="1.9093078758949882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solidFill>
                <a:schemeClr val="accent1"/>
              </a:solidFill>
              <a:round/>
            </a:ln>
            <a:effectLst/>
          </c:spPr>
          <c:marker>
            <c:symbol val="none"/>
          </c:marker>
          <c:xVal>
            <c:numRef>
              <c:f>Analysis!$H$48:$H$55</c:f>
              <c:numCache>
                <c:formatCode>#,##0;\-#,##0;\-</c:formatCode>
                <c:ptCount val="8"/>
                <c:pt idx="0">
                  <c:v>0</c:v>
                </c:pt>
                <c:pt idx="1">
                  <c:v>100</c:v>
                </c:pt>
                <c:pt idx="2">
                  <c:v>100</c:v>
                </c:pt>
                <c:pt idx="3">
                  <c:v>300</c:v>
                </c:pt>
                <c:pt idx="4">
                  <c:v>300</c:v>
                </c:pt>
                <c:pt idx="5">
                  <c:v>1000</c:v>
                </c:pt>
                <c:pt idx="6">
                  <c:v>1000</c:v>
                </c:pt>
                <c:pt idx="7">
                  <c:v>3000</c:v>
                </c:pt>
              </c:numCache>
            </c:numRef>
          </c:xVal>
          <c:yVal>
            <c:numRef>
              <c:f>Analysis!$I$48:$I$55</c:f>
              <c:numCache>
                <c:formatCode>#,##0.00;\-#,##0.00;\-</c:formatCode>
                <c:ptCount val="8"/>
                <c:pt idx="0">
                  <c:v>1.5</c:v>
                </c:pt>
                <c:pt idx="1">
                  <c:v>1.5</c:v>
                </c:pt>
                <c:pt idx="2">
                  <c:v>1</c:v>
                </c:pt>
                <c:pt idx="3">
                  <c:v>1</c:v>
                </c:pt>
                <c:pt idx="4">
                  <c:v>0.8</c:v>
                </c:pt>
                <c:pt idx="5">
                  <c:v>0.8</c:v>
                </c:pt>
                <c:pt idx="6">
                  <c:v>0.6</c:v>
                </c:pt>
                <c:pt idx="7">
                  <c:v>0.6</c:v>
                </c:pt>
              </c:numCache>
            </c:numRef>
          </c:yVal>
          <c:smooth val="0"/>
          <c:extLst>
            <c:ext xmlns:c16="http://schemas.microsoft.com/office/drawing/2014/chart" uri="{C3380CC4-5D6E-409C-BE32-E72D297353CC}">
              <c16:uniqueId val="{00000000-7609-45BB-A8D3-484A279FC6B8}"/>
            </c:ext>
          </c:extLst>
        </c:ser>
        <c:ser>
          <c:idx val="1"/>
          <c:order val="1"/>
          <c:spPr>
            <a:ln w="25400" cap="rnd">
              <a:solidFill>
                <a:schemeClr val="accent6">
                  <a:lumMod val="75000"/>
                </a:schemeClr>
              </a:solidFill>
              <a:round/>
            </a:ln>
            <a:effectLst/>
          </c:spPr>
          <c:marker>
            <c:symbol val="none"/>
          </c:marker>
          <c:xVal>
            <c:numRef>
              <c:f>Analysis!$J$48:$J$49</c:f>
              <c:numCache>
                <c:formatCode>#,##0;\-#,##0;\-</c:formatCode>
                <c:ptCount val="2"/>
                <c:pt idx="0">
                  <c:v>0</c:v>
                </c:pt>
                <c:pt idx="1">
                  <c:v>10000</c:v>
                </c:pt>
              </c:numCache>
            </c:numRef>
          </c:xVal>
          <c:yVal>
            <c:numRef>
              <c:f>Analysis!$K$48:$K$49</c:f>
              <c:numCache>
                <c:formatCode>#,##0.00;\-#,##0.00;\-</c:formatCode>
                <c:ptCount val="2"/>
                <c:pt idx="0">
                  <c:v>0.75</c:v>
                </c:pt>
                <c:pt idx="1">
                  <c:v>0.75</c:v>
                </c:pt>
              </c:numCache>
            </c:numRef>
          </c:yVal>
          <c:smooth val="0"/>
          <c:extLst>
            <c:ext xmlns:c16="http://schemas.microsoft.com/office/drawing/2014/chart" uri="{C3380CC4-5D6E-409C-BE32-E72D297353CC}">
              <c16:uniqueId val="{00000001-7609-45BB-A8D3-484A279FC6B8}"/>
            </c:ext>
          </c:extLst>
        </c:ser>
        <c:ser>
          <c:idx val="2"/>
          <c:order val="2"/>
          <c:spPr>
            <a:ln w="25400" cap="rnd">
              <a:solidFill>
                <a:schemeClr val="accent4">
                  <a:lumMod val="75000"/>
                </a:schemeClr>
              </a:solidFill>
              <a:round/>
            </a:ln>
            <a:effectLst/>
          </c:spPr>
          <c:marker>
            <c:symbol val="none"/>
          </c:marker>
          <c:xVal>
            <c:numRef>
              <c:f>Analysis!$L$48:$L$61</c:f>
              <c:numCache>
                <c:formatCode>#,##0;\-#,##0;\-</c:formatCode>
                <c:ptCount val="14"/>
                <c:pt idx="0">
                  <c:v>0</c:v>
                </c:pt>
                <c:pt idx="1">
                  <c:v>50</c:v>
                </c:pt>
                <c:pt idx="2">
                  <c:v>50</c:v>
                </c:pt>
                <c:pt idx="3">
                  <c:v>100</c:v>
                </c:pt>
                <c:pt idx="4">
                  <c:v>100</c:v>
                </c:pt>
                <c:pt idx="5">
                  <c:v>200</c:v>
                </c:pt>
                <c:pt idx="6">
                  <c:v>200</c:v>
                </c:pt>
                <c:pt idx="7">
                  <c:v>300</c:v>
                </c:pt>
                <c:pt idx="8">
                  <c:v>300</c:v>
                </c:pt>
                <c:pt idx="9">
                  <c:v>400</c:v>
                </c:pt>
                <c:pt idx="10">
                  <c:v>400</c:v>
                </c:pt>
                <c:pt idx="11">
                  <c:v>800</c:v>
                </c:pt>
                <c:pt idx="12">
                  <c:v>800</c:v>
                </c:pt>
                <c:pt idx="13">
                  <c:v>2000</c:v>
                </c:pt>
              </c:numCache>
            </c:numRef>
          </c:xVal>
          <c:yVal>
            <c:numRef>
              <c:f>Analysis!$M$48:$M$61</c:f>
              <c:numCache>
                <c:formatCode>#,##0.00;\-#,##0.00;\-</c:formatCode>
                <c:ptCount val="14"/>
                <c:pt idx="0">
                  <c:v>2</c:v>
                </c:pt>
                <c:pt idx="1">
                  <c:v>2</c:v>
                </c:pt>
                <c:pt idx="2">
                  <c:v>1.8</c:v>
                </c:pt>
                <c:pt idx="3">
                  <c:v>1.8</c:v>
                </c:pt>
                <c:pt idx="4">
                  <c:v>1.6</c:v>
                </c:pt>
                <c:pt idx="5">
                  <c:v>1.6</c:v>
                </c:pt>
                <c:pt idx="6">
                  <c:v>1.4</c:v>
                </c:pt>
                <c:pt idx="7">
                  <c:v>1.4</c:v>
                </c:pt>
                <c:pt idx="8">
                  <c:v>1.2</c:v>
                </c:pt>
                <c:pt idx="9">
                  <c:v>1.2</c:v>
                </c:pt>
                <c:pt idx="10">
                  <c:v>1.1000000000000001</c:v>
                </c:pt>
                <c:pt idx="11">
                  <c:v>1.1000000000000001</c:v>
                </c:pt>
                <c:pt idx="12">
                  <c:v>1</c:v>
                </c:pt>
                <c:pt idx="13">
                  <c:v>1</c:v>
                </c:pt>
              </c:numCache>
            </c:numRef>
          </c:yVal>
          <c:smooth val="0"/>
          <c:extLst>
            <c:ext xmlns:c16="http://schemas.microsoft.com/office/drawing/2014/chart" uri="{C3380CC4-5D6E-409C-BE32-E72D297353CC}">
              <c16:uniqueId val="{00000002-7609-45BB-A8D3-484A279FC6B8}"/>
            </c:ext>
          </c:extLst>
        </c:ser>
        <c:dLbls>
          <c:showLegendKey val="0"/>
          <c:showVal val="0"/>
          <c:showCatName val="0"/>
          <c:showSerName val="0"/>
          <c:showPercent val="0"/>
          <c:showBubbleSize val="0"/>
        </c:dLbls>
        <c:axId val="1089956287"/>
        <c:axId val="1089952927"/>
      </c:scatterChart>
      <c:valAx>
        <c:axId val="1089956287"/>
        <c:scaling>
          <c:orientation val="minMax"/>
          <c:max val="2400"/>
          <c:min val="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j-lt"/>
                    <a:ea typeface="+mn-ea"/>
                    <a:cs typeface="+mn-cs"/>
                  </a:defRPr>
                </a:pPr>
                <a:r>
                  <a:rPr lang="en-NZ" sz="1200">
                    <a:latin typeface="+mj-lt"/>
                  </a:rPr>
                  <a:t>Quantity (kg)</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j-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j-lt"/>
                <a:ea typeface="+mn-ea"/>
                <a:cs typeface="+mn-cs"/>
              </a:defRPr>
            </a:pPr>
            <a:endParaRPr lang="en-US"/>
          </a:p>
        </c:txPr>
        <c:crossAx val="1089952927"/>
        <c:crosses val="autoZero"/>
        <c:crossBetween val="midCat"/>
      </c:valAx>
      <c:valAx>
        <c:axId val="1089952927"/>
        <c:scaling>
          <c:orientation val="minMax"/>
          <c:max val="2.1"/>
          <c:min val="0"/>
        </c:scaling>
        <c:delete val="0"/>
        <c:axPos val="l"/>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j-lt"/>
                    <a:ea typeface="+mn-ea"/>
                    <a:cs typeface="+mn-cs"/>
                  </a:defRPr>
                </a:pPr>
                <a:r>
                  <a:rPr lang="en-NZ" sz="1200">
                    <a:latin typeface="+mj-lt"/>
                  </a:rPr>
                  <a:t>Price ($/kg)</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j-lt"/>
                  <a:ea typeface="+mn-ea"/>
                  <a:cs typeface="+mn-cs"/>
                </a:defRPr>
              </a:pPr>
              <a:endParaRPr lang="en-US"/>
            </a:p>
          </c:txPr>
        </c:title>
        <c:numFmt formatCode="#,##0.00;\-#,##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j-lt"/>
                <a:ea typeface="+mn-ea"/>
                <a:cs typeface="+mn-cs"/>
              </a:defRPr>
            </a:pPr>
            <a:endParaRPr lang="en-US"/>
          </a:p>
        </c:txPr>
        <c:crossAx val="10899562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xdr:colOff>
      <xdr:row>2</xdr:row>
      <xdr:rowOff>0</xdr:rowOff>
    </xdr:from>
    <xdr:to>
      <xdr:col>9</xdr:col>
      <xdr:colOff>1099</xdr:colOff>
      <xdr:row>25</xdr:row>
      <xdr:rowOff>0</xdr:rowOff>
    </xdr:to>
    <xdr:sp macro="" textlink="">
      <xdr:nvSpPr>
        <xdr:cNvPr id="2" name="TextBox 1">
          <a:extLst>
            <a:ext uri="{FF2B5EF4-FFF2-40B4-BE49-F238E27FC236}">
              <a16:creationId xmlns:a16="http://schemas.microsoft.com/office/drawing/2014/main" id="{EC460826-E79B-4F71-90BD-267DB31969C8}"/>
            </a:ext>
          </a:extLst>
        </xdr:cNvPr>
        <xdr:cNvSpPr txBox="1"/>
      </xdr:nvSpPr>
      <xdr:spPr>
        <a:xfrm>
          <a:off x="1" y="457200"/>
          <a:ext cx="6173298" cy="440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36000" tIns="18000" rIns="18000" bIns="18000" rtlCol="0" anchor="t"/>
        <a:lstStyle/>
        <a:p>
          <a:r>
            <a:rPr lang="en-NZ" sz="1200" b="0">
              <a:latin typeface="+mn-lt"/>
            </a:rPr>
            <a:t>Purpose</a:t>
          </a:r>
          <a:endParaRPr lang="en-NZ" sz="1100" b="0">
            <a:latin typeface="+mn-lt"/>
          </a:endParaRPr>
        </a:p>
        <a:p>
          <a:r>
            <a:rPr lang="en-NZ" sz="1100">
              <a:latin typeface="+mj-lt"/>
            </a:rPr>
            <a:t>This workbook contains an example optimization model and associated analysis. The purpose is to illustrate</a:t>
          </a:r>
          <a:r>
            <a:rPr lang="en-NZ" sz="1100" baseline="0">
              <a:latin typeface="+mj-lt"/>
            </a:rPr>
            <a:t> the design and use of optimization models in Microsoft Excel, using the Solver and/or OpenSolver add-ins.</a:t>
          </a:r>
        </a:p>
        <a:p>
          <a:endParaRPr lang="en-NZ" sz="1100" baseline="0">
            <a:latin typeface="+mj-lt"/>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j-lt"/>
              <a:ea typeface="+mn-ea"/>
              <a:cs typeface="+mn-cs"/>
            </a:rPr>
            <a:t>This workbook should be read in conjunction with the articles at:</a:t>
          </a: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j-lt"/>
              <a:ea typeface="+mn-ea"/>
              <a:cs typeface="+mn-cs"/>
            </a:rPr>
            <a:t>http://www.solvermax.com</a:t>
          </a:r>
        </a:p>
        <a:p>
          <a:pPr marL="0" marR="0" indent="0" defTabSz="914400" eaLnBrk="1" fontAlgn="auto" latinLnBrk="0" hangingPunct="1">
            <a:lnSpc>
              <a:spcPct val="100000"/>
            </a:lnSpc>
            <a:spcBef>
              <a:spcPts val="0"/>
            </a:spcBef>
            <a:spcAft>
              <a:spcPts val="0"/>
            </a:spcAft>
            <a:buClrTx/>
            <a:buSzTx/>
            <a:buFontTx/>
            <a:buNone/>
            <a:tabLst/>
            <a:defRPr/>
          </a:pPr>
          <a:endParaRPr lang="en-NZ" sz="1100">
            <a:latin typeface="+mj-lt"/>
          </a:endParaRPr>
        </a:p>
        <a:p>
          <a:r>
            <a:rPr lang="en-NZ" sz="1200" b="0">
              <a:latin typeface="+mn-lt"/>
            </a:rPr>
            <a:t>Sheets</a:t>
          </a:r>
          <a:endParaRPr lang="en-NZ" sz="1100" b="0">
            <a:latin typeface="+mn-lt"/>
          </a:endParaRPr>
        </a:p>
        <a:p>
          <a:r>
            <a:rPr lang="en-NZ" sz="1100">
              <a:latin typeface="+mj-lt"/>
            </a:rPr>
            <a:t>This workbook contains the following sheets:</a:t>
          </a:r>
        </a:p>
        <a:p>
          <a:r>
            <a:rPr lang="en-NZ" sz="1100">
              <a:latin typeface="+mj-lt"/>
            </a:rPr>
            <a:t>   'About': </a:t>
          </a:r>
          <a:r>
            <a:rPr lang="en-NZ" sz="1100" baseline="0">
              <a:latin typeface="+mj-lt"/>
            </a:rPr>
            <a:t>	This sheet, used to document the workbook.</a:t>
          </a:r>
        </a:p>
        <a:p>
          <a:r>
            <a:rPr lang="en-NZ" sz="1100">
              <a:latin typeface="+mj-lt"/>
            </a:rPr>
            <a:t>   'Model n': </a:t>
          </a:r>
          <a:r>
            <a:rPr lang="en-NZ" sz="1100" baseline="0">
              <a:latin typeface="+mj-lt"/>
            </a:rPr>
            <a:t>	One or more optimization model worksheets.</a:t>
          </a:r>
        </a:p>
        <a:p>
          <a:r>
            <a:rPr lang="en-NZ" sz="1100">
              <a:latin typeface="+mj-lt"/>
            </a:rPr>
            <a:t>   'Analysis':	Insights gained from using the model.</a:t>
          </a: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j-lt"/>
              <a:ea typeface="+mn-ea"/>
              <a:cs typeface="+mn-cs"/>
            </a:rPr>
            <a:t>   'Control':	Values used to control the workbook.</a:t>
          </a:r>
          <a:endParaRPr lang="en-NZ">
            <a:effectLst/>
            <a:latin typeface="+mj-lt"/>
          </a:endParaRPr>
        </a:p>
        <a:p>
          <a:endParaRPr lang="en-NZ" sz="1100">
            <a:latin typeface="+mj-lt"/>
          </a:endParaRPr>
        </a:p>
        <a:p>
          <a:r>
            <a:rPr lang="en-NZ" sz="1200" b="0" baseline="0">
              <a:latin typeface="+mn-lt"/>
            </a:rPr>
            <a:t>Disclaimer</a:t>
          </a:r>
          <a:endParaRPr lang="en-NZ" sz="1100" b="0" baseline="0">
            <a:latin typeface="+mn-lt"/>
          </a:endParaRPr>
        </a:p>
        <a:p>
          <a:r>
            <a:rPr lang="en-NZ" sz="1100" baseline="0">
              <a:latin typeface="+mj-lt"/>
            </a:rPr>
            <a:t>This workbook </a:t>
          </a:r>
          <a:r>
            <a:rPr lang="en-NZ">
              <a:latin typeface="+mj-lt"/>
            </a:rPr>
            <a:t>is presented on an as is basis for illustrative purposes only and should not be relied upon for making financial, legal or any other commitments. Solver Max will accept no responsibility or liability for any errors or omissions.</a:t>
          </a:r>
        </a:p>
        <a:p>
          <a:endParaRPr lang="en-NZ" sz="1100">
            <a:latin typeface="+mj-lt"/>
          </a:endParaRPr>
        </a:p>
        <a:p>
          <a:r>
            <a:rPr lang="en-NZ" sz="1200" b="0">
              <a:latin typeface="+mn-lt"/>
            </a:rPr>
            <a:t>Copyright</a:t>
          </a:r>
          <a:endParaRPr lang="en-NZ" sz="1100" b="0">
            <a:latin typeface="+mn-lt"/>
          </a:endParaRPr>
        </a:p>
        <a:p>
          <a:pPr marL="0" marR="0" indent="0" defTabSz="914400" eaLnBrk="1" fontAlgn="auto" latinLnBrk="0" hangingPunct="1">
            <a:lnSpc>
              <a:spcPct val="100000"/>
            </a:lnSpc>
            <a:spcBef>
              <a:spcPts val="0"/>
            </a:spcBef>
            <a:spcAft>
              <a:spcPts val="0"/>
            </a:spcAft>
            <a:buClrTx/>
            <a:buSzTx/>
            <a:buFontTx/>
            <a:buNone/>
            <a:tabLst/>
            <a:defRPr/>
          </a:pPr>
          <a:r>
            <a:rPr lang="en-NZ" sz="1100">
              <a:latin typeface="+mj-lt"/>
            </a:rPr>
            <a:t>This workbook is © </a:t>
          </a:r>
          <a:r>
            <a:rPr lang="en-NZ" sz="1100">
              <a:solidFill>
                <a:schemeClr val="dk1"/>
              </a:solidFill>
              <a:latin typeface="+mj-lt"/>
              <a:ea typeface="+mn-ea"/>
              <a:cs typeface="+mn-cs"/>
            </a:rPr>
            <a:t>Copyright </a:t>
          </a:r>
          <a:r>
            <a:rPr lang="en-NZ" sz="1100">
              <a:latin typeface="+mj-lt"/>
            </a:rPr>
            <a:t>2023 Solver Max</a:t>
          </a:r>
          <a:r>
            <a:rPr lang="en-NZ" b="0" i="0">
              <a:latin typeface="+mj-lt"/>
              <a:cs typeface="Times New Roman" pitchFamily="18" charset="0"/>
            </a:rPr>
            <a:t>.</a:t>
          </a:r>
        </a:p>
        <a:p>
          <a:pPr marL="0" marR="0" indent="0" defTabSz="914400" eaLnBrk="1" fontAlgn="auto" latinLnBrk="0" hangingPunct="1">
            <a:lnSpc>
              <a:spcPct val="100000"/>
            </a:lnSpc>
            <a:spcBef>
              <a:spcPts val="0"/>
            </a:spcBef>
            <a:spcAft>
              <a:spcPts val="0"/>
            </a:spcAft>
            <a:buClrTx/>
            <a:buSzTx/>
            <a:buFontTx/>
            <a:buNone/>
            <a:tabLst/>
            <a:defRPr/>
          </a:pPr>
          <a:r>
            <a:rPr lang="en-NZ" b="0" i="0">
              <a:latin typeface="+mj-lt"/>
              <a:cs typeface="Times New Roman" pitchFamily="18" charset="0"/>
            </a:rPr>
            <a:t>Solver Max retains copyright of this workbook.</a:t>
          </a:r>
        </a:p>
      </xdr:txBody>
    </xdr:sp>
    <xdr:clientData/>
  </xdr:twoCellAnchor>
  <xdr:twoCellAnchor editAs="oneCell">
    <xdr:from>
      <xdr:col>10</xdr:col>
      <xdr:colOff>13765</xdr:colOff>
      <xdr:row>0</xdr:row>
      <xdr:rowOff>30745</xdr:rowOff>
    </xdr:from>
    <xdr:to>
      <xdr:col>10</xdr:col>
      <xdr:colOff>1206699</xdr:colOff>
      <xdr:row>9</xdr:row>
      <xdr:rowOff>110499</xdr:rowOff>
    </xdr:to>
    <xdr:pic>
      <xdr:nvPicPr>
        <xdr:cNvPr id="3" name="Picture 2">
          <a:extLst>
            <a:ext uri="{FF2B5EF4-FFF2-40B4-BE49-F238E27FC236}">
              <a16:creationId xmlns:a16="http://schemas.microsoft.com/office/drawing/2014/main" id="{65BF1C5C-5E1B-4981-97A6-45BF4F712E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71765" y="30745"/>
          <a:ext cx="1192934" cy="18704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3</xdr:row>
      <xdr:rowOff>190499</xdr:rowOff>
    </xdr:from>
    <xdr:to>
      <xdr:col>19</xdr:col>
      <xdr:colOff>0</xdr:colOff>
      <xdr:row>33</xdr:row>
      <xdr:rowOff>190499</xdr:rowOff>
    </xdr:to>
    <xdr:sp macro="" textlink="">
      <xdr:nvSpPr>
        <xdr:cNvPr id="2" name="TextBox 1">
          <a:extLst>
            <a:ext uri="{FF2B5EF4-FFF2-40B4-BE49-F238E27FC236}">
              <a16:creationId xmlns:a16="http://schemas.microsoft.com/office/drawing/2014/main" id="{1D770242-C652-2747-8872-3A34C3D21F31}"/>
            </a:ext>
          </a:extLst>
        </xdr:cNvPr>
        <xdr:cNvSpPr txBox="1"/>
      </xdr:nvSpPr>
      <xdr:spPr>
        <a:xfrm>
          <a:off x="6000750" y="866774"/>
          <a:ext cx="6429375" cy="5743575"/>
        </a:xfrm>
        <a:prstGeom prst="rect">
          <a:avLst/>
        </a:prstGeom>
        <a:no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200">
              <a:latin typeface="+mn-lt"/>
            </a:rPr>
            <a:t>Situation</a:t>
          </a:r>
        </a:p>
        <a:p>
          <a:r>
            <a:rPr lang="en-NZ" sz="1100">
              <a:latin typeface="+mj-lt"/>
            </a:rPr>
            <a:t>We own a small cranberry sauce</a:t>
          </a:r>
          <a:r>
            <a:rPr lang="en-NZ" sz="1100" baseline="0">
              <a:latin typeface="+mj-lt"/>
            </a:rPr>
            <a:t> manufacturing business. The recipe is an old, family secret - passed down from generation to generation. Of course, the main ingredient is cranberries. We use only fresh cranberries, with a demand of 2,250 kg/week. There are three local suppliers:</a:t>
          </a:r>
        </a:p>
        <a:p>
          <a:r>
            <a:rPr lang="en-NZ" sz="1100" baseline="0">
              <a:latin typeface="+mj-lt"/>
            </a:rPr>
            <a:t>- Joe's Cranberries. Sells cranberries with an incremental price break structure, starting at $1.50/kg for the first 100 kg.</a:t>
          </a:r>
        </a:p>
        <a:p>
          <a:r>
            <a:rPr lang="en-NZ" sz="1100" baseline="0">
              <a:latin typeface="+mj-lt"/>
            </a:rPr>
            <a:t>- Bulk Berries. Offers a flat price of $0.75/kg for any quantity.</a:t>
          </a:r>
        </a:p>
        <a:p>
          <a:r>
            <a:rPr lang="en-NZ" sz="1100" baseline="0">
              <a:latin typeface="+mj-lt"/>
            </a:rPr>
            <a:t>- Premium Fruits. Has an incremental price break structure, starting at $2.00/kg for the first 25 kg. We have an existing contract to buy 250 kg per week.</a:t>
          </a:r>
        </a:p>
        <a:p>
          <a:endParaRPr lang="en-NZ" sz="1100">
            <a:latin typeface="+mj-lt"/>
          </a:endParaRPr>
        </a:p>
        <a:p>
          <a:r>
            <a:rPr lang="en-NZ" sz="1100">
              <a:latin typeface="+mj-lt"/>
            </a:rPr>
            <a:t>Our question is: Which supplier, or combination of suppliers, should we choose to minimize the total cost of our weekly order of cranberries?</a:t>
          </a:r>
        </a:p>
        <a:p>
          <a:endParaRPr lang="en-NZ" sz="1100">
            <a:latin typeface="+mj-lt"/>
          </a:endParaRPr>
        </a:p>
        <a:p>
          <a:r>
            <a:rPr lang="en-NZ" sz="1200">
              <a:latin typeface="+mn-lt"/>
            </a:rPr>
            <a:t>Formulation</a:t>
          </a:r>
        </a:p>
        <a:p>
          <a:r>
            <a:rPr lang="en-NZ" sz="1100">
              <a:latin typeface="+mj-lt"/>
            </a:rPr>
            <a:t>In a spreadsheet, a natural way to model price breaks is to use functions like IF, VLOOKUP, CHOOSE, MIN, and/or MAX. However, those functions are discontinuous, so we can't use the Simplex linear method in Solver, and we can't use OpenSolver at all when our model includes those functions. We could use Solver's GRG nonlinear</a:t>
          </a:r>
          <a:r>
            <a:rPr lang="en-NZ" sz="1100" baseline="0">
              <a:latin typeface="+mj-lt"/>
            </a:rPr>
            <a:t> or Evolutionary methods, but they are not always reliable.</a:t>
          </a:r>
        </a:p>
        <a:p>
          <a:r>
            <a:rPr lang="en-NZ" sz="1100" baseline="0">
              <a:latin typeface="+mj-lt"/>
            </a:rPr>
            <a:t>Fortunately, there is a way to express price breaks linearly, as described in the booklet referred to in our article "MIP formulations and linearizations" (https://www.solvermax.com/blog/mip-formulations-and-linearizations).</a:t>
          </a:r>
          <a:endParaRPr lang="en-NZ" sz="1100">
            <a:latin typeface="+mj-lt"/>
          </a:endParaRPr>
        </a:p>
        <a:p>
          <a:endParaRPr lang="en-NZ" sz="1100">
            <a:latin typeface="+mj-lt"/>
          </a:endParaRPr>
        </a:p>
        <a:p>
          <a:r>
            <a:rPr lang="en-NZ" sz="1200">
              <a:latin typeface="+mn-lt"/>
            </a:rPr>
            <a:t>Solution</a:t>
          </a:r>
        </a:p>
        <a:p>
          <a:r>
            <a:rPr lang="en-NZ" sz="1100">
              <a:latin typeface="+mj-lt"/>
            </a:rPr>
            <a:t>The</a:t>
          </a:r>
          <a:r>
            <a:rPr lang="en-NZ" sz="1100" baseline="0">
              <a:latin typeface="+mj-lt"/>
            </a:rPr>
            <a:t> 'Analysis' worksheet shows some scenario results, illustrating how the optimal solution changes depending on the data.</a:t>
          </a:r>
        </a:p>
        <a:p>
          <a:endParaRPr lang="en-NZ" sz="1100" baseline="0">
            <a:latin typeface="+mj-lt"/>
          </a:endParaRPr>
        </a:p>
        <a:p>
          <a:r>
            <a:rPr lang="en-NZ" sz="1100" baseline="0">
              <a:latin typeface="+mj-lt"/>
            </a:rPr>
            <a:t>The key metric is the average cost $/kg. Excluding contractual obligations and quantity bounds, the optimal solution is to buy from the supplier with the lowest average cost for the selected quantity.</a:t>
          </a:r>
          <a:endParaRPr lang="en-NZ" sz="1100">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xdr:row>
      <xdr:rowOff>0</xdr:rowOff>
    </xdr:from>
    <xdr:to>
      <xdr:col>6</xdr:col>
      <xdr:colOff>0</xdr:colOff>
      <xdr:row>29</xdr:row>
      <xdr:rowOff>171450</xdr:rowOff>
    </xdr:to>
    <xdr:sp macro="" textlink="">
      <xdr:nvSpPr>
        <xdr:cNvPr id="2" name="TextBox 1">
          <a:extLst>
            <a:ext uri="{FF2B5EF4-FFF2-40B4-BE49-F238E27FC236}">
              <a16:creationId xmlns:a16="http://schemas.microsoft.com/office/drawing/2014/main" id="{F90B0040-F2C2-47F3-95A7-005D94DFE097}"/>
            </a:ext>
          </a:extLst>
        </xdr:cNvPr>
        <xdr:cNvSpPr txBox="1"/>
      </xdr:nvSpPr>
      <xdr:spPr>
        <a:xfrm>
          <a:off x="0" y="676275"/>
          <a:ext cx="6572250" cy="398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endParaRPr lang="en-NZ" sz="1100" b="0" i="0" baseline="0">
            <a:solidFill>
              <a:schemeClr val="dk1"/>
            </a:solidFill>
            <a:effectLst/>
            <a:latin typeface="+mj-lt"/>
            <a:ea typeface="+mn-ea"/>
            <a:cs typeface="+mn-cs"/>
          </a:endParaRPr>
        </a:p>
        <a:p>
          <a:r>
            <a:rPr lang="en-NZ" sz="1100" b="0" i="0" baseline="0">
              <a:solidFill>
                <a:schemeClr val="dk1"/>
              </a:solidFill>
              <a:effectLst/>
              <a:latin typeface="+mj-lt"/>
              <a:ea typeface="+mn-ea"/>
              <a:cs typeface="+mn-cs"/>
            </a:rPr>
            <a:t>The following scenarios illustrate some of the behaviour of the model, given a variety of data.</a:t>
          </a:r>
        </a:p>
        <a:p>
          <a:endParaRPr lang="en-NZ" sz="1100" b="0" i="0" baseline="0">
            <a:solidFill>
              <a:schemeClr val="dk1"/>
            </a:solidFill>
            <a:effectLst/>
            <a:latin typeface="+mj-lt"/>
            <a:ea typeface="+mn-ea"/>
            <a:cs typeface="+mn-cs"/>
          </a:endParaRPr>
        </a:p>
        <a:p>
          <a:r>
            <a:rPr lang="en-NZ" sz="1100" b="0" i="0" baseline="0">
              <a:solidFill>
                <a:schemeClr val="dk1"/>
              </a:solidFill>
              <a:effectLst/>
              <a:latin typeface="+mj-lt"/>
              <a:ea typeface="+mn-ea"/>
              <a:cs typeface="+mn-cs"/>
            </a:rPr>
            <a:t>Scenarios:</a:t>
          </a:r>
        </a:p>
        <a:p>
          <a:endParaRPr lang="en-NZ" sz="500" b="0" i="0" baseline="0">
            <a:solidFill>
              <a:schemeClr val="dk1"/>
            </a:solidFill>
            <a:effectLst/>
            <a:latin typeface="+mj-lt"/>
            <a:ea typeface="+mn-ea"/>
            <a:cs typeface="+mn-cs"/>
          </a:endParaRPr>
        </a:p>
        <a:p>
          <a:r>
            <a:rPr lang="en-NZ" sz="1100" b="0" i="0" baseline="0">
              <a:solidFill>
                <a:schemeClr val="dk1"/>
              </a:solidFill>
              <a:effectLst/>
              <a:latin typeface="+mj-lt"/>
              <a:ea typeface="+mn-ea"/>
              <a:cs typeface="+mn-cs"/>
            </a:rPr>
            <a:t>1. Base case. We are required to buy at least 250 kg from Premium Fruits. The remainder of the demand is purchased from Bulk Berries, at a price of $0.75/kg, as they are cheaper than Premium Fruits and Joe's Cranberries.</a:t>
          </a:r>
        </a:p>
        <a:p>
          <a:endParaRPr lang="en-NZ" sz="500" b="0" i="0" baseline="0">
            <a:solidFill>
              <a:schemeClr val="dk1"/>
            </a:solidFill>
            <a:effectLst/>
            <a:latin typeface="+mj-lt"/>
            <a:ea typeface="+mn-ea"/>
            <a:cs typeface="+mn-cs"/>
          </a:endParaRPr>
        </a:p>
        <a:p>
          <a:r>
            <a:rPr lang="en-NZ" sz="1100" b="0" i="0" baseline="0">
              <a:solidFill>
                <a:schemeClr val="dk1"/>
              </a:solidFill>
              <a:effectLst/>
              <a:latin typeface="+mj-lt"/>
              <a:ea typeface="+mn-ea"/>
              <a:cs typeface="+mn-cs"/>
            </a:rPr>
            <a:t>2. Increase demand to 2,500 kg. Increasing demand reduces the average cost for Joe' Cranberries to $0.738, which is less than the $0.75/kg cost for Bulk Berries. Therefore, we switch to buying from Joe (apart from the contracted quantity from Premium Fruits). </a:t>
          </a:r>
        </a:p>
        <a:p>
          <a:endParaRPr lang="en-NZ" sz="500" b="0" i="0" baseline="0">
            <a:solidFill>
              <a:schemeClr val="dk1"/>
            </a:solidFill>
            <a:effectLst/>
            <a:latin typeface="+mj-lt"/>
            <a:ea typeface="+mn-ea"/>
            <a:cs typeface="+mn-cs"/>
          </a:endParaRPr>
        </a:p>
        <a:p>
          <a:r>
            <a:rPr lang="en-NZ" sz="1100" b="0" i="0" baseline="0">
              <a:solidFill>
                <a:schemeClr val="dk1"/>
              </a:solidFill>
              <a:effectLst/>
              <a:latin typeface="+mj-lt"/>
              <a:ea typeface="+mn-ea"/>
              <a:cs typeface="+mn-cs"/>
            </a:rPr>
            <a:t>3. Increase demand to 3,500 kg. If the demand increases further, then Joe's Cranberries cannot supply our demand (because they have a capacity of 2,000 kg/week), so we buy from all three suppliers.</a:t>
          </a:r>
        </a:p>
        <a:p>
          <a:endParaRPr lang="en-NZ" sz="500" b="0" i="0" baseline="0">
            <a:solidFill>
              <a:schemeClr val="dk1"/>
            </a:solidFill>
            <a:effectLst/>
            <a:latin typeface="+mj-lt"/>
            <a:ea typeface="+mn-ea"/>
            <a:cs typeface="+mn-cs"/>
          </a:endParaRPr>
        </a:p>
        <a:p>
          <a:r>
            <a:rPr lang="en-NZ" sz="1100" b="0" i="0" baseline="0">
              <a:solidFill>
                <a:schemeClr val="dk1"/>
              </a:solidFill>
              <a:effectLst/>
              <a:latin typeface="+mj-lt"/>
              <a:ea typeface="+mn-ea"/>
              <a:cs typeface="+mn-cs"/>
            </a:rPr>
            <a:t>4. After Premium contract ends. After the Premium Fruits contract ends, Joe is the cheapest supplier for our current demand quantity. Premium Fruits is always more expensive than the other suppliers, so without the contract we would not choose to buy from Premium Fruits.</a:t>
          </a:r>
        </a:p>
        <a:p>
          <a:endParaRPr lang="en-NZ" sz="500" b="0" i="0" baseline="0">
            <a:solidFill>
              <a:schemeClr val="dk1"/>
            </a:solidFill>
            <a:effectLst/>
            <a:latin typeface="+mj-lt"/>
            <a:ea typeface="+mn-ea"/>
            <a:cs typeface="+mn-cs"/>
          </a:endParaRPr>
        </a:p>
        <a:p>
          <a:r>
            <a:rPr lang="en-NZ" sz="1100" b="0" i="0" baseline="0">
              <a:solidFill>
                <a:schemeClr val="dk1"/>
              </a:solidFill>
              <a:effectLst/>
              <a:latin typeface="+mj-lt"/>
              <a:ea typeface="+mn-ea"/>
              <a:cs typeface="+mn-cs"/>
            </a:rPr>
            <a:t>5. After Premium, demand 2,500kg. Joe remains the cheapest supplier if demand increases slightly after the Premium Fruits contract ends.</a:t>
          </a:r>
        </a:p>
        <a:p>
          <a:endParaRPr lang="en-NZ" sz="500" b="0" i="0" baseline="0">
            <a:solidFill>
              <a:schemeClr val="dk1"/>
            </a:solidFill>
            <a:effectLst/>
            <a:latin typeface="+mj-lt"/>
            <a:ea typeface="+mn-ea"/>
            <a:cs typeface="+mn-cs"/>
          </a:endParaRPr>
        </a:p>
        <a:p>
          <a:r>
            <a:rPr lang="en-NZ" sz="1100" b="0" i="0" baseline="0">
              <a:solidFill>
                <a:schemeClr val="dk1"/>
              </a:solidFill>
              <a:effectLst/>
              <a:latin typeface="+mj-lt"/>
              <a:ea typeface="+mn-ea"/>
              <a:cs typeface="+mn-cs"/>
            </a:rPr>
            <a:t>6. After Premium, demand 3,500 kg. Like Scenario 3, if demand increases further, then Joe cannot meet all of our demand. Therefore, we need to buy from both Joe and Bulk Berries - though not from Premium Fruits, who are too expensive.</a:t>
          </a:r>
        </a:p>
        <a:p>
          <a:endParaRPr lang="en-NZ" sz="500" b="0" i="0" baseline="0">
            <a:solidFill>
              <a:schemeClr val="dk1"/>
            </a:solidFill>
            <a:effectLst/>
            <a:latin typeface="+mj-lt"/>
            <a:ea typeface="+mn-ea"/>
            <a:cs typeface="+mn-cs"/>
          </a:endParaRPr>
        </a:p>
        <a:p>
          <a:r>
            <a:rPr lang="en-NZ" sz="1100" b="0" i="0" baseline="0">
              <a:solidFill>
                <a:schemeClr val="dk1"/>
              </a:solidFill>
              <a:effectLst/>
              <a:latin typeface="+mj-lt"/>
              <a:ea typeface="+mn-ea"/>
              <a:cs typeface="+mn-cs"/>
            </a:rPr>
            <a:t>7. After Premium, demand 2,067 kg. The crossover point between Joe and Bulk Berries occurs where the average cost for Joe equals the cost for Bulk Berries - i.e., at $0.75/kg. When the demand is 2,067 kg, the average price for Joe is $0.74998/kg, so Joe is very slightly cheaper than Bulk Berries. For demand more than 2,067 kg, Joe's marginal cost is $0.60/kg, which is less than the $0.75/kg for Bulk Berries, so we would buy from Joe.</a:t>
          </a:r>
        </a:p>
        <a:p>
          <a:endParaRPr lang="en-NZ" sz="500" b="0" i="0" baseline="0">
            <a:solidFill>
              <a:schemeClr val="dk1"/>
            </a:solidFill>
            <a:effectLst/>
            <a:latin typeface="+mj-lt"/>
            <a:ea typeface="+mn-ea"/>
            <a:cs typeface="+mn-cs"/>
          </a:endParaRPr>
        </a:p>
        <a:p>
          <a:r>
            <a:rPr lang="en-NZ" sz="1100" b="0" i="0" baseline="0">
              <a:solidFill>
                <a:schemeClr val="dk1"/>
              </a:solidFill>
              <a:effectLst/>
              <a:latin typeface="+mj-lt"/>
              <a:ea typeface="+mn-ea"/>
              <a:cs typeface="+mn-cs"/>
            </a:rPr>
            <a:t>8. After Premium, demand 2,066 kg. But if demand is 1 kg less, then the average price for Joe is $0.75005/kg, so Bulk Berries is very slightly cheaper than Joe. Therefore, if demand is 2,066 kg or less, we would switch to buying all of the demand from Bulk Berries. </a:t>
          </a:r>
        </a:p>
      </xdr:txBody>
    </xdr:sp>
    <xdr:clientData/>
  </xdr:twoCellAnchor>
  <xdr:twoCellAnchor>
    <xdr:from>
      <xdr:col>6</xdr:col>
      <xdr:colOff>257175</xdr:colOff>
      <xdr:row>3</xdr:row>
      <xdr:rowOff>9525</xdr:rowOff>
    </xdr:from>
    <xdr:to>
      <xdr:col>12</xdr:col>
      <xdr:colOff>761999</xdr:colOff>
      <xdr:row>30</xdr:row>
      <xdr:rowOff>0</xdr:rowOff>
    </xdr:to>
    <xdr:graphicFrame macro="">
      <xdr:nvGraphicFramePr>
        <xdr:cNvPr id="5" name="Chart 4">
          <a:extLst>
            <a:ext uri="{FF2B5EF4-FFF2-40B4-BE49-F238E27FC236}">
              <a16:creationId xmlns:a16="http://schemas.microsoft.com/office/drawing/2014/main" id="{CFC6E0E1-F5BD-14EE-511A-CAB99E79A3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0.61103</cdr:x>
      <cdr:y>0.4284</cdr:y>
    </cdr:from>
    <cdr:to>
      <cdr:x>0.81295</cdr:x>
      <cdr:y>0.49154</cdr:y>
    </cdr:to>
    <cdr:sp macro="" textlink="">
      <cdr:nvSpPr>
        <cdr:cNvPr id="2" name="TextBox 1">
          <a:extLst xmlns:a="http://schemas.openxmlformats.org/drawingml/2006/main">
            <a:ext uri="{FF2B5EF4-FFF2-40B4-BE49-F238E27FC236}">
              <a16:creationId xmlns:a16="http://schemas.microsoft.com/office/drawing/2014/main" id="{6329C4FD-3544-45C7-87A5-B7D2E5CB744C}"/>
            </a:ext>
          </a:extLst>
        </cdr:cNvPr>
        <cdr:cNvSpPr txBox="1"/>
      </cdr:nvSpPr>
      <cdr:spPr>
        <a:xfrm xmlns:a="http://schemas.openxmlformats.org/drawingml/2006/main">
          <a:off x="3800475" y="2199395"/>
          <a:ext cx="1255931" cy="324159"/>
        </a:xfrm>
        <a:prstGeom xmlns:a="http://schemas.openxmlformats.org/drawingml/2006/main" prst="rect">
          <a:avLst/>
        </a:prstGeom>
      </cdr:spPr>
      <cdr:txBody>
        <a:bodyPr xmlns:a="http://schemas.openxmlformats.org/drawingml/2006/main" vertOverflow="clip" wrap="square" rIns="0" rtlCol="0" anchor="ctr"/>
        <a:lstStyle xmlns:a="http://schemas.openxmlformats.org/drawingml/2006/main"/>
        <a:p xmlns:a="http://schemas.openxmlformats.org/drawingml/2006/main">
          <a:pPr algn="r"/>
          <a:r>
            <a:rPr lang="en-NZ" sz="1200">
              <a:solidFill>
                <a:schemeClr val="accent4">
                  <a:lumMod val="75000"/>
                </a:schemeClr>
              </a:solidFill>
              <a:latin typeface="+mj-lt"/>
            </a:rPr>
            <a:t>Premium Fruits</a:t>
          </a:r>
        </a:p>
      </cdr:txBody>
    </cdr:sp>
  </cdr:relSizeAnchor>
  <cdr:relSizeAnchor xmlns:cdr="http://schemas.openxmlformats.org/drawingml/2006/chartDrawing">
    <cdr:from>
      <cdr:x>0.75128</cdr:x>
      <cdr:y>0.52845</cdr:y>
    </cdr:from>
    <cdr:to>
      <cdr:x>0.95365</cdr:x>
      <cdr:y>0.5916</cdr:y>
    </cdr:to>
    <cdr:sp macro="" textlink="">
      <cdr:nvSpPr>
        <cdr:cNvPr id="3" name="TextBox 2">
          <a:extLst xmlns:a="http://schemas.openxmlformats.org/drawingml/2006/main">
            <a:ext uri="{FF2B5EF4-FFF2-40B4-BE49-F238E27FC236}">
              <a16:creationId xmlns:a16="http://schemas.microsoft.com/office/drawing/2014/main" id="{CC63FB36-F09A-CE2B-00A7-12A8A28807D7}"/>
            </a:ext>
          </a:extLst>
        </cdr:cNvPr>
        <cdr:cNvSpPr txBox="1"/>
      </cdr:nvSpPr>
      <cdr:spPr>
        <a:xfrm xmlns:a="http://schemas.openxmlformats.org/drawingml/2006/main">
          <a:off x="4672854" y="2713066"/>
          <a:ext cx="1258668" cy="324210"/>
        </a:xfrm>
        <a:prstGeom xmlns:a="http://schemas.openxmlformats.org/drawingml/2006/main" prst="rect">
          <a:avLst/>
        </a:prstGeom>
      </cdr:spPr>
      <cdr:txBody>
        <a:bodyPr xmlns:a="http://schemas.openxmlformats.org/drawingml/2006/main" vertOverflow="clip" wrap="square" rIns="0" rtlCol="0" anchor="ctr"/>
        <a:lstStyle xmlns:a="http://schemas.openxmlformats.org/drawingml/2006/main"/>
        <a:p xmlns:a="http://schemas.openxmlformats.org/drawingml/2006/main">
          <a:pPr algn="r"/>
          <a:r>
            <a:rPr lang="en-NZ" sz="1200">
              <a:solidFill>
                <a:schemeClr val="accent6">
                  <a:lumMod val="75000"/>
                </a:schemeClr>
              </a:solidFill>
              <a:latin typeface="+mj-lt"/>
            </a:rPr>
            <a:t>Bulk Berries</a:t>
          </a:r>
        </a:p>
      </cdr:txBody>
    </cdr:sp>
  </cdr:relSizeAnchor>
  <cdr:relSizeAnchor xmlns:cdr="http://schemas.openxmlformats.org/drawingml/2006/chartDrawing">
    <cdr:from>
      <cdr:x>0.72525</cdr:x>
      <cdr:y>0.65077</cdr:y>
    </cdr:from>
    <cdr:to>
      <cdr:x>0.9541</cdr:x>
      <cdr:y>0.71391</cdr:y>
    </cdr:to>
    <cdr:sp macro="" textlink="">
      <cdr:nvSpPr>
        <cdr:cNvPr id="4" name="TextBox 3">
          <a:extLst xmlns:a="http://schemas.openxmlformats.org/drawingml/2006/main">
            <a:ext uri="{FF2B5EF4-FFF2-40B4-BE49-F238E27FC236}">
              <a16:creationId xmlns:a16="http://schemas.microsoft.com/office/drawing/2014/main" id="{1F869A10-C31A-B95D-FE85-A823D234787E}"/>
            </a:ext>
          </a:extLst>
        </cdr:cNvPr>
        <cdr:cNvSpPr txBox="1"/>
      </cdr:nvSpPr>
      <cdr:spPr>
        <a:xfrm xmlns:a="http://schemas.openxmlformats.org/drawingml/2006/main">
          <a:off x="4510928" y="3341052"/>
          <a:ext cx="1423392" cy="324160"/>
        </a:xfrm>
        <a:prstGeom xmlns:a="http://schemas.openxmlformats.org/drawingml/2006/main" prst="rect">
          <a:avLst/>
        </a:prstGeom>
      </cdr:spPr>
      <cdr:txBody>
        <a:bodyPr xmlns:a="http://schemas.openxmlformats.org/drawingml/2006/main" vertOverflow="clip" wrap="square" rIns="0" rtlCol="0" anchor="ctr"/>
        <a:lstStyle xmlns:a="http://schemas.openxmlformats.org/drawingml/2006/main"/>
        <a:p xmlns:a="http://schemas.openxmlformats.org/drawingml/2006/main">
          <a:pPr algn="r"/>
          <a:r>
            <a:rPr lang="en-NZ" sz="1200">
              <a:solidFill>
                <a:schemeClr val="accent1"/>
              </a:solidFill>
              <a:latin typeface="+mj-lt"/>
            </a:rPr>
            <a:t>Joe's Cranberries</a:t>
          </a:r>
        </a:p>
      </cdr:txBody>
    </cdr:sp>
  </cdr:relSizeAnchor>
</c:userShapes>
</file>

<file path=xl/drawings/drawing5.xml><?xml version="1.0" encoding="utf-8"?>
<xdr:wsDr xmlns:xdr="http://schemas.openxmlformats.org/drawingml/2006/spreadsheetDrawing" xmlns:a="http://schemas.openxmlformats.org/drawingml/2006/main">
  <xdr:twoCellAnchor>
    <xdr:from>
      <xdr:col>3</xdr:col>
      <xdr:colOff>0</xdr:colOff>
      <xdr:row>3</xdr:row>
      <xdr:rowOff>0</xdr:rowOff>
    </xdr:from>
    <xdr:to>
      <xdr:col>16</xdr:col>
      <xdr:colOff>0</xdr:colOff>
      <xdr:row>28</xdr:row>
      <xdr:rowOff>0</xdr:rowOff>
    </xdr:to>
    <xdr:sp macro="" textlink="">
      <xdr:nvSpPr>
        <xdr:cNvPr id="2" name="TextBox 1">
          <a:extLst>
            <a:ext uri="{FF2B5EF4-FFF2-40B4-BE49-F238E27FC236}">
              <a16:creationId xmlns:a16="http://schemas.microsoft.com/office/drawing/2014/main" id="{FC64CBCF-6565-46C7-94E9-39191392A1A9}"/>
            </a:ext>
          </a:extLst>
        </xdr:cNvPr>
        <xdr:cNvSpPr txBox="1"/>
      </xdr:nvSpPr>
      <xdr:spPr>
        <a:xfrm>
          <a:off x="2190750" y="676275"/>
          <a:ext cx="7429500" cy="480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200" b="0" i="0">
              <a:latin typeface="+mn-lt"/>
              <a:cs typeface="Segoe UI Semilight" panose="020B0402040204020203" pitchFamily="34" charset="0"/>
            </a:rPr>
            <a:t>Named ranges</a:t>
          </a:r>
        </a:p>
        <a:p>
          <a:r>
            <a:rPr lang="en-NZ" sz="1100">
              <a:latin typeface="+mj-lt"/>
              <a:cs typeface="Segoe UI Semilight" panose="020B0402040204020203" pitchFamily="34" charset="0"/>
            </a:rPr>
            <a:t>To make the Solver dialog easier to understand, the model's data, formulae, and variables are defined as range names that use the following convention:</a:t>
          </a:r>
          <a:endParaRPr lang="en-NZ" sz="1100" baseline="0">
            <a:latin typeface="+mj-lt"/>
            <a:cs typeface="Segoe UI Semilight" panose="020B0402040204020203" pitchFamily="34" charset="0"/>
          </a:endParaRPr>
        </a:p>
        <a:p>
          <a:r>
            <a:rPr lang="en-NZ" sz="1100" baseline="0">
              <a:latin typeface="+mj-lt"/>
              <a:cs typeface="Segoe UI Semilight" panose="020B0402040204020203" pitchFamily="34" charset="0"/>
            </a:rPr>
            <a:t>- Data range names start with d.</a:t>
          </a:r>
        </a:p>
        <a:p>
          <a:r>
            <a:rPr lang="en-NZ" sz="1100" baseline="0">
              <a:latin typeface="+mj-lt"/>
              <a:cs typeface="Segoe UI Semilight" panose="020B0402040204020203" pitchFamily="34" charset="0"/>
            </a:rPr>
            <a:t>- Formulae range names start with f.</a:t>
          </a:r>
        </a:p>
        <a:p>
          <a:r>
            <a:rPr lang="en-NZ" sz="1100" baseline="0">
              <a:latin typeface="+mj-lt"/>
              <a:cs typeface="Segoe UI Semilight" panose="020B0402040204020203" pitchFamily="34" charset="0"/>
            </a:rPr>
            <a:t>- Variable range names start with v.</a:t>
          </a:r>
          <a:endParaRPr lang="en-NZ" sz="1100">
            <a:latin typeface="+mj-lt"/>
            <a:cs typeface="Segoe UI Semilight" panose="020B0402040204020203" pitchFamily="34" charset="0"/>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83726ec0a80c1546/Documents/Ian/Web/SolverMax/Modelling/Website%20models/Project%20crashing/projectcrashing.xlsx" TargetMode="External"/><Relationship Id="rId1" Type="http://schemas.openxmlformats.org/officeDocument/2006/relationships/externalLinkPath" Target="https://d.docs.live.net/83726ec0a80c1546/Documents/Ian/Web/SolverMax/Modelling/Website%20models/Project%20crashing/projectcrash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Model 1"/>
      <sheetName val="Analysis"/>
      <sheetName val="Control"/>
    </sheetNames>
    <sheetDataSet>
      <sheetData sheetId="0"/>
      <sheetData sheetId="1">
        <row r="6">
          <cell r="A6">
            <v>48</v>
          </cell>
        </row>
        <row r="50">
          <cell r="D50">
            <v>1</v>
          </cell>
        </row>
        <row r="51">
          <cell r="D51">
            <v>5</v>
          </cell>
        </row>
        <row r="52">
          <cell r="D52">
            <v>5</v>
          </cell>
        </row>
        <row r="53">
          <cell r="D53">
            <v>2</v>
          </cell>
        </row>
        <row r="54">
          <cell r="D54">
            <v>5</v>
          </cell>
        </row>
        <row r="55">
          <cell r="D55">
            <v>3</v>
          </cell>
        </row>
        <row r="56">
          <cell r="D56">
            <v>2</v>
          </cell>
        </row>
        <row r="57">
          <cell r="D57">
            <v>1</v>
          </cell>
        </row>
        <row r="58">
          <cell r="D58">
            <v>2</v>
          </cell>
        </row>
        <row r="59">
          <cell r="D59">
            <v>2</v>
          </cell>
        </row>
        <row r="60">
          <cell r="D60">
            <v>6</v>
          </cell>
        </row>
        <row r="61">
          <cell r="D61">
            <v>0</v>
          </cell>
        </row>
        <row r="62">
          <cell r="D62">
            <v>2</v>
          </cell>
        </row>
        <row r="63">
          <cell r="D63">
            <v>4</v>
          </cell>
        </row>
        <row r="64">
          <cell r="D64">
            <v>1</v>
          </cell>
        </row>
      </sheetData>
      <sheetData sheetId="2">
        <row r="16">
          <cell r="A16">
            <v>48</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olvermax.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FC376-0C67-48E2-9DA3-6886DC55A17B}">
  <sheetPr codeName="Sheet2">
    <pageSetUpPr fitToPage="1"/>
  </sheetPr>
  <dimension ref="A1:L26"/>
  <sheetViews>
    <sheetView showGridLines="0" tabSelected="1" zoomScaleNormal="100" workbookViewId="0">
      <selection activeCell="A2" sqref="A2"/>
    </sheetView>
  </sheetViews>
  <sheetFormatPr defaultColWidth="0" defaultRowHeight="15" customHeight="1" zeroHeight="1" x14ac:dyDescent="0.25"/>
  <cols>
    <col min="1" max="10" width="10.28515625" style="10" customWidth="1"/>
    <col min="11" max="11" width="20.28515625" style="10" customWidth="1"/>
    <col min="12" max="12" width="3.140625" style="10" customWidth="1"/>
    <col min="13" max="16384" width="9.140625" style="10" hidden="1"/>
  </cols>
  <sheetData>
    <row r="1" spans="1:11" ht="21" x14ac:dyDescent="0.35">
      <c r="A1" s="9" t="s">
        <v>17</v>
      </c>
    </row>
    <row r="2" spans="1:11" x14ac:dyDescent="0.25"/>
    <row r="3" spans="1:11" x14ac:dyDescent="0.25"/>
    <row r="4" spans="1:11" x14ac:dyDescent="0.25"/>
    <row r="5" spans="1:11" x14ac:dyDescent="0.25"/>
    <row r="6" spans="1:11" x14ac:dyDescent="0.25"/>
    <row r="7" spans="1:11" x14ac:dyDescent="0.25"/>
    <row r="8" spans="1:11" x14ac:dyDescent="0.25"/>
    <row r="9" spans="1:11" x14ac:dyDescent="0.25"/>
    <row r="10" spans="1:11" x14ac:dyDescent="0.25"/>
    <row r="11" spans="1:11" x14ac:dyDescent="0.25">
      <c r="K11" s="11" t="s">
        <v>18</v>
      </c>
    </row>
    <row r="12" spans="1:11" x14ac:dyDescent="0.25"/>
    <row r="13" spans="1:11" x14ac:dyDescent="0.25"/>
    <row r="14" spans="1:11" x14ac:dyDescent="0.25"/>
    <row r="15" spans="1:11" ht="15.75" x14ac:dyDescent="0.25">
      <c r="K15" s="12" t="s">
        <v>19</v>
      </c>
    </row>
    <row r="16" spans="1:11" x14ac:dyDescent="0.25">
      <c r="K16" s="13" t="s">
        <v>8</v>
      </c>
    </row>
    <row r="17" spans="11:11" x14ac:dyDescent="0.25">
      <c r="K17" s="14" t="s">
        <v>20</v>
      </c>
    </row>
    <row r="18" spans="11:11" x14ac:dyDescent="0.25">
      <c r="K18" s="15" t="s">
        <v>21</v>
      </c>
    </row>
    <row r="19" spans="11:11" x14ac:dyDescent="0.25">
      <c r="K19" s="16" t="s">
        <v>22</v>
      </c>
    </row>
    <row r="20" spans="11:11" x14ac:dyDescent="0.25">
      <c r="K20" s="17" t="s">
        <v>23</v>
      </c>
    </row>
    <row r="21" spans="11:11" x14ac:dyDescent="0.25">
      <c r="K21" s="18" t="s">
        <v>24</v>
      </c>
    </row>
    <row r="22" spans="11:11" x14ac:dyDescent="0.25"/>
    <row r="23" spans="11:11" ht="15.75" x14ac:dyDescent="0.25">
      <c r="K23" s="12" t="s">
        <v>25</v>
      </c>
    </row>
    <row r="24" spans="11:11" x14ac:dyDescent="0.25">
      <c r="K24" s="10" t="s">
        <v>26</v>
      </c>
    </row>
    <row r="25" spans="11:11" x14ac:dyDescent="0.25">
      <c r="K25" s="19">
        <v>45044</v>
      </c>
    </row>
    <row r="26" spans="11:11" x14ac:dyDescent="0.25"/>
  </sheetData>
  <hyperlinks>
    <hyperlink ref="K11" r:id="rId1" xr:uid="{9B60F915-44F2-445D-8728-FC6F0F944F4F}"/>
  </hyperlinks>
  <pageMargins left="0.59055118110236227" right="0.59055118110236227" top="0.59055118110236227" bottom="0.59055118110236227" header="0.31496062992125984" footer="0.31496062992125984"/>
  <pageSetup paperSize="9" orientation="landscape" horizontalDpi="4294967292" verticalDpi="0" r:id="rId2"/>
  <headerFooter>
    <oddFooter>&amp;CPage &amp;P of &amp;N&amp;LFile: &amp;F, Worksheet: &amp;A&amp;RCopyright Solver Max</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A46E9-CC4A-4B91-822A-7B41D2623649}">
  <sheetPr codeName="Sheet1">
    <pageSetUpPr fitToPage="1"/>
  </sheetPr>
  <dimension ref="A1:Y50"/>
  <sheetViews>
    <sheetView showGridLines="0" workbookViewId="0">
      <selection activeCell="A2" sqref="A2"/>
    </sheetView>
  </sheetViews>
  <sheetFormatPr defaultColWidth="0" defaultRowHeight="15" zeroHeight="1" x14ac:dyDescent="0.25"/>
  <cols>
    <col min="1" max="8" width="10.7109375" customWidth="1"/>
    <col min="9" max="9" width="4.28515625" customWidth="1"/>
    <col min="10" max="19" width="10.7109375" customWidth="1"/>
    <col min="20" max="20" width="2.85546875" customWidth="1"/>
    <col min="21" max="25" width="0" hidden="1" customWidth="1"/>
    <col min="26" max="16384" width="9.140625" hidden="1"/>
  </cols>
  <sheetData>
    <row r="1" spans="1:20" ht="21" x14ac:dyDescent="0.35">
      <c r="A1" s="6" t="s">
        <v>6</v>
      </c>
      <c r="B1" s="1"/>
      <c r="C1" s="1"/>
      <c r="D1" s="1"/>
      <c r="E1" s="1"/>
      <c r="F1" s="1"/>
      <c r="G1" s="1"/>
      <c r="H1" s="1"/>
      <c r="I1" s="1"/>
      <c r="J1" s="1"/>
      <c r="K1" s="1"/>
      <c r="L1" s="1"/>
      <c r="M1" s="1"/>
      <c r="N1" s="1"/>
      <c r="O1" s="1"/>
      <c r="P1" s="1"/>
      <c r="Q1" s="1"/>
      <c r="R1" s="1"/>
      <c r="S1" s="1"/>
      <c r="T1" s="1"/>
    </row>
    <row r="2" spans="1:20" x14ac:dyDescent="0.25">
      <c r="A2" s="1"/>
      <c r="B2" s="1"/>
      <c r="C2" s="1"/>
      <c r="D2" s="1"/>
      <c r="E2" s="1"/>
      <c r="F2" s="1"/>
      <c r="G2" s="1"/>
      <c r="H2" s="1"/>
      <c r="I2" s="1"/>
      <c r="J2" s="1"/>
      <c r="K2" s="1"/>
      <c r="L2" s="1"/>
      <c r="M2" s="1"/>
      <c r="N2" s="1"/>
      <c r="O2" s="1"/>
      <c r="P2" s="1"/>
      <c r="Q2" s="1"/>
      <c r="R2" s="1"/>
      <c r="S2" s="1"/>
      <c r="T2" s="1"/>
    </row>
    <row r="3" spans="1:20" ht="17.25" x14ac:dyDescent="0.3">
      <c r="A3" s="7" t="s">
        <v>8</v>
      </c>
      <c r="B3" s="2"/>
      <c r="C3" s="2"/>
      <c r="D3" s="2"/>
      <c r="E3" s="2"/>
      <c r="F3" s="2"/>
      <c r="G3" s="2"/>
      <c r="H3" s="1"/>
      <c r="I3" s="1"/>
      <c r="J3" s="8" t="s">
        <v>16</v>
      </c>
      <c r="K3" s="2"/>
      <c r="L3" s="2"/>
      <c r="M3" s="2"/>
      <c r="N3" s="2"/>
      <c r="O3" s="2"/>
      <c r="P3" s="2"/>
      <c r="Q3" s="2"/>
      <c r="R3" s="2"/>
      <c r="S3" s="2"/>
      <c r="T3" s="1"/>
    </row>
    <row r="4" spans="1:20" x14ac:dyDescent="0.25"/>
    <row r="5" spans="1:20" x14ac:dyDescent="0.25">
      <c r="A5" s="1" t="s">
        <v>3</v>
      </c>
      <c r="B5" s="70">
        <v>2250</v>
      </c>
      <c r="C5" s="1" t="s">
        <v>12</v>
      </c>
      <c r="D5" s="1"/>
      <c r="E5" s="1"/>
      <c r="F5" s="3"/>
      <c r="G5" s="1"/>
      <c r="H5" s="1"/>
      <c r="I5" s="1"/>
      <c r="J5" s="1"/>
      <c r="K5" s="1"/>
      <c r="L5" s="1"/>
      <c r="M5" s="1"/>
      <c r="N5" s="1"/>
      <c r="O5" s="1"/>
      <c r="P5" s="1"/>
      <c r="Q5" s="1"/>
      <c r="R5" s="1"/>
      <c r="S5" s="1"/>
      <c r="T5" s="1"/>
    </row>
    <row r="6" spans="1:20" x14ac:dyDescent="0.25">
      <c r="A6" s="1"/>
      <c r="B6" s="1"/>
      <c r="C6" s="1"/>
      <c r="D6" s="1"/>
      <c r="E6" s="1"/>
      <c r="F6" s="1"/>
      <c r="G6" s="1"/>
      <c r="H6" s="1"/>
      <c r="I6" s="1"/>
      <c r="J6" s="1"/>
      <c r="K6" s="1"/>
      <c r="L6" s="1"/>
      <c r="M6" s="1"/>
      <c r="N6" s="1"/>
      <c r="O6" s="1"/>
      <c r="P6" s="1"/>
      <c r="Q6" s="1"/>
      <c r="R6" s="1"/>
      <c r="S6" s="1"/>
      <c r="T6" s="1"/>
    </row>
    <row r="7" spans="1:20" x14ac:dyDescent="0.25">
      <c r="A7" s="139" t="s">
        <v>0</v>
      </c>
      <c r="B7" s="32" t="s">
        <v>11</v>
      </c>
      <c r="C7" s="32"/>
      <c r="D7" s="32"/>
      <c r="E7" s="31" t="s">
        <v>13</v>
      </c>
      <c r="F7" s="32"/>
      <c r="G7" s="33"/>
      <c r="H7" s="1"/>
      <c r="I7" s="1"/>
      <c r="J7" s="1"/>
      <c r="K7" s="1"/>
      <c r="L7" s="1"/>
      <c r="M7" s="1"/>
      <c r="N7" s="1"/>
      <c r="O7" s="1"/>
      <c r="P7" s="1"/>
      <c r="Q7" s="1"/>
      <c r="R7" s="1"/>
      <c r="S7" s="1"/>
      <c r="T7" s="1"/>
    </row>
    <row r="8" spans="1:20" x14ac:dyDescent="0.25">
      <c r="A8" s="53"/>
      <c r="B8" s="79" t="s">
        <v>34</v>
      </c>
      <c r="C8" s="80" t="s">
        <v>36</v>
      </c>
      <c r="D8" s="81" t="s">
        <v>35</v>
      </c>
      <c r="E8" s="41" t="str" cm="1">
        <f t="array" ref="E8:G8">dSuppliers</f>
        <v>Joe</v>
      </c>
      <c r="F8" s="29" t="str">
        <v>Bulk</v>
      </c>
      <c r="G8" s="30" t="str">
        <v>Premium</v>
      </c>
      <c r="H8" s="1"/>
      <c r="I8" s="1"/>
      <c r="J8" s="1"/>
      <c r="K8" s="1"/>
      <c r="L8" s="1"/>
      <c r="M8" s="4"/>
      <c r="N8" s="1"/>
      <c r="O8" s="1"/>
      <c r="P8" s="1"/>
      <c r="Q8" s="1"/>
      <c r="R8" s="1"/>
      <c r="S8" s="1"/>
      <c r="T8" s="1"/>
    </row>
    <row r="9" spans="1:20" x14ac:dyDescent="0.25">
      <c r="A9" s="147">
        <v>0</v>
      </c>
      <c r="B9" s="141">
        <v>0</v>
      </c>
      <c r="C9" s="142">
        <v>0</v>
      </c>
      <c r="D9" s="143">
        <v>0</v>
      </c>
      <c r="E9" s="144">
        <v>0</v>
      </c>
      <c r="F9" s="145">
        <v>0</v>
      </c>
      <c r="G9" s="146">
        <v>0</v>
      </c>
      <c r="H9" s="1"/>
      <c r="I9" s="1"/>
      <c r="J9" s="1"/>
      <c r="K9" s="1"/>
      <c r="L9" s="1"/>
      <c r="M9" s="1"/>
      <c r="N9" s="1"/>
      <c r="O9" s="1"/>
      <c r="P9" s="1"/>
      <c r="Q9" s="1"/>
      <c r="R9" s="1"/>
      <c r="S9" s="1"/>
      <c r="T9" s="1"/>
    </row>
    <row r="10" spans="1:20" x14ac:dyDescent="0.25">
      <c r="A10" s="147">
        <v>1</v>
      </c>
      <c r="B10" s="71">
        <v>100</v>
      </c>
      <c r="C10" s="72">
        <v>10000</v>
      </c>
      <c r="D10" s="99">
        <v>50</v>
      </c>
      <c r="E10" s="82">
        <v>1.5</v>
      </c>
      <c r="F10" s="73">
        <v>0.75</v>
      </c>
      <c r="G10" s="74">
        <v>2</v>
      </c>
      <c r="H10" s="1"/>
      <c r="I10" s="1"/>
      <c r="J10" s="1"/>
      <c r="K10" s="1"/>
      <c r="L10" s="1"/>
      <c r="M10" s="1"/>
      <c r="N10" s="1"/>
      <c r="O10" s="1"/>
      <c r="P10" s="1"/>
      <c r="Q10" s="1"/>
      <c r="R10" s="1"/>
      <c r="S10" s="1"/>
      <c r="T10" s="1"/>
    </row>
    <row r="11" spans="1:20" x14ac:dyDescent="0.25">
      <c r="A11" s="147">
        <v>2</v>
      </c>
      <c r="B11" s="71">
        <v>300</v>
      </c>
      <c r="C11" s="72">
        <v>0</v>
      </c>
      <c r="D11" s="99">
        <v>100</v>
      </c>
      <c r="E11" s="82">
        <v>1</v>
      </c>
      <c r="F11" s="73">
        <v>0</v>
      </c>
      <c r="G11" s="74">
        <v>1.8</v>
      </c>
      <c r="H11" s="1"/>
      <c r="I11" s="1"/>
      <c r="J11" s="1"/>
      <c r="K11" s="1"/>
      <c r="L11" s="1"/>
      <c r="M11" s="1"/>
      <c r="N11" s="1"/>
      <c r="O11" s="1"/>
      <c r="P11" s="1"/>
      <c r="Q11" s="1"/>
      <c r="R11" s="1"/>
      <c r="S11" s="1"/>
      <c r="T11" s="1"/>
    </row>
    <row r="12" spans="1:20" x14ac:dyDescent="0.25">
      <c r="A12" s="147">
        <v>3</v>
      </c>
      <c r="B12" s="71">
        <v>1000</v>
      </c>
      <c r="C12" s="72">
        <v>0</v>
      </c>
      <c r="D12" s="99">
        <v>200</v>
      </c>
      <c r="E12" s="82">
        <v>0.8</v>
      </c>
      <c r="F12" s="73">
        <v>0</v>
      </c>
      <c r="G12" s="74">
        <v>1.6</v>
      </c>
      <c r="H12" s="1"/>
      <c r="I12" s="1"/>
      <c r="J12" s="1"/>
      <c r="K12" s="1"/>
      <c r="L12" s="1"/>
      <c r="M12" s="1"/>
      <c r="N12" s="1"/>
      <c r="O12" s="1"/>
      <c r="P12" s="1"/>
      <c r="Q12" s="1"/>
      <c r="R12" s="1"/>
      <c r="S12" s="1"/>
      <c r="T12" s="1"/>
    </row>
    <row r="13" spans="1:20" x14ac:dyDescent="0.25">
      <c r="A13" s="147">
        <v>4</v>
      </c>
      <c r="B13" s="71">
        <v>3000</v>
      </c>
      <c r="C13" s="72">
        <v>0</v>
      </c>
      <c r="D13" s="99">
        <v>300</v>
      </c>
      <c r="E13" s="82">
        <v>0.6</v>
      </c>
      <c r="F13" s="73">
        <v>0</v>
      </c>
      <c r="G13" s="74">
        <v>1.4</v>
      </c>
      <c r="H13" s="1"/>
      <c r="I13" s="1"/>
      <c r="J13" s="1"/>
      <c r="K13" s="1"/>
      <c r="L13" s="1"/>
      <c r="M13" s="1"/>
      <c r="N13" s="1"/>
      <c r="O13" s="1"/>
      <c r="P13" s="1"/>
      <c r="Q13" s="1"/>
      <c r="R13" s="1"/>
      <c r="S13" s="1"/>
      <c r="T13" s="1"/>
    </row>
    <row r="14" spans="1:20" x14ac:dyDescent="0.25">
      <c r="A14" s="147">
        <v>5</v>
      </c>
      <c r="B14" s="71">
        <v>0</v>
      </c>
      <c r="C14" s="72">
        <v>0</v>
      </c>
      <c r="D14" s="99">
        <v>400</v>
      </c>
      <c r="E14" s="82">
        <v>0</v>
      </c>
      <c r="F14" s="73">
        <v>0</v>
      </c>
      <c r="G14" s="74">
        <v>1.2</v>
      </c>
      <c r="H14" s="1"/>
      <c r="I14" s="1"/>
      <c r="J14" s="1"/>
      <c r="K14" s="1"/>
      <c r="L14" s="1"/>
      <c r="M14" s="1"/>
      <c r="N14" s="1"/>
      <c r="O14" s="1"/>
      <c r="P14" s="1"/>
      <c r="Q14" s="1"/>
      <c r="R14" s="1"/>
      <c r="S14" s="1"/>
      <c r="T14" s="1"/>
    </row>
    <row r="15" spans="1:20" x14ac:dyDescent="0.25">
      <c r="A15" s="147">
        <v>6</v>
      </c>
      <c r="B15" s="71">
        <v>0</v>
      </c>
      <c r="C15" s="72">
        <v>0</v>
      </c>
      <c r="D15" s="99">
        <v>800</v>
      </c>
      <c r="E15" s="82">
        <v>0</v>
      </c>
      <c r="F15" s="73">
        <v>0</v>
      </c>
      <c r="G15" s="74">
        <v>1.1000000000000001</v>
      </c>
      <c r="H15" s="1"/>
      <c r="I15" s="1"/>
      <c r="J15" s="1"/>
      <c r="K15" s="1"/>
      <c r="L15" s="1"/>
      <c r="M15" s="1"/>
      <c r="N15" s="1"/>
      <c r="O15" s="1"/>
      <c r="P15" s="1"/>
      <c r="Q15" s="1"/>
      <c r="R15" s="1"/>
      <c r="S15" s="1"/>
      <c r="T15" s="1"/>
    </row>
    <row r="16" spans="1:20" x14ac:dyDescent="0.25">
      <c r="A16" s="148">
        <v>7</v>
      </c>
      <c r="B16" s="75">
        <v>0</v>
      </c>
      <c r="C16" s="76">
        <v>0</v>
      </c>
      <c r="D16" s="98">
        <v>2000</v>
      </c>
      <c r="E16" s="83">
        <v>0</v>
      </c>
      <c r="F16" s="77">
        <v>0</v>
      </c>
      <c r="G16" s="78">
        <v>1</v>
      </c>
      <c r="H16" s="1"/>
      <c r="I16" s="1"/>
      <c r="J16" s="1"/>
      <c r="K16" s="1"/>
      <c r="L16" s="1"/>
      <c r="M16" s="1"/>
      <c r="N16" s="1"/>
      <c r="O16" s="1"/>
      <c r="P16" s="1"/>
      <c r="Q16" s="1"/>
      <c r="R16" s="1"/>
      <c r="S16" s="1"/>
      <c r="T16" s="1"/>
    </row>
    <row r="17" spans="1:20" x14ac:dyDescent="0.25">
      <c r="A17" s="1"/>
      <c r="B17" s="1"/>
      <c r="C17" s="5"/>
      <c r="D17" s="5"/>
      <c r="E17" s="1"/>
      <c r="F17" s="1"/>
      <c r="G17" s="1"/>
      <c r="H17" s="1"/>
      <c r="I17" s="1"/>
      <c r="J17" s="1"/>
      <c r="K17" s="1"/>
      <c r="L17" s="1"/>
      <c r="M17" s="1"/>
      <c r="N17" s="1"/>
      <c r="O17" s="1"/>
      <c r="P17" s="1"/>
      <c r="Q17" s="1"/>
      <c r="R17" s="1"/>
      <c r="S17" s="1"/>
      <c r="T17" s="1"/>
    </row>
    <row r="18" spans="1:20" x14ac:dyDescent="0.25">
      <c r="A18" s="38"/>
      <c r="B18" s="36" t="str" cm="1">
        <f t="array" ref="B18:D18">dSuppliers</f>
        <v>Joe</v>
      </c>
      <c r="C18" s="36" t="str">
        <v>Bulk</v>
      </c>
      <c r="D18" s="37" t="str">
        <v>Premium</v>
      </c>
      <c r="E18" s="1"/>
      <c r="F18" s="1"/>
      <c r="G18" s="1"/>
      <c r="H18" s="105"/>
      <c r="I18" s="1"/>
      <c r="J18" s="1"/>
      <c r="K18" s="1"/>
      <c r="L18" s="1"/>
      <c r="M18" s="1"/>
      <c r="N18" s="1"/>
      <c r="O18" s="1"/>
      <c r="P18" s="1"/>
      <c r="Q18" s="1"/>
      <c r="R18" s="1"/>
      <c r="S18" s="1"/>
      <c r="T18" s="1"/>
    </row>
    <row r="19" spans="1:20" x14ac:dyDescent="0.25">
      <c r="A19" s="39" t="s">
        <v>4</v>
      </c>
      <c r="B19" s="95">
        <v>0</v>
      </c>
      <c r="C19" s="96">
        <v>0</v>
      </c>
      <c r="D19" s="97">
        <v>250</v>
      </c>
      <c r="E19" s="1"/>
      <c r="F19" s="1"/>
      <c r="G19" s="1"/>
      <c r="H19" s="1"/>
      <c r="I19" s="1"/>
      <c r="J19" s="1"/>
      <c r="K19" s="1"/>
      <c r="L19" s="1"/>
      <c r="M19" s="1"/>
      <c r="N19" s="1"/>
      <c r="O19" s="1"/>
      <c r="P19" s="1"/>
      <c r="Q19" s="1"/>
      <c r="R19" s="1"/>
      <c r="S19" s="1"/>
      <c r="T19" s="1"/>
    </row>
    <row r="20" spans="1:20" x14ac:dyDescent="0.25">
      <c r="A20" s="40" t="s">
        <v>5</v>
      </c>
      <c r="B20" s="75">
        <v>3000</v>
      </c>
      <c r="C20" s="76">
        <v>10000</v>
      </c>
      <c r="D20" s="98">
        <v>2000</v>
      </c>
      <c r="E20" s="1"/>
      <c r="F20" s="1"/>
      <c r="G20" s="1"/>
      <c r="H20" s="1"/>
      <c r="I20" s="1"/>
      <c r="J20" s="1"/>
      <c r="K20" s="1"/>
      <c r="L20" s="1"/>
      <c r="M20" s="1"/>
      <c r="N20" s="1"/>
      <c r="O20" s="1"/>
      <c r="P20" s="1"/>
      <c r="Q20" s="1"/>
      <c r="R20" s="1"/>
      <c r="S20" s="1"/>
      <c r="T20" s="1"/>
    </row>
    <row r="21" spans="1:20" x14ac:dyDescent="0.25">
      <c r="A21" s="1"/>
      <c r="B21" s="5"/>
      <c r="C21" s="5"/>
      <c r="D21" s="5"/>
      <c r="E21" s="5"/>
      <c r="F21" s="103"/>
      <c r="G21" s="1"/>
      <c r="H21" s="5"/>
      <c r="I21" s="1"/>
      <c r="J21" s="1"/>
      <c r="K21" s="1"/>
      <c r="L21" s="1"/>
      <c r="M21" s="1"/>
      <c r="N21" s="1"/>
      <c r="O21" s="1"/>
      <c r="P21" s="1"/>
      <c r="Q21" s="1"/>
      <c r="R21" s="1"/>
      <c r="S21" s="1"/>
      <c r="T21" s="1"/>
    </row>
    <row r="22" spans="1:20" ht="17.25" x14ac:dyDescent="0.3">
      <c r="A22" s="7" t="s">
        <v>7</v>
      </c>
      <c r="B22" s="2"/>
      <c r="C22" s="2"/>
      <c r="D22" s="2"/>
      <c r="E22" s="2"/>
      <c r="F22" s="2"/>
      <c r="G22" s="2"/>
      <c r="H22" s="2"/>
      <c r="I22" s="1"/>
      <c r="T22" s="1"/>
    </row>
    <row r="23" spans="1:20" x14ac:dyDescent="0.25"/>
    <row r="24" spans="1:20" x14ac:dyDescent="0.25">
      <c r="A24" s="139" t="s">
        <v>0</v>
      </c>
      <c r="B24" s="45" t="s">
        <v>1</v>
      </c>
      <c r="C24" s="45"/>
      <c r="D24" s="45"/>
      <c r="E24" s="57" t="s">
        <v>11</v>
      </c>
      <c r="F24" s="45"/>
      <c r="G24" s="45"/>
      <c r="H24" s="46"/>
      <c r="I24" s="1"/>
      <c r="T24" s="1"/>
    </row>
    <row r="25" spans="1:20" x14ac:dyDescent="0.25">
      <c r="A25" s="48"/>
      <c r="B25" s="49" t="str" cm="1">
        <f t="array" ref="B25:D25">dSuppliers</f>
        <v>Joe</v>
      </c>
      <c r="C25" s="50" t="str">
        <v>Bulk</v>
      </c>
      <c r="D25" s="51" t="str">
        <v>Premium</v>
      </c>
      <c r="E25" s="49" t="str" cm="1">
        <f t="array" ref="E25:G25">dSuppliers</f>
        <v>Joe</v>
      </c>
      <c r="F25" s="52" t="str">
        <v>Bulk</v>
      </c>
      <c r="G25" s="51" t="str">
        <v>Premium</v>
      </c>
      <c r="H25" s="59" t="s">
        <v>2</v>
      </c>
      <c r="I25" s="1"/>
      <c r="T25" s="1"/>
    </row>
    <row r="26" spans="1:20" x14ac:dyDescent="0.25">
      <c r="A26" s="54" cm="1">
        <f t="array" ref="A26:A33">dBands</f>
        <v>0</v>
      </c>
      <c r="B26" s="27"/>
      <c r="C26" s="55"/>
      <c r="D26" s="85"/>
      <c r="E26" s="55"/>
      <c r="F26" s="55"/>
      <c r="G26" s="55"/>
      <c r="H26" s="43"/>
      <c r="I26" s="1"/>
      <c r="T26" s="1"/>
    </row>
    <row r="27" spans="1:20" x14ac:dyDescent="0.25">
      <c r="A27" s="44">
        <v>1</v>
      </c>
      <c r="B27" s="86">
        <v>0</v>
      </c>
      <c r="C27" s="87">
        <v>1</v>
      </c>
      <c r="D27" s="88">
        <v>1</v>
      </c>
      <c r="E27" s="84">
        <v>0</v>
      </c>
      <c r="F27" s="84">
        <v>2000</v>
      </c>
      <c r="G27" s="84">
        <v>50</v>
      </c>
      <c r="H27" s="60">
        <f>SUM(E27:G27)</f>
        <v>2050</v>
      </c>
      <c r="I27" s="1"/>
      <c r="T27" s="1"/>
    </row>
    <row r="28" spans="1:20" x14ac:dyDescent="0.25">
      <c r="A28" s="44">
        <v>2</v>
      </c>
      <c r="B28" s="86">
        <v>0</v>
      </c>
      <c r="C28" s="87">
        <v>0</v>
      </c>
      <c r="D28" s="88">
        <v>1</v>
      </c>
      <c r="E28" s="84">
        <v>0</v>
      </c>
      <c r="F28" s="84">
        <v>0</v>
      </c>
      <c r="G28" s="84">
        <v>50</v>
      </c>
      <c r="H28" s="60">
        <f t="shared" ref="H28:H33" si="0">SUM(E28:G28)</f>
        <v>50</v>
      </c>
      <c r="I28" s="1"/>
      <c r="T28" s="1"/>
    </row>
    <row r="29" spans="1:20" x14ac:dyDescent="0.25">
      <c r="A29" s="44">
        <v>3</v>
      </c>
      <c r="B29" s="86">
        <v>0</v>
      </c>
      <c r="C29" s="87">
        <v>0</v>
      </c>
      <c r="D29" s="88">
        <v>1</v>
      </c>
      <c r="E29" s="84">
        <v>0</v>
      </c>
      <c r="F29" s="84">
        <v>0</v>
      </c>
      <c r="G29" s="84">
        <v>100</v>
      </c>
      <c r="H29" s="60">
        <f t="shared" si="0"/>
        <v>100</v>
      </c>
      <c r="I29" s="1"/>
      <c r="T29" s="1"/>
    </row>
    <row r="30" spans="1:20" x14ac:dyDescent="0.25">
      <c r="A30" s="44">
        <v>4</v>
      </c>
      <c r="B30" s="86">
        <v>0</v>
      </c>
      <c r="C30" s="87">
        <v>0</v>
      </c>
      <c r="D30" s="88">
        <v>1</v>
      </c>
      <c r="E30" s="84">
        <v>0</v>
      </c>
      <c r="F30" s="84">
        <v>0</v>
      </c>
      <c r="G30" s="84">
        <v>50</v>
      </c>
      <c r="H30" s="60">
        <f t="shared" si="0"/>
        <v>50</v>
      </c>
      <c r="I30" s="1"/>
      <c r="T30" s="1"/>
    </row>
    <row r="31" spans="1:20" x14ac:dyDescent="0.25">
      <c r="A31" s="44">
        <v>5</v>
      </c>
      <c r="B31" s="86">
        <v>0</v>
      </c>
      <c r="C31" s="87">
        <v>0</v>
      </c>
      <c r="D31" s="88">
        <v>0</v>
      </c>
      <c r="E31" s="84">
        <v>0</v>
      </c>
      <c r="F31" s="84">
        <v>0</v>
      </c>
      <c r="G31" s="84">
        <v>0</v>
      </c>
      <c r="H31" s="60">
        <f t="shared" si="0"/>
        <v>0</v>
      </c>
      <c r="I31" s="1"/>
      <c r="T31" s="1"/>
    </row>
    <row r="32" spans="1:20" x14ac:dyDescent="0.25">
      <c r="A32" s="44">
        <v>6</v>
      </c>
      <c r="B32" s="86">
        <v>0</v>
      </c>
      <c r="C32" s="87">
        <v>0</v>
      </c>
      <c r="D32" s="88">
        <v>0</v>
      </c>
      <c r="E32" s="84">
        <v>0</v>
      </c>
      <c r="F32" s="84">
        <v>0</v>
      </c>
      <c r="G32" s="84">
        <v>0</v>
      </c>
      <c r="H32" s="60">
        <f t="shared" si="0"/>
        <v>0</v>
      </c>
      <c r="I32" s="1"/>
      <c r="T32" s="1"/>
    </row>
    <row r="33" spans="1:20" x14ac:dyDescent="0.25">
      <c r="A33" s="56">
        <v>7</v>
      </c>
      <c r="B33" s="86">
        <v>0</v>
      </c>
      <c r="C33" s="87">
        <v>0</v>
      </c>
      <c r="D33" s="88">
        <v>0</v>
      </c>
      <c r="E33" s="84">
        <v>0</v>
      </c>
      <c r="F33" s="84">
        <v>0</v>
      </c>
      <c r="G33" s="84">
        <v>0</v>
      </c>
      <c r="H33" s="61">
        <f t="shared" si="0"/>
        <v>0</v>
      </c>
      <c r="I33" s="1"/>
      <c r="T33" s="1"/>
    </row>
    <row r="34" spans="1:20" x14ac:dyDescent="0.25">
      <c r="A34" s="53" t="s">
        <v>2</v>
      </c>
      <c r="B34" s="35"/>
      <c r="C34" s="89"/>
      <c r="D34" s="89"/>
      <c r="E34" s="104">
        <f>SUM(E27:E33)</f>
        <v>0</v>
      </c>
      <c r="F34" s="90">
        <f>SUM(F27:F33)</f>
        <v>2000</v>
      </c>
      <c r="G34" s="91">
        <f>SUM(G27:G33)</f>
        <v>250</v>
      </c>
      <c r="H34" s="61">
        <f t="shared" ref="H34" si="1">SUM(E34:G34)</f>
        <v>2250</v>
      </c>
      <c r="I34" s="1"/>
      <c r="T34" s="1"/>
    </row>
    <row r="35" spans="1:20" x14ac:dyDescent="0.25">
      <c r="A35" s="1"/>
      <c r="B35" s="1"/>
      <c r="C35" s="1"/>
      <c r="D35" s="1"/>
      <c r="E35" s="1"/>
      <c r="F35" s="1"/>
      <c r="G35" s="1"/>
      <c r="H35" s="1"/>
      <c r="I35" s="1"/>
      <c r="T35" s="1"/>
    </row>
    <row r="36" spans="1:20" ht="17.25" x14ac:dyDescent="0.3">
      <c r="A36" s="7" t="s">
        <v>33</v>
      </c>
      <c r="B36" s="2"/>
      <c r="C36" s="2"/>
      <c r="D36" s="2"/>
      <c r="E36" s="2"/>
      <c r="F36" s="2"/>
      <c r="G36" s="2"/>
      <c r="H36" s="2"/>
      <c r="I36" s="1"/>
      <c r="J36" s="7" t="s">
        <v>9</v>
      </c>
      <c r="K36" s="2"/>
      <c r="L36" s="2"/>
      <c r="M36" s="2"/>
      <c r="N36" s="2"/>
      <c r="O36" s="1"/>
      <c r="P36" s="1"/>
      <c r="Q36" s="1"/>
      <c r="R36" s="1"/>
      <c r="S36" s="1"/>
      <c r="T36" s="1"/>
    </row>
    <row r="37" spans="1:20" x14ac:dyDescent="0.25">
      <c r="I37" s="1"/>
    </row>
    <row r="38" spans="1:20" x14ac:dyDescent="0.25">
      <c r="A38" s="140" t="s">
        <v>0</v>
      </c>
      <c r="B38" s="31" t="s">
        <v>14</v>
      </c>
      <c r="C38" s="32"/>
      <c r="D38" s="33"/>
      <c r="E38" s="1"/>
      <c r="F38" s="31" t="s">
        <v>15</v>
      </c>
      <c r="G38" s="32"/>
      <c r="H38" s="33"/>
      <c r="I38" s="1"/>
      <c r="J38" s="139" t="s">
        <v>0</v>
      </c>
      <c r="K38" s="45" t="s">
        <v>10</v>
      </c>
      <c r="L38" s="45"/>
      <c r="M38" s="45"/>
      <c r="N38" s="46"/>
    </row>
    <row r="39" spans="1:20" x14ac:dyDescent="0.25">
      <c r="A39" s="28"/>
      <c r="B39" s="41" t="str" cm="1">
        <f t="array" ref="B39:D39">dSuppliers</f>
        <v>Joe</v>
      </c>
      <c r="C39" s="29" t="str">
        <v>Bulk</v>
      </c>
      <c r="D39" s="30" t="str">
        <v>Premium</v>
      </c>
      <c r="E39" s="5"/>
      <c r="F39" s="69" t="str" cm="1">
        <f t="array" ref="F39:H39">dSuppliers</f>
        <v>Joe</v>
      </c>
      <c r="G39" s="36" t="str">
        <v>Bulk</v>
      </c>
      <c r="H39" s="37" t="str">
        <v>Premium</v>
      </c>
      <c r="I39" s="1"/>
      <c r="J39" s="48"/>
      <c r="K39" s="49" t="str" cm="1">
        <f t="array" ref="K39:M39">dSuppliers</f>
        <v>Joe</v>
      </c>
      <c r="L39" s="52" t="str">
        <v>Bulk</v>
      </c>
      <c r="M39" s="51" t="str">
        <v>Premium</v>
      </c>
      <c r="N39" s="59" t="s">
        <v>2</v>
      </c>
    </row>
    <row r="40" spans="1:20" x14ac:dyDescent="0.25">
      <c r="A40" s="42" cm="1">
        <f t="array" ref="A40:A47">dBands</f>
        <v>0</v>
      </c>
      <c r="B40" s="27"/>
      <c r="C40" s="55"/>
      <c r="D40" s="85"/>
      <c r="E40" s="1"/>
      <c r="F40" s="34"/>
      <c r="G40" s="1"/>
      <c r="H40" s="62"/>
      <c r="I40" s="1"/>
      <c r="J40" s="54" cm="1">
        <f t="array" ref="J40:J47">dBands</f>
        <v>0</v>
      </c>
      <c r="K40" s="27"/>
      <c r="L40" s="55"/>
      <c r="M40" s="55"/>
      <c r="N40" s="43"/>
    </row>
    <row r="41" spans="1:20" x14ac:dyDescent="0.25">
      <c r="A41" s="42">
        <v>1</v>
      </c>
      <c r="B41" s="65">
        <f t="shared" ref="B41:D46" si="2">(B10-B9)*B28</f>
        <v>0</v>
      </c>
      <c r="C41" s="26">
        <f t="shared" si="2"/>
        <v>0</v>
      </c>
      <c r="D41" s="63">
        <f t="shared" si="2"/>
        <v>50</v>
      </c>
      <c r="E41" s="1"/>
      <c r="F41" s="65">
        <f t="shared" ref="F41:H47" si="3">(B10-B9)*B27</f>
        <v>0</v>
      </c>
      <c r="G41" s="26">
        <f t="shared" si="3"/>
        <v>10000</v>
      </c>
      <c r="H41" s="63">
        <f t="shared" si="3"/>
        <v>50</v>
      </c>
      <c r="I41" s="1"/>
      <c r="J41" s="44">
        <v>1</v>
      </c>
      <c r="K41" s="65">
        <f t="shared" ref="K41:M47" si="4">E10*E27</f>
        <v>0</v>
      </c>
      <c r="L41" s="26">
        <f t="shared" si="4"/>
        <v>1500</v>
      </c>
      <c r="M41" s="26">
        <f t="shared" si="4"/>
        <v>100</v>
      </c>
      <c r="N41" s="60">
        <f>SUM(K41:M41)</f>
        <v>1600</v>
      </c>
    </row>
    <row r="42" spans="1:20" x14ac:dyDescent="0.25">
      <c r="A42" s="42">
        <v>2</v>
      </c>
      <c r="B42" s="65">
        <f t="shared" si="2"/>
        <v>0</v>
      </c>
      <c r="C42" s="26">
        <f t="shared" si="2"/>
        <v>0</v>
      </c>
      <c r="D42" s="63">
        <f t="shared" si="2"/>
        <v>50</v>
      </c>
      <c r="E42" s="1"/>
      <c r="F42" s="65">
        <f t="shared" si="3"/>
        <v>0</v>
      </c>
      <c r="G42" s="26">
        <f t="shared" si="3"/>
        <v>0</v>
      </c>
      <c r="H42" s="63">
        <f t="shared" si="3"/>
        <v>50</v>
      </c>
      <c r="I42" s="1"/>
      <c r="J42" s="44">
        <v>2</v>
      </c>
      <c r="K42" s="65">
        <f t="shared" si="4"/>
        <v>0</v>
      </c>
      <c r="L42" s="26">
        <f t="shared" si="4"/>
        <v>0</v>
      </c>
      <c r="M42" s="26">
        <f t="shared" si="4"/>
        <v>90</v>
      </c>
      <c r="N42" s="60">
        <f t="shared" ref="N42:N47" si="5">SUM(K42:M42)</f>
        <v>90</v>
      </c>
    </row>
    <row r="43" spans="1:20" x14ac:dyDescent="0.25">
      <c r="A43" s="42">
        <v>3</v>
      </c>
      <c r="B43" s="65">
        <f t="shared" si="2"/>
        <v>0</v>
      </c>
      <c r="C43" s="26">
        <f t="shared" si="2"/>
        <v>0</v>
      </c>
      <c r="D43" s="63">
        <f t="shared" si="2"/>
        <v>100</v>
      </c>
      <c r="E43" s="1"/>
      <c r="F43" s="65">
        <f t="shared" si="3"/>
        <v>0</v>
      </c>
      <c r="G43" s="26">
        <f t="shared" si="3"/>
        <v>0</v>
      </c>
      <c r="H43" s="63">
        <f t="shared" si="3"/>
        <v>100</v>
      </c>
      <c r="I43" s="1"/>
      <c r="J43" s="44">
        <v>3</v>
      </c>
      <c r="K43" s="65">
        <f t="shared" si="4"/>
        <v>0</v>
      </c>
      <c r="L43" s="26">
        <f t="shared" si="4"/>
        <v>0</v>
      </c>
      <c r="M43" s="26">
        <f t="shared" si="4"/>
        <v>160</v>
      </c>
      <c r="N43" s="60">
        <f t="shared" si="5"/>
        <v>160</v>
      </c>
    </row>
    <row r="44" spans="1:20" x14ac:dyDescent="0.25">
      <c r="A44" s="42">
        <v>4</v>
      </c>
      <c r="B44" s="65">
        <f t="shared" si="2"/>
        <v>0</v>
      </c>
      <c r="C44" s="26">
        <f t="shared" si="2"/>
        <v>0</v>
      </c>
      <c r="D44" s="63">
        <f t="shared" si="2"/>
        <v>0</v>
      </c>
      <c r="E44" s="1"/>
      <c r="F44" s="65">
        <f t="shared" si="3"/>
        <v>0</v>
      </c>
      <c r="G44" s="26">
        <f t="shared" si="3"/>
        <v>0</v>
      </c>
      <c r="H44" s="63">
        <f t="shared" si="3"/>
        <v>100</v>
      </c>
      <c r="I44" s="1"/>
      <c r="J44" s="44">
        <v>4</v>
      </c>
      <c r="K44" s="65">
        <f t="shared" si="4"/>
        <v>0</v>
      </c>
      <c r="L44" s="26">
        <f t="shared" si="4"/>
        <v>0</v>
      </c>
      <c r="M44" s="26">
        <f t="shared" si="4"/>
        <v>70</v>
      </c>
      <c r="N44" s="60">
        <f t="shared" si="5"/>
        <v>70</v>
      </c>
    </row>
    <row r="45" spans="1:20" x14ac:dyDescent="0.25">
      <c r="A45" s="42">
        <v>5</v>
      </c>
      <c r="B45" s="65">
        <f t="shared" si="2"/>
        <v>0</v>
      </c>
      <c r="C45" s="26">
        <f t="shared" si="2"/>
        <v>0</v>
      </c>
      <c r="D45" s="63">
        <f t="shared" si="2"/>
        <v>0</v>
      </c>
      <c r="E45" s="1"/>
      <c r="F45" s="65">
        <f t="shared" si="3"/>
        <v>0</v>
      </c>
      <c r="G45" s="26">
        <f t="shared" si="3"/>
        <v>0</v>
      </c>
      <c r="H45" s="63">
        <f t="shared" si="3"/>
        <v>0</v>
      </c>
      <c r="I45" s="1"/>
      <c r="J45" s="44">
        <v>5</v>
      </c>
      <c r="K45" s="65">
        <f t="shared" si="4"/>
        <v>0</v>
      </c>
      <c r="L45" s="26">
        <f t="shared" si="4"/>
        <v>0</v>
      </c>
      <c r="M45" s="26">
        <f t="shared" si="4"/>
        <v>0</v>
      </c>
      <c r="N45" s="60">
        <f t="shared" si="5"/>
        <v>0</v>
      </c>
    </row>
    <row r="46" spans="1:20" x14ac:dyDescent="0.25">
      <c r="A46" s="42">
        <v>6</v>
      </c>
      <c r="B46" s="65">
        <f t="shared" si="2"/>
        <v>0</v>
      </c>
      <c r="C46" s="26">
        <f t="shared" si="2"/>
        <v>0</v>
      </c>
      <c r="D46" s="63">
        <f t="shared" si="2"/>
        <v>0</v>
      </c>
      <c r="E46" s="1"/>
      <c r="F46" s="65">
        <f t="shared" si="3"/>
        <v>0</v>
      </c>
      <c r="G46" s="26">
        <f t="shared" si="3"/>
        <v>0</v>
      </c>
      <c r="H46" s="63">
        <f t="shared" si="3"/>
        <v>0</v>
      </c>
      <c r="I46" s="1"/>
      <c r="J46" s="44">
        <v>6</v>
      </c>
      <c r="K46" s="65">
        <f t="shared" si="4"/>
        <v>0</v>
      </c>
      <c r="L46" s="26">
        <f t="shared" si="4"/>
        <v>0</v>
      </c>
      <c r="M46" s="26">
        <f t="shared" si="4"/>
        <v>0</v>
      </c>
      <c r="N46" s="60">
        <f t="shared" si="5"/>
        <v>0</v>
      </c>
    </row>
    <row r="47" spans="1:20" x14ac:dyDescent="0.25">
      <c r="A47" s="64">
        <v>7</v>
      </c>
      <c r="B47" s="94">
        <v>0</v>
      </c>
      <c r="C47" s="92">
        <v>0</v>
      </c>
      <c r="D47" s="93">
        <v>0</v>
      </c>
      <c r="E47" s="1"/>
      <c r="F47" s="66">
        <f t="shared" si="3"/>
        <v>0</v>
      </c>
      <c r="G47" s="67">
        <f t="shared" si="3"/>
        <v>0</v>
      </c>
      <c r="H47" s="68">
        <f t="shared" si="3"/>
        <v>0</v>
      </c>
      <c r="I47" s="1"/>
      <c r="J47" s="56">
        <v>7</v>
      </c>
      <c r="K47" s="66">
        <f t="shared" si="4"/>
        <v>0</v>
      </c>
      <c r="L47" s="67">
        <f t="shared" si="4"/>
        <v>0</v>
      </c>
      <c r="M47" s="67">
        <f t="shared" si="4"/>
        <v>0</v>
      </c>
      <c r="N47" s="61">
        <f t="shared" si="5"/>
        <v>0</v>
      </c>
    </row>
    <row r="48" spans="1:20" x14ac:dyDescent="0.25">
      <c r="A48" s="1"/>
      <c r="B48" s="1"/>
      <c r="C48" s="1"/>
      <c r="D48" s="1"/>
      <c r="E48" s="1"/>
      <c r="F48" s="1"/>
      <c r="G48" s="1"/>
      <c r="H48" s="1"/>
      <c r="I48" s="1"/>
      <c r="J48" s="53" t="s">
        <v>2</v>
      </c>
      <c r="K48" s="58">
        <f>SUM(K41:K47)</f>
        <v>0</v>
      </c>
      <c r="L48" s="47">
        <f>SUM(L41:L47)</f>
        <v>1500</v>
      </c>
      <c r="M48" s="47">
        <f>SUM(M41:M47)</f>
        <v>420</v>
      </c>
      <c r="N48" s="61">
        <f t="shared" ref="N48" si="6">SUM(K48:M48)</f>
        <v>1920</v>
      </c>
    </row>
    <row r="49" spans="1:14" x14ac:dyDescent="0.25">
      <c r="A49" s="1"/>
      <c r="B49" s="1"/>
      <c r="C49" s="1"/>
      <c r="D49" s="1"/>
      <c r="E49" s="1"/>
      <c r="F49" s="1"/>
      <c r="G49" s="1"/>
      <c r="H49" s="1"/>
      <c r="I49" s="1"/>
      <c r="J49" s="53" t="s">
        <v>37</v>
      </c>
      <c r="K49" s="100">
        <f>IF(E34=0,0,K48/E34)</f>
        <v>0</v>
      </c>
      <c r="L49" s="101">
        <f>IF(F34=0,0,L48/F34)</f>
        <v>0.75</v>
      </c>
      <c r="M49" s="101">
        <f>IF(G34=0,0,M48/G34)</f>
        <v>1.68</v>
      </c>
      <c r="N49" s="102">
        <f>IF(H34=0,0,N48/H34)</f>
        <v>0.85333333333333339</v>
      </c>
    </row>
    <row r="50" spans="1:14" x14ac:dyDescent="0.25"/>
  </sheetData>
  <pageMargins left="0.59055118110236227" right="0.59055118110236227" top="0.59055118110236227" bottom="0.59055118110236227" header="0.31496062992125984" footer="0.31496062992125984"/>
  <pageSetup paperSize="9" scale="67" orientation="landscape" horizontalDpi="0" verticalDpi="0" r:id="rId1"/>
  <headerFooter>
    <oddFooter>&amp;CPage &amp;P of &amp;N&amp;LFile: &amp;F, Sheet: &amp;A&amp;RCopyright Solver Max</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F6CA3-88D5-4039-9C78-ACABAFEEA600}">
  <sheetPr codeName="Sheet3">
    <pageSetUpPr fitToPage="1"/>
  </sheetPr>
  <dimension ref="A1:O64"/>
  <sheetViews>
    <sheetView showGridLines="0" zoomScaleNormal="100" workbookViewId="0">
      <selection activeCell="A2" sqref="A2"/>
    </sheetView>
  </sheetViews>
  <sheetFormatPr defaultColWidth="0" defaultRowHeight="15" zeroHeight="1" x14ac:dyDescent="0.25"/>
  <cols>
    <col min="1" max="1" width="32.85546875" customWidth="1"/>
    <col min="2" max="13" width="14.28515625" customWidth="1"/>
    <col min="14" max="14" width="2.85546875" customWidth="1"/>
    <col min="15" max="15" width="0" hidden="1" customWidth="1"/>
    <col min="16" max="16384" width="9.140625" hidden="1"/>
  </cols>
  <sheetData>
    <row r="1" spans="1:13" ht="21" x14ac:dyDescent="0.35">
      <c r="A1" s="6" t="s">
        <v>27</v>
      </c>
      <c r="B1" s="6"/>
      <c r="C1" s="6"/>
      <c r="D1" s="6"/>
      <c r="E1" s="6"/>
      <c r="F1" s="10"/>
      <c r="G1" s="10"/>
      <c r="H1" s="10"/>
      <c r="I1" s="10"/>
      <c r="J1" s="10"/>
      <c r="K1" s="10"/>
      <c r="L1" s="10"/>
      <c r="M1" s="10"/>
    </row>
    <row r="2" spans="1:13" x14ac:dyDescent="0.25">
      <c r="A2" s="10"/>
      <c r="B2" s="10"/>
      <c r="C2" s="10"/>
      <c r="D2" s="10"/>
      <c r="E2" s="10"/>
      <c r="F2" s="10"/>
      <c r="G2" s="10"/>
      <c r="H2" s="10"/>
      <c r="I2" s="10"/>
      <c r="J2" s="10"/>
      <c r="K2" s="10"/>
      <c r="L2" s="10"/>
      <c r="M2" s="10"/>
    </row>
    <row r="3" spans="1:13" ht="17.25" x14ac:dyDescent="0.3">
      <c r="A3" s="20" t="s">
        <v>16</v>
      </c>
      <c r="B3" s="20"/>
      <c r="C3" s="20"/>
      <c r="D3" s="20"/>
      <c r="E3" s="20"/>
      <c r="F3" s="20"/>
      <c r="G3" s="20"/>
      <c r="H3" s="20"/>
      <c r="I3" s="20"/>
      <c r="J3" s="20"/>
      <c r="K3" s="20"/>
      <c r="L3" s="20"/>
      <c r="M3" s="20"/>
    </row>
    <row r="4" spans="1:13" x14ac:dyDescent="0.25">
      <c r="A4" s="10"/>
      <c r="B4" s="10"/>
      <c r="C4" s="10"/>
      <c r="D4" s="10"/>
      <c r="E4" s="10"/>
      <c r="F4" s="10"/>
      <c r="G4" s="10"/>
      <c r="H4" s="10"/>
      <c r="I4" s="10"/>
      <c r="J4" s="10"/>
      <c r="K4" s="10"/>
      <c r="L4" s="10"/>
      <c r="M4" s="10"/>
    </row>
    <row r="5" spans="1:13" x14ac:dyDescent="0.25">
      <c r="A5" s="10"/>
      <c r="B5" s="10"/>
      <c r="C5" s="10"/>
      <c r="D5" s="10"/>
      <c r="E5" s="10"/>
      <c r="F5" s="10"/>
      <c r="G5" s="10"/>
      <c r="H5" s="10"/>
      <c r="I5" s="10"/>
      <c r="J5" s="10"/>
      <c r="K5" s="10"/>
      <c r="L5" s="10"/>
      <c r="M5" s="10"/>
    </row>
    <row r="6" spans="1:13" x14ac:dyDescent="0.25">
      <c r="A6" s="10"/>
      <c r="B6" s="10"/>
      <c r="C6" s="10"/>
      <c r="D6" s="10"/>
      <c r="E6" s="10"/>
      <c r="F6" s="10"/>
      <c r="G6" s="10"/>
      <c r="H6" s="10"/>
      <c r="I6" s="10"/>
      <c r="J6" s="10"/>
      <c r="K6" s="10"/>
      <c r="L6" s="10"/>
      <c r="M6" s="10"/>
    </row>
    <row r="7" spans="1:13" x14ac:dyDescent="0.25">
      <c r="A7" s="10"/>
      <c r="B7" s="10"/>
      <c r="C7" s="10"/>
      <c r="D7" s="10"/>
      <c r="E7" s="10"/>
      <c r="F7" s="10"/>
      <c r="G7" s="10"/>
      <c r="H7" s="10"/>
      <c r="I7" s="10"/>
      <c r="J7" s="10"/>
      <c r="K7" s="10"/>
      <c r="L7" s="10"/>
      <c r="M7" s="10"/>
    </row>
    <row r="8" spans="1:13" x14ac:dyDescent="0.25">
      <c r="A8" s="10"/>
      <c r="B8" s="10"/>
      <c r="C8" s="10"/>
      <c r="D8" s="10"/>
      <c r="E8" s="10"/>
      <c r="F8" s="10"/>
      <c r="G8" s="10"/>
      <c r="H8" s="10"/>
      <c r="I8" s="10"/>
      <c r="J8" s="10"/>
      <c r="K8" s="10"/>
      <c r="L8" s="10"/>
      <c r="M8" s="10"/>
    </row>
    <row r="9" spans="1:13" x14ac:dyDescent="0.25">
      <c r="A9" s="10"/>
      <c r="B9" s="10"/>
      <c r="C9" s="10"/>
      <c r="D9" s="10"/>
      <c r="E9" s="10"/>
      <c r="F9" s="10"/>
      <c r="G9" s="10"/>
      <c r="H9" s="10"/>
      <c r="I9" s="10"/>
      <c r="J9" s="10"/>
      <c r="K9" s="10"/>
      <c r="L9" s="10"/>
      <c r="M9" s="10"/>
    </row>
    <row r="10" spans="1:13" x14ac:dyDescent="0.25">
      <c r="A10" s="10"/>
      <c r="B10" s="10"/>
      <c r="C10" s="10"/>
      <c r="D10" s="10"/>
      <c r="E10" s="10"/>
      <c r="F10" s="10"/>
      <c r="G10" s="10"/>
      <c r="H10" s="10"/>
      <c r="I10" s="10"/>
      <c r="J10" s="10"/>
      <c r="K10" s="10"/>
      <c r="L10" s="10"/>
      <c r="M10" s="10"/>
    </row>
    <row r="11" spans="1:13" x14ac:dyDescent="0.25">
      <c r="A11" s="10"/>
      <c r="B11" s="10"/>
      <c r="C11" s="10"/>
      <c r="D11" s="10"/>
      <c r="E11" s="10"/>
      <c r="F11" s="10"/>
      <c r="G11" s="10"/>
      <c r="H11" s="10"/>
      <c r="I11" s="10"/>
      <c r="J11" s="10"/>
      <c r="K11" s="10"/>
      <c r="L11" s="10"/>
      <c r="M11" s="10"/>
    </row>
    <row r="12" spans="1:13" x14ac:dyDescent="0.25">
      <c r="A12" s="10"/>
      <c r="B12" s="10"/>
      <c r="C12" s="10"/>
      <c r="D12" s="10"/>
      <c r="E12" s="10"/>
      <c r="F12" s="10"/>
      <c r="G12" s="10"/>
      <c r="H12" s="10"/>
      <c r="I12" s="10"/>
      <c r="J12" s="10"/>
      <c r="K12" s="10"/>
      <c r="L12" s="10"/>
      <c r="M12" s="10"/>
    </row>
    <row r="13" spans="1:13" x14ac:dyDescent="0.25">
      <c r="A13" s="10"/>
      <c r="B13" s="10"/>
      <c r="C13" s="10"/>
      <c r="D13" s="10"/>
      <c r="E13" s="10"/>
      <c r="F13" s="10"/>
      <c r="G13" s="10"/>
      <c r="H13" s="10"/>
      <c r="I13" s="10"/>
      <c r="J13" s="10"/>
      <c r="K13" s="10"/>
      <c r="L13" s="10"/>
      <c r="M13" s="10"/>
    </row>
    <row r="14" spans="1:13" x14ac:dyDescent="0.25">
      <c r="A14" s="10"/>
      <c r="B14" s="10"/>
      <c r="C14" s="10"/>
      <c r="D14" s="10"/>
      <c r="E14" s="10"/>
      <c r="F14" s="10"/>
      <c r="G14" s="10"/>
      <c r="H14" s="10"/>
      <c r="I14" s="10"/>
      <c r="J14" s="10"/>
      <c r="K14" s="10"/>
      <c r="L14" s="10"/>
      <c r="M14" s="10"/>
    </row>
    <row r="15" spans="1:13" x14ac:dyDescent="0.25">
      <c r="A15" s="10"/>
      <c r="B15" s="10"/>
      <c r="C15" s="10"/>
      <c r="D15" s="10"/>
      <c r="E15" s="10"/>
      <c r="F15" s="10"/>
      <c r="G15" s="10"/>
      <c r="H15" s="10"/>
      <c r="I15" s="10"/>
      <c r="J15" s="10"/>
      <c r="K15" s="10"/>
      <c r="L15" s="10"/>
      <c r="M15" s="10"/>
    </row>
    <row r="16" spans="1:13" x14ac:dyDescent="0.25">
      <c r="A16" s="10"/>
      <c r="B16" s="10"/>
      <c r="C16" s="10"/>
      <c r="D16" s="10"/>
      <c r="E16" s="10"/>
      <c r="F16" s="10"/>
      <c r="G16" s="10"/>
      <c r="H16" s="10"/>
      <c r="I16" s="10"/>
      <c r="J16" s="10"/>
      <c r="K16" s="10"/>
      <c r="L16" s="10"/>
      <c r="M16" s="10"/>
    </row>
    <row r="17" spans="1:13" x14ac:dyDescent="0.25">
      <c r="A17" s="10"/>
      <c r="B17" s="10"/>
      <c r="C17" s="10"/>
      <c r="D17" s="10"/>
      <c r="E17" s="10"/>
      <c r="F17" s="10"/>
      <c r="G17" s="10"/>
      <c r="H17" s="10"/>
      <c r="I17" s="10"/>
      <c r="J17" s="10"/>
      <c r="K17" s="10"/>
      <c r="L17" s="10"/>
      <c r="M17" s="10"/>
    </row>
    <row r="18" spans="1:13" x14ac:dyDescent="0.25">
      <c r="A18" s="10"/>
      <c r="B18" s="10"/>
      <c r="C18" s="10"/>
      <c r="D18" s="10"/>
      <c r="E18" s="10"/>
      <c r="F18" s="10"/>
      <c r="G18" s="10"/>
      <c r="H18" s="10"/>
      <c r="I18" s="10"/>
      <c r="J18" s="10"/>
      <c r="K18" s="10"/>
      <c r="L18" s="10"/>
      <c r="M18" s="10"/>
    </row>
    <row r="19" spans="1:13" x14ac:dyDescent="0.25">
      <c r="A19" s="10"/>
      <c r="B19" s="10"/>
      <c r="C19" s="10"/>
      <c r="D19" s="10"/>
      <c r="E19" s="10"/>
      <c r="F19" s="10"/>
      <c r="G19" s="10"/>
      <c r="H19" s="10"/>
      <c r="I19" s="10"/>
      <c r="J19" s="10"/>
      <c r="K19" s="10"/>
      <c r="L19" s="10"/>
      <c r="M19" s="10"/>
    </row>
    <row r="20" spans="1:13" x14ac:dyDescent="0.25">
      <c r="A20" s="10"/>
      <c r="B20" s="10"/>
      <c r="C20" s="10"/>
      <c r="D20" s="10"/>
      <c r="E20" s="10"/>
      <c r="F20" s="10"/>
      <c r="G20" s="10"/>
      <c r="H20" s="10"/>
      <c r="I20" s="10"/>
      <c r="J20" s="10"/>
      <c r="K20" s="10"/>
      <c r="L20" s="10"/>
      <c r="M20" s="10"/>
    </row>
    <row r="21" spans="1:13" x14ac:dyDescent="0.25">
      <c r="A21" s="10"/>
      <c r="B21" s="10"/>
      <c r="C21" s="10"/>
      <c r="D21" s="10"/>
      <c r="E21" s="10"/>
      <c r="F21" s="10"/>
      <c r="G21" s="10"/>
      <c r="H21" s="10"/>
      <c r="I21" s="10"/>
      <c r="J21" s="10"/>
      <c r="K21" s="10"/>
      <c r="L21" s="10"/>
      <c r="M21" s="10"/>
    </row>
    <row r="22" spans="1:13" x14ac:dyDescent="0.25">
      <c r="A22" s="10"/>
      <c r="B22" s="10"/>
      <c r="C22" s="10"/>
      <c r="D22" s="10"/>
      <c r="E22" s="10"/>
      <c r="F22" s="10"/>
      <c r="G22" s="10"/>
      <c r="H22" s="10"/>
      <c r="I22" s="10"/>
      <c r="J22" s="10"/>
      <c r="K22" s="10"/>
      <c r="L22" s="10"/>
      <c r="M22" s="10"/>
    </row>
    <row r="23" spans="1:13" x14ac:dyDescent="0.25">
      <c r="A23" s="10"/>
      <c r="B23" s="10"/>
      <c r="C23" s="10"/>
      <c r="D23" s="10"/>
      <c r="E23" s="10"/>
      <c r="F23" s="10"/>
      <c r="G23" s="10"/>
      <c r="H23" s="10"/>
      <c r="I23" s="10"/>
      <c r="J23" s="10"/>
      <c r="K23" s="10"/>
      <c r="L23" s="10"/>
      <c r="M23" s="10"/>
    </row>
    <row r="24" spans="1:13" x14ac:dyDescent="0.25">
      <c r="A24" s="10"/>
      <c r="B24" s="10"/>
      <c r="C24" s="10"/>
      <c r="D24" s="10"/>
      <c r="E24" s="10"/>
      <c r="F24" s="10"/>
      <c r="G24" s="10"/>
      <c r="H24" s="10"/>
      <c r="I24" s="10"/>
      <c r="J24" s="10"/>
      <c r="K24" s="10"/>
      <c r="L24" s="10"/>
      <c r="M24" s="10"/>
    </row>
    <row r="25" spans="1:13" x14ac:dyDescent="0.25">
      <c r="A25" s="10"/>
      <c r="B25" s="10"/>
      <c r="C25" s="10"/>
      <c r="D25" s="10"/>
      <c r="E25" s="10"/>
      <c r="F25" s="10"/>
      <c r="G25" s="10"/>
      <c r="H25" s="10"/>
      <c r="I25" s="10"/>
      <c r="J25" s="10"/>
      <c r="K25" s="10"/>
      <c r="L25" s="10"/>
      <c r="M25" s="10"/>
    </row>
    <row r="26" spans="1:13" x14ac:dyDescent="0.25">
      <c r="A26" s="10"/>
      <c r="B26" s="10"/>
      <c r="C26" s="10"/>
      <c r="D26" s="10"/>
      <c r="E26" s="10"/>
      <c r="F26" s="10"/>
      <c r="G26" s="10"/>
      <c r="H26" s="10"/>
      <c r="I26" s="10"/>
      <c r="J26" s="10"/>
      <c r="K26" s="10"/>
      <c r="L26" s="10"/>
      <c r="M26" s="10"/>
    </row>
    <row r="27" spans="1:13" x14ac:dyDescent="0.25">
      <c r="A27" s="10"/>
      <c r="B27" s="10"/>
      <c r="C27" s="10"/>
      <c r="D27" s="10"/>
      <c r="E27" s="10"/>
      <c r="F27" s="10"/>
      <c r="G27" s="10"/>
      <c r="H27" s="10"/>
      <c r="I27" s="10"/>
      <c r="J27" s="10"/>
      <c r="K27" s="10"/>
      <c r="L27" s="10"/>
      <c r="M27" s="10"/>
    </row>
    <row r="28" spans="1:13" x14ac:dyDescent="0.25">
      <c r="A28" s="10"/>
      <c r="B28" s="10"/>
      <c r="C28" s="10"/>
      <c r="D28" s="10"/>
      <c r="E28" s="10"/>
      <c r="F28" s="10"/>
      <c r="G28" s="10"/>
      <c r="H28" s="10"/>
      <c r="I28" s="10"/>
      <c r="J28" s="10"/>
      <c r="K28" s="10"/>
      <c r="L28" s="10"/>
      <c r="M28" s="10"/>
    </row>
    <row r="29" spans="1:13" x14ac:dyDescent="0.25">
      <c r="A29" s="10"/>
      <c r="B29" s="10"/>
      <c r="C29" s="10"/>
      <c r="D29" s="10"/>
      <c r="E29" s="10"/>
      <c r="F29" s="10"/>
      <c r="G29" s="10"/>
      <c r="H29" s="10"/>
      <c r="I29" s="10"/>
      <c r="J29" s="10"/>
      <c r="K29" s="10"/>
      <c r="L29" s="10"/>
      <c r="M29" s="10"/>
    </row>
    <row r="30" spans="1:13" x14ac:dyDescent="0.25">
      <c r="A30" s="10"/>
      <c r="B30" s="10"/>
      <c r="C30" s="10"/>
      <c r="D30" s="10"/>
      <c r="E30" s="10"/>
      <c r="F30" s="10"/>
      <c r="G30" s="10"/>
      <c r="H30" s="10"/>
      <c r="I30" s="10"/>
      <c r="J30" s="10"/>
      <c r="K30" s="10"/>
      <c r="L30" s="10"/>
      <c r="M30" s="10"/>
    </row>
    <row r="31" spans="1:13" ht="17.25" x14ac:dyDescent="0.3">
      <c r="A31" s="20" t="s">
        <v>38</v>
      </c>
      <c r="B31" s="20"/>
      <c r="C31" s="20"/>
      <c r="D31" s="20"/>
      <c r="E31" s="20"/>
      <c r="F31" s="20"/>
      <c r="G31" s="20"/>
      <c r="H31" s="20"/>
      <c r="I31" s="20"/>
      <c r="J31" s="20"/>
      <c r="K31" s="20"/>
      <c r="L31" s="20"/>
      <c r="M31" s="20"/>
    </row>
    <row r="32" spans="1:13" x14ac:dyDescent="0.25">
      <c r="A32" s="10"/>
      <c r="B32" s="10"/>
      <c r="C32" s="10"/>
      <c r="D32" s="10"/>
      <c r="E32" s="10"/>
      <c r="F32" s="21"/>
      <c r="G32" s="10"/>
      <c r="H32" s="10"/>
      <c r="I32" s="10"/>
      <c r="J32" s="10"/>
      <c r="K32" s="10"/>
      <c r="L32" s="10"/>
      <c r="M32" s="10"/>
    </row>
    <row r="33" spans="1:13" x14ac:dyDescent="0.25">
      <c r="A33" s="118" t="s">
        <v>39</v>
      </c>
      <c r="B33" s="31" t="s">
        <v>11</v>
      </c>
      <c r="C33" s="32"/>
      <c r="D33" s="32"/>
      <c r="E33" s="33"/>
      <c r="F33" s="31" t="s">
        <v>40</v>
      </c>
      <c r="G33" s="32"/>
      <c r="H33" s="32"/>
      <c r="I33" s="33"/>
      <c r="J33" s="31" t="s">
        <v>41</v>
      </c>
      <c r="K33" s="32"/>
      <c r="L33" s="32"/>
      <c r="M33" s="33"/>
    </row>
    <row r="34" spans="1:13" x14ac:dyDescent="0.25">
      <c r="A34" s="120"/>
      <c r="B34" s="125" t="s">
        <v>34</v>
      </c>
      <c r="C34" s="117" t="s">
        <v>36</v>
      </c>
      <c r="D34" s="116" t="s">
        <v>35</v>
      </c>
      <c r="E34" s="131" t="s">
        <v>2</v>
      </c>
      <c r="F34" s="126" t="s">
        <v>34</v>
      </c>
      <c r="G34" s="127" t="s">
        <v>36</v>
      </c>
      <c r="H34" s="128" t="s">
        <v>35</v>
      </c>
      <c r="I34" s="131" t="s">
        <v>2</v>
      </c>
      <c r="J34" s="116" t="s">
        <v>34</v>
      </c>
      <c r="K34" s="117" t="s">
        <v>36</v>
      </c>
      <c r="L34" s="116" t="s">
        <v>35</v>
      </c>
      <c r="M34" s="131" t="s">
        <v>2</v>
      </c>
    </row>
    <row r="35" spans="1:13" x14ac:dyDescent="0.25">
      <c r="A35" s="119" t="s">
        <v>46</v>
      </c>
      <c r="B35" s="123">
        <v>0</v>
      </c>
      <c r="C35" s="106">
        <v>2000</v>
      </c>
      <c r="D35" s="106">
        <v>250</v>
      </c>
      <c r="E35" s="121">
        <v>2250</v>
      </c>
      <c r="F35" s="123">
        <v>0</v>
      </c>
      <c r="G35" s="106">
        <v>1500</v>
      </c>
      <c r="H35" s="106">
        <v>420</v>
      </c>
      <c r="I35" s="121">
        <v>1920</v>
      </c>
      <c r="J35" s="107">
        <v>0</v>
      </c>
      <c r="K35" s="107">
        <v>0.75</v>
      </c>
      <c r="L35" s="107">
        <v>1.68</v>
      </c>
      <c r="M35" s="129">
        <v>0.85333333333333339</v>
      </c>
    </row>
    <row r="36" spans="1:13" x14ac:dyDescent="0.25">
      <c r="A36" s="119" t="s">
        <v>47</v>
      </c>
      <c r="B36" s="123">
        <v>2250</v>
      </c>
      <c r="C36" s="106">
        <v>0</v>
      </c>
      <c r="D36" s="106">
        <v>250</v>
      </c>
      <c r="E36" s="121">
        <v>2500</v>
      </c>
      <c r="F36" s="123">
        <v>1660</v>
      </c>
      <c r="G36" s="106">
        <v>0</v>
      </c>
      <c r="H36" s="106">
        <v>420</v>
      </c>
      <c r="I36" s="121">
        <v>2080</v>
      </c>
      <c r="J36" s="107">
        <v>0.73777777777777775</v>
      </c>
      <c r="K36" s="107">
        <v>0</v>
      </c>
      <c r="L36" s="107">
        <v>1.68</v>
      </c>
      <c r="M36" s="129">
        <v>0.83199999999999996</v>
      </c>
    </row>
    <row r="37" spans="1:13" x14ac:dyDescent="0.25">
      <c r="A37" s="119" t="s">
        <v>48</v>
      </c>
      <c r="B37" s="123">
        <v>3000</v>
      </c>
      <c r="C37" s="106">
        <v>250</v>
      </c>
      <c r="D37" s="106">
        <v>250</v>
      </c>
      <c r="E37" s="121">
        <v>3500</v>
      </c>
      <c r="F37" s="123">
        <v>2110</v>
      </c>
      <c r="G37" s="106">
        <v>187.5</v>
      </c>
      <c r="H37" s="106">
        <v>420</v>
      </c>
      <c r="I37" s="121">
        <v>2717.5</v>
      </c>
      <c r="J37" s="107">
        <v>0.70333333333333337</v>
      </c>
      <c r="K37" s="107">
        <v>0.75</v>
      </c>
      <c r="L37" s="107">
        <v>1.68</v>
      </c>
      <c r="M37" s="129">
        <v>0.77642857142857147</v>
      </c>
    </row>
    <row r="38" spans="1:13" x14ac:dyDescent="0.25">
      <c r="A38" s="119" t="s">
        <v>49</v>
      </c>
      <c r="B38" s="123">
        <v>2250</v>
      </c>
      <c r="C38" s="106">
        <v>0</v>
      </c>
      <c r="D38" s="106">
        <v>0</v>
      </c>
      <c r="E38" s="121">
        <v>2250</v>
      </c>
      <c r="F38" s="123">
        <v>1660</v>
      </c>
      <c r="G38" s="106">
        <v>0</v>
      </c>
      <c r="H38" s="106">
        <v>0</v>
      </c>
      <c r="I38" s="121">
        <v>1660</v>
      </c>
      <c r="J38" s="107">
        <v>0.73777777777777775</v>
      </c>
      <c r="K38" s="107">
        <v>0</v>
      </c>
      <c r="L38" s="107">
        <v>0</v>
      </c>
      <c r="M38" s="129">
        <v>0.73777777777777775</v>
      </c>
    </row>
    <row r="39" spans="1:13" x14ac:dyDescent="0.25">
      <c r="A39" s="119" t="s">
        <v>50</v>
      </c>
      <c r="B39" s="123">
        <v>2500</v>
      </c>
      <c r="C39" s="106">
        <v>0</v>
      </c>
      <c r="D39" s="106">
        <v>0</v>
      </c>
      <c r="E39" s="121">
        <v>2500</v>
      </c>
      <c r="F39" s="123">
        <v>1810</v>
      </c>
      <c r="G39" s="106">
        <v>0</v>
      </c>
      <c r="H39" s="106">
        <v>0</v>
      </c>
      <c r="I39" s="121">
        <v>1810</v>
      </c>
      <c r="J39" s="107">
        <v>0.72399999999999998</v>
      </c>
      <c r="K39" s="107">
        <v>0</v>
      </c>
      <c r="L39" s="107">
        <v>0</v>
      </c>
      <c r="M39" s="129">
        <v>0.72399999999999998</v>
      </c>
    </row>
    <row r="40" spans="1:13" x14ac:dyDescent="0.25">
      <c r="A40" s="119" t="s">
        <v>51</v>
      </c>
      <c r="B40" s="123">
        <v>3000</v>
      </c>
      <c r="C40" s="106">
        <v>500</v>
      </c>
      <c r="D40" s="106">
        <v>0</v>
      </c>
      <c r="E40" s="121">
        <v>3500</v>
      </c>
      <c r="F40" s="123">
        <v>2110</v>
      </c>
      <c r="G40" s="106">
        <v>375</v>
      </c>
      <c r="H40" s="106">
        <v>0</v>
      </c>
      <c r="I40" s="121">
        <v>2485</v>
      </c>
      <c r="J40" s="107">
        <v>0.70333333333333337</v>
      </c>
      <c r="K40" s="107">
        <v>0.75</v>
      </c>
      <c r="L40" s="107">
        <v>0</v>
      </c>
      <c r="M40" s="129">
        <v>0.71</v>
      </c>
    </row>
    <row r="41" spans="1:13" x14ac:dyDescent="0.25">
      <c r="A41" s="119" t="s">
        <v>52</v>
      </c>
      <c r="B41" s="123">
        <v>2067</v>
      </c>
      <c r="C41" s="106">
        <v>0</v>
      </c>
      <c r="D41" s="106">
        <v>0</v>
      </c>
      <c r="E41" s="121">
        <v>2067</v>
      </c>
      <c r="F41" s="123">
        <v>1550.1999999999998</v>
      </c>
      <c r="G41" s="106">
        <v>0</v>
      </c>
      <c r="H41" s="106">
        <v>0</v>
      </c>
      <c r="I41" s="121">
        <v>1550.1999999999998</v>
      </c>
      <c r="J41" s="107">
        <v>0.74997581035316896</v>
      </c>
      <c r="K41" s="107">
        <v>0</v>
      </c>
      <c r="L41" s="107">
        <v>0</v>
      </c>
      <c r="M41" s="129">
        <v>0.74997581035316874</v>
      </c>
    </row>
    <row r="42" spans="1:13" x14ac:dyDescent="0.25">
      <c r="A42" s="120" t="s">
        <v>53</v>
      </c>
      <c r="B42" s="124">
        <v>0</v>
      </c>
      <c r="C42" s="114">
        <v>2066</v>
      </c>
      <c r="D42" s="114">
        <v>0</v>
      </c>
      <c r="E42" s="122">
        <v>2066</v>
      </c>
      <c r="F42" s="124">
        <v>0</v>
      </c>
      <c r="G42" s="114">
        <v>1549.5</v>
      </c>
      <c r="H42" s="114">
        <v>0</v>
      </c>
      <c r="I42" s="122">
        <v>1549.5</v>
      </c>
      <c r="J42" s="115">
        <v>0</v>
      </c>
      <c r="K42" s="115">
        <v>0.75</v>
      </c>
      <c r="L42" s="115">
        <v>0</v>
      </c>
      <c r="M42" s="130">
        <v>0.75</v>
      </c>
    </row>
    <row r="43" spans="1:13" x14ac:dyDescent="0.25"/>
    <row r="44" spans="1:13" ht="17.25" x14ac:dyDescent="0.3">
      <c r="G44" s="20" t="s">
        <v>45</v>
      </c>
      <c r="H44" s="108"/>
      <c r="I44" s="108"/>
      <c r="J44" s="108"/>
      <c r="K44" s="108"/>
      <c r="L44" s="108"/>
      <c r="M44" s="108"/>
    </row>
    <row r="45" spans="1:13" x14ac:dyDescent="0.25"/>
    <row r="46" spans="1:13" x14ac:dyDescent="0.25">
      <c r="G46" s="109"/>
      <c r="H46" s="112" t="s">
        <v>34</v>
      </c>
      <c r="I46" s="113"/>
      <c r="J46" s="112" t="s">
        <v>36</v>
      </c>
      <c r="K46" s="113"/>
      <c r="L46" s="112" t="s">
        <v>35</v>
      </c>
      <c r="M46" s="113"/>
    </row>
    <row r="47" spans="1:13" x14ac:dyDescent="0.25">
      <c r="G47" s="132" t="s">
        <v>44</v>
      </c>
      <c r="H47" s="110" t="s">
        <v>42</v>
      </c>
      <c r="I47" s="111" t="s">
        <v>43</v>
      </c>
      <c r="J47" s="110" t="s">
        <v>42</v>
      </c>
      <c r="K47" s="111" t="s">
        <v>43</v>
      </c>
      <c r="L47" s="110" t="s">
        <v>42</v>
      </c>
      <c r="M47" s="111" t="s">
        <v>43</v>
      </c>
    </row>
    <row r="48" spans="1:13" x14ac:dyDescent="0.25">
      <c r="G48" s="133">
        <v>1</v>
      </c>
      <c r="H48" s="71">
        <v>0</v>
      </c>
      <c r="I48" s="74">
        <v>1.5</v>
      </c>
      <c r="J48" s="71">
        <v>0</v>
      </c>
      <c r="K48" s="74">
        <v>0.75</v>
      </c>
      <c r="L48" s="71">
        <v>0</v>
      </c>
      <c r="M48" s="74">
        <v>2</v>
      </c>
    </row>
    <row r="49" spans="7:13" x14ac:dyDescent="0.25">
      <c r="G49" s="133">
        <v>2</v>
      </c>
      <c r="H49" s="71">
        <v>100</v>
      </c>
      <c r="I49" s="74">
        <v>1.5</v>
      </c>
      <c r="J49" s="71">
        <v>10000</v>
      </c>
      <c r="K49" s="74">
        <v>0.75</v>
      </c>
      <c r="L49" s="71">
        <v>50</v>
      </c>
      <c r="M49" s="74">
        <v>2</v>
      </c>
    </row>
    <row r="50" spans="7:13" x14ac:dyDescent="0.25">
      <c r="G50" s="133">
        <v>3</v>
      </c>
      <c r="H50" s="71">
        <v>100</v>
      </c>
      <c r="I50" s="74">
        <v>1</v>
      </c>
      <c r="J50" s="134"/>
      <c r="K50" s="137"/>
      <c r="L50" s="71">
        <v>50</v>
      </c>
      <c r="M50" s="74">
        <v>1.8</v>
      </c>
    </row>
    <row r="51" spans="7:13" x14ac:dyDescent="0.25">
      <c r="G51" s="133">
        <v>4</v>
      </c>
      <c r="H51" s="71">
        <v>300</v>
      </c>
      <c r="I51" s="74">
        <v>1</v>
      </c>
      <c r="J51" s="134"/>
      <c r="K51" s="137"/>
      <c r="L51" s="71">
        <v>100</v>
      </c>
      <c r="M51" s="74">
        <v>1.8</v>
      </c>
    </row>
    <row r="52" spans="7:13" x14ac:dyDescent="0.25">
      <c r="G52" s="133">
        <v>5</v>
      </c>
      <c r="H52" s="71">
        <v>300</v>
      </c>
      <c r="I52" s="74">
        <v>0.8</v>
      </c>
      <c r="J52" s="134"/>
      <c r="K52" s="137"/>
      <c r="L52" s="71">
        <v>100</v>
      </c>
      <c r="M52" s="74">
        <v>1.6</v>
      </c>
    </row>
    <row r="53" spans="7:13" x14ac:dyDescent="0.25">
      <c r="G53" s="133">
        <v>6</v>
      </c>
      <c r="H53" s="71">
        <v>1000</v>
      </c>
      <c r="I53" s="74">
        <v>0.8</v>
      </c>
      <c r="J53" s="134"/>
      <c r="K53" s="137"/>
      <c r="L53" s="71">
        <v>200</v>
      </c>
      <c r="M53" s="74">
        <v>1.6</v>
      </c>
    </row>
    <row r="54" spans="7:13" x14ac:dyDescent="0.25">
      <c r="G54" s="133">
        <v>7</v>
      </c>
      <c r="H54" s="71">
        <v>1000</v>
      </c>
      <c r="I54" s="74">
        <v>0.6</v>
      </c>
      <c r="J54" s="134"/>
      <c r="K54" s="137"/>
      <c r="L54" s="71">
        <v>200</v>
      </c>
      <c r="M54" s="74">
        <v>1.4</v>
      </c>
    </row>
    <row r="55" spans="7:13" x14ac:dyDescent="0.25">
      <c r="G55" s="133">
        <v>8</v>
      </c>
      <c r="H55" s="71">
        <v>3000</v>
      </c>
      <c r="I55" s="74">
        <v>0.6</v>
      </c>
      <c r="J55" s="134"/>
      <c r="K55" s="137"/>
      <c r="L55" s="71">
        <v>300</v>
      </c>
      <c r="M55" s="74">
        <v>1.4</v>
      </c>
    </row>
    <row r="56" spans="7:13" x14ac:dyDescent="0.25">
      <c r="G56" s="133">
        <v>9</v>
      </c>
      <c r="H56" s="134"/>
      <c r="I56" s="137"/>
      <c r="J56" s="134"/>
      <c r="K56" s="137"/>
      <c r="L56" s="71">
        <v>300</v>
      </c>
      <c r="M56" s="74">
        <v>1.2</v>
      </c>
    </row>
    <row r="57" spans="7:13" x14ac:dyDescent="0.25">
      <c r="G57" s="133">
        <v>10</v>
      </c>
      <c r="H57" s="134"/>
      <c r="I57" s="137"/>
      <c r="J57" s="134"/>
      <c r="K57" s="137"/>
      <c r="L57" s="71">
        <v>400</v>
      </c>
      <c r="M57" s="74">
        <v>1.2</v>
      </c>
    </row>
    <row r="58" spans="7:13" x14ac:dyDescent="0.25">
      <c r="G58" s="133">
        <v>11</v>
      </c>
      <c r="H58" s="134"/>
      <c r="I58" s="137"/>
      <c r="J58" s="134"/>
      <c r="K58" s="137"/>
      <c r="L58" s="71">
        <v>400</v>
      </c>
      <c r="M58" s="74">
        <v>1.1000000000000001</v>
      </c>
    </row>
    <row r="59" spans="7:13" x14ac:dyDescent="0.25">
      <c r="G59" s="133">
        <v>12</v>
      </c>
      <c r="H59" s="134"/>
      <c r="I59" s="137"/>
      <c r="J59" s="134"/>
      <c r="K59" s="137"/>
      <c r="L59" s="71">
        <v>800</v>
      </c>
      <c r="M59" s="74">
        <v>1.1000000000000001</v>
      </c>
    </row>
    <row r="60" spans="7:13" x14ac:dyDescent="0.25">
      <c r="G60" s="133">
        <v>13</v>
      </c>
      <c r="H60" s="134"/>
      <c r="I60" s="137"/>
      <c r="J60" s="134"/>
      <c r="K60" s="137"/>
      <c r="L60" s="71">
        <v>800</v>
      </c>
      <c r="M60" s="74">
        <v>1</v>
      </c>
    </row>
    <row r="61" spans="7:13" x14ac:dyDescent="0.25">
      <c r="G61" s="135">
        <v>14</v>
      </c>
      <c r="H61" s="136"/>
      <c r="I61" s="138"/>
      <c r="J61" s="136"/>
      <c r="K61" s="138"/>
      <c r="L61" s="75">
        <v>2000</v>
      </c>
      <c r="M61" s="78">
        <v>1</v>
      </c>
    </row>
    <row r="62" spans="7:13" x14ac:dyDescent="0.25"/>
    <row r="63" spans="7:13" x14ac:dyDescent="0.25"/>
    <row r="64" spans="7:13" x14ac:dyDescent="0.25"/>
  </sheetData>
  <pageMargins left="0.59055118110236227" right="0.59055118110236227" top="0.59055118110236227" bottom="0.59055118110236227" header="0.31496062992125984" footer="0.31496062992125984"/>
  <pageSetup paperSize="9" scale="65" orientation="landscape" horizontalDpi="0" verticalDpi="0" r:id="rId1"/>
  <headerFooter>
    <oddFooter>&amp;CPage &amp;P of &amp;N&amp;LFile: &amp;F, Sheet: &amp;A&amp;RCopyright Solver Max</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B813-98F3-4CB4-B98B-3C12EB51D18B}">
  <sheetPr codeName="Sheet4">
    <pageSetUpPr fitToPage="1"/>
  </sheetPr>
  <dimension ref="A1:Q30"/>
  <sheetViews>
    <sheetView showGridLines="0" workbookViewId="0">
      <selection activeCell="A2" sqref="A2"/>
    </sheetView>
  </sheetViews>
  <sheetFormatPr defaultColWidth="0" defaultRowHeight="15" customHeight="1" zeroHeight="1" x14ac:dyDescent="0.25"/>
  <cols>
    <col min="1" max="2" width="14.28515625" style="22" customWidth="1"/>
    <col min="3" max="3" width="4.28515625" style="22" customWidth="1"/>
    <col min="4" max="16" width="8.5703125" style="22" customWidth="1"/>
    <col min="17" max="17" width="2.85546875" style="22" customWidth="1"/>
    <col min="18" max="16384" width="10.28515625" style="22" hidden="1"/>
  </cols>
  <sheetData>
    <row r="1" spans="1:16" ht="21" x14ac:dyDescent="0.35">
      <c r="A1" s="6" t="s">
        <v>28</v>
      </c>
    </row>
    <row r="2" spans="1:16" x14ac:dyDescent="0.25"/>
    <row r="3" spans="1:16" ht="17.25" x14ac:dyDescent="0.3">
      <c r="A3" s="20" t="s">
        <v>29</v>
      </c>
      <c r="B3" s="20"/>
      <c r="D3" s="20" t="s">
        <v>30</v>
      </c>
      <c r="E3" s="23"/>
      <c r="F3" s="23"/>
      <c r="G3" s="23"/>
      <c r="H3" s="23"/>
      <c r="I3" s="23"/>
      <c r="J3" s="23"/>
      <c r="K3" s="23"/>
      <c r="L3" s="23"/>
      <c r="M3" s="23"/>
      <c r="N3" s="23"/>
      <c r="O3" s="23"/>
      <c r="P3" s="23"/>
    </row>
    <row r="4" spans="1:16" ht="15.75" x14ac:dyDescent="0.25">
      <c r="A4" s="24" t="s">
        <v>31</v>
      </c>
      <c r="D4" s="25"/>
      <c r="E4" s="25"/>
      <c r="F4" s="25"/>
      <c r="G4" s="25"/>
      <c r="H4" s="25"/>
      <c r="I4" s="25"/>
      <c r="J4" s="25"/>
      <c r="K4" s="25"/>
      <c r="L4" s="25"/>
      <c r="M4" s="25"/>
      <c r="N4" s="25"/>
      <c r="O4" s="25"/>
      <c r="P4" s="25"/>
    </row>
    <row r="5" spans="1:16" x14ac:dyDescent="0.25">
      <c r="A5" s="14" t="b">
        <v>1</v>
      </c>
      <c r="B5" s="10"/>
      <c r="D5" s="25"/>
      <c r="E5" s="25"/>
      <c r="F5" s="25"/>
      <c r="G5" s="25"/>
      <c r="H5" s="25"/>
      <c r="I5" s="25"/>
      <c r="J5" s="25"/>
      <c r="K5" s="25"/>
      <c r="L5" s="25"/>
      <c r="M5" s="25"/>
      <c r="N5" s="25"/>
      <c r="O5" s="25"/>
      <c r="P5" s="25"/>
    </row>
    <row r="6" spans="1:16" x14ac:dyDescent="0.25">
      <c r="A6" s="14" t="b">
        <v>0</v>
      </c>
      <c r="B6" s="10"/>
      <c r="D6" s="25"/>
      <c r="E6" s="25"/>
      <c r="F6" s="25"/>
      <c r="G6" s="25"/>
      <c r="H6" s="25"/>
      <c r="I6" s="25"/>
      <c r="J6" s="25"/>
      <c r="K6" s="25"/>
      <c r="L6" s="25"/>
      <c r="M6" s="25"/>
      <c r="N6" s="25"/>
      <c r="O6" s="25"/>
      <c r="P6" s="25"/>
    </row>
    <row r="7" spans="1:16" x14ac:dyDescent="0.25">
      <c r="D7" s="25"/>
      <c r="E7" s="25"/>
      <c r="F7" s="25"/>
      <c r="G7" s="25"/>
      <c r="H7" s="25"/>
      <c r="I7" s="25"/>
      <c r="J7" s="25"/>
      <c r="K7" s="25"/>
      <c r="L7" s="25"/>
      <c r="M7" s="25"/>
      <c r="N7" s="25"/>
      <c r="O7" s="25"/>
      <c r="P7" s="25"/>
    </row>
    <row r="8" spans="1:16" ht="17.25" x14ac:dyDescent="0.3">
      <c r="A8" s="20" t="s">
        <v>32</v>
      </c>
      <c r="B8" s="20"/>
      <c r="D8" s="25"/>
      <c r="E8" s="25"/>
      <c r="F8" s="25"/>
      <c r="G8" s="25"/>
      <c r="H8" s="25"/>
      <c r="I8" s="25"/>
      <c r="J8" s="25"/>
      <c r="K8" s="25"/>
      <c r="L8" s="25"/>
      <c r="M8" s="25"/>
      <c r="N8" s="25"/>
      <c r="O8" s="25"/>
      <c r="P8" s="25"/>
    </row>
    <row r="9" spans="1:16" x14ac:dyDescent="0.25">
      <c r="A9" s="10"/>
      <c r="B9" s="10"/>
      <c r="D9" s="25"/>
      <c r="E9" s="25"/>
      <c r="F9" s="25"/>
      <c r="G9" s="25"/>
      <c r="H9" s="25"/>
      <c r="I9" s="25"/>
      <c r="J9" s="25"/>
      <c r="K9" s="25"/>
      <c r="L9" s="25"/>
      <c r="M9" s="25"/>
      <c r="N9" s="25"/>
      <c r="O9" s="25"/>
      <c r="P9" s="25"/>
    </row>
    <row r="10" spans="1:16" x14ac:dyDescent="0.25">
      <c r="A10" s="10"/>
      <c r="B10" s="10"/>
      <c r="D10" s="25"/>
      <c r="E10" s="25"/>
      <c r="F10" s="25"/>
      <c r="G10" s="25"/>
      <c r="H10" s="25"/>
      <c r="I10" s="25"/>
      <c r="J10" s="25"/>
      <c r="K10" s="25"/>
      <c r="L10" s="25"/>
      <c r="M10" s="25"/>
      <c r="N10" s="25"/>
      <c r="O10" s="25"/>
      <c r="P10" s="25"/>
    </row>
    <row r="11" spans="1:16" x14ac:dyDescent="0.25">
      <c r="A11" s="10"/>
      <c r="B11" s="10"/>
      <c r="D11" s="25"/>
      <c r="E11" s="25"/>
      <c r="F11" s="25"/>
      <c r="G11" s="25"/>
      <c r="H11" s="25"/>
      <c r="I11" s="25"/>
      <c r="J11" s="25"/>
      <c r="K11" s="25"/>
      <c r="L11" s="25"/>
      <c r="M11" s="25"/>
      <c r="N11" s="25"/>
      <c r="O11" s="25"/>
      <c r="P11" s="25"/>
    </row>
    <row r="12" spans="1:16" x14ac:dyDescent="0.25">
      <c r="A12" s="10"/>
      <c r="B12" s="10"/>
    </row>
    <row r="13" spans="1:16" x14ac:dyDescent="0.25">
      <c r="A13" s="10"/>
      <c r="B13" s="10"/>
    </row>
    <row r="14" spans="1:16" x14ac:dyDescent="0.25">
      <c r="A14" s="10"/>
      <c r="B14" s="10"/>
    </row>
    <row r="15" spans="1:16" x14ac:dyDescent="0.25">
      <c r="A15" s="10"/>
      <c r="B15" s="10"/>
    </row>
    <row r="16" spans="1:16" x14ac:dyDescent="0.25">
      <c r="A16" s="10"/>
      <c r="B16" s="10"/>
    </row>
    <row r="17" spans="1:2" x14ac:dyDescent="0.25">
      <c r="A17" s="10"/>
      <c r="B17" s="10"/>
    </row>
    <row r="18" spans="1:2" x14ac:dyDescent="0.25">
      <c r="A18" s="10"/>
      <c r="B18" s="10"/>
    </row>
    <row r="19" spans="1:2" x14ac:dyDescent="0.25">
      <c r="A19" s="10"/>
      <c r="B19" s="10"/>
    </row>
    <row r="20" spans="1:2" x14ac:dyDescent="0.25"/>
    <row r="21" spans="1:2" x14ac:dyDescent="0.25"/>
    <row r="22" spans="1:2" x14ac:dyDescent="0.25"/>
    <row r="23" spans="1:2" x14ac:dyDescent="0.25"/>
    <row r="24" spans="1:2" x14ac:dyDescent="0.25"/>
    <row r="25" spans="1:2" x14ac:dyDescent="0.25"/>
    <row r="26" spans="1:2" x14ac:dyDescent="0.25"/>
    <row r="27" spans="1:2" x14ac:dyDescent="0.25"/>
    <row r="28" spans="1:2" x14ac:dyDescent="0.25"/>
    <row r="29" spans="1:2" x14ac:dyDescent="0.25"/>
    <row r="30" spans="1:2" x14ac:dyDescent="0.25"/>
  </sheetData>
  <pageMargins left="0.59055118110236227" right="0.59055118110236227" top="0.59055118110236227" bottom="0.59055118110236227" header="0.31496062992125984" footer="0.31496062992125984"/>
  <pageSetup paperSize="9" scale="92" orientation="landscape" horizontalDpi="0" verticalDpi="0" r:id="rId1"/>
  <headerFooter>
    <oddFooter>&amp;CPage &amp;P of &amp;N&amp;LFile: &amp;F, Worksheet: &amp;A&amp;RCopyright Solver Max</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18</vt:i4>
      </vt:variant>
    </vt:vector>
  </HeadingPairs>
  <TitlesOfParts>
    <vt:vector size="22" baseType="lpstr">
      <vt:lpstr>About</vt:lpstr>
      <vt:lpstr>Model 1</vt:lpstr>
      <vt:lpstr>Analysis</vt:lpstr>
      <vt:lpstr>Control</vt:lpstr>
      <vt:lpstr>dBands</vt:lpstr>
      <vt:lpstr>dQty_Demand</vt:lpstr>
      <vt:lpstr>dQty_Supplier_LB</vt:lpstr>
      <vt:lpstr>dQty_Supplier_UB</vt:lpstr>
      <vt:lpstr>dSuppliers</vt:lpstr>
      <vt:lpstr>fBand_LB</vt:lpstr>
      <vt:lpstr>fBand_UB</vt:lpstr>
      <vt:lpstr>fCostTotal</vt:lpstr>
      <vt:lpstr>fQty_Supplier</vt:lpstr>
      <vt:lpstr>fQty_Total</vt:lpstr>
      <vt:lpstr>About!Print_Area</vt:lpstr>
      <vt:lpstr>Analysis!Print_Area</vt:lpstr>
      <vt:lpstr>Control!Print_Area</vt:lpstr>
      <vt:lpstr>'Model 1'!Print_Area</vt:lpstr>
      <vt:lpstr>vQuantity</vt:lpstr>
      <vt:lpstr>vUse</vt:lpstr>
      <vt:lpstr>vUse_i</vt:lpstr>
      <vt:lpstr>vUse_i_plus_1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i-nth</dc:creator>
  <cp:lastModifiedBy>i-nth</cp:lastModifiedBy>
  <cp:lastPrinted>2023-04-28T00:53:43Z</cp:lastPrinted>
  <dcterms:created xsi:type="dcterms:W3CDTF">2019-01-27T01:02:38Z</dcterms:created>
  <dcterms:modified xsi:type="dcterms:W3CDTF">2023-04-28T00:53:59Z</dcterms:modified>
</cp:coreProperties>
</file>