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59" documentId="8_{A1570D50-2635-4C2F-AF93-46421EC457C6}" xr6:coauthVersionLast="47" xr6:coauthVersionMax="47" xr10:uidLastSave="{E500DA02-005B-4F32-8C7C-0E2A6CB9366D}"/>
  <bookViews>
    <workbookView xWindow="28680" yWindow="-120" windowWidth="29040" windowHeight="16440" xr2:uid="{324EC751-9C60-40DD-8432-DBCA825DD949}"/>
  </bookViews>
  <sheets>
    <sheet name="Model 1" sheetId="4" r:id="rId1"/>
  </sheets>
  <definedNames>
    <definedName name="LEVDISTANCE">_xlfn.LAMBDA(_xlpm.x,_xlpm.y,_xlop.p,_xlop.q,_xlop.z,     _xlfn.LET(         _xlpm.i, IF(_xlfn.ISOMITTED(_xlpm.p), 1, _xlpm.p),         _xlpm.j, IF(_xlfn.ISOMITTED(_xlpm.q), 1, _xlpm.q),         _xlpm.x_i, MID(_xlpm.x, _xlpm.i, 1),         _xlpm.y_j, MID(_xlpm.y, _xlpm.j, 1),         _xlpm.init_array, _xlfn.MAKEARRAY(             LEN(_xlpm.x) + 1,             LEN(_xlpm.y) + 1,             _xlfn.LAMBDA(_xlpm.r,_xlpm.c, _xlfn.IFS(_xlpm.r = 1, _xlpm.c - 1, _xlpm.c = 1, _xlpm.r - 1, TRUE, 0))         ),         _xlpm.qq, N(NOT(_xlpm.x_i = _xlpm.y_j)),         _xlpm.this_z, IF(_xlfn.ISOMITTED(_xlpm.z), _xlpm.init_array, _xlpm.z),         _xlpm.option_x, INDEX(_xlpm.this_z, _xlpm.i + 1 - 1, _xlpm.j + 1) + 1,         _xlpm.option_y, INDEX(_xlpm.this_z, _xlpm.i + 1, _xlpm.j + 1 - 1) + 1,         _xlpm.option_c, INDEX(_xlpm.this_z, _xlpm.i + 1 - 1, _xlpm.j + 1 - 1) + _xlpm.qq,         _xlpm.new_val, MIN(_xlpm.option_x, _xlpm.option_y, _xlpm.option_c),         _xlpm.overlay, _xlfn.MAKEARRAY(             LEN(_xlpm.x) + 1,             LEN(_xlpm.y) + 1,             _xlfn.LAMBDA(_xlpm.r,_xlpm.c, IF(AND(_xlpm.r = _xlpm.i + 1, _xlpm.c = _xlpm.j + 1), _xlpm.new_val, 0))         ),         _xlpm.new_z, _xlpm.this_z + _xlpm.overlay,         _xlpm.new_i, IF(_xlpm.i = LEN(_xlpm.x), IF(_xlpm.j = LEN(_xlpm.y), _xlpm.i + 1, 1), _xlpm.i + 1),         _xlpm.new_j, IF(_xlpm.i &lt;&gt; LEN(_xlpm.x), _xlpm.j, IF(_xlpm.j = LEN(_xlpm.y), _xlpm.j + 1, _xlpm.j + 1)),         _xlpm.is_end, AND(_xlpm.new_i &gt; LEN(_xlpm.x), _xlpm.new_j &gt; LEN(_xlpm.y)),         IF(_xlpm.is_end, _xlpm.new_val, LEVDISTANCE(_xlpm.x, _xlpm.y, _xlpm.new_i, _xlpm.new_j, _xlpm.new_z))     ) )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sho" localSheetId="0" hidden="1">1</definedName>
    <definedName name="solver_adj" localSheetId="0" hidden="1">'Model 1'!$M$4:$M$34,'Model 1'!$B$11:$B$12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'Model 1'!$D$6:$D$8</definedName>
    <definedName name="solver_lhs2" localSheetId="0" hidden="1">'Model 1'!$D$6:$D$8</definedName>
    <definedName name="solver_lhs3" localSheetId="0" hidden="1">'Model 1'!$B$11:$B$12</definedName>
    <definedName name="solver_lhs4" localSheetId="0" hidden="1">'Model 1'!$N$35</definedName>
    <definedName name="solver_lhs5" localSheetId="0" hidden="1">'Model 1'!$M$4:$M$34</definedName>
    <definedName name="solver_lhs6" localSheetId="0" hidden="1">'Model 1'!$N$35</definedName>
    <definedName name="solver_lhs7" localSheetId="0" hidden="1">'Model 1'!$N$35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'Model 1'!$B$13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5</definedName>
    <definedName name="solver_rel6" localSheetId="0" hidden="1">1</definedName>
    <definedName name="solver_rel7" localSheetId="0" hidden="1">3</definedName>
    <definedName name="solver_rhs1" localSheetId="0" hidden="1">'Model 1'!$B$6:$B$8</definedName>
    <definedName name="solver_rhs2" localSheetId="0" hidden="1">'Model 1'!$C$6:$C$8</definedName>
    <definedName name="solver_rhs3" localSheetId="0" hidden="1">"integer"</definedName>
    <definedName name="solver_rhs4" localSheetId="0" hidden="1">'Model 1'!$C$11</definedName>
    <definedName name="solver_rhs5" localSheetId="0" hidden="1">"binary"</definedName>
    <definedName name="solver_rhs6" localSheetId="0" hidden="1">'Model 1'!$C$12</definedName>
    <definedName name="solver_rhs7" localSheetId="0" hidden="1">'Model 1'!$C$11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4" l="1" a="1"/>
  <c r="J22" i="4" s="1"/>
  <c r="L22" i="4" s="1"/>
  <c r="N22" i="4" s="1"/>
  <c r="J23" i="4" a="1"/>
  <c r="J23" i="4" s="1"/>
  <c r="L23" i="4" s="1"/>
  <c r="N23" i="4" s="1"/>
  <c r="J24" i="4" a="1"/>
  <c r="J24" i="4" s="1"/>
  <c r="L24" i="4" s="1"/>
  <c r="N24" i="4" s="1"/>
  <c r="J25" i="4" a="1"/>
  <c r="J25" i="4" s="1"/>
  <c r="L25" i="4" s="1"/>
  <c r="N25" i="4" s="1"/>
  <c r="J26" i="4" a="1"/>
  <c r="J26" i="4" s="1"/>
  <c r="L26" i="4" s="1"/>
  <c r="N26" i="4" s="1"/>
  <c r="J27" i="4" a="1"/>
  <c r="J27" i="4" s="1"/>
  <c r="L27" i="4" s="1"/>
  <c r="N27" i="4" s="1"/>
  <c r="J28" i="4" a="1"/>
  <c r="J28" i="4" s="1"/>
  <c r="L28" i="4" s="1"/>
  <c r="N28" i="4" s="1"/>
  <c r="J29" i="4" a="1"/>
  <c r="J29" i="4" s="1"/>
  <c r="L29" i="4" s="1"/>
  <c r="N29" i="4" s="1"/>
  <c r="J30" i="4" a="1"/>
  <c r="J30" i="4" s="1"/>
  <c r="L30" i="4" s="1"/>
  <c r="N30" i="4" s="1"/>
  <c r="J31" i="4" a="1"/>
  <c r="J31" i="4" s="1"/>
  <c r="L31" i="4" s="1"/>
  <c r="N31" i="4" s="1"/>
  <c r="J32" i="4" a="1"/>
  <c r="J32" i="4"/>
  <c r="L32" i="4"/>
  <c r="N32" i="4" s="1"/>
  <c r="J33" i="4" a="1"/>
  <c r="J33" i="4" s="1"/>
  <c r="L33" i="4" s="1"/>
  <c r="N33" i="4" s="1"/>
  <c r="J34" i="4" a="1"/>
  <c r="J34" i="4" s="1"/>
  <c r="L34" i="4" s="1"/>
  <c r="N34" i="4" s="1"/>
  <c r="J5" i="4" a="1"/>
  <c r="J5" i="4" s="1"/>
  <c r="L5" i="4" s="1"/>
  <c r="N5" i="4" s="1"/>
  <c r="J6" i="4" a="1"/>
  <c r="J6" i="4" s="1"/>
  <c r="L6" i="4" s="1"/>
  <c r="N6" i="4" s="1"/>
  <c r="J7" i="4" a="1"/>
  <c r="J7" i="4" s="1"/>
  <c r="L7" i="4" s="1"/>
  <c r="N7" i="4" s="1"/>
  <c r="J8" i="4" a="1"/>
  <c r="J8" i="4" s="1"/>
  <c r="L8" i="4" s="1"/>
  <c r="N8" i="4" s="1"/>
  <c r="J9" i="4" a="1"/>
  <c r="J9" i="4" s="1"/>
  <c r="L9" i="4" s="1"/>
  <c r="N9" i="4" s="1"/>
  <c r="J10" i="4" a="1"/>
  <c r="J10" i="4" s="1"/>
  <c r="L10" i="4" s="1"/>
  <c r="N10" i="4" s="1"/>
  <c r="J11" i="4" a="1"/>
  <c r="J11" i="4" s="1"/>
  <c r="L11" i="4" s="1"/>
  <c r="N11" i="4" s="1"/>
  <c r="J12" i="4" a="1"/>
  <c r="J12" i="4" s="1"/>
  <c r="L12" i="4" s="1"/>
  <c r="N12" i="4" s="1"/>
  <c r="J13" i="4" a="1"/>
  <c r="J13" i="4" s="1"/>
  <c r="L13" i="4" s="1"/>
  <c r="N13" i="4" s="1"/>
  <c r="J14" i="4" a="1"/>
  <c r="J14" i="4" s="1"/>
  <c r="L14" i="4" s="1"/>
  <c r="N14" i="4" s="1"/>
  <c r="J15" i="4" a="1"/>
  <c r="J15" i="4" s="1"/>
  <c r="L15" i="4" s="1"/>
  <c r="N15" i="4" s="1"/>
  <c r="J16" i="4" a="1"/>
  <c r="J16" i="4" s="1"/>
  <c r="L16" i="4" s="1"/>
  <c r="N16" i="4" s="1"/>
  <c r="J17" i="4" a="1"/>
  <c r="J17" i="4" s="1"/>
  <c r="L17" i="4" s="1"/>
  <c r="N17" i="4" s="1"/>
  <c r="J18" i="4" a="1"/>
  <c r="J18" i="4" s="1"/>
  <c r="L18" i="4" s="1"/>
  <c r="N18" i="4" s="1"/>
  <c r="J19" i="4" a="1"/>
  <c r="J19" i="4" s="1"/>
  <c r="L19" i="4" s="1"/>
  <c r="N19" i="4" s="1"/>
  <c r="J20" i="4" a="1"/>
  <c r="J20" i="4" s="1"/>
  <c r="L20" i="4" s="1"/>
  <c r="N20" i="4" s="1"/>
  <c r="J21" i="4" a="1"/>
  <c r="J21" i="4" s="1"/>
  <c r="L21" i="4" s="1"/>
  <c r="N21" i="4" s="1"/>
  <c r="J4" i="4" a="1"/>
  <c r="J4" i="4" s="1"/>
  <c r="L4" i="4" s="1"/>
  <c r="N4" i="4" s="1"/>
  <c r="D6" i="4"/>
  <c r="D7" i="4"/>
  <c r="C12" i="4"/>
  <c r="C11" i="4"/>
  <c r="B13" i="4"/>
  <c r="M35" i="4"/>
  <c r="L35" i="4" l="1"/>
  <c r="D8" i="4"/>
  <c r="N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<sst xmlns="http://schemas.openxmlformats.org/spreadsheetml/2006/main" count="62" uniqueCount="52">
  <si>
    <t>00:01:45;19</t>
  </si>
  <si>
    <t>Duration</t>
  </si>
  <si>
    <t>Select</t>
  </si>
  <si>
    <t>Target</t>
  </si>
  <si>
    <t>frames</t>
  </si>
  <si>
    <t>Selected</t>
  </si>
  <si>
    <t>Item</t>
  </si>
  <si>
    <t>Total</t>
  </si>
  <si>
    <t>Under</t>
  </si>
  <si>
    <t>Over</t>
  </si>
  <si>
    <t>Range</t>
  </si>
  <si>
    <t>Frames</t>
  </si>
  <si>
    <t>Deviation</t>
  </si>
  <si>
    <t>Result</t>
  </si>
  <si>
    <t>Position</t>
  </si>
  <si>
    <t>Model 1: Promo and interstitial slot filling</t>
  </si>
  <si>
    <t>Type</t>
  </si>
  <si>
    <t>Promo</t>
  </si>
  <si>
    <t>Interstitial</t>
  </si>
  <si>
    <t>00:00:15;04</t>
  </si>
  <si>
    <t>00:00:15;05</t>
  </si>
  <si>
    <t>Min</t>
  </si>
  <si>
    <t>Max</t>
  </si>
  <si>
    <t>Extra frames</t>
  </si>
  <si>
    <t>Frame rate</t>
  </si>
  <si>
    <t>frames per second</t>
  </si>
  <si>
    <t>Time</t>
  </si>
  <si>
    <t>00:00:30;04</t>
  </si>
  <si>
    <t>00:00:30;05</t>
  </si>
  <si>
    <t>00:01:35;17</t>
  </si>
  <si>
    <t>00:01:51;01</t>
  </si>
  <si>
    <t>00:01:54;13</t>
  </si>
  <si>
    <t>00:01:59;03</t>
  </si>
  <si>
    <t>00:01:59;09</t>
  </si>
  <si>
    <t>00:02:14;04</t>
  </si>
  <si>
    <t>00:02:22;19</t>
  </si>
  <si>
    <t>00:02:24;20</t>
  </si>
  <si>
    <t>00:02:34;13</t>
  </si>
  <si>
    <t>00:02:39;16</t>
  </si>
  <si>
    <t>00:02:41;22</t>
  </si>
  <si>
    <t>00:02:45;01</t>
  </si>
  <si>
    <t>00:02:46;15</t>
  </si>
  <si>
    <t>00:02:46;19</t>
  </si>
  <si>
    <t>00:02:53;22</t>
  </si>
  <si>
    <t>00:03:07;02</t>
  </si>
  <si>
    <t>00:03:07;14</t>
  </si>
  <si>
    <t>00:03:12;21</t>
  </si>
  <si>
    <t>00:03:19;18</t>
  </si>
  <si>
    <t>00:03:32;11</t>
  </si>
  <si>
    <t>00:03:38;06</t>
  </si>
  <si>
    <t>00:03:38;12</t>
  </si>
  <si>
    <t>00:04:21;12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</si>
</sst>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\-#,##0;\-"/>
    <numFmt numFmtId="165" formatCode="_-* #,##0_-;\-* #,##0_-;_-* &quot;-&quot;??_-;_-@_-"/>
    <numFmt numFmtId="166" formatCode="#,##0.00;\-#,##0.00;\-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u/>
      <sz val="14"/>
      <color theme="1"/>
      <name val="Aptos"/>
      <family val="2"/>
    </font>
    <font>
      <sz val="11"/>
      <color theme="4"/>
      <name val="Aptos"/>
      <family val="2"/>
    </font>
    <font>
      <sz val="11"/>
      <name val="Aptos"/>
      <family val="2"/>
    </font>
    <font>
      <sz val="11"/>
      <color rgb="FFEE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43" fontId="13" fillId="0" borderId="0" applyFont="0" applyFill="0" applyBorder="0" applyAlignment="0" applyProtection="0"/>
    <xf numFmtId="0" fontId="14" fillId="0" borderId="0"/>
  </cellStyleXfs>
  <cellXfs count="25">
    <xf numFmtId="0" fontId="0" fillId="0" borderId="0" xfId="0"/>
    <xf numFmtId="0" fontId="14" fillId="0" borderId="0" xfId="14"/>
    <xf numFmtId="164" fontId="14" fillId="0" borderId="0" xfId="14" applyNumberFormat="1"/>
    <xf numFmtId="0" fontId="14" fillId="0" borderId="0" xfId="14" applyAlignment="1">
      <alignment horizontal="right"/>
    </xf>
    <xf numFmtId="0" fontId="15" fillId="0" borderId="0" xfId="14" applyFont="1"/>
    <xf numFmtId="0" fontId="13" fillId="0" borderId="0" xfId="14" applyFont="1"/>
    <xf numFmtId="164" fontId="16" fillId="0" borderId="0" xfId="14" applyNumberFormat="1" applyFont="1"/>
    <xf numFmtId="0" fontId="13" fillId="0" borderId="2" xfId="14" applyFont="1" applyBorder="1" applyAlignment="1">
      <alignment horizontal="center"/>
    </xf>
    <xf numFmtId="0" fontId="13" fillId="0" borderId="2" xfId="14" applyFont="1" applyBorder="1" applyAlignment="1">
      <alignment horizontal="right"/>
    </xf>
    <xf numFmtId="0" fontId="16" fillId="0" borderId="0" xfId="14" applyFont="1" applyAlignment="1">
      <alignment horizontal="center"/>
    </xf>
    <xf numFmtId="164" fontId="16" fillId="0" borderId="0" xfId="14" applyNumberFormat="1" applyFont="1" applyAlignment="1">
      <alignment horizontal="right"/>
    </xf>
    <xf numFmtId="165" fontId="13" fillId="0" borderId="0" xfId="13" applyNumberFormat="1" applyFont="1" applyAlignment="1">
      <alignment horizontal="right"/>
    </xf>
    <xf numFmtId="164" fontId="17" fillId="0" borderId="0" xfId="14" applyNumberFormat="1" applyFont="1"/>
    <xf numFmtId="164" fontId="18" fillId="0" borderId="0" xfId="14" applyNumberFormat="1" applyFont="1"/>
    <xf numFmtId="164" fontId="13" fillId="0" borderId="0" xfId="14" applyNumberFormat="1" applyFont="1"/>
    <xf numFmtId="0" fontId="13" fillId="0" borderId="2" xfId="14" applyFont="1" applyBorder="1"/>
    <xf numFmtId="0" fontId="13" fillId="0" borderId="1" xfId="14" applyFont="1" applyBorder="1"/>
    <xf numFmtId="164" fontId="16" fillId="0" borderId="1" xfId="14" applyNumberFormat="1" applyFont="1" applyBorder="1"/>
    <xf numFmtId="164" fontId="13" fillId="0" borderId="1" xfId="14" applyNumberFormat="1" applyFont="1" applyBorder="1"/>
    <xf numFmtId="164" fontId="17" fillId="0" borderId="2" xfId="14" applyNumberFormat="1" applyFont="1" applyBorder="1" applyAlignment="1">
      <alignment horizontal="right"/>
    </xf>
    <xf numFmtId="0" fontId="17" fillId="0" borderId="2" xfId="14" applyFont="1" applyBorder="1" applyAlignment="1">
      <alignment horizontal="right"/>
    </xf>
    <xf numFmtId="166" fontId="16" fillId="0" borderId="0" xfId="14" applyNumberFormat="1" applyFont="1"/>
    <xf numFmtId="0" fontId="13" fillId="0" borderId="1" xfId="14" applyFont="1" applyBorder="1" applyAlignment="1">
      <alignment horizontal="center"/>
    </xf>
    <xf numFmtId="164" fontId="17" fillId="0" borderId="0" xfId="14" applyNumberFormat="1" applyFont="1" applyAlignment="1">
      <alignment horizontal="right"/>
    </xf>
    <xf numFmtId="165" fontId="13" fillId="0" borderId="2" xfId="13" applyNumberFormat="1" applyFont="1" applyBorder="1" applyAlignment="1">
      <alignment horizontal="right"/>
    </xf>
  </cellXfs>
  <cellStyles count="15">
    <cellStyle name="Bad" xfId="11" builtinId="27" customBuiltin="1"/>
    <cellStyle name="Comma" xfId="13" builtinId="3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D2D474B-611B-46F6-9676-E3C00F32DCDC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7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48872E-13FC-4563-9ABB-ABE39BDB497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ED4C411-A5BC-41B8-B49B-ED2C055BC6B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6138-4681-4E7E-A556-A62A88E6875B}">
  <dimension ref="A1:O46"/>
  <sheetViews>
    <sheetView showGridLines="0" tabSelected="1" workbookViewId="0">
      <selection activeCell="A2" sqref="A2"/>
    </sheetView>
  </sheetViews>
  <sheetFormatPr defaultRowHeight="15" x14ac:dyDescent="0.25"/>
  <cols>
    <col min="1" max="4" width="10" style="1" customWidth="1"/>
    <col min="5" max="6" width="9" style="1"/>
    <col min="7" max="8" width="10" style="1" customWidth="1"/>
    <col min="9" max="9" width="12.5" style="1" customWidth="1"/>
    <col min="10" max="11" width="11.25" style="1" customWidth="1"/>
    <col min="12" max="14" width="10" style="1" customWidth="1"/>
    <col min="15" max="16384" width="9" style="1"/>
  </cols>
  <sheetData>
    <row r="1" spans="1:15" ht="18.75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x14ac:dyDescent="0.25">
      <c r="A3" s="5" t="s">
        <v>3</v>
      </c>
      <c r="B3" s="6">
        <v>4465</v>
      </c>
      <c r="C3" s="5" t="s">
        <v>4</v>
      </c>
      <c r="D3" s="5"/>
      <c r="E3" s="5"/>
      <c r="F3" s="7" t="s">
        <v>6</v>
      </c>
      <c r="G3" s="8" t="s">
        <v>17</v>
      </c>
      <c r="H3" s="8" t="s">
        <v>18</v>
      </c>
      <c r="I3" s="8" t="s">
        <v>1</v>
      </c>
      <c r="J3" s="24" t="s">
        <v>26</v>
      </c>
      <c r="K3" s="8" t="s">
        <v>23</v>
      </c>
      <c r="L3" s="8" t="s">
        <v>11</v>
      </c>
      <c r="M3" s="8" t="s">
        <v>2</v>
      </c>
      <c r="N3" s="8" t="s">
        <v>5</v>
      </c>
    </row>
    <row r="4" spans="1:15" x14ac:dyDescent="0.25">
      <c r="A4" s="5"/>
      <c r="B4" s="6"/>
      <c r="C4" s="5"/>
      <c r="D4" s="5"/>
      <c r="E4" s="5"/>
      <c r="F4" s="9">
        <v>1</v>
      </c>
      <c r="G4" s="6">
        <v>1</v>
      </c>
      <c r="H4" s="6">
        <v>0</v>
      </c>
      <c r="I4" s="10" t="s">
        <v>19</v>
      </c>
      <c r="J4" s="11" t="str" cm="1">
        <f t="array" ref="J4:K4">_xlfn.TEXTSPLIT(I4,";")</f>
        <v>00:00:15</v>
      </c>
      <c r="K4" s="23" t="str">
        <v>04</v>
      </c>
      <c r="L4" s="12">
        <f>ROUND(J4*(24*3600)*$B$15,0)+K4</f>
        <v>454</v>
      </c>
      <c r="M4" s="13">
        <v>0</v>
      </c>
      <c r="N4" s="14">
        <f>L4*M4</f>
        <v>0</v>
      </c>
    </row>
    <row r="5" spans="1:15" x14ac:dyDescent="0.25">
      <c r="A5" s="15" t="s">
        <v>16</v>
      </c>
      <c r="B5" s="8" t="s">
        <v>21</v>
      </c>
      <c r="C5" s="8" t="s">
        <v>22</v>
      </c>
      <c r="D5" s="8" t="s">
        <v>5</v>
      </c>
      <c r="E5" s="5"/>
      <c r="F5" s="9">
        <v>2</v>
      </c>
      <c r="G5" s="6">
        <v>1</v>
      </c>
      <c r="H5" s="6">
        <v>0</v>
      </c>
      <c r="I5" s="10" t="s">
        <v>20</v>
      </c>
      <c r="J5" s="11" t="str" cm="1">
        <f t="array" ref="J5:K5">_xlfn.TEXTSPLIT(I5,";")</f>
        <v>00:00:15</v>
      </c>
      <c r="K5" s="23" t="str">
        <v>05</v>
      </c>
      <c r="L5" s="12">
        <f t="shared" ref="L5:L21" si="0">ROUND(J5*(24*3600)*$B$15,0)+K5</f>
        <v>455</v>
      </c>
      <c r="M5" s="13">
        <v>0</v>
      </c>
      <c r="N5" s="14">
        <f t="shared" ref="N5:N6" si="1">L5*M5</f>
        <v>0</v>
      </c>
    </row>
    <row r="6" spans="1:15" x14ac:dyDescent="0.25">
      <c r="A6" s="5" t="s">
        <v>17</v>
      </c>
      <c r="B6" s="6">
        <v>0</v>
      </c>
      <c r="C6" s="6">
        <v>5</v>
      </c>
      <c r="D6" s="14">
        <f>SUMIFS($M$4:$M$34,$G$4:$G$34,1)</f>
        <v>1</v>
      </c>
      <c r="E6" s="5"/>
      <c r="F6" s="9">
        <v>3</v>
      </c>
      <c r="G6" s="6">
        <v>1</v>
      </c>
      <c r="H6" s="6">
        <v>0</v>
      </c>
      <c r="I6" s="10" t="s">
        <v>20</v>
      </c>
      <c r="J6" s="11" t="str" cm="1">
        <f t="array" ref="J6:K6">_xlfn.TEXTSPLIT(I6,";")</f>
        <v>00:00:15</v>
      </c>
      <c r="K6" s="23" t="str">
        <v>05</v>
      </c>
      <c r="L6" s="12">
        <f t="shared" si="0"/>
        <v>455</v>
      </c>
      <c r="M6" s="13">
        <v>0</v>
      </c>
      <c r="N6" s="14">
        <f t="shared" si="1"/>
        <v>0</v>
      </c>
    </row>
    <row r="7" spans="1:15" x14ac:dyDescent="0.25">
      <c r="A7" s="5" t="s">
        <v>18</v>
      </c>
      <c r="B7" s="6">
        <v>0</v>
      </c>
      <c r="C7" s="6">
        <v>5</v>
      </c>
      <c r="D7" s="14">
        <f>SUMIFS($M$4:$M$34,$H$4:$H$34,1)</f>
        <v>1</v>
      </c>
      <c r="E7" s="5"/>
      <c r="F7" s="9">
        <v>4</v>
      </c>
      <c r="G7" s="6">
        <v>1</v>
      </c>
      <c r="H7" s="6">
        <v>0</v>
      </c>
      <c r="I7" s="10" t="s">
        <v>27</v>
      </c>
      <c r="J7" s="11" t="str" cm="1">
        <f t="array" ref="J7:K7">_xlfn.TEXTSPLIT(I7,";")</f>
        <v>00:00:30</v>
      </c>
      <c r="K7" s="23" t="str">
        <v>04</v>
      </c>
      <c r="L7" s="12">
        <f t="shared" si="0"/>
        <v>903</v>
      </c>
      <c r="M7" s="13">
        <v>1</v>
      </c>
      <c r="N7" s="14">
        <f t="shared" ref="N7:N21" si="2">L7*M7</f>
        <v>903</v>
      </c>
    </row>
    <row r="8" spans="1:15" x14ac:dyDescent="0.25">
      <c r="A8" s="16" t="s">
        <v>7</v>
      </c>
      <c r="B8" s="17">
        <v>0</v>
      </c>
      <c r="C8" s="17">
        <v>8</v>
      </c>
      <c r="D8" s="18">
        <f>SUM(D6:D7)</f>
        <v>2</v>
      </c>
      <c r="E8" s="5"/>
      <c r="F8" s="9">
        <v>5</v>
      </c>
      <c r="G8" s="6">
        <v>1</v>
      </c>
      <c r="H8" s="6">
        <v>0</v>
      </c>
      <c r="I8" s="10" t="s">
        <v>27</v>
      </c>
      <c r="J8" s="11" t="str" cm="1">
        <f t="array" ref="J8:K8">_xlfn.TEXTSPLIT(I8,";")</f>
        <v>00:00:30</v>
      </c>
      <c r="K8" s="23" t="str">
        <v>04</v>
      </c>
      <c r="L8" s="12">
        <f t="shared" si="0"/>
        <v>903</v>
      </c>
      <c r="M8" s="13">
        <v>0</v>
      </c>
      <c r="N8" s="14">
        <f t="shared" si="2"/>
        <v>0</v>
      </c>
    </row>
    <row r="9" spans="1:15" x14ac:dyDescent="0.25">
      <c r="A9" s="5"/>
      <c r="B9" s="5"/>
      <c r="C9" s="5"/>
      <c r="D9" s="5"/>
      <c r="E9" s="5"/>
      <c r="F9" s="9">
        <v>6</v>
      </c>
      <c r="G9" s="6">
        <v>1</v>
      </c>
      <c r="H9" s="6">
        <v>0</v>
      </c>
      <c r="I9" s="10" t="s">
        <v>28</v>
      </c>
      <c r="J9" s="11" t="str" cm="1">
        <f t="array" ref="J9:K9">_xlfn.TEXTSPLIT(I9,";")</f>
        <v>00:00:30</v>
      </c>
      <c r="K9" s="23" t="str">
        <v>05</v>
      </c>
      <c r="L9" s="12">
        <f t="shared" si="0"/>
        <v>904</v>
      </c>
      <c r="M9" s="13">
        <v>0</v>
      </c>
      <c r="N9" s="14">
        <f t="shared" si="2"/>
        <v>0</v>
      </c>
    </row>
    <row r="10" spans="1:15" x14ac:dyDescent="0.25">
      <c r="A10" s="15" t="s">
        <v>14</v>
      </c>
      <c r="B10" s="19" t="s">
        <v>12</v>
      </c>
      <c r="C10" s="20" t="s">
        <v>13</v>
      </c>
      <c r="D10" s="15"/>
      <c r="E10" s="5"/>
      <c r="F10" s="9">
        <v>7</v>
      </c>
      <c r="G10" s="6">
        <v>1</v>
      </c>
      <c r="H10" s="6">
        <v>0</v>
      </c>
      <c r="I10" s="10" t="s">
        <v>28</v>
      </c>
      <c r="J10" s="11" t="str" cm="1">
        <f t="array" ref="J10:K10">_xlfn.TEXTSPLIT(I10,";")</f>
        <v>00:00:30</v>
      </c>
      <c r="K10" s="23" t="str">
        <v>05</v>
      </c>
      <c r="L10" s="12">
        <f t="shared" si="0"/>
        <v>904</v>
      </c>
      <c r="M10" s="13">
        <v>0</v>
      </c>
      <c r="N10" s="14">
        <f t="shared" si="2"/>
        <v>0</v>
      </c>
    </row>
    <row r="11" spans="1:15" x14ac:dyDescent="0.25">
      <c r="A11" s="5" t="s">
        <v>8</v>
      </c>
      <c r="B11" s="13">
        <v>0</v>
      </c>
      <c r="C11" s="14">
        <f>B3-B11</f>
        <v>4465</v>
      </c>
      <c r="D11" s="5" t="s">
        <v>4</v>
      </c>
      <c r="E11" s="5"/>
      <c r="F11" s="9">
        <v>8</v>
      </c>
      <c r="G11" s="6">
        <v>0</v>
      </c>
      <c r="H11" s="6">
        <v>1</v>
      </c>
      <c r="I11" s="10" t="s">
        <v>29</v>
      </c>
      <c r="J11" s="11" t="str" cm="1">
        <f t="array" ref="J11:K11">_xlfn.TEXTSPLIT(I11,";")</f>
        <v>00:01:35</v>
      </c>
      <c r="K11" s="23" t="str">
        <v>17</v>
      </c>
      <c r="L11" s="12">
        <f t="shared" si="0"/>
        <v>2865</v>
      </c>
      <c r="M11" s="13">
        <v>0</v>
      </c>
      <c r="N11" s="14">
        <f t="shared" si="2"/>
        <v>0</v>
      </c>
    </row>
    <row r="12" spans="1:15" x14ac:dyDescent="0.25">
      <c r="A12" s="5" t="s">
        <v>9</v>
      </c>
      <c r="B12" s="13">
        <v>9</v>
      </c>
      <c r="C12" s="14">
        <f>B3+B12</f>
        <v>4474</v>
      </c>
      <c r="D12" s="5" t="s">
        <v>4</v>
      </c>
      <c r="E12" s="5"/>
      <c r="F12" s="9">
        <v>9</v>
      </c>
      <c r="G12" s="6">
        <v>0</v>
      </c>
      <c r="H12" s="6">
        <v>1</v>
      </c>
      <c r="I12" s="10" t="s">
        <v>0</v>
      </c>
      <c r="J12" s="11" t="str" cm="1">
        <f t="array" ref="J12:K12">_xlfn.TEXTSPLIT(I12,";")</f>
        <v>00:01:45</v>
      </c>
      <c r="K12" s="23" t="str">
        <v>19</v>
      </c>
      <c r="L12" s="12">
        <f t="shared" si="0"/>
        <v>3167</v>
      </c>
      <c r="M12" s="13">
        <v>0</v>
      </c>
      <c r="N12" s="14">
        <f t="shared" si="2"/>
        <v>0</v>
      </c>
    </row>
    <row r="13" spans="1:15" x14ac:dyDescent="0.25">
      <c r="A13" s="16" t="s">
        <v>10</v>
      </c>
      <c r="B13" s="18">
        <f>SUM(B11:B12)</f>
        <v>9</v>
      </c>
      <c r="C13" s="16"/>
      <c r="D13" s="16" t="s">
        <v>4</v>
      </c>
      <c r="E13" s="5"/>
      <c r="F13" s="9">
        <v>10</v>
      </c>
      <c r="G13" s="6">
        <v>0</v>
      </c>
      <c r="H13" s="6">
        <v>1</v>
      </c>
      <c r="I13" s="10" t="s">
        <v>30</v>
      </c>
      <c r="J13" s="11" t="str" cm="1">
        <f t="array" ref="J13:K13">_xlfn.TEXTSPLIT(I13,";")</f>
        <v>00:01:51</v>
      </c>
      <c r="K13" s="23" t="str">
        <v>01</v>
      </c>
      <c r="L13" s="12">
        <f t="shared" si="0"/>
        <v>3329</v>
      </c>
      <c r="M13" s="13">
        <v>0</v>
      </c>
      <c r="N13" s="14">
        <f t="shared" si="2"/>
        <v>0</v>
      </c>
    </row>
    <row r="14" spans="1:15" x14ac:dyDescent="0.25">
      <c r="A14" s="5"/>
      <c r="B14" s="5"/>
      <c r="C14" s="5"/>
      <c r="D14" s="5"/>
      <c r="E14" s="5"/>
      <c r="F14" s="9">
        <v>11</v>
      </c>
      <c r="G14" s="6">
        <v>0</v>
      </c>
      <c r="H14" s="6">
        <v>1</v>
      </c>
      <c r="I14" s="10" t="s">
        <v>31</v>
      </c>
      <c r="J14" s="11" t="str" cm="1">
        <f t="array" ref="J14:K14">_xlfn.TEXTSPLIT(I14,";")</f>
        <v>00:01:54</v>
      </c>
      <c r="K14" s="23" t="str">
        <v>13</v>
      </c>
      <c r="L14" s="12">
        <f t="shared" si="0"/>
        <v>3431</v>
      </c>
      <c r="M14" s="13">
        <v>0</v>
      </c>
      <c r="N14" s="14">
        <f t="shared" si="2"/>
        <v>0</v>
      </c>
    </row>
    <row r="15" spans="1:15" x14ac:dyDescent="0.25">
      <c r="A15" s="5" t="s">
        <v>24</v>
      </c>
      <c r="B15" s="21">
        <v>29.98</v>
      </c>
      <c r="C15" s="5" t="s">
        <v>25</v>
      </c>
      <c r="D15" s="5"/>
      <c r="E15" s="5"/>
      <c r="F15" s="9">
        <v>12</v>
      </c>
      <c r="G15" s="6">
        <v>0</v>
      </c>
      <c r="H15" s="6">
        <v>1</v>
      </c>
      <c r="I15" s="10" t="s">
        <v>32</v>
      </c>
      <c r="J15" s="11" t="str" cm="1">
        <f t="array" ref="J15:K15">_xlfn.TEXTSPLIT(I15,";")</f>
        <v>00:01:59</v>
      </c>
      <c r="K15" s="23" t="str">
        <v>03</v>
      </c>
      <c r="L15" s="12">
        <f t="shared" si="0"/>
        <v>3571</v>
      </c>
      <c r="M15" s="13">
        <v>1</v>
      </c>
      <c r="N15" s="14">
        <f t="shared" si="2"/>
        <v>3571</v>
      </c>
      <c r="O15" s="3"/>
    </row>
    <row r="16" spans="1:15" x14ac:dyDescent="0.25">
      <c r="A16" s="5"/>
      <c r="B16" s="5"/>
      <c r="C16" s="5"/>
      <c r="D16" s="5"/>
      <c r="E16" s="5"/>
      <c r="F16" s="9">
        <v>13</v>
      </c>
      <c r="G16" s="6">
        <v>0</v>
      </c>
      <c r="H16" s="6">
        <v>1</v>
      </c>
      <c r="I16" s="10" t="s">
        <v>33</v>
      </c>
      <c r="J16" s="11" t="str" cm="1">
        <f t="array" ref="J16:K16">_xlfn.TEXTSPLIT(I16,";")</f>
        <v>00:01:59</v>
      </c>
      <c r="K16" s="23" t="str">
        <v>09</v>
      </c>
      <c r="L16" s="12">
        <f t="shared" si="0"/>
        <v>3577</v>
      </c>
      <c r="M16" s="13">
        <v>0</v>
      </c>
      <c r="N16" s="14">
        <f t="shared" si="2"/>
        <v>0</v>
      </c>
      <c r="O16" s="2"/>
    </row>
    <row r="17" spans="1:15" x14ac:dyDescent="0.25">
      <c r="A17" s="5"/>
      <c r="B17" s="5"/>
      <c r="C17" s="5"/>
      <c r="D17" s="5"/>
      <c r="E17" s="5"/>
      <c r="F17" s="9">
        <v>14</v>
      </c>
      <c r="G17" s="6">
        <v>0</v>
      </c>
      <c r="H17" s="6">
        <v>1</v>
      </c>
      <c r="I17" s="10" t="s">
        <v>34</v>
      </c>
      <c r="J17" s="11" t="str" cm="1">
        <f t="array" ref="J17:K17">_xlfn.TEXTSPLIT(I17,";")</f>
        <v>00:02:14</v>
      </c>
      <c r="K17" s="23" t="str">
        <v>04</v>
      </c>
      <c r="L17" s="12">
        <f t="shared" si="0"/>
        <v>4021</v>
      </c>
      <c r="M17" s="13">
        <v>0</v>
      </c>
      <c r="N17" s="14">
        <f t="shared" si="2"/>
        <v>0</v>
      </c>
      <c r="O17" s="2"/>
    </row>
    <row r="18" spans="1:15" x14ac:dyDescent="0.25">
      <c r="A18" s="5"/>
      <c r="B18" s="5"/>
      <c r="C18" s="5"/>
      <c r="D18" s="5"/>
      <c r="E18" s="5"/>
      <c r="F18" s="9">
        <v>15</v>
      </c>
      <c r="G18" s="6">
        <v>0</v>
      </c>
      <c r="H18" s="6">
        <v>1</v>
      </c>
      <c r="I18" s="10" t="s">
        <v>35</v>
      </c>
      <c r="J18" s="11" t="str" cm="1">
        <f t="array" ref="J18:K18">_xlfn.TEXTSPLIT(I18,";")</f>
        <v>00:02:22</v>
      </c>
      <c r="K18" s="23" t="str">
        <v>19</v>
      </c>
      <c r="L18" s="12">
        <f t="shared" si="0"/>
        <v>4276</v>
      </c>
      <c r="M18" s="13">
        <v>0</v>
      </c>
      <c r="N18" s="14">
        <f t="shared" si="2"/>
        <v>0</v>
      </c>
      <c r="O18" s="2"/>
    </row>
    <row r="19" spans="1:15" x14ac:dyDescent="0.25">
      <c r="A19" s="5"/>
      <c r="B19" s="5"/>
      <c r="C19" s="5"/>
      <c r="D19" s="5"/>
      <c r="E19" s="5"/>
      <c r="F19" s="9">
        <v>16</v>
      </c>
      <c r="G19" s="6">
        <v>0</v>
      </c>
      <c r="H19" s="6">
        <v>1</v>
      </c>
      <c r="I19" s="10" t="s">
        <v>36</v>
      </c>
      <c r="J19" s="11" t="str" cm="1">
        <f t="array" ref="J19:K19">_xlfn.TEXTSPLIT(I19,";")</f>
        <v>00:02:24</v>
      </c>
      <c r="K19" s="23" t="str">
        <v>20</v>
      </c>
      <c r="L19" s="12">
        <f t="shared" si="0"/>
        <v>4337</v>
      </c>
      <c r="M19" s="13">
        <v>0</v>
      </c>
      <c r="N19" s="14">
        <f t="shared" si="2"/>
        <v>0</v>
      </c>
      <c r="O19" s="2"/>
    </row>
    <row r="20" spans="1:15" x14ac:dyDescent="0.25">
      <c r="A20" s="5"/>
      <c r="B20" s="5"/>
      <c r="C20" s="5"/>
      <c r="D20" s="5"/>
      <c r="E20" s="5"/>
      <c r="F20" s="9">
        <v>17</v>
      </c>
      <c r="G20" s="6">
        <v>0</v>
      </c>
      <c r="H20" s="6">
        <v>1</v>
      </c>
      <c r="I20" s="10" t="s">
        <v>37</v>
      </c>
      <c r="J20" s="11" t="str" cm="1">
        <f t="array" ref="J20:K20">_xlfn.TEXTSPLIT(I20,";")</f>
        <v>00:02:34</v>
      </c>
      <c r="K20" s="23" t="str">
        <v>13</v>
      </c>
      <c r="L20" s="12">
        <f t="shared" si="0"/>
        <v>4630</v>
      </c>
      <c r="M20" s="13">
        <v>0</v>
      </c>
      <c r="N20" s="14">
        <f t="shared" si="2"/>
        <v>0</v>
      </c>
      <c r="O20" s="2"/>
    </row>
    <row r="21" spans="1:15" x14ac:dyDescent="0.25">
      <c r="A21" s="5"/>
      <c r="B21" s="5"/>
      <c r="C21" s="5"/>
      <c r="D21" s="5"/>
      <c r="E21" s="5"/>
      <c r="F21" s="9">
        <v>18</v>
      </c>
      <c r="G21" s="6">
        <v>0</v>
      </c>
      <c r="H21" s="6">
        <v>1</v>
      </c>
      <c r="I21" s="10" t="s">
        <v>38</v>
      </c>
      <c r="J21" s="11" t="str" cm="1">
        <f t="array" ref="J21:K21">_xlfn.TEXTSPLIT(I21,";")</f>
        <v>00:02:39</v>
      </c>
      <c r="K21" s="23" t="str">
        <v>16</v>
      </c>
      <c r="L21" s="12">
        <f t="shared" si="0"/>
        <v>4783</v>
      </c>
      <c r="M21" s="13">
        <v>0</v>
      </c>
      <c r="N21" s="14">
        <f t="shared" si="2"/>
        <v>0</v>
      </c>
      <c r="O21" s="2"/>
    </row>
    <row r="22" spans="1:15" x14ac:dyDescent="0.25">
      <c r="A22" s="5"/>
      <c r="B22" s="5"/>
      <c r="C22" s="5"/>
      <c r="D22" s="5"/>
      <c r="E22" s="5"/>
      <c r="F22" s="9">
        <v>19</v>
      </c>
      <c r="G22" s="6">
        <v>0</v>
      </c>
      <c r="H22" s="6">
        <v>1</v>
      </c>
      <c r="I22" s="10" t="s">
        <v>39</v>
      </c>
      <c r="J22" s="11" t="str" cm="1">
        <f t="array" ref="J22:K22">_xlfn.TEXTSPLIT(I22,";")</f>
        <v>00:02:41</v>
      </c>
      <c r="K22" s="23" t="str">
        <v>22</v>
      </c>
      <c r="L22" s="12">
        <f t="shared" ref="L22:L34" si="3">ROUND(J22*(24*3600)*$B$15,0)+K22</f>
        <v>4849</v>
      </c>
      <c r="M22" s="13">
        <v>0</v>
      </c>
      <c r="N22" s="14">
        <f t="shared" ref="N22:N34" si="4">L22*M22</f>
        <v>0</v>
      </c>
      <c r="O22" s="2"/>
    </row>
    <row r="23" spans="1:15" x14ac:dyDescent="0.25">
      <c r="A23" s="5"/>
      <c r="B23" s="5"/>
      <c r="C23" s="5"/>
      <c r="D23" s="5"/>
      <c r="E23" s="5"/>
      <c r="F23" s="9">
        <v>20</v>
      </c>
      <c r="G23" s="6">
        <v>0</v>
      </c>
      <c r="H23" s="6">
        <v>1</v>
      </c>
      <c r="I23" s="10" t="s">
        <v>40</v>
      </c>
      <c r="J23" s="11" t="str" cm="1">
        <f t="array" ref="J23:K23">_xlfn.TEXTSPLIT(I23,";")</f>
        <v>00:02:45</v>
      </c>
      <c r="K23" s="23" t="str">
        <v>01</v>
      </c>
      <c r="L23" s="12">
        <f t="shared" si="3"/>
        <v>4948</v>
      </c>
      <c r="M23" s="13">
        <v>0</v>
      </c>
      <c r="N23" s="14">
        <f t="shared" si="4"/>
        <v>0</v>
      </c>
      <c r="O23" s="2"/>
    </row>
    <row r="24" spans="1:15" x14ac:dyDescent="0.25">
      <c r="A24" s="5"/>
      <c r="B24" s="5"/>
      <c r="C24" s="5"/>
      <c r="D24" s="5"/>
      <c r="E24" s="5"/>
      <c r="F24" s="9">
        <v>21</v>
      </c>
      <c r="G24" s="6">
        <v>0</v>
      </c>
      <c r="H24" s="6">
        <v>1</v>
      </c>
      <c r="I24" s="10" t="s">
        <v>41</v>
      </c>
      <c r="J24" s="11" t="str" cm="1">
        <f t="array" ref="J24:K24">_xlfn.TEXTSPLIT(I24,";")</f>
        <v>00:02:46</v>
      </c>
      <c r="K24" s="23" t="str">
        <v>15</v>
      </c>
      <c r="L24" s="12">
        <f t="shared" si="3"/>
        <v>4992</v>
      </c>
      <c r="M24" s="13">
        <v>0</v>
      </c>
      <c r="N24" s="14">
        <f t="shared" si="4"/>
        <v>0</v>
      </c>
      <c r="O24" s="2"/>
    </row>
    <row r="25" spans="1:15" x14ac:dyDescent="0.25">
      <c r="A25" s="5"/>
      <c r="B25" s="5"/>
      <c r="C25" s="5"/>
      <c r="D25" s="5"/>
      <c r="E25" s="5"/>
      <c r="F25" s="9">
        <v>22</v>
      </c>
      <c r="G25" s="6">
        <v>0</v>
      </c>
      <c r="H25" s="6">
        <v>1</v>
      </c>
      <c r="I25" s="10" t="s">
        <v>42</v>
      </c>
      <c r="J25" s="11" t="str" cm="1">
        <f t="array" ref="J25:K25">_xlfn.TEXTSPLIT(I25,";")</f>
        <v>00:02:46</v>
      </c>
      <c r="K25" s="23" t="str">
        <v>19</v>
      </c>
      <c r="L25" s="12">
        <f t="shared" si="3"/>
        <v>4996</v>
      </c>
      <c r="M25" s="13">
        <v>0</v>
      </c>
      <c r="N25" s="14">
        <f t="shared" si="4"/>
        <v>0</v>
      </c>
      <c r="O25" s="2"/>
    </row>
    <row r="26" spans="1:15" x14ac:dyDescent="0.25">
      <c r="A26" s="5"/>
      <c r="B26" s="5"/>
      <c r="C26" s="5"/>
      <c r="D26" s="5"/>
      <c r="E26" s="5"/>
      <c r="F26" s="9">
        <v>23</v>
      </c>
      <c r="G26" s="6">
        <v>0</v>
      </c>
      <c r="H26" s="6">
        <v>1</v>
      </c>
      <c r="I26" s="10" t="s">
        <v>43</v>
      </c>
      <c r="J26" s="11" t="str" cm="1">
        <f t="array" ref="J26:K26">_xlfn.TEXTSPLIT(I26,";")</f>
        <v>00:02:53</v>
      </c>
      <c r="K26" s="23" t="str">
        <v>22</v>
      </c>
      <c r="L26" s="12">
        <f t="shared" si="3"/>
        <v>5209</v>
      </c>
      <c r="M26" s="13">
        <v>0</v>
      </c>
      <c r="N26" s="14">
        <f t="shared" si="4"/>
        <v>0</v>
      </c>
      <c r="O26" s="2"/>
    </row>
    <row r="27" spans="1:15" x14ac:dyDescent="0.25">
      <c r="A27" s="5"/>
      <c r="B27" s="5"/>
      <c r="C27" s="5"/>
      <c r="D27" s="5"/>
      <c r="E27" s="5"/>
      <c r="F27" s="9">
        <v>24</v>
      </c>
      <c r="G27" s="6">
        <v>0</v>
      </c>
      <c r="H27" s="6">
        <v>1</v>
      </c>
      <c r="I27" s="10" t="s">
        <v>44</v>
      </c>
      <c r="J27" s="11" t="str" cm="1">
        <f t="array" ref="J27:K27">_xlfn.TEXTSPLIT(I27,";")</f>
        <v>00:03:07</v>
      </c>
      <c r="K27" s="23" t="str">
        <v>02</v>
      </c>
      <c r="L27" s="12">
        <f t="shared" si="3"/>
        <v>5608</v>
      </c>
      <c r="M27" s="13">
        <v>0</v>
      </c>
      <c r="N27" s="14">
        <f t="shared" si="4"/>
        <v>0</v>
      </c>
      <c r="O27" s="2"/>
    </row>
    <row r="28" spans="1:15" x14ac:dyDescent="0.25">
      <c r="A28" s="5"/>
      <c r="B28" s="5"/>
      <c r="C28" s="5"/>
      <c r="D28" s="5"/>
      <c r="E28" s="5"/>
      <c r="F28" s="9">
        <v>25</v>
      </c>
      <c r="G28" s="6">
        <v>0</v>
      </c>
      <c r="H28" s="6">
        <v>1</v>
      </c>
      <c r="I28" s="10" t="s">
        <v>45</v>
      </c>
      <c r="J28" s="11" t="str" cm="1">
        <f t="array" ref="J28:K28">_xlfn.TEXTSPLIT(I28,";")</f>
        <v>00:03:07</v>
      </c>
      <c r="K28" s="23" t="str">
        <v>14</v>
      </c>
      <c r="L28" s="12">
        <f t="shared" si="3"/>
        <v>5620</v>
      </c>
      <c r="M28" s="13">
        <v>0</v>
      </c>
      <c r="N28" s="14">
        <f t="shared" si="4"/>
        <v>0</v>
      </c>
      <c r="O28" s="2"/>
    </row>
    <row r="29" spans="1:15" x14ac:dyDescent="0.25">
      <c r="A29" s="5"/>
      <c r="B29" s="5"/>
      <c r="C29" s="5"/>
      <c r="D29" s="5"/>
      <c r="E29" s="5"/>
      <c r="F29" s="9">
        <v>26</v>
      </c>
      <c r="G29" s="6">
        <v>0</v>
      </c>
      <c r="H29" s="6">
        <v>1</v>
      </c>
      <c r="I29" s="10" t="s">
        <v>46</v>
      </c>
      <c r="J29" s="11" t="str" cm="1">
        <f t="array" ref="J29:K29">_xlfn.TEXTSPLIT(I29,";")</f>
        <v>00:03:12</v>
      </c>
      <c r="K29" s="23" t="str">
        <v>21</v>
      </c>
      <c r="L29" s="12">
        <f t="shared" si="3"/>
        <v>5777</v>
      </c>
      <c r="M29" s="13">
        <v>0</v>
      </c>
      <c r="N29" s="14">
        <f t="shared" si="4"/>
        <v>0</v>
      </c>
      <c r="O29" s="2"/>
    </row>
    <row r="30" spans="1:15" x14ac:dyDescent="0.25">
      <c r="A30" s="5"/>
      <c r="B30" s="5"/>
      <c r="C30" s="5"/>
      <c r="D30" s="5"/>
      <c r="E30" s="5"/>
      <c r="F30" s="9">
        <v>27</v>
      </c>
      <c r="G30" s="6">
        <v>0</v>
      </c>
      <c r="H30" s="6">
        <v>1</v>
      </c>
      <c r="I30" s="10" t="s">
        <v>47</v>
      </c>
      <c r="J30" s="11" t="str" cm="1">
        <f t="array" ref="J30:K30">_xlfn.TEXTSPLIT(I30,";")</f>
        <v>00:03:19</v>
      </c>
      <c r="K30" s="23" t="str">
        <v>18</v>
      </c>
      <c r="L30" s="12">
        <f t="shared" si="3"/>
        <v>5984</v>
      </c>
      <c r="M30" s="13">
        <v>0</v>
      </c>
      <c r="N30" s="14">
        <f t="shared" si="4"/>
        <v>0</v>
      </c>
      <c r="O30" s="2"/>
    </row>
    <row r="31" spans="1:15" x14ac:dyDescent="0.25">
      <c r="A31" s="5"/>
      <c r="B31" s="5"/>
      <c r="C31" s="5"/>
      <c r="D31" s="5"/>
      <c r="E31" s="5"/>
      <c r="F31" s="9">
        <v>28</v>
      </c>
      <c r="G31" s="6">
        <v>0</v>
      </c>
      <c r="H31" s="6">
        <v>1</v>
      </c>
      <c r="I31" s="10" t="s">
        <v>48</v>
      </c>
      <c r="J31" s="11" t="str" cm="1">
        <f t="array" ref="J31:K31">_xlfn.TEXTSPLIT(I31,";")</f>
        <v>00:03:32</v>
      </c>
      <c r="K31" s="23" t="str">
        <v>11</v>
      </c>
      <c r="L31" s="12">
        <f t="shared" si="3"/>
        <v>6367</v>
      </c>
      <c r="M31" s="13">
        <v>0</v>
      </c>
      <c r="N31" s="14">
        <f t="shared" si="4"/>
        <v>0</v>
      </c>
      <c r="O31" s="2"/>
    </row>
    <row r="32" spans="1:15" x14ac:dyDescent="0.25">
      <c r="A32" s="5"/>
      <c r="B32" s="5"/>
      <c r="C32" s="5"/>
      <c r="D32" s="5"/>
      <c r="E32" s="5"/>
      <c r="F32" s="9">
        <v>29</v>
      </c>
      <c r="G32" s="6">
        <v>0</v>
      </c>
      <c r="H32" s="6">
        <v>1</v>
      </c>
      <c r="I32" s="10" t="s">
        <v>49</v>
      </c>
      <c r="J32" s="11" t="str" cm="1">
        <f t="array" ref="J32:K32">_xlfn.TEXTSPLIT(I32,";")</f>
        <v>00:03:38</v>
      </c>
      <c r="K32" s="23" t="str">
        <v>06</v>
      </c>
      <c r="L32" s="12">
        <f t="shared" si="3"/>
        <v>6542</v>
      </c>
      <c r="M32" s="13">
        <v>0</v>
      </c>
      <c r="N32" s="14">
        <f t="shared" si="4"/>
        <v>0</v>
      </c>
      <c r="O32" s="2"/>
    </row>
    <row r="33" spans="1:15" x14ac:dyDescent="0.25">
      <c r="A33" s="5"/>
      <c r="B33" s="5"/>
      <c r="C33" s="5"/>
      <c r="D33" s="5"/>
      <c r="E33" s="5"/>
      <c r="F33" s="9">
        <v>30</v>
      </c>
      <c r="G33" s="6">
        <v>0</v>
      </c>
      <c r="H33" s="6">
        <v>1</v>
      </c>
      <c r="I33" s="10" t="s">
        <v>50</v>
      </c>
      <c r="J33" s="11" t="str" cm="1">
        <f t="array" ref="J33:K33">_xlfn.TEXTSPLIT(I33,";")</f>
        <v>00:03:38</v>
      </c>
      <c r="K33" s="23" t="str">
        <v>12</v>
      </c>
      <c r="L33" s="12">
        <f t="shared" si="3"/>
        <v>6548</v>
      </c>
      <c r="M33" s="13">
        <v>0</v>
      </c>
      <c r="N33" s="14">
        <f t="shared" si="4"/>
        <v>0</v>
      </c>
      <c r="O33" s="2"/>
    </row>
    <row r="34" spans="1:15" x14ac:dyDescent="0.25">
      <c r="A34" s="5"/>
      <c r="B34" s="5"/>
      <c r="C34" s="5"/>
      <c r="D34" s="5"/>
      <c r="E34" s="5"/>
      <c r="F34" s="9">
        <v>31</v>
      </c>
      <c r="G34" s="6">
        <v>0</v>
      </c>
      <c r="H34" s="6">
        <v>1</v>
      </c>
      <c r="I34" s="10" t="s">
        <v>51</v>
      </c>
      <c r="J34" s="11" t="str" cm="1">
        <f t="array" ref="J34:K34">_xlfn.TEXTSPLIT(I34,";")</f>
        <v>00:04:21</v>
      </c>
      <c r="K34" s="23" t="str">
        <v>12</v>
      </c>
      <c r="L34" s="12">
        <f t="shared" si="3"/>
        <v>7837</v>
      </c>
      <c r="M34" s="13">
        <v>0</v>
      </c>
      <c r="N34" s="14">
        <f t="shared" si="4"/>
        <v>0</v>
      </c>
      <c r="O34" s="2"/>
    </row>
    <row r="35" spans="1:15" x14ac:dyDescent="0.25">
      <c r="A35" s="5"/>
      <c r="B35" s="5"/>
      <c r="C35" s="5"/>
      <c r="D35" s="5"/>
      <c r="E35" s="5"/>
      <c r="F35" s="22" t="s">
        <v>7</v>
      </c>
      <c r="G35" s="22"/>
      <c r="H35" s="22"/>
      <c r="I35" s="22"/>
      <c r="J35" s="22"/>
      <c r="K35" s="22"/>
      <c r="L35" s="18">
        <f>SUM(L4:L34)</f>
        <v>122242</v>
      </c>
      <c r="M35" s="18">
        <f>SUM(M4:M34)</f>
        <v>2</v>
      </c>
      <c r="N35" s="18">
        <f>SUM(N4:N34)</f>
        <v>4474</v>
      </c>
      <c r="O35" s="2"/>
    </row>
    <row r="36" spans="1:15" x14ac:dyDescent="0.25">
      <c r="O36" s="2"/>
    </row>
    <row r="37" spans="1:15" x14ac:dyDescent="0.25"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G46" s="2"/>
      <c r="H46" s="2"/>
      <c r="I46" s="2"/>
      <c r="J46" s="2"/>
      <c r="K46" s="2"/>
      <c r="L46" s="2"/>
      <c r="M46" s="2"/>
      <c r="N46" s="2"/>
      <c r="O46" s="2"/>
    </row>
  </sheetData>
  <sortState xmlns:xlrd2="http://schemas.microsoft.com/office/spreadsheetml/2017/richdata2" ref="L4:L34">
    <sortCondition ref="L4:L34"/>
  </sortState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6ED4C411-A5BC-41B8-B49B-ED2C055BC6B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2025-07-12T01:24:04Z</dcterms:created>
  <dcterms:modified xsi:type="dcterms:W3CDTF">2025-07-13T04:26:18Z</dcterms:modified>
</cp:coreProperties>
</file>