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Hackathon\"/>
    </mc:Choice>
  </mc:AlternateContent>
  <bookViews>
    <workbookView xWindow="0" yWindow="0" windowWidth="18330" windowHeight="4395" xr2:uid="{0AC46B13-3E32-4A8B-BBC4-3BEEE389199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9" i="1"/>
  <c r="F25" i="1"/>
  <c r="F24" i="1"/>
  <c r="F23" i="1"/>
  <c r="F22" i="1"/>
  <c r="E25" i="1"/>
  <c r="E24" i="1"/>
  <c r="E23" i="1"/>
  <c r="E22" i="1"/>
  <c r="D25" i="1"/>
  <c r="D22" i="1"/>
  <c r="D24" i="1"/>
  <c r="D23" i="1"/>
  <c r="C25" i="1"/>
  <c r="C24" i="1"/>
  <c r="C23" i="1"/>
  <c r="C22" i="1"/>
  <c r="E12" i="1" l="1"/>
  <c r="F10" i="1"/>
  <c r="E10" i="1"/>
  <c r="D10" i="1"/>
  <c r="C10" i="1"/>
  <c r="F5" i="1"/>
  <c r="E5" i="1"/>
  <c r="D5" i="1"/>
  <c r="C5" i="1"/>
  <c r="F8" i="1"/>
  <c r="E8" i="1"/>
  <c r="D8" i="1"/>
  <c r="C8" i="1"/>
  <c r="F7" i="1"/>
  <c r="E7" i="1"/>
  <c r="D7" i="1"/>
  <c r="C7" i="1"/>
  <c r="F6" i="1"/>
  <c r="E6" i="1"/>
  <c r="D6" i="1"/>
  <c r="C6" i="1"/>
</calcChain>
</file>

<file path=xl/sharedStrings.xml><?xml version="1.0" encoding="utf-8"?>
<sst xmlns="http://schemas.openxmlformats.org/spreadsheetml/2006/main" count="43" uniqueCount="37">
  <si>
    <t>Eixample</t>
  </si>
  <si>
    <t>Molins</t>
  </si>
  <si>
    <t>Cirera</t>
  </si>
  <si>
    <t>Pla de'n Boet</t>
  </si>
  <si>
    <t>Font:</t>
  </si>
  <si>
    <t>Distribució per edats, sexe i barris de la població de Mataró. 1 de gener de 2017</t>
  </si>
  <si>
    <t>Padro Mataró 2017</t>
  </si>
  <si>
    <t>http://www.mataro.cat/web/portal/contingut/document/publicacions/estudi_poblacio/docs/Padro_mataro_2017.pdf</t>
  </si>
  <si>
    <t>Infants dins de la zona d'influència de la L4 d'autobús</t>
  </si>
  <si>
    <t>Total 4-14</t>
  </si>
  <si>
    <t>Total 0 - 19</t>
  </si>
  <si>
    <t>Barri</t>
  </si>
  <si>
    <t>0-4 anys</t>
  </si>
  <si>
    <t>5-9 anys</t>
  </si>
  <si>
    <t>10-14 anys</t>
  </si>
  <si>
    <t>15-19 anys</t>
  </si>
  <si>
    <t>Amb la prova pilot podriem arribar a treballar amb tot aquests infants</t>
  </si>
  <si>
    <t>Davant la falta de dades sobre els moviments d'infants per a anar a les escoles utilitcem un valor arbritrari</t>
  </si>
  <si>
    <t>T-16 anuals</t>
  </si>
  <si>
    <t>T-16 mensuals</t>
  </si>
  <si>
    <t>0-4</t>
  </si>
  <si>
    <t>5-9</t>
  </si>
  <si>
    <t>10-14</t>
  </si>
  <si>
    <t>15-19</t>
  </si>
  <si>
    <t>6612</t>
  </si>
  <si>
    <t>7648</t>
  </si>
  <si>
    <t>6704</t>
  </si>
  <si>
    <t>5964</t>
  </si>
  <si>
    <t>TOTAL</t>
  </si>
  <si>
    <t>Percentatge de infants per barri i edat respecte el total de Mataró</t>
  </si>
  <si>
    <t>Població total a Mataró per edats</t>
  </si>
  <si>
    <t>Columna1</t>
  </si>
  <si>
    <t>Columna2</t>
  </si>
  <si>
    <t>Columna3</t>
  </si>
  <si>
    <t>Columna4</t>
  </si>
  <si>
    <t>Total T-16 (4-14)</t>
  </si>
  <si>
    <t>Font: T-16 actives anuals segons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</si>
</sst>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2" fillId="0" borderId="0" xfId="3"/>
    <xf numFmtId="49" fontId="1" fillId="2" borderId="0" xfId="2" applyNumberFormat="1"/>
    <xf numFmtId="1" fontId="1" fillId="2" borderId="0" xfId="2" applyNumberFormat="1"/>
    <xf numFmtId="10" fontId="0" fillId="0" borderId="0" xfId="1" applyNumberFormat="1" applyFont="1"/>
    <xf numFmtId="9" fontId="0" fillId="0" borderId="0" xfId="1" applyFont="1"/>
    <xf numFmtId="164" fontId="0" fillId="0" borderId="0" xfId="1" applyNumberFormat="1" applyFont="1"/>
  </cellXfs>
  <cellStyles count="4">
    <cellStyle name="40% - Énfasis1" xfId="2" builtinId="31"/>
    <cellStyle name="Hipervínculo" xfId="3" builtinId="8"/>
    <cellStyle name="Normal" xfId="0" builtinId="0"/>
    <cellStyle name="Porcentaje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CF97A-4595-4F94-82A0-F18F0ECA8D62}" name="Tabla1" displayName="Tabla1" ref="B4:F8" totalsRowShown="0" headerRowDxfId="11">
  <autoFilter ref="B4:F8" xr:uid="{D88173F3-211D-40BF-AB5F-488682882892}"/>
  <tableColumns count="5">
    <tableColumn id="1" xr3:uid="{6F33FC76-5204-46A6-AB26-8522D7520994}" name="Barri" dataDxfId="10"/>
    <tableColumn id="2" xr3:uid="{CC8A5A7F-4682-498F-B998-037BE4AA6639}" name="0-4 anys" dataDxfId="9"/>
    <tableColumn id="3" xr3:uid="{C3531EFB-70A7-4D30-AE56-7115C91A3A00}" name="5-9 anys" dataDxfId="8"/>
    <tableColumn id="4" xr3:uid="{569F4FB5-8396-4C1A-8E1C-FF4091A2C7DE}" name="10-14 anys" dataDxfId="7"/>
    <tableColumn id="5" xr3:uid="{D6034E24-1CEF-424F-8E06-89ACFAC42158}" name="15-19 anys" dataDxfId="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4D92D2-7FC9-4AC3-9076-3727DEF97A67}" name="Tabla2" displayName="Tabla2" ref="B20:F25" totalsRowShown="0" headerRowDxfId="5" dataDxfId="4" dataCellStyle="Porcentaje">
  <autoFilter ref="B20:F25" xr:uid="{D61E381E-E8CF-4A77-B427-796A9CCE234E}"/>
  <tableColumns count="5">
    <tableColumn id="1" xr3:uid="{9F67681F-E3F2-4447-9B07-0E0C5EBE128F}" name="Columna1"/>
    <tableColumn id="2" xr3:uid="{071CBD8D-BF0B-46A2-8630-84948F7F2607}" name="Columna2" dataDxfId="3" dataCellStyle="Porcentaje"/>
    <tableColumn id="3" xr3:uid="{5B8E188C-6BC7-444D-90EA-87B621395A91}" name="Columna3" dataDxfId="2" dataCellStyle="Porcentaje"/>
    <tableColumn id="4" xr3:uid="{EAB85175-F20F-490F-A056-46800639D895}" name="Columna4" dataDxfId="1" dataCellStyle="Porcentaje"/>
    <tableColumn id="5" xr3:uid="{C60EB369-CA0B-4D56-BAE5-E06B016ECAEB}" name="15-19 anys" dataDxfId="0" dataCellStyle="Porcentaj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taro.cat/web/portal/contingut/document/publicacions/estudi_poblacio/docs/Padro_mataro_2017.pdf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5EE4-BB06-4D32-9CCD-EEFE686D5AC8}">
  <dimension ref="A2:M29"/>
  <sheetViews>
    <sheetView tabSelected="1" workbookViewId="0">
      <selection activeCell="L32" sqref="L30:L32"/>
    </sheetView>
  </sheetViews>
  <sheetFormatPr baseColWidth="10" defaultRowHeight="15" x14ac:dyDescent="0.25"/>
  <cols>
    <col min="2" max="2" width="14.7109375" customWidth="1"/>
    <col min="3" max="3" width="13.5703125" customWidth="1"/>
    <col min="4" max="4" width="13" customWidth="1"/>
    <col min="5" max="6" width="14" customWidth="1"/>
  </cols>
  <sheetData>
    <row r="2" spans="2:9" x14ac:dyDescent="0.25">
      <c r="B2" s="1" t="s">
        <v>8</v>
      </c>
      <c r="C2" s="1"/>
    </row>
    <row r="3" spans="2:9" x14ac:dyDescent="0.25">
      <c r="B3" s="1"/>
      <c r="C3" s="1"/>
    </row>
    <row r="4" spans="2:9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H4" s="2" t="s">
        <v>4</v>
      </c>
      <c r="I4" s="2" t="s">
        <v>5</v>
      </c>
    </row>
    <row r="5" spans="2:9" x14ac:dyDescent="0.25">
      <c r="B5" s="2" t="s">
        <v>3</v>
      </c>
      <c r="C5" s="3">
        <f>135+128</f>
        <v>263</v>
      </c>
      <c r="D5" s="3">
        <f>144+129</f>
        <v>273</v>
      </c>
      <c r="E5" s="3">
        <f>135+129</f>
        <v>264</v>
      </c>
      <c r="F5" s="3">
        <f>120+111</f>
        <v>231</v>
      </c>
      <c r="I5" t="s">
        <v>6</v>
      </c>
    </row>
    <row r="6" spans="2:9" x14ac:dyDescent="0.25">
      <c r="B6" s="2" t="s">
        <v>0</v>
      </c>
      <c r="C6" s="3">
        <f>821+781</f>
        <v>1602</v>
      </c>
      <c r="D6" s="3">
        <f>863+845</f>
        <v>1708</v>
      </c>
      <c r="E6" s="3">
        <f>741+744</f>
        <v>1485</v>
      </c>
      <c r="F6" s="3">
        <f>674+667</f>
        <v>1341</v>
      </c>
      <c r="I6" s="4" t="s">
        <v>7</v>
      </c>
    </row>
    <row r="7" spans="2:9" x14ac:dyDescent="0.25">
      <c r="B7" s="2" t="s">
        <v>1</v>
      </c>
      <c r="C7" s="3">
        <f>139+141</f>
        <v>280</v>
      </c>
      <c r="D7" s="3">
        <f>168+157</f>
        <v>325</v>
      </c>
      <c r="E7" s="3">
        <f>156+145</f>
        <v>301</v>
      </c>
      <c r="F7" s="3">
        <f>155+127</f>
        <v>282</v>
      </c>
    </row>
    <row r="8" spans="2:9" x14ac:dyDescent="0.25">
      <c r="B8" s="2" t="s">
        <v>2</v>
      </c>
      <c r="C8" s="3">
        <f>334+318</f>
        <v>652</v>
      </c>
      <c r="D8" s="3">
        <f>430+432</f>
        <v>862</v>
      </c>
      <c r="E8" s="3">
        <f>367+341</f>
        <v>708</v>
      </c>
      <c r="F8" s="3">
        <f>239+189</f>
        <v>428</v>
      </c>
    </row>
    <row r="9" spans="2:9" x14ac:dyDescent="0.25">
      <c r="B9" s="2"/>
      <c r="C9" s="2"/>
    </row>
    <row r="10" spans="2:9" x14ac:dyDescent="0.25">
      <c r="B10" s="5" t="s">
        <v>10</v>
      </c>
      <c r="C10" s="6">
        <f>SUM(C5:C8)</f>
        <v>2797</v>
      </c>
      <c r="D10" s="6">
        <f>SUM(D5:D8)</f>
        <v>3168</v>
      </c>
      <c r="E10" s="6">
        <f>SUM(E5:E8)</f>
        <v>2758</v>
      </c>
      <c r="F10" s="6">
        <f>SUM(F5:F8)</f>
        <v>2282</v>
      </c>
    </row>
    <row r="11" spans="2:9" x14ac:dyDescent="0.25">
      <c r="B11" s="2"/>
      <c r="C11" s="2"/>
    </row>
    <row r="12" spans="2:9" x14ac:dyDescent="0.25">
      <c r="B12" s="2"/>
      <c r="C12" s="2"/>
      <c r="D12" s="6" t="s">
        <v>9</v>
      </c>
      <c r="E12" s="6">
        <f>SUM(D10:E10)</f>
        <v>5926</v>
      </c>
    </row>
    <row r="13" spans="2:9" x14ac:dyDescent="0.25">
      <c r="B13" s="2"/>
      <c r="C13" s="2"/>
      <c r="E13" s="7"/>
      <c r="G13" t="s">
        <v>17</v>
      </c>
    </row>
    <row r="14" spans="2:9" x14ac:dyDescent="0.25">
      <c r="B14" s="2"/>
      <c r="G14" t="s">
        <v>16</v>
      </c>
    </row>
    <row r="16" spans="2:9" x14ac:dyDescent="0.25">
      <c r="B16" t="s">
        <v>30</v>
      </c>
    </row>
    <row r="17" spans="1:13" x14ac:dyDescent="0.25">
      <c r="C17" s="2" t="s">
        <v>20</v>
      </c>
      <c r="D17" s="2" t="s">
        <v>21</v>
      </c>
      <c r="E17" s="2" t="s">
        <v>22</v>
      </c>
      <c r="F17" s="2" t="s">
        <v>23</v>
      </c>
      <c r="G17" s="2" t="s">
        <v>28</v>
      </c>
    </row>
    <row r="18" spans="1:13" x14ac:dyDescent="0.25">
      <c r="C18" s="2" t="s">
        <v>24</v>
      </c>
      <c r="D18" s="2" t="s">
        <v>25</v>
      </c>
      <c r="E18" s="2" t="s">
        <v>26</v>
      </c>
      <c r="F18" s="2" t="s">
        <v>27</v>
      </c>
      <c r="G18">
        <v>126159</v>
      </c>
    </row>
    <row r="19" spans="1:13" x14ac:dyDescent="0.25">
      <c r="B19" s="2"/>
      <c r="C19" s="2"/>
      <c r="D19" s="2"/>
      <c r="E19" s="2"/>
      <c r="F19" s="2"/>
    </row>
    <row r="20" spans="1:13" x14ac:dyDescent="0.25">
      <c r="B20" s="2" t="s">
        <v>31</v>
      </c>
      <c r="C20" s="2" t="s">
        <v>32</v>
      </c>
      <c r="D20" s="2" t="s">
        <v>33</v>
      </c>
      <c r="E20" s="2" t="s">
        <v>34</v>
      </c>
      <c r="F20" s="2" t="s">
        <v>15</v>
      </c>
      <c r="J20">
        <v>360420</v>
      </c>
      <c r="K20" t="s">
        <v>18</v>
      </c>
      <c r="M20" t="s">
        <v>36</v>
      </c>
    </row>
    <row r="21" spans="1:13" x14ac:dyDescent="0.25">
      <c r="B21" s="2" t="s">
        <v>29</v>
      </c>
      <c r="C21" s="2"/>
      <c r="D21" s="2"/>
      <c r="E21" s="2"/>
      <c r="F21" s="2"/>
      <c r="J21">
        <v>30035</v>
      </c>
      <c r="K21" t="s">
        <v>19</v>
      </c>
    </row>
    <row r="22" spans="1:13" x14ac:dyDescent="0.25">
      <c r="B22" t="s">
        <v>3</v>
      </c>
      <c r="C22" s="9">
        <f>C5/G18</f>
        <v>2.0846709311265941E-3</v>
      </c>
      <c r="D22" s="9">
        <f>D5/G18</f>
        <v>2.1639359855420539E-3</v>
      </c>
      <c r="E22" s="9">
        <f>E5/G18</f>
        <v>2.09259743656814E-3</v>
      </c>
      <c r="F22" s="9">
        <f>F5/G18</f>
        <v>1.8310227569971226E-3</v>
      </c>
    </row>
    <row r="23" spans="1:13" x14ac:dyDescent="0.25">
      <c r="B23" t="s">
        <v>0</v>
      </c>
      <c r="C23" s="9">
        <f>C6/G18</f>
        <v>1.2698261717356669E-2</v>
      </c>
      <c r="D23" s="9">
        <f>D6/G18</f>
        <v>1.3538471294160543E-2</v>
      </c>
      <c r="E23" s="9">
        <f>E6/G18</f>
        <v>1.1770860580695789E-2</v>
      </c>
      <c r="F23" s="9">
        <f>F6/G18</f>
        <v>1.0629443797113166E-2</v>
      </c>
    </row>
    <row r="24" spans="1:13" x14ac:dyDescent="0.25">
      <c r="B24" t="s">
        <v>1</v>
      </c>
      <c r="C24" s="9">
        <f>C7/G18</f>
        <v>2.2194215236328758E-3</v>
      </c>
      <c r="D24" s="9">
        <f>D7/G18</f>
        <v>2.5761142685024451E-3</v>
      </c>
      <c r="E24" s="9">
        <f>E7/G18</f>
        <v>2.3858781379053418E-3</v>
      </c>
      <c r="F24" s="9">
        <f>F7/G18</f>
        <v>2.2352745345159681E-3</v>
      </c>
    </row>
    <row r="25" spans="1:13" x14ac:dyDescent="0.25">
      <c r="A25" s="2"/>
      <c r="B25" t="s">
        <v>2</v>
      </c>
      <c r="C25" s="9">
        <f>C8/G18</f>
        <v>5.168081547887983E-3</v>
      </c>
      <c r="D25" s="9">
        <f>D8/G18</f>
        <v>6.8326476906126398E-3</v>
      </c>
      <c r="E25" s="9">
        <f>E8/G18</f>
        <v>5.611965852614558E-3</v>
      </c>
      <c r="F25" s="9">
        <f>F8/G18</f>
        <v>3.3925443289816817E-3</v>
      </c>
    </row>
    <row r="26" spans="1:13" x14ac:dyDescent="0.25">
      <c r="B26" s="2"/>
      <c r="C26" s="2"/>
      <c r="D26" s="2"/>
      <c r="E26" s="2"/>
      <c r="F26" s="2"/>
    </row>
    <row r="27" spans="1:13" x14ac:dyDescent="0.25">
      <c r="B27" s="2"/>
      <c r="C27" s="2"/>
      <c r="D27" s="2" t="s">
        <v>9</v>
      </c>
      <c r="E27" s="8">
        <f>E12/G18</f>
        <v>4.6972471246601512E-2</v>
      </c>
      <c r="F27" s="2"/>
    </row>
    <row r="28" spans="1:13" x14ac:dyDescent="0.25">
      <c r="B28" s="2"/>
      <c r="C28" s="2"/>
      <c r="D28" s="2"/>
      <c r="E28" s="2"/>
      <c r="F28" s="2"/>
    </row>
    <row r="29" spans="1:13" x14ac:dyDescent="0.25">
      <c r="B29" s="2"/>
      <c r="C29" s="2"/>
      <c r="D29" s="2" t="s">
        <v>35</v>
      </c>
      <c r="E29" s="3">
        <f>J21*E27</f>
        <v>1410.8181738916765</v>
      </c>
      <c r="F29" s="2"/>
    </row>
  </sheetData>
  <hyperlinks>
    <hyperlink ref="I6" r:id="rId1" xr:uid="{26AB9811-2B88-4652-AAC7-236F2A51F9A1}"/>
  </hyperlinks>
  <pageMargins left="0.7" right="0.7" top="0.75" bottom="0.75" header="0.3" footer="0.3"/>
  <pageSetup paperSize="9" orientation="portrait" verticalDpi="300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Cuch</dc:creator>
  <cp:lastModifiedBy>Joan Cuch</cp:lastModifiedBy>
  <dcterms:created xsi:type="dcterms:W3CDTF">2018-02-04T00:12:55Z</dcterms:created>
  <dcterms:modified xsi:type="dcterms:W3CDTF">2018-02-04T10:25:37Z</dcterms:modified>
</cp:coreProperties>
</file>