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study\DoAnChuyenNganh\BaoCao\Docs\"/>
    </mc:Choice>
  </mc:AlternateContent>
  <xr:revisionPtr revIDLastSave="0" documentId="13_ncr:1_{65E18BCC-3196-4CAB-B659-C3D0524124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 1" sheetId="1" r:id="rId1"/>
    <sheet name="Sprint 2" sheetId="2" r:id="rId2"/>
    <sheet name="Tot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9" i="1"/>
  <c r="D10" i="1"/>
  <c r="U87" i="1"/>
  <c r="V87" i="1"/>
  <c r="W87" i="1"/>
  <c r="X87" i="1"/>
  <c r="Y87" i="1"/>
  <c r="Z87" i="1"/>
  <c r="AA87" i="1"/>
  <c r="R88" i="1"/>
  <c r="S88" i="1"/>
  <c r="T88" i="1"/>
  <c r="U88" i="1"/>
  <c r="V88" i="1"/>
  <c r="W88" i="1"/>
  <c r="X88" i="1"/>
  <c r="Y88" i="1"/>
  <c r="Z88" i="1"/>
  <c r="AA88" i="1"/>
  <c r="AB88" i="1"/>
  <c r="AC88" i="1"/>
  <c r="Q88" i="1"/>
  <c r="O88" i="1"/>
  <c r="N88" i="1"/>
  <c r="K88" i="1"/>
  <c r="R87" i="1"/>
  <c r="O87" i="1"/>
  <c r="J88" i="1" l="1"/>
  <c r="K87" i="1"/>
  <c r="D8" i="1"/>
  <c r="I87" i="1" l="1"/>
  <c r="G87" i="1"/>
  <c r="E12" i="2"/>
  <c r="E11" i="2"/>
  <c r="E10" i="2"/>
  <c r="E9" i="2"/>
  <c r="E8" i="2"/>
  <c r="D12" i="2"/>
  <c r="D11" i="2"/>
  <c r="D10" i="2"/>
  <c r="D9" i="2"/>
  <c r="D8" i="2"/>
  <c r="E12" i="1"/>
  <c r="E11" i="1"/>
  <c r="E10" i="1"/>
  <c r="E9" i="1"/>
  <c r="E8" i="1"/>
  <c r="L80" i="2" l="1"/>
  <c r="K79" i="2"/>
  <c r="K80" i="2"/>
  <c r="J80" i="2"/>
  <c r="L88" i="1"/>
  <c r="M88" i="1"/>
  <c r="P88" i="1"/>
  <c r="J87" i="1"/>
  <c r="L87" i="1"/>
  <c r="M87" i="1"/>
  <c r="N87" i="1"/>
  <c r="P87" i="1"/>
  <c r="Q87" i="1"/>
  <c r="S87" i="1"/>
  <c r="T87" i="1"/>
  <c r="AB87" i="1"/>
  <c r="AC87" i="1"/>
  <c r="AC80" i="2"/>
  <c r="AA80" i="2"/>
  <c r="Z80" i="2"/>
  <c r="V80" i="2"/>
  <c r="T80" i="2"/>
  <c r="P80" i="2"/>
  <c r="N80" i="2"/>
  <c r="O80" i="2"/>
  <c r="O79" i="2"/>
  <c r="Q80" i="2"/>
  <c r="R80" i="2"/>
  <c r="AB80" i="2"/>
  <c r="R79" i="2"/>
  <c r="S80" i="2"/>
  <c r="S79" i="2"/>
  <c r="AB79" i="2"/>
  <c r="AC79" i="2"/>
  <c r="AA79" i="2"/>
  <c r="Z79" i="2"/>
  <c r="Y80" i="2"/>
  <c r="Y79" i="2"/>
  <c r="U80" i="2"/>
  <c r="U79" i="2"/>
  <c r="Q79" i="2"/>
  <c r="N79" i="2"/>
  <c r="M80" i="2"/>
  <c r="W80" i="2"/>
  <c r="X80" i="2"/>
  <c r="AD80" i="2"/>
  <c r="J79" i="2"/>
  <c r="L79" i="2"/>
  <c r="M79" i="2"/>
  <c r="P79" i="2"/>
  <c r="T79" i="2"/>
  <c r="V79" i="2"/>
  <c r="W79" i="2"/>
  <c r="X79" i="2"/>
  <c r="AD79" i="2"/>
  <c r="I80" i="2"/>
  <c r="I79" i="2"/>
  <c r="G80" i="2"/>
  <c r="G79" i="2"/>
  <c r="G88" i="1"/>
  <c r="I88" i="1"/>
  <c r="J4" i="4" l="1"/>
  <c r="H4" i="4"/>
  <c r="F5" i="4"/>
  <c r="D5" i="4"/>
  <c r="B5" i="4"/>
  <c r="K5" i="4"/>
  <c r="I5" i="4"/>
  <c r="K4" i="4"/>
  <c r="I4" i="4"/>
  <c r="G5" i="4"/>
  <c r="G4" i="4"/>
  <c r="E5" i="4"/>
  <c r="E4" i="4"/>
  <c r="C5" i="4"/>
  <c r="C4" i="4"/>
  <c r="J5" i="4"/>
  <c r="H5" i="4"/>
  <c r="F4" i="4"/>
  <c r="D4" i="4"/>
  <c r="B4" i="4"/>
  <c r="F6" i="4" l="1"/>
  <c r="D6" i="4"/>
  <c r="K6" i="4"/>
  <c r="B6" i="4"/>
  <c r="C6" i="4"/>
  <c r="G6" i="4"/>
  <c r="J6" i="4"/>
  <c r="E6" i="4"/>
  <c r="I6" i="4"/>
  <c r="H6" i="4"/>
  <c r="E13" i="2"/>
  <c r="D13" i="2"/>
  <c r="E13" i="1"/>
  <c r="D13" i="1"/>
  <c r="F10" i="4" l="1"/>
  <c r="F11" i="4"/>
</calcChain>
</file>

<file path=xl/sharedStrings.xml><?xml version="1.0" encoding="utf-8"?>
<sst xmlns="http://schemas.openxmlformats.org/spreadsheetml/2006/main" count="343" uniqueCount="176">
  <si>
    <t>End date:</t>
  </si>
  <si>
    <t>Start date:</t>
  </si>
  <si>
    <t>Module name:</t>
  </si>
  <si>
    <t>Project name:</t>
  </si>
  <si>
    <t>Xây dựng website bán hàng tích hợp AI tìm kiếm</t>
  </si>
  <si>
    <t>Sprint 1</t>
  </si>
  <si>
    <t>SPRINT 1 REPORT</t>
  </si>
  <si>
    <t>No</t>
  </si>
  <si>
    <t>Võ Đỗ Văn Minh</t>
  </si>
  <si>
    <t>Phạm Mạnh Thắng</t>
  </si>
  <si>
    <t>Nguyễn Thanh Thắng</t>
  </si>
  <si>
    <t>Nguyễn Huỳnh Nhật Quang</t>
  </si>
  <si>
    <t>Lê Xuân Hoàng Bửu</t>
  </si>
  <si>
    <t>Sprint</t>
  </si>
  <si>
    <t>Compoment</t>
  </si>
  <si>
    <t>Task name</t>
  </si>
  <si>
    <t>Responsible Member</t>
  </si>
  <si>
    <t>Thực tế</t>
  </si>
  <si>
    <t>Tổng</t>
  </si>
  <si>
    <t>Họp kế hoạch Sprint</t>
  </si>
  <si>
    <t>Tạo Sprint Backlog 1</t>
  </si>
  <si>
    <t>Tạo tài liệu kiểm thử cho Sprint</t>
  </si>
  <si>
    <t>Giao diện đăng nhập</t>
  </si>
  <si>
    <t>User interface design</t>
  </si>
  <si>
    <t>Thiết kế trường kiểm thử cho đăng nhập</t>
  </si>
  <si>
    <t>Review all test case of sprint 1</t>
  </si>
  <si>
    <t>Review all user interfaces of sprint 1</t>
  </si>
  <si>
    <t>Design test case</t>
  </si>
  <si>
    <t>Thiết kê front-end cho đăng nhập</t>
  </si>
  <si>
    <t>Code back-end cho đăng nhập</t>
  </si>
  <si>
    <t xml:space="preserve">Integrate code </t>
  </si>
  <si>
    <t>Coding</t>
  </si>
  <si>
    <t>Kiểm tra đăng nhập</t>
  </si>
  <si>
    <t>Testing</t>
  </si>
  <si>
    <t>Sửa lỗi đăng nhập</t>
  </si>
  <si>
    <t>Fix Bug</t>
  </si>
  <si>
    <t>Sprint 1 review meeting</t>
  </si>
  <si>
    <t>Sprint 1 retrospective</t>
  </si>
  <si>
    <t>Release Sprint 1</t>
  </si>
  <si>
    <t>Sprint 2</t>
  </si>
  <si>
    <t>SPRINT 2 REPORT</t>
  </si>
  <si>
    <t>Giao diện tìm kiếm</t>
  </si>
  <si>
    <t>Giao diện mua hàng</t>
  </si>
  <si>
    <t>Giao diện giỏ hàng</t>
  </si>
  <si>
    <t>Giao diện tài khoản cá nhân</t>
  </si>
  <si>
    <t>Giao diện lấy lại mật khẩu</t>
  </si>
  <si>
    <t>Release Sprint 2</t>
  </si>
  <si>
    <t>Re-testing</t>
  </si>
  <si>
    <t>Thiết kế trường kiểm thử cho tìm kiếm</t>
  </si>
  <si>
    <t>Thiết kê front-end cho tìm kiếm</t>
  </si>
  <si>
    <t>Code back-end cho tìm kiếm</t>
  </si>
  <si>
    <t>Kiểm tra tìm kiếm</t>
  </si>
  <si>
    <t>Sửa lỗi tìm kiếm</t>
  </si>
  <si>
    <t>Kiểm tra lại tìm kiếm</t>
  </si>
  <si>
    <t>Kiểm tra lại đăng nhập</t>
  </si>
  <si>
    <t>Giao diện tìm kiếm AI</t>
  </si>
  <si>
    <t>Thiết kế trường kiểm thử cho tìm kiếm AI</t>
  </si>
  <si>
    <t>Thiết kê front-end cho tìm kiếm AI</t>
  </si>
  <si>
    <t>Code back-end cho tìm kiếm AI</t>
  </si>
  <si>
    <t>Kiểm tra tìm kiếm AI</t>
  </si>
  <si>
    <t>Sửa lỗi tìm kiếm AI</t>
  </si>
  <si>
    <t>Kiểm tra lại tìm kiếm AI</t>
  </si>
  <si>
    <t>Thiết kế trường kiểm thử cho mua hàng</t>
  </si>
  <si>
    <t>Code back-end cho mua hàng</t>
  </si>
  <si>
    <t>Thiết kê front-end cho mua hàng</t>
  </si>
  <si>
    <t>Kiểm tra mua hàng</t>
  </si>
  <si>
    <t>Sửa lỗi mua hàng</t>
  </si>
  <si>
    <t>Kiểm tra lại mua hàng</t>
  </si>
  <si>
    <t>Thiết kế trường kiểm thử cho giỏ hàng</t>
  </si>
  <si>
    <t>Thiết kê front-end cho giỏ hàng</t>
  </si>
  <si>
    <t>Code back-end cho giỏ hàng</t>
  </si>
  <si>
    <t>Kiểm tra giỏ hàng</t>
  </si>
  <si>
    <t>Kiểm tra lại giỏ hàng</t>
  </si>
  <si>
    <t>Thiết kế trường kiểm thử cho tài khoản cá nhân</t>
  </si>
  <si>
    <t>Thiết kê front-end cho tài khoản cá nhân</t>
  </si>
  <si>
    <t>Code back-end cho tài khoản cá nhân</t>
  </si>
  <si>
    <t>Kiểm tra tài khoản cá nhân</t>
  </si>
  <si>
    <t>Sửa lỗi tài khoản cá nhân</t>
  </si>
  <si>
    <t>Kiểm tra lại tài khoản cá nhân</t>
  </si>
  <si>
    <t>Sửa lỗi giỏ hàng</t>
  </si>
  <si>
    <t>Thiết kế trường kiểm thử cho lấy lại mật khẩu</t>
  </si>
  <si>
    <t>Thiết kê front-end cho lấy lại mật khẩu</t>
  </si>
  <si>
    <t>Code back-end cho lấy lại mật khẩu</t>
  </si>
  <si>
    <t>Kiểm tra lấy lại mật khẩu</t>
  </si>
  <si>
    <t>Sửa lỗi lấy lại mật khẩu</t>
  </si>
  <si>
    <t>Kiểm tra lại lấy lại mật khẩu</t>
  </si>
  <si>
    <t>Sprint 2 review meeting</t>
  </si>
  <si>
    <t>Sprint 2 retrospective</t>
  </si>
  <si>
    <t>Tạo Sprint Backlog 2</t>
  </si>
  <si>
    <t>Review all user interfaces of sprint 2</t>
  </si>
  <si>
    <t>Review all test case of sprint 2</t>
  </si>
  <si>
    <t>All team</t>
  </si>
  <si>
    <t>Bửu, T.Thắng</t>
  </si>
  <si>
    <t>Minh</t>
  </si>
  <si>
    <t>Bửu</t>
  </si>
  <si>
    <t>T.Thắng</t>
  </si>
  <si>
    <t>M.Thắng</t>
  </si>
  <si>
    <t>Quang</t>
  </si>
  <si>
    <t>Quang,M.Thắng</t>
  </si>
  <si>
    <t>Ước tính</t>
  </si>
  <si>
    <t>Thành viên</t>
  </si>
  <si>
    <t>SPRINT BACKLOG REPORT</t>
  </si>
  <si>
    <t>FINAL TOTAL</t>
  </si>
  <si>
    <t>Trước thời hạn</t>
  </si>
  <si>
    <t>Chậm tiến độ</t>
  </si>
  <si>
    <t>Muộn</t>
  </si>
  <si>
    <t>Tăng ca</t>
  </si>
  <si>
    <t>Kết thúc</t>
  </si>
  <si>
    <t>Xây dựng phần mềm quản lý khách sạn</t>
  </si>
  <si>
    <t>30/11/2024</t>
  </si>
  <si>
    <t>Lê Đình Quang</t>
  </si>
  <si>
    <t>Phạm Phú Đạt</t>
  </si>
  <si>
    <t>Trần Vĩ Quốc</t>
  </si>
  <si>
    <t>Nguyễn Minh Toàn</t>
  </si>
  <si>
    <t>Lê Ngô Quang Đạo</t>
  </si>
  <si>
    <t>Giao diện quản lý phòng</t>
  </si>
  <si>
    <t>Giao diện quản lý khách hàng</t>
  </si>
  <si>
    <t>Giao diện đặt phòng</t>
  </si>
  <si>
    <t>Giao diện dịch vụ</t>
  </si>
  <si>
    <t>Giao diện thanh toán</t>
  </si>
  <si>
    <t>Giao diện Menu</t>
  </si>
  <si>
    <t>Đạt</t>
  </si>
  <si>
    <t>Đạo</t>
  </si>
  <si>
    <t>Toàn</t>
  </si>
  <si>
    <t>Quốc</t>
  </si>
  <si>
    <t>Giao diện quản lý hóa hóa đơn</t>
  </si>
  <si>
    <t>Thiết kế trường kiểm thử cho quản lý phòng</t>
  </si>
  <si>
    <t>Thiết kế trường kiểm thử cho quản lý khách hàng</t>
  </si>
  <si>
    <t>Thiết kế trường kiểm thử cho đặt phòng</t>
  </si>
  <si>
    <t>Thiết kế trường kiểm thử cho dịch vụ</t>
  </si>
  <si>
    <t>Thiết kế trường kiểm thử cho thanh toán</t>
  </si>
  <si>
    <t>Thiết kế trường kiểm thử cho hóa dơn</t>
  </si>
  <si>
    <t>Thiết kê front-end cho Menu</t>
  </si>
  <si>
    <t>Code back-end cho Menu</t>
  </si>
  <si>
    <t>Thiết kê front-end cho quản lý phòng</t>
  </si>
  <si>
    <t>Code back-end cho quản lý phòng</t>
  </si>
  <si>
    <t>Thiết kê front-end cho quản lý khách hàng</t>
  </si>
  <si>
    <t>Code back-end cho quản lý khách hàng</t>
  </si>
  <si>
    <t>Thiết kê front-end cho đặt phòng</t>
  </si>
  <si>
    <t>Code back-end cho đặt phòng</t>
  </si>
  <si>
    <t>Thiết kê front-end cho dịch vụ</t>
  </si>
  <si>
    <t>Code back-end cho dịch vụ</t>
  </si>
  <si>
    <t>Thiết kê front-end cho thanh toán</t>
  </si>
  <si>
    <t>Code back-end cho thanh toán</t>
  </si>
  <si>
    <t>Thiết kê front-end cho hóa đơn</t>
  </si>
  <si>
    <t>Code back-end cho hóa đơn</t>
  </si>
  <si>
    <t>Kiểm tra quản lý phòng</t>
  </si>
  <si>
    <t>Kiểm tra quản lý khách hàng</t>
  </si>
  <si>
    <t>Kiểm tra đặt phòng</t>
  </si>
  <si>
    <t>Kiểm tra dịch vụ</t>
  </si>
  <si>
    <t>Kiểm tra thanh toán</t>
  </si>
  <si>
    <t>Kiểm tra hóa đơn</t>
  </si>
  <si>
    <t>Sửa lỗi quản lý phòng</t>
  </si>
  <si>
    <t>Sửa lỗi quản lý khách hàng</t>
  </si>
  <si>
    <t>Sửa lỗi đặt phòng</t>
  </si>
  <si>
    <t>Sửa lỗi dịch vụ</t>
  </si>
  <si>
    <t>Sửa lỗi thanh toán</t>
  </si>
  <si>
    <t>Sửa lỗi hóa đơn</t>
  </si>
  <si>
    <t>Kiểm tra lại quản lý phòng</t>
  </si>
  <si>
    <t>Kiểm tra lại quản lý khách hàng</t>
  </si>
  <si>
    <t>Kiểm tra lại đặt phòng</t>
  </si>
  <si>
    <t>Kiểm tra lại dịch vụ</t>
  </si>
  <si>
    <t>Kiểm tra lại thanh toán</t>
  </si>
  <si>
    <t>Kiểm tra lại hóa đơn</t>
  </si>
  <si>
    <t>Thiết kế trường kiểm thử cho quản lý loại phòng</t>
  </si>
  <si>
    <t>Thiết kế trường kiểm thử cho quản lý loại giường</t>
  </si>
  <si>
    <t>Kiểm tra quản lý loại phòng</t>
  </si>
  <si>
    <t>Kiểm tra quản lý loại giường</t>
  </si>
  <si>
    <t>Kiểm tra lại quản lý loại giường</t>
  </si>
  <si>
    <t>Sửa lỗi quản lý loại giường</t>
  </si>
  <si>
    <t>Kiểm tra lại quản lý loại phòng</t>
  </si>
  <si>
    <t>Thiết kê front-end cho quản lý loại phòng</t>
  </si>
  <si>
    <t>Code back-end cho quản lý loại phòng</t>
  </si>
  <si>
    <t>Thiết kê front-end cho quản lý loại giường</t>
  </si>
  <si>
    <t>Code back-end cho quản lý loại giường</t>
  </si>
  <si>
    <t>Sửa lỗi quản lý loại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</si>
</sst>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0.0"/>
  </numFmts>
  <fonts count="4" x14ac:knownFonts="1">
    <font>
      <sz val="11"/>
      <color theme="1"/>
      <name val="Arial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2" xfId="0" applyFont="1" applyBorder="1"/>
    <xf numFmtId="14" fontId="1" fillId="0" borderId="2" xfId="0" applyNumberFormat="1" applyFont="1" applyBorder="1" applyAlignment="1">
      <alignment horizontal="left"/>
    </xf>
    <xf numFmtId="0" fontId="2" fillId="0" borderId="2" xfId="0" applyFont="1" applyBorder="1"/>
    <xf numFmtId="0" fontId="2" fillId="5" borderId="2" xfId="0" applyFont="1" applyFill="1" applyBorder="1"/>
    <xf numFmtId="0" fontId="2" fillId="7" borderId="2" xfId="0" applyFont="1" applyFill="1" applyBorder="1" applyAlignment="1">
      <alignment horizontal="center"/>
    </xf>
    <xf numFmtId="164" fontId="2" fillId="0" borderId="0" xfId="0" applyNumberFormat="1" applyFont="1" applyAlignment="1">
      <alignment textRotation="90" wrapText="1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2" borderId="4" xfId="0" applyFont="1" applyFill="1" applyBorder="1"/>
    <xf numFmtId="0" fontId="3" fillId="0" borderId="5" xfId="0" applyFont="1" applyBorder="1" applyAlignment="1">
      <alignment horizontal="left" vertical="center"/>
    </xf>
    <xf numFmtId="0" fontId="1" fillId="9" borderId="6" xfId="0" applyFont="1" applyFill="1" applyBorder="1"/>
    <xf numFmtId="0" fontId="3" fillId="0" borderId="7" xfId="0" applyFont="1" applyBorder="1" applyAlignment="1">
      <alignment horizontal="left" vertical="center" wrapText="1"/>
    </xf>
    <xf numFmtId="0" fontId="1" fillId="3" borderId="6" xfId="0" applyFont="1" applyFill="1" applyBorder="1"/>
    <xf numFmtId="0" fontId="1" fillId="8" borderId="6" xfId="0" applyFont="1" applyFill="1" applyBorder="1"/>
    <xf numFmtId="0" fontId="1" fillId="4" borderId="8" xfId="0" applyFont="1" applyFill="1" applyBorder="1"/>
    <xf numFmtId="0" fontId="3" fillId="0" borderId="10" xfId="0" applyFont="1" applyBorder="1" applyAlignment="1">
      <alignment vertical="center" wrapText="1"/>
    </xf>
    <xf numFmtId="0" fontId="2" fillId="5" borderId="1" xfId="0" applyFont="1" applyFill="1" applyBorder="1"/>
    <xf numFmtId="0" fontId="2" fillId="0" borderId="1" xfId="0" applyFont="1" applyBorder="1" applyAlignment="1">
      <alignment textRotation="90" wrapText="1"/>
    </xf>
    <xf numFmtId="164" fontId="2" fillId="0" borderId="1" xfId="0" applyNumberFormat="1" applyFont="1" applyBorder="1" applyAlignment="1">
      <alignment textRotation="90" wrapText="1"/>
    </xf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165" fontId="1" fillId="0" borderId="1" xfId="0" applyNumberFormat="1" applyFont="1" applyBorder="1"/>
    <xf numFmtId="2" fontId="1" fillId="0" borderId="1" xfId="0" applyNumberFormat="1" applyFont="1" applyBorder="1"/>
    <xf numFmtId="0" fontId="2" fillId="12" borderId="1" xfId="0" applyFont="1" applyFill="1" applyBorder="1"/>
    <xf numFmtId="0" fontId="2" fillId="10" borderId="1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2" fillId="11" borderId="8" xfId="0" applyFont="1" applyFill="1" applyBorder="1" applyAlignment="1">
      <alignment horizontal="left" vertical="center"/>
    </xf>
    <xf numFmtId="0" fontId="1" fillId="11" borderId="6" xfId="0" applyFont="1" applyFill="1" applyBorder="1"/>
    <xf numFmtId="0" fontId="1" fillId="0" borderId="7" xfId="0" applyFont="1" applyBorder="1"/>
    <xf numFmtId="0" fontId="1" fillId="11" borderId="8" xfId="0" applyFont="1" applyFill="1" applyBorder="1"/>
    <xf numFmtId="0" fontId="1" fillId="0" borderId="10" xfId="0" applyFont="1" applyBorder="1"/>
    <xf numFmtId="0" fontId="1" fillId="0" borderId="1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F035"/>
      <color rgb="FFCC00CC"/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numRef>
              <c:f>'Sprint 1'!$I$15:$AC$15</c:f>
              <c:numCache>
                <c:formatCode>dd/mm</c:formatCode>
                <c:ptCount val="21"/>
                <c:pt idx="0">
                  <c:v>45606</c:v>
                </c:pt>
                <c:pt idx="1">
                  <c:v>45607</c:v>
                </c:pt>
                <c:pt idx="2">
                  <c:v>45608</c:v>
                </c:pt>
                <c:pt idx="3">
                  <c:v>45609</c:v>
                </c:pt>
                <c:pt idx="4">
                  <c:v>45610</c:v>
                </c:pt>
                <c:pt idx="5">
                  <c:v>45611</c:v>
                </c:pt>
                <c:pt idx="6">
                  <c:v>45612</c:v>
                </c:pt>
                <c:pt idx="7">
                  <c:v>45613</c:v>
                </c:pt>
                <c:pt idx="8">
                  <c:v>45614</c:v>
                </c:pt>
                <c:pt idx="9">
                  <c:v>45615</c:v>
                </c:pt>
                <c:pt idx="10">
                  <c:v>45616</c:v>
                </c:pt>
                <c:pt idx="11">
                  <c:v>45617</c:v>
                </c:pt>
                <c:pt idx="12">
                  <c:v>45618</c:v>
                </c:pt>
                <c:pt idx="13">
                  <c:v>45619</c:v>
                </c:pt>
                <c:pt idx="14">
                  <c:v>45620</c:v>
                </c:pt>
                <c:pt idx="15">
                  <c:v>45621</c:v>
                </c:pt>
                <c:pt idx="16">
                  <c:v>45622</c:v>
                </c:pt>
                <c:pt idx="17">
                  <c:v>45623</c:v>
                </c:pt>
                <c:pt idx="18">
                  <c:v>45624</c:v>
                </c:pt>
                <c:pt idx="19">
                  <c:v>45625</c:v>
                </c:pt>
                <c:pt idx="20">
                  <c:v>45626</c:v>
                </c:pt>
              </c:numCache>
            </c:numRef>
          </c:cat>
          <c:val>
            <c:numRef>
              <c:f>'Sprint 1'!$I$87:$AC$87</c:f>
              <c:numCache>
                <c:formatCode>General</c:formatCode>
                <c:ptCount val="21"/>
                <c:pt idx="0">
                  <c:v>108</c:v>
                </c:pt>
                <c:pt idx="1">
                  <c:v>96</c:v>
                </c:pt>
                <c:pt idx="2">
                  <c:v>92</c:v>
                </c:pt>
                <c:pt idx="3">
                  <c:v>92</c:v>
                </c:pt>
                <c:pt idx="4">
                  <c:v>90</c:v>
                </c:pt>
                <c:pt idx="5">
                  <c:v>84</c:v>
                </c:pt>
                <c:pt idx="6">
                  <c:v>78</c:v>
                </c:pt>
                <c:pt idx="7">
                  <c:v>76</c:v>
                </c:pt>
                <c:pt idx="8">
                  <c:v>72</c:v>
                </c:pt>
                <c:pt idx="9">
                  <c:v>64</c:v>
                </c:pt>
                <c:pt idx="10">
                  <c:v>60</c:v>
                </c:pt>
                <c:pt idx="11">
                  <c:v>55</c:v>
                </c:pt>
                <c:pt idx="12">
                  <c:v>52</c:v>
                </c:pt>
                <c:pt idx="13">
                  <c:v>48</c:v>
                </c:pt>
                <c:pt idx="14">
                  <c:v>44</c:v>
                </c:pt>
                <c:pt idx="15">
                  <c:v>40</c:v>
                </c:pt>
                <c:pt idx="16">
                  <c:v>36</c:v>
                </c:pt>
                <c:pt idx="17">
                  <c:v>32</c:v>
                </c:pt>
                <c:pt idx="18">
                  <c:v>32</c:v>
                </c:pt>
                <c:pt idx="19">
                  <c:v>28</c:v>
                </c:pt>
                <c:pt idx="2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2-4205-BBCE-367A6429A81F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numRef>
              <c:f>'Sprint 1'!$I$15:$AC$15</c:f>
              <c:numCache>
                <c:formatCode>dd/mm</c:formatCode>
                <c:ptCount val="21"/>
                <c:pt idx="0">
                  <c:v>45606</c:v>
                </c:pt>
                <c:pt idx="1">
                  <c:v>45607</c:v>
                </c:pt>
                <c:pt idx="2">
                  <c:v>45608</c:v>
                </c:pt>
                <c:pt idx="3">
                  <c:v>45609</c:v>
                </c:pt>
                <c:pt idx="4">
                  <c:v>45610</c:v>
                </c:pt>
                <c:pt idx="5">
                  <c:v>45611</c:v>
                </c:pt>
                <c:pt idx="6">
                  <c:v>45612</c:v>
                </c:pt>
                <c:pt idx="7">
                  <c:v>45613</c:v>
                </c:pt>
                <c:pt idx="8">
                  <c:v>45614</c:v>
                </c:pt>
                <c:pt idx="9">
                  <c:v>45615</c:v>
                </c:pt>
                <c:pt idx="10">
                  <c:v>45616</c:v>
                </c:pt>
                <c:pt idx="11">
                  <c:v>45617</c:v>
                </c:pt>
                <c:pt idx="12">
                  <c:v>45618</c:v>
                </c:pt>
                <c:pt idx="13">
                  <c:v>45619</c:v>
                </c:pt>
                <c:pt idx="14">
                  <c:v>45620</c:v>
                </c:pt>
                <c:pt idx="15">
                  <c:v>45621</c:v>
                </c:pt>
                <c:pt idx="16">
                  <c:v>45622</c:v>
                </c:pt>
                <c:pt idx="17">
                  <c:v>45623</c:v>
                </c:pt>
                <c:pt idx="18">
                  <c:v>45624</c:v>
                </c:pt>
                <c:pt idx="19">
                  <c:v>45625</c:v>
                </c:pt>
                <c:pt idx="20">
                  <c:v>45626</c:v>
                </c:pt>
              </c:numCache>
            </c:numRef>
          </c:cat>
          <c:val>
            <c:numRef>
              <c:f>'Sprint 1'!$I$88:$AC$88</c:f>
              <c:numCache>
                <c:formatCode>General</c:formatCode>
                <c:ptCount val="21"/>
                <c:pt idx="0">
                  <c:v>108</c:v>
                </c:pt>
                <c:pt idx="1">
                  <c:v>96</c:v>
                </c:pt>
                <c:pt idx="2">
                  <c:v>94</c:v>
                </c:pt>
                <c:pt idx="3">
                  <c:v>92</c:v>
                </c:pt>
                <c:pt idx="4">
                  <c:v>90</c:v>
                </c:pt>
                <c:pt idx="5">
                  <c:v>84</c:v>
                </c:pt>
                <c:pt idx="6">
                  <c:v>78</c:v>
                </c:pt>
                <c:pt idx="7">
                  <c:v>76</c:v>
                </c:pt>
                <c:pt idx="8">
                  <c:v>72</c:v>
                </c:pt>
                <c:pt idx="9">
                  <c:v>64</c:v>
                </c:pt>
                <c:pt idx="10">
                  <c:v>60</c:v>
                </c:pt>
                <c:pt idx="11">
                  <c:v>55</c:v>
                </c:pt>
                <c:pt idx="12">
                  <c:v>52</c:v>
                </c:pt>
                <c:pt idx="13">
                  <c:v>48</c:v>
                </c:pt>
                <c:pt idx="14">
                  <c:v>44</c:v>
                </c:pt>
                <c:pt idx="15">
                  <c:v>40</c:v>
                </c:pt>
                <c:pt idx="16">
                  <c:v>36</c:v>
                </c:pt>
                <c:pt idx="17">
                  <c:v>32</c:v>
                </c:pt>
                <c:pt idx="18">
                  <c:v>32</c:v>
                </c:pt>
                <c:pt idx="19">
                  <c:v>28</c:v>
                </c:pt>
                <c:pt idx="2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2-4205-BBCE-367A6429A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6424"/>
        <c:axId val="226294464"/>
      </c:lineChart>
      <c:dateAx>
        <c:axId val="226296424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crossAx val="226294464"/>
        <c:crosses val="autoZero"/>
        <c:auto val="1"/>
        <c:lblOffset val="100"/>
        <c:baseTimeUnit val="days"/>
      </c:dateAx>
      <c:valAx>
        <c:axId val="22629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96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numRef>
              <c:f>'Sprint 2'!$I$15:$AD$15</c:f>
              <c:numCache>
                <c:formatCode>dd/mm</c:formatCode>
                <c:ptCount val="22"/>
                <c:pt idx="0">
                  <c:v>44291</c:v>
                </c:pt>
                <c:pt idx="1">
                  <c:v>44292</c:v>
                </c:pt>
                <c:pt idx="2">
                  <c:v>44293</c:v>
                </c:pt>
                <c:pt idx="3">
                  <c:v>44294</c:v>
                </c:pt>
                <c:pt idx="4">
                  <c:v>44295</c:v>
                </c:pt>
                <c:pt idx="5">
                  <c:v>44296</c:v>
                </c:pt>
                <c:pt idx="6">
                  <c:v>44297</c:v>
                </c:pt>
                <c:pt idx="7">
                  <c:v>44298</c:v>
                </c:pt>
                <c:pt idx="8">
                  <c:v>44299</c:v>
                </c:pt>
                <c:pt idx="9">
                  <c:v>44300</c:v>
                </c:pt>
                <c:pt idx="10">
                  <c:v>44301</c:v>
                </c:pt>
                <c:pt idx="11">
                  <c:v>44302</c:v>
                </c:pt>
                <c:pt idx="12">
                  <c:v>44303</c:v>
                </c:pt>
                <c:pt idx="13">
                  <c:v>44304</c:v>
                </c:pt>
                <c:pt idx="14">
                  <c:v>44305</c:v>
                </c:pt>
                <c:pt idx="15">
                  <c:v>44306</c:v>
                </c:pt>
                <c:pt idx="16">
                  <c:v>44307</c:v>
                </c:pt>
                <c:pt idx="17">
                  <c:v>44308</c:v>
                </c:pt>
                <c:pt idx="18">
                  <c:v>44309</c:v>
                </c:pt>
                <c:pt idx="19">
                  <c:v>44310</c:v>
                </c:pt>
                <c:pt idx="20">
                  <c:v>44311</c:v>
                </c:pt>
                <c:pt idx="21">
                  <c:v>44312</c:v>
                </c:pt>
              </c:numCache>
            </c:numRef>
          </c:cat>
          <c:val>
            <c:numRef>
              <c:f>'Sprint 2'!$I$79:$AD$79</c:f>
              <c:numCache>
                <c:formatCode>General</c:formatCode>
                <c:ptCount val="22"/>
                <c:pt idx="0">
                  <c:v>119</c:v>
                </c:pt>
                <c:pt idx="1">
                  <c:v>107</c:v>
                </c:pt>
                <c:pt idx="2">
                  <c:v>105</c:v>
                </c:pt>
                <c:pt idx="3">
                  <c:v>103</c:v>
                </c:pt>
                <c:pt idx="4">
                  <c:v>100</c:v>
                </c:pt>
                <c:pt idx="5">
                  <c:v>93</c:v>
                </c:pt>
                <c:pt idx="6">
                  <c:v>88</c:v>
                </c:pt>
                <c:pt idx="7">
                  <c:v>86</c:v>
                </c:pt>
                <c:pt idx="8">
                  <c:v>79</c:v>
                </c:pt>
                <c:pt idx="9">
                  <c:v>71</c:v>
                </c:pt>
                <c:pt idx="10">
                  <c:v>64</c:v>
                </c:pt>
                <c:pt idx="11">
                  <c:v>60</c:v>
                </c:pt>
                <c:pt idx="12">
                  <c:v>54</c:v>
                </c:pt>
                <c:pt idx="13">
                  <c:v>51</c:v>
                </c:pt>
                <c:pt idx="14">
                  <c:v>46</c:v>
                </c:pt>
                <c:pt idx="15">
                  <c:v>44</c:v>
                </c:pt>
                <c:pt idx="16">
                  <c:v>34</c:v>
                </c:pt>
                <c:pt idx="17">
                  <c:v>30</c:v>
                </c:pt>
                <c:pt idx="18">
                  <c:v>25</c:v>
                </c:pt>
                <c:pt idx="19">
                  <c:v>19</c:v>
                </c:pt>
                <c:pt idx="20">
                  <c:v>11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F-4DAC-984D-F7E15ADE21E8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numRef>
              <c:f>'Sprint 2'!$I$15:$AD$15</c:f>
              <c:numCache>
                <c:formatCode>dd/mm</c:formatCode>
                <c:ptCount val="22"/>
                <c:pt idx="0">
                  <c:v>44291</c:v>
                </c:pt>
                <c:pt idx="1">
                  <c:v>44292</c:v>
                </c:pt>
                <c:pt idx="2">
                  <c:v>44293</c:v>
                </c:pt>
                <c:pt idx="3">
                  <c:v>44294</c:v>
                </c:pt>
                <c:pt idx="4">
                  <c:v>44295</c:v>
                </c:pt>
                <c:pt idx="5">
                  <c:v>44296</c:v>
                </c:pt>
                <c:pt idx="6">
                  <c:v>44297</c:v>
                </c:pt>
                <c:pt idx="7">
                  <c:v>44298</c:v>
                </c:pt>
                <c:pt idx="8">
                  <c:v>44299</c:v>
                </c:pt>
                <c:pt idx="9">
                  <c:v>44300</c:v>
                </c:pt>
                <c:pt idx="10">
                  <c:v>44301</c:v>
                </c:pt>
                <c:pt idx="11">
                  <c:v>44302</c:v>
                </c:pt>
                <c:pt idx="12">
                  <c:v>44303</c:v>
                </c:pt>
                <c:pt idx="13">
                  <c:v>44304</c:v>
                </c:pt>
                <c:pt idx="14">
                  <c:v>44305</c:v>
                </c:pt>
                <c:pt idx="15">
                  <c:v>44306</c:v>
                </c:pt>
                <c:pt idx="16">
                  <c:v>44307</c:v>
                </c:pt>
                <c:pt idx="17">
                  <c:v>44308</c:v>
                </c:pt>
                <c:pt idx="18">
                  <c:v>44309</c:v>
                </c:pt>
                <c:pt idx="19">
                  <c:v>44310</c:v>
                </c:pt>
                <c:pt idx="20">
                  <c:v>44311</c:v>
                </c:pt>
                <c:pt idx="21">
                  <c:v>44312</c:v>
                </c:pt>
              </c:numCache>
            </c:numRef>
          </c:cat>
          <c:val>
            <c:numRef>
              <c:f>'Sprint 2'!$I$80:$AD$80</c:f>
              <c:numCache>
                <c:formatCode>General</c:formatCode>
                <c:ptCount val="22"/>
                <c:pt idx="0">
                  <c:v>119</c:v>
                </c:pt>
                <c:pt idx="1">
                  <c:v>109</c:v>
                </c:pt>
                <c:pt idx="2">
                  <c:v>105</c:v>
                </c:pt>
                <c:pt idx="3">
                  <c:v>101</c:v>
                </c:pt>
                <c:pt idx="4">
                  <c:v>100</c:v>
                </c:pt>
                <c:pt idx="5">
                  <c:v>98</c:v>
                </c:pt>
                <c:pt idx="6">
                  <c:v>88</c:v>
                </c:pt>
                <c:pt idx="7">
                  <c:v>84</c:v>
                </c:pt>
                <c:pt idx="8">
                  <c:v>82</c:v>
                </c:pt>
                <c:pt idx="9">
                  <c:v>72</c:v>
                </c:pt>
                <c:pt idx="10">
                  <c:v>64</c:v>
                </c:pt>
                <c:pt idx="11">
                  <c:v>58</c:v>
                </c:pt>
                <c:pt idx="12">
                  <c:v>54</c:v>
                </c:pt>
                <c:pt idx="13">
                  <c:v>50</c:v>
                </c:pt>
                <c:pt idx="14">
                  <c:v>46</c:v>
                </c:pt>
                <c:pt idx="15">
                  <c:v>44</c:v>
                </c:pt>
                <c:pt idx="16">
                  <c:v>34</c:v>
                </c:pt>
                <c:pt idx="17">
                  <c:v>28</c:v>
                </c:pt>
                <c:pt idx="18">
                  <c:v>24</c:v>
                </c:pt>
                <c:pt idx="19">
                  <c:v>20</c:v>
                </c:pt>
                <c:pt idx="20">
                  <c:v>10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F-4DAC-984D-F7E15ADE2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5640"/>
        <c:axId val="226296816"/>
      </c:lineChart>
      <c:dateAx>
        <c:axId val="226295640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crossAx val="226296816"/>
        <c:crosses val="autoZero"/>
        <c:auto val="1"/>
        <c:lblOffset val="100"/>
        <c:baseTimeUnit val="days"/>
      </c:dateAx>
      <c:valAx>
        <c:axId val="22629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9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89</xdr:row>
      <xdr:rowOff>57149</xdr:rowOff>
    </xdr:from>
    <xdr:to>
      <xdr:col>19</xdr:col>
      <xdr:colOff>285750</xdr:colOff>
      <xdr:row>121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336175</xdr:colOff>
      <xdr:row>80</xdr:row>
      <xdr:rowOff>107574</xdr:rowOff>
    </xdr:from>
    <xdr:to>
      <xdr:col>12</xdr:col>
      <xdr:colOff>212911</xdr:colOff>
      <xdr:row>102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8"/>
  <sheetViews>
    <sheetView tabSelected="1" topLeftCell="B19" zoomScale="70" zoomScaleNormal="70" workbookViewId="0">
      <selection activeCell="H38" sqref="H38"/>
    </sheetView>
  </sheetViews>
  <sheetFormatPr defaultColWidth="9.09765625" defaultRowHeight="16.8" x14ac:dyDescent="0.3"/>
  <cols>
    <col min="1" max="1" width="16" style="1" customWidth="1"/>
    <col min="2" max="2" width="20.296875" style="1" customWidth="1"/>
    <col min="3" max="3" width="54.59765625" style="1" customWidth="1"/>
    <col min="4" max="5" width="11" style="1" customWidth="1"/>
    <col min="6" max="6" width="20.59765625" style="1" customWidth="1"/>
    <col min="7" max="9" width="6.09765625" style="1" customWidth="1"/>
    <col min="10" max="10" width="6" style="1" customWidth="1"/>
    <col min="11" max="14" width="6.09765625" style="1" customWidth="1"/>
    <col min="15" max="15" width="6" style="1" customWidth="1"/>
    <col min="16" max="16" width="6.09765625" style="1" customWidth="1"/>
    <col min="17" max="21" width="6" style="1" customWidth="1"/>
    <col min="22" max="24" width="6.09765625" style="1" customWidth="1"/>
    <col min="25" max="25" width="6" style="1" customWidth="1"/>
    <col min="26" max="26" width="6.09765625" style="1" customWidth="1"/>
    <col min="27" max="27" width="6" style="1" customWidth="1"/>
    <col min="28" max="28" width="5.8984375" style="1" customWidth="1"/>
    <col min="29" max="29" width="6.09765625" style="1" customWidth="1"/>
    <col min="30" max="32" width="6" style="1" customWidth="1"/>
    <col min="33" max="16384" width="9.09765625" style="1"/>
  </cols>
  <sheetData>
    <row r="1" spans="1:29" ht="17.399999999999999" thickBot="1" x14ac:dyDescent="0.35">
      <c r="A1" s="49" t="s">
        <v>3</v>
      </c>
      <c r="B1" s="49"/>
      <c r="C1" s="5" t="s">
        <v>108</v>
      </c>
      <c r="E1" s="11"/>
      <c r="F1" s="12" t="s">
        <v>107</v>
      </c>
    </row>
    <row r="2" spans="1:29" ht="17.399999999999999" thickBot="1" x14ac:dyDescent="0.35">
      <c r="A2" s="49" t="s">
        <v>2</v>
      </c>
      <c r="B2" s="49"/>
      <c r="C2" s="3" t="s">
        <v>5</v>
      </c>
      <c r="E2" s="13"/>
      <c r="F2" s="14" t="s">
        <v>106</v>
      </c>
    </row>
    <row r="3" spans="1:29" ht="17.399999999999999" thickBot="1" x14ac:dyDescent="0.35">
      <c r="A3" s="49" t="s">
        <v>1</v>
      </c>
      <c r="B3" s="49"/>
      <c r="C3" s="4">
        <v>45576</v>
      </c>
      <c r="E3" s="15"/>
      <c r="F3" s="14" t="s">
        <v>105</v>
      </c>
    </row>
    <row r="4" spans="1:29" ht="17.25" customHeight="1" thickBot="1" x14ac:dyDescent="0.35">
      <c r="A4" s="49" t="s">
        <v>0</v>
      </c>
      <c r="B4" s="49"/>
      <c r="C4" s="4" t="s">
        <v>109</v>
      </c>
      <c r="E4" s="16"/>
      <c r="F4" s="14" t="s">
        <v>104</v>
      </c>
    </row>
    <row r="5" spans="1:29" ht="16.5" customHeight="1" thickBot="1" x14ac:dyDescent="0.35">
      <c r="E5" s="17"/>
      <c r="F5" s="18" t="s">
        <v>103</v>
      </c>
    </row>
    <row r="6" spans="1:29" ht="17.399999999999999" thickBot="1" x14ac:dyDescent="0.35">
      <c r="B6" s="50" t="s">
        <v>6</v>
      </c>
      <c r="C6" s="50"/>
      <c r="D6" s="50"/>
      <c r="E6" s="51"/>
    </row>
    <row r="7" spans="1:29" ht="17.399999999999999" thickBot="1" x14ac:dyDescent="0.35">
      <c r="B7" s="7" t="s">
        <v>7</v>
      </c>
      <c r="C7" s="7" t="s">
        <v>100</v>
      </c>
      <c r="D7" s="7" t="s">
        <v>17</v>
      </c>
      <c r="E7" s="7" t="s">
        <v>99</v>
      </c>
    </row>
    <row r="8" spans="1:29" ht="17.399999999999999" thickBot="1" x14ac:dyDescent="0.35">
      <c r="B8" s="9">
        <v>1</v>
      </c>
      <c r="C8" s="3" t="s">
        <v>110</v>
      </c>
      <c r="D8" s="3">
        <f ca="1">SUMIF($E$16:$F$86,"Quang",$G$16:$G$86)+SUMIF($E$16:$F$86,"All team",$G$16:$G$86)/5</f>
        <v>40.700000000000003</v>
      </c>
      <c r="E8" s="3">
        <f ca="1">SUMIF($E$16:$F$86,"Minh",$H$16:$H$86)+SUMIF($E$16:$F$86,"All team",$H$16:$H$86)/5</f>
        <v>6.6</v>
      </c>
    </row>
    <row r="9" spans="1:29" ht="17.399999999999999" thickBot="1" x14ac:dyDescent="0.35">
      <c r="B9" s="9">
        <v>2</v>
      </c>
      <c r="C9" s="3" t="s">
        <v>111</v>
      </c>
      <c r="D9" s="3">
        <f ca="1">SUMIF($E$16:$F$86,"Đạt",$G$16:$G$86)+SUMIF($E$16:$F$86,"All team",$G$16:$G$86)/5</f>
        <v>12.2</v>
      </c>
      <c r="E9" s="3">
        <f ca="1">SUMIF($E$16:$F$86,"M.Thắng",$H$16:$H$86)+SUMIF($E$16:$F$86,"All team",$H$16:$H$86)/5+SUMIF($E$16:$F$86,"Quang,M.Thắng",$H$16:$H$86)/2</f>
        <v>6.6</v>
      </c>
    </row>
    <row r="10" spans="1:29" ht="17.399999999999999" thickBot="1" x14ac:dyDescent="0.35">
      <c r="B10" s="9">
        <v>3</v>
      </c>
      <c r="C10" s="3" t="s">
        <v>112</v>
      </c>
      <c r="D10" s="3">
        <f ca="1">SUMIF($E$16:$F$86,"Quốc",$G$16:$G$86)+SUMIF($E$16:$F$86,"All team",$G$16:$G$86)/5</f>
        <v>13.2</v>
      </c>
      <c r="E10" s="3">
        <f ca="1">SUMIF($E$16:$F$86,"T.Thắng",$H$16:$H$86)+SUMIF($E$16:$F$86,"All team",$H$16:$H$86)/5+SUMIF($E$16:$F$86,"Bửu, T.Thắng",$H$16:$H$86)/2</f>
        <v>6.6</v>
      </c>
    </row>
    <row r="11" spans="1:29" ht="17.399999999999999" thickBot="1" x14ac:dyDescent="0.35">
      <c r="B11" s="9">
        <v>4</v>
      </c>
      <c r="C11" s="3" t="s">
        <v>113</v>
      </c>
      <c r="D11" s="3">
        <f ca="1">SUMIF($E$16:$F$86,"Toàn",$G$16:$G$86)+SUMIF($E$16:$F$86,"All team",$G$16:$G$86)/5</f>
        <v>26.2</v>
      </c>
      <c r="E11" s="3">
        <f ca="1">SUMIF($E$16:$F$86,"Quang",$H$16:$H$86)+SUMIF($E$16:$F$86,"All team",$H$16:$H$86)/5+SUMIF($E$16:$F$86,"Quang,M.Thắng",$H$16:$H$86)/2</f>
        <v>46.1</v>
      </c>
    </row>
    <row r="12" spans="1:29" ht="17.399999999999999" thickBot="1" x14ac:dyDescent="0.35">
      <c r="B12" s="9">
        <v>5</v>
      </c>
      <c r="C12" s="3" t="s">
        <v>114</v>
      </c>
      <c r="D12" s="3">
        <f ca="1">SUMIF($E$16:$F$86,"Đạo",$G$16:$G$86)+SUMIF($E$16:$F$86,"All team",$G$16:$G$86)/5</f>
        <v>16.7</v>
      </c>
      <c r="E12" s="3">
        <f ca="1">SUMIF($E$16:$F$86,"Bửu",$H$16:$H$86)+SUMIF($E$16:$F$86,"All team",$H$16:$H$86)/5+SUMIF($E$16:$F$86,"Bửu, T.Thắng",$H$16:$H$86)/2</f>
        <v>6.6</v>
      </c>
    </row>
    <row r="13" spans="1:29" ht="17.399999999999999" thickBot="1" x14ac:dyDescent="0.35">
      <c r="B13" s="50" t="s">
        <v>18</v>
      </c>
      <c r="C13" s="50"/>
      <c r="D13" s="6">
        <f ca="1">SUM(D8:D12)</f>
        <v>109.00000000000001</v>
      </c>
      <c r="E13" s="6">
        <f ca="1">SUM(E8:E12)</f>
        <v>72.5</v>
      </c>
    </row>
    <row r="15" spans="1:29" ht="62.25" customHeight="1" x14ac:dyDescent="0.3">
      <c r="A15" s="19" t="s">
        <v>13</v>
      </c>
      <c r="B15" s="19" t="s">
        <v>14</v>
      </c>
      <c r="C15" s="52" t="s">
        <v>15</v>
      </c>
      <c r="D15" s="52"/>
      <c r="E15" s="52" t="s">
        <v>16</v>
      </c>
      <c r="F15" s="52"/>
      <c r="G15" s="20" t="s">
        <v>17</v>
      </c>
      <c r="H15" s="20" t="s">
        <v>99</v>
      </c>
      <c r="I15" s="21">
        <v>45606</v>
      </c>
      <c r="J15" s="21">
        <v>45607</v>
      </c>
      <c r="K15" s="21">
        <v>45608</v>
      </c>
      <c r="L15" s="21">
        <v>45609</v>
      </c>
      <c r="M15" s="21">
        <v>45610</v>
      </c>
      <c r="N15" s="21">
        <v>45611</v>
      </c>
      <c r="O15" s="21">
        <v>45612</v>
      </c>
      <c r="P15" s="21">
        <v>45613</v>
      </c>
      <c r="Q15" s="21">
        <v>45614</v>
      </c>
      <c r="R15" s="21">
        <v>45615</v>
      </c>
      <c r="S15" s="21">
        <v>45616</v>
      </c>
      <c r="T15" s="21">
        <v>45617</v>
      </c>
      <c r="U15" s="21">
        <v>45618</v>
      </c>
      <c r="V15" s="21">
        <v>45619</v>
      </c>
      <c r="W15" s="21">
        <v>45620</v>
      </c>
      <c r="X15" s="21">
        <v>45621</v>
      </c>
      <c r="Y15" s="21">
        <v>45622</v>
      </c>
      <c r="Z15" s="21">
        <v>45623</v>
      </c>
      <c r="AA15" s="21">
        <v>45624</v>
      </c>
      <c r="AB15" s="21">
        <v>45625</v>
      </c>
      <c r="AC15" s="21">
        <v>45626</v>
      </c>
    </row>
    <row r="16" spans="1:29" x14ac:dyDescent="0.3">
      <c r="A16" s="46" t="s">
        <v>5</v>
      </c>
      <c r="B16" s="39" t="s">
        <v>19</v>
      </c>
      <c r="C16" s="39"/>
      <c r="D16" s="39"/>
      <c r="E16" s="45" t="s">
        <v>91</v>
      </c>
      <c r="F16" s="45"/>
      <c r="G16" s="22">
        <v>10</v>
      </c>
      <c r="H16" s="22">
        <v>8</v>
      </c>
      <c r="I16" s="22">
        <v>10</v>
      </c>
      <c r="J16" s="23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</row>
    <row r="17" spans="1:29" x14ac:dyDescent="0.3">
      <c r="A17" s="46"/>
      <c r="B17" s="39" t="s">
        <v>20</v>
      </c>
      <c r="C17" s="39"/>
      <c r="D17" s="39"/>
      <c r="E17" s="45" t="s">
        <v>91</v>
      </c>
      <c r="F17" s="45"/>
      <c r="G17" s="22">
        <v>2</v>
      </c>
      <c r="H17" s="22">
        <v>8</v>
      </c>
      <c r="I17" s="22">
        <v>4</v>
      </c>
      <c r="J17" s="22">
        <v>2</v>
      </c>
      <c r="K17" s="23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</row>
    <row r="18" spans="1:29" x14ac:dyDescent="0.3">
      <c r="A18" s="46"/>
      <c r="B18" s="39" t="s">
        <v>21</v>
      </c>
      <c r="C18" s="39"/>
      <c r="D18" s="39"/>
      <c r="E18" s="45" t="s">
        <v>97</v>
      </c>
      <c r="F18" s="45"/>
      <c r="G18" s="22">
        <v>2</v>
      </c>
      <c r="H18" s="22">
        <v>6</v>
      </c>
      <c r="I18" s="22">
        <v>2</v>
      </c>
      <c r="J18" s="22">
        <v>2</v>
      </c>
      <c r="K18" s="22">
        <v>2</v>
      </c>
      <c r="L18" s="23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</row>
    <row r="19" spans="1:29" x14ac:dyDescent="0.3">
      <c r="A19" s="46"/>
      <c r="B19" s="46" t="s">
        <v>23</v>
      </c>
      <c r="C19" s="39" t="s">
        <v>22</v>
      </c>
      <c r="D19" s="39"/>
      <c r="E19" s="45" t="s">
        <v>97</v>
      </c>
      <c r="F19" s="45"/>
      <c r="G19" s="22">
        <v>1</v>
      </c>
      <c r="H19" s="22">
        <v>0.5</v>
      </c>
      <c r="I19" s="22">
        <v>0.5</v>
      </c>
      <c r="J19" s="22">
        <v>0.5</v>
      </c>
      <c r="K19" s="22">
        <v>0.5</v>
      </c>
      <c r="L19" s="22">
        <v>0.5</v>
      </c>
      <c r="M19" s="23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</row>
    <row r="20" spans="1:29" x14ac:dyDescent="0.3">
      <c r="A20" s="46"/>
      <c r="B20" s="46"/>
      <c r="C20" s="53" t="s">
        <v>120</v>
      </c>
      <c r="D20" s="54"/>
      <c r="E20" s="40" t="s">
        <v>97</v>
      </c>
      <c r="F20" s="41"/>
      <c r="G20" s="22">
        <v>1</v>
      </c>
      <c r="H20" s="22">
        <v>1</v>
      </c>
      <c r="I20" s="22"/>
      <c r="J20" s="22"/>
      <c r="K20" s="22"/>
      <c r="L20" s="22"/>
      <c r="M20" s="23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</row>
    <row r="21" spans="1:29" x14ac:dyDescent="0.3">
      <c r="A21" s="46"/>
      <c r="B21" s="46"/>
      <c r="C21" s="39" t="s">
        <v>115</v>
      </c>
      <c r="D21" s="39"/>
      <c r="E21" s="45" t="s">
        <v>121</v>
      </c>
      <c r="F21" s="45"/>
      <c r="G21" s="22">
        <v>1</v>
      </c>
      <c r="H21" s="22">
        <v>1</v>
      </c>
      <c r="I21" s="22">
        <v>0.5</v>
      </c>
      <c r="J21" s="22">
        <v>0.5</v>
      </c>
      <c r="K21" s="22">
        <v>0.5</v>
      </c>
      <c r="L21" s="22">
        <v>0.5</v>
      </c>
      <c r="M21" s="23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</row>
    <row r="22" spans="1:29" x14ac:dyDescent="0.3">
      <c r="A22" s="46"/>
      <c r="B22" s="46"/>
      <c r="C22" s="39" t="s">
        <v>116</v>
      </c>
      <c r="D22" s="39"/>
      <c r="E22" s="45" t="s">
        <v>122</v>
      </c>
      <c r="F22" s="45"/>
      <c r="G22" s="22">
        <v>1</v>
      </c>
      <c r="H22" s="22">
        <v>1</v>
      </c>
      <c r="I22" s="22">
        <v>0.5</v>
      </c>
      <c r="J22" s="22">
        <v>0.5</v>
      </c>
      <c r="K22" s="22">
        <v>0.5</v>
      </c>
      <c r="L22" s="22">
        <v>0.5</v>
      </c>
      <c r="M22" s="23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</row>
    <row r="23" spans="1:29" x14ac:dyDescent="0.3">
      <c r="A23" s="46"/>
      <c r="B23" s="46"/>
      <c r="C23" s="39" t="s">
        <v>117</v>
      </c>
      <c r="D23" s="39"/>
      <c r="E23" s="45" t="s">
        <v>123</v>
      </c>
      <c r="F23" s="45"/>
      <c r="G23" s="22">
        <v>1</v>
      </c>
      <c r="H23" s="22">
        <v>1</v>
      </c>
      <c r="I23" s="22">
        <v>0.5</v>
      </c>
      <c r="J23" s="22">
        <v>0.5</v>
      </c>
      <c r="K23" s="22">
        <v>0.5</v>
      </c>
      <c r="L23" s="22">
        <v>0.5</v>
      </c>
      <c r="M23" s="23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</row>
    <row r="24" spans="1:29" x14ac:dyDescent="0.3">
      <c r="A24" s="46"/>
      <c r="B24" s="46"/>
      <c r="C24" s="39" t="s">
        <v>118</v>
      </c>
      <c r="D24" s="39"/>
      <c r="E24" s="45" t="s">
        <v>121</v>
      </c>
      <c r="F24" s="45"/>
      <c r="G24" s="22">
        <v>1</v>
      </c>
      <c r="H24" s="22">
        <v>0.5</v>
      </c>
      <c r="I24" s="22">
        <v>1</v>
      </c>
      <c r="J24" s="22">
        <v>1</v>
      </c>
      <c r="K24" s="22">
        <v>1</v>
      </c>
      <c r="L24" s="22">
        <v>1</v>
      </c>
      <c r="M24" s="22">
        <v>1</v>
      </c>
      <c r="N24" s="23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</row>
    <row r="25" spans="1:29" x14ac:dyDescent="0.3">
      <c r="A25" s="46"/>
      <c r="B25" s="46"/>
      <c r="C25" s="39" t="s">
        <v>119</v>
      </c>
      <c r="D25" s="39"/>
      <c r="E25" s="45" t="s">
        <v>124</v>
      </c>
      <c r="F25" s="45"/>
      <c r="G25" s="22">
        <v>1</v>
      </c>
      <c r="H25" s="22">
        <v>0.5</v>
      </c>
      <c r="I25" s="22">
        <v>1</v>
      </c>
      <c r="J25" s="22">
        <v>1</v>
      </c>
      <c r="K25" s="22">
        <v>1</v>
      </c>
      <c r="L25" s="22">
        <v>1</v>
      </c>
      <c r="M25" s="22">
        <v>1</v>
      </c>
      <c r="N25" s="23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</row>
    <row r="26" spans="1:29" x14ac:dyDescent="0.3">
      <c r="A26" s="46"/>
      <c r="B26" s="46"/>
      <c r="C26" s="53" t="s">
        <v>125</v>
      </c>
      <c r="D26" s="54"/>
      <c r="E26" s="40" t="s">
        <v>122</v>
      </c>
      <c r="F26" s="41"/>
      <c r="G26" s="22">
        <v>1</v>
      </c>
      <c r="H26" s="22">
        <v>0.5</v>
      </c>
      <c r="I26" s="22"/>
      <c r="J26" s="22"/>
      <c r="K26" s="22"/>
      <c r="L26" s="22"/>
      <c r="M26" s="22"/>
      <c r="N26" s="23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</row>
    <row r="27" spans="1:29" x14ac:dyDescent="0.3">
      <c r="A27" s="46"/>
      <c r="B27" s="46"/>
      <c r="C27" s="39" t="s">
        <v>26</v>
      </c>
      <c r="D27" s="39"/>
      <c r="E27" s="45" t="s">
        <v>91</v>
      </c>
      <c r="F27" s="45"/>
      <c r="G27" s="22">
        <v>6</v>
      </c>
      <c r="H27" s="22">
        <v>2</v>
      </c>
      <c r="I27" s="22">
        <v>10</v>
      </c>
      <c r="J27" s="22">
        <v>10</v>
      </c>
      <c r="K27" s="22">
        <v>10</v>
      </c>
      <c r="L27" s="22">
        <v>10</v>
      </c>
      <c r="M27" s="22">
        <v>10</v>
      </c>
      <c r="N27" s="22">
        <v>6</v>
      </c>
      <c r="O27" s="23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</row>
    <row r="28" spans="1:29" x14ac:dyDescent="0.3">
      <c r="A28" s="46"/>
      <c r="B28" s="46" t="s">
        <v>27</v>
      </c>
      <c r="C28" s="39" t="s">
        <v>24</v>
      </c>
      <c r="D28" s="39"/>
      <c r="E28" s="45" t="s">
        <v>121</v>
      </c>
      <c r="F28" s="45"/>
      <c r="G28" s="22">
        <v>0.5</v>
      </c>
      <c r="H28" s="22">
        <v>2</v>
      </c>
      <c r="I28" s="22">
        <v>0.5</v>
      </c>
      <c r="J28" s="22">
        <v>0.5</v>
      </c>
      <c r="K28" s="22">
        <v>0.5</v>
      </c>
      <c r="L28" s="22">
        <v>0.5</v>
      </c>
      <c r="M28" s="22">
        <v>0.5</v>
      </c>
      <c r="N28" s="22">
        <v>0.5</v>
      </c>
      <c r="O28" s="22">
        <v>0.5</v>
      </c>
      <c r="P28" s="23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</row>
    <row r="29" spans="1:29" x14ac:dyDescent="0.3">
      <c r="A29" s="46"/>
      <c r="B29" s="46"/>
      <c r="C29" s="39" t="s">
        <v>164</v>
      </c>
      <c r="D29" s="39"/>
      <c r="E29" s="45" t="s">
        <v>121</v>
      </c>
      <c r="F29" s="45"/>
      <c r="G29" s="22">
        <v>0.5</v>
      </c>
      <c r="H29" s="22">
        <v>3</v>
      </c>
      <c r="I29" s="22">
        <v>0.5</v>
      </c>
      <c r="J29" s="22">
        <v>0.5</v>
      </c>
      <c r="K29" s="22">
        <v>0.5</v>
      </c>
      <c r="L29" s="22">
        <v>0.5</v>
      </c>
      <c r="M29" s="22">
        <v>0.5</v>
      </c>
      <c r="N29" s="22">
        <v>0.5</v>
      </c>
      <c r="O29" s="22">
        <v>0.5</v>
      </c>
      <c r="P29" s="23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</row>
    <row r="30" spans="1:29" x14ac:dyDescent="0.3">
      <c r="A30" s="46"/>
      <c r="B30" s="46"/>
      <c r="C30" s="39" t="s">
        <v>126</v>
      </c>
      <c r="D30" s="39"/>
      <c r="E30" s="45" t="s">
        <v>122</v>
      </c>
      <c r="F30" s="45"/>
      <c r="G30" s="22">
        <v>0.5</v>
      </c>
      <c r="H30" s="22">
        <v>3</v>
      </c>
      <c r="I30" s="22">
        <v>0.5</v>
      </c>
      <c r="J30" s="22">
        <v>0.5</v>
      </c>
      <c r="K30" s="22">
        <v>0.5</v>
      </c>
      <c r="L30" s="22">
        <v>0.5</v>
      </c>
      <c r="M30" s="22">
        <v>0.5</v>
      </c>
      <c r="N30" s="22">
        <v>0.5</v>
      </c>
      <c r="O30" s="22">
        <v>0.5</v>
      </c>
      <c r="P30" s="23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</row>
    <row r="31" spans="1:29" x14ac:dyDescent="0.3">
      <c r="A31" s="46"/>
      <c r="B31" s="46"/>
      <c r="C31" s="39" t="s">
        <v>127</v>
      </c>
      <c r="D31" s="39"/>
      <c r="E31" s="45" t="s">
        <v>97</v>
      </c>
      <c r="F31" s="45"/>
      <c r="G31" s="22">
        <v>0.5</v>
      </c>
      <c r="H31" s="22">
        <v>3</v>
      </c>
      <c r="I31" s="22">
        <v>0.5</v>
      </c>
      <c r="J31" s="22">
        <v>0.5</v>
      </c>
      <c r="K31" s="22">
        <v>0.5</v>
      </c>
      <c r="L31" s="22">
        <v>0.5</v>
      </c>
      <c r="M31" s="22">
        <v>0.5</v>
      </c>
      <c r="N31" s="22">
        <v>0.5</v>
      </c>
      <c r="O31" s="22">
        <v>0.5</v>
      </c>
      <c r="P31" s="23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</row>
    <row r="32" spans="1:29" x14ac:dyDescent="0.3">
      <c r="A32" s="46"/>
      <c r="B32" s="46"/>
      <c r="C32" s="39" t="s">
        <v>128</v>
      </c>
      <c r="D32" s="39"/>
      <c r="E32" s="45" t="s">
        <v>122</v>
      </c>
      <c r="F32" s="45"/>
      <c r="G32" s="22">
        <v>1</v>
      </c>
      <c r="H32" s="22">
        <v>4</v>
      </c>
      <c r="I32" s="22">
        <v>1</v>
      </c>
      <c r="J32" s="22">
        <v>1</v>
      </c>
      <c r="K32" s="22">
        <v>1</v>
      </c>
      <c r="L32" s="22">
        <v>1</v>
      </c>
      <c r="M32" s="22">
        <v>1</v>
      </c>
      <c r="N32" s="22">
        <v>1</v>
      </c>
      <c r="O32" s="22">
        <v>1</v>
      </c>
      <c r="P32" s="22">
        <v>1</v>
      </c>
      <c r="Q32" s="23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</row>
    <row r="33" spans="1:29" x14ac:dyDescent="0.3">
      <c r="A33" s="46"/>
      <c r="B33" s="46"/>
      <c r="C33" s="39" t="s">
        <v>129</v>
      </c>
      <c r="D33" s="39"/>
      <c r="E33" s="45" t="s">
        <v>124</v>
      </c>
      <c r="F33" s="45"/>
      <c r="G33" s="22">
        <v>2</v>
      </c>
      <c r="H33" s="22">
        <v>4</v>
      </c>
      <c r="I33" s="22">
        <v>1</v>
      </c>
      <c r="J33" s="22">
        <v>1</v>
      </c>
      <c r="K33" s="22">
        <v>1</v>
      </c>
      <c r="L33" s="22">
        <v>1</v>
      </c>
      <c r="M33" s="22">
        <v>1</v>
      </c>
      <c r="N33" s="22">
        <v>1</v>
      </c>
      <c r="O33" s="22">
        <v>1</v>
      </c>
      <c r="P33" s="22">
        <v>1</v>
      </c>
      <c r="Q33" s="23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</row>
    <row r="34" spans="1:29" x14ac:dyDescent="0.3">
      <c r="A34" s="46"/>
      <c r="B34" s="46"/>
      <c r="C34" s="39" t="s">
        <v>130</v>
      </c>
      <c r="D34" s="39"/>
      <c r="E34" s="40" t="s">
        <v>124</v>
      </c>
      <c r="F34" s="41"/>
      <c r="G34" s="22"/>
      <c r="H34" s="22">
        <v>4</v>
      </c>
      <c r="I34" s="22"/>
      <c r="J34" s="22"/>
      <c r="K34" s="22"/>
      <c r="L34" s="22"/>
      <c r="M34" s="22"/>
      <c r="N34" s="22"/>
      <c r="O34" s="22"/>
      <c r="P34" s="22"/>
      <c r="Q34" s="23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</row>
    <row r="35" spans="1:29" x14ac:dyDescent="0.3">
      <c r="A35" s="46"/>
      <c r="B35" s="46"/>
      <c r="C35" s="39" t="s">
        <v>131</v>
      </c>
      <c r="D35" s="39"/>
      <c r="E35" s="40" t="s">
        <v>124</v>
      </c>
      <c r="F35" s="41"/>
      <c r="G35" s="22"/>
      <c r="H35" s="22">
        <v>4</v>
      </c>
      <c r="I35" s="22"/>
      <c r="J35" s="22"/>
      <c r="K35" s="22"/>
      <c r="L35" s="22"/>
      <c r="M35" s="22"/>
      <c r="N35" s="22"/>
      <c r="O35" s="22"/>
      <c r="P35" s="22"/>
      <c r="Q35" s="23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</row>
    <row r="36" spans="1:29" x14ac:dyDescent="0.3">
      <c r="A36" s="46"/>
      <c r="B36" s="46"/>
      <c r="C36" s="39" t="s">
        <v>165</v>
      </c>
      <c r="D36" s="39"/>
      <c r="E36" s="40" t="s">
        <v>97</v>
      </c>
      <c r="F36" s="41"/>
      <c r="G36" s="22"/>
      <c r="H36" s="22">
        <v>3</v>
      </c>
      <c r="I36" s="22"/>
      <c r="J36" s="22"/>
      <c r="K36" s="22"/>
      <c r="L36" s="22"/>
      <c r="M36" s="22"/>
      <c r="N36" s="22"/>
      <c r="O36" s="22"/>
      <c r="P36" s="22"/>
      <c r="Q36" s="23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</row>
    <row r="37" spans="1:29" x14ac:dyDescent="0.3">
      <c r="A37" s="46"/>
      <c r="B37" s="46"/>
      <c r="C37" s="39" t="s">
        <v>25</v>
      </c>
      <c r="D37" s="39"/>
      <c r="E37" s="45" t="s">
        <v>91</v>
      </c>
      <c r="F37" s="45"/>
      <c r="G37" s="22">
        <v>8</v>
      </c>
      <c r="H37" s="22">
        <v>5</v>
      </c>
      <c r="I37" s="22">
        <v>10</v>
      </c>
      <c r="J37" s="22">
        <v>10</v>
      </c>
      <c r="K37" s="22">
        <v>10</v>
      </c>
      <c r="L37" s="22">
        <v>10</v>
      </c>
      <c r="M37" s="22">
        <v>10</v>
      </c>
      <c r="N37" s="22">
        <v>10</v>
      </c>
      <c r="O37" s="22">
        <v>10</v>
      </c>
      <c r="P37" s="22">
        <v>10</v>
      </c>
      <c r="Q37" s="22">
        <v>8</v>
      </c>
      <c r="R37" s="23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</row>
    <row r="38" spans="1:29" x14ac:dyDescent="0.3">
      <c r="A38" s="46"/>
      <c r="B38" s="42" t="s">
        <v>31</v>
      </c>
      <c r="C38" s="39" t="s">
        <v>28</v>
      </c>
      <c r="D38" s="39"/>
      <c r="E38" s="45" t="s">
        <v>97</v>
      </c>
      <c r="F38" s="45"/>
      <c r="G38" s="22">
        <v>2</v>
      </c>
      <c r="H38" s="22">
        <v>2</v>
      </c>
      <c r="I38" s="22">
        <v>2</v>
      </c>
      <c r="J38" s="22">
        <v>2</v>
      </c>
      <c r="K38" s="22">
        <v>2</v>
      </c>
      <c r="L38" s="22">
        <v>2</v>
      </c>
      <c r="M38" s="22">
        <v>2</v>
      </c>
      <c r="N38" s="22">
        <v>2</v>
      </c>
      <c r="O38" s="22">
        <v>2</v>
      </c>
      <c r="P38" s="22">
        <v>2</v>
      </c>
      <c r="Q38" s="22">
        <v>2</v>
      </c>
      <c r="R38" s="22">
        <v>2</v>
      </c>
      <c r="S38" s="23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</row>
    <row r="39" spans="1:29" x14ac:dyDescent="0.3">
      <c r="A39" s="46"/>
      <c r="B39" s="43"/>
      <c r="C39" s="39" t="s">
        <v>29</v>
      </c>
      <c r="D39" s="39"/>
      <c r="E39" s="45" t="s">
        <v>97</v>
      </c>
      <c r="F39" s="45"/>
      <c r="G39" s="22">
        <v>2</v>
      </c>
      <c r="H39" s="22">
        <v>2</v>
      </c>
      <c r="I39" s="22">
        <v>2</v>
      </c>
      <c r="J39" s="22">
        <v>2</v>
      </c>
      <c r="K39" s="22">
        <v>2</v>
      </c>
      <c r="L39" s="22">
        <v>2</v>
      </c>
      <c r="M39" s="22">
        <v>2</v>
      </c>
      <c r="N39" s="22">
        <v>2</v>
      </c>
      <c r="O39" s="22">
        <v>2</v>
      </c>
      <c r="P39" s="22">
        <v>2</v>
      </c>
      <c r="Q39" s="22">
        <v>2</v>
      </c>
      <c r="R39" s="22">
        <v>2</v>
      </c>
      <c r="S39" s="23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</row>
    <row r="40" spans="1:29" x14ac:dyDescent="0.3">
      <c r="A40" s="46"/>
      <c r="B40" s="43"/>
      <c r="C40" s="39" t="s">
        <v>171</v>
      </c>
      <c r="D40" s="39"/>
      <c r="E40" s="40" t="s">
        <v>123</v>
      </c>
      <c r="F40" s="41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3"/>
      <c r="T40" s="22"/>
      <c r="U40" s="22"/>
      <c r="V40" s="22"/>
      <c r="W40" s="22"/>
      <c r="X40" s="22"/>
      <c r="Y40" s="22"/>
      <c r="Z40" s="22"/>
      <c r="AA40" s="22"/>
      <c r="AB40" s="22"/>
      <c r="AC40" s="22"/>
    </row>
    <row r="41" spans="1:29" x14ac:dyDescent="0.3">
      <c r="A41" s="46"/>
      <c r="B41" s="43"/>
      <c r="C41" s="39" t="s">
        <v>172</v>
      </c>
      <c r="D41" s="39"/>
      <c r="E41" s="40" t="s">
        <v>123</v>
      </c>
      <c r="F41" s="41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3"/>
      <c r="T41" s="22"/>
      <c r="U41" s="22"/>
      <c r="V41" s="22"/>
      <c r="W41" s="22"/>
      <c r="X41" s="22"/>
      <c r="Y41" s="22"/>
      <c r="Z41" s="22"/>
      <c r="AA41" s="22"/>
      <c r="AB41" s="22"/>
      <c r="AC41" s="22"/>
    </row>
    <row r="42" spans="1:29" x14ac:dyDescent="0.3">
      <c r="A42" s="46"/>
      <c r="B42" s="43"/>
      <c r="C42" s="39" t="s">
        <v>132</v>
      </c>
      <c r="D42" s="39"/>
      <c r="E42" s="45" t="s">
        <v>97</v>
      </c>
      <c r="F42" s="45"/>
      <c r="G42" s="22">
        <v>3</v>
      </c>
      <c r="H42" s="22">
        <v>2</v>
      </c>
      <c r="I42" s="22">
        <v>2</v>
      </c>
      <c r="J42" s="22">
        <v>2</v>
      </c>
      <c r="K42" s="22">
        <v>2</v>
      </c>
      <c r="L42" s="22">
        <v>2</v>
      </c>
      <c r="M42" s="22">
        <v>2</v>
      </c>
      <c r="N42" s="22">
        <v>2</v>
      </c>
      <c r="O42" s="22">
        <v>2</v>
      </c>
      <c r="P42" s="22">
        <v>2</v>
      </c>
      <c r="Q42" s="22">
        <v>2</v>
      </c>
      <c r="R42" s="22">
        <v>2</v>
      </c>
      <c r="S42" s="22">
        <v>2</v>
      </c>
      <c r="T42" s="23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</row>
    <row r="43" spans="1:29" x14ac:dyDescent="0.3">
      <c r="A43" s="46"/>
      <c r="B43" s="43"/>
      <c r="C43" s="39" t="s">
        <v>133</v>
      </c>
      <c r="D43" s="39"/>
      <c r="E43" s="45" t="s">
        <v>97</v>
      </c>
      <c r="F43" s="45"/>
      <c r="G43" s="22">
        <v>3</v>
      </c>
      <c r="H43" s="22">
        <v>2</v>
      </c>
      <c r="I43" s="22">
        <v>2</v>
      </c>
      <c r="J43" s="22">
        <v>2</v>
      </c>
      <c r="K43" s="22">
        <v>2</v>
      </c>
      <c r="L43" s="22">
        <v>2</v>
      </c>
      <c r="M43" s="22">
        <v>2</v>
      </c>
      <c r="N43" s="22">
        <v>2</v>
      </c>
      <c r="O43" s="22">
        <v>2</v>
      </c>
      <c r="P43" s="22">
        <v>2</v>
      </c>
      <c r="Q43" s="22">
        <v>2</v>
      </c>
      <c r="R43" s="22">
        <v>2</v>
      </c>
      <c r="S43" s="22">
        <v>2</v>
      </c>
      <c r="T43" s="23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</row>
    <row r="44" spans="1:29" x14ac:dyDescent="0.3">
      <c r="A44" s="46"/>
      <c r="B44" s="43"/>
      <c r="C44" s="39" t="s">
        <v>134</v>
      </c>
      <c r="D44" s="39"/>
      <c r="E44" s="45" t="s">
        <v>97</v>
      </c>
      <c r="F44" s="45"/>
      <c r="G44" s="22">
        <v>1</v>
      </c>
      <c r="H44" s="22">
        <v>2</v>
      </c>
      <c r="I44" s="22">
        <v>2</v>
      </c>
      <c r="J44" s="22">
        <v>2</v>
      </c>
      <c r="K44" s="22">
        <v>2</v>
      </c>
      <c r="L44" s="22">
        <v>2</v>
      </c>
      <c r="M44" s="22">
        <v>2</v>
      </c>
      <c r="N44" s="22">
        <v>2</v>
      </c>
      <c r="O44" s="22">
        <v>2</v>
      </c>
      <c r="P44" s="22">
        <v>2</v>
      </c>
      <c r="Q44" s="22">
        <v>2</v>
      </c>
      <c r="R44" s="22">
        <v>2</v>
      </c>
      <c r="S44" s="22">
        <v>2</v>
      </c>
      <c r="T44" s="22">
        <v>1</v>
      </c>
      <c r="U44" s="23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</row>
    <row r="45" spans="1:29" x14ac:dyDescent="0.3">
      <c r="A45" s="46"/>
      <c r="B45" s="43"/>
      <c r="C45" s="39" t="s">
        <v>135</v>
      </c>
      <c r="D45" s="39"/>
      <c r="E45" s="45" t="s">
        <v>97</v>
      </c>
      <c r="F45" s="45"/>
      <c r="G45" s="22">
        <v>3</v>
      </c>
      <c r="H45" s="22">
        <v>2</v>
      </c>
      <c r="I45" s="22">
        <v>2</v>
      </c>
      <c r="J45" s="22">
        <v>2</v>
      </c>
      <c r="K45" s="22">
        <v>2</v>
      </c>
      <c r="L45" s="22">
        <v>2</v>
      </c>
      <c r="M45" s="22">
        <v>2</v>
      </c>
      <c r="N45" s="22">
        <v>2</v>
      </c>
      <c r="O45" s="22">
        <v>2</v>
      </c>
      <c r="P45" s="22">
        <v>2</v>
      </c>
      <c r="Q45" s="22">
        <v>2</v>
      </c>
      <c r="R45" s="22">
        <v>2</v>
      </c>
      <c r="S45" s="22">
        <v>2</v>
      </c>
      <c r="T45" s="22">
        <v>2</v>
      </c>
      <c r="U45" s="23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</row>
    <row r="46" spans="1:29" x14ac:dyDescent="0.3">
      <c r="A46" s="46"/>
      <c r="B46" s="43"/>
      <c r="C46" s="39" t="s">
        <v>136</v>
      </c>
      <c r="D46" s="39"/>
      <c r="E46" s="45" t="s">
        <v>123</v>
      </c>
      <c r="F46" s="45"/>
      <c r="G46" s="22">
        <v>2</v>
      </c>
      <c r="H46" s="22">
        <v>2</v>
      </c>
      <c r="I46" s="22">
        <v>2</v>
      </c>
      <c r="J46" s="22">
        <v>2</v>
      </c>
      <c r="K46" s="22">
        <v>2</v>
      </c>
      <c r="L46" s="22">
        <v>2</v>
      </c>
      <c r="M46" s="22">
        <v>2</v>
      </c>
      <c r="N46" s="22">
        <v>2</v>
      </c>
      <c r="O46" s="22">
        <v>2</v>
      </c>
      <c r="P46" s="22">
        <v>2</v>
      </c>
      <c r="Q46" s="22">
        <v>2</v>
      </c>
      <c r="R46" s="22">
        <v>2</v>
      </c>
      <c r="S46" s="22">
        <v>2</v>
      </c>
      <c r="T46" s="22">
        <v>2</v>
      </c>
      <c r="U46" s="22">
        <v>2</v>
      </c>
      <c r="V46" s="23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</row>
    <row r="47" spans="1:29" x14ac:dyDescent="0.3">
      <c r="A47" s="46"/>
      <c r="B47" s="43"/>
      <c r="C47" s="39" t="s">
        <v>137</v>
      </c>
      <c r="D47" s="39"/>
      <c r="E47" s="45" t="s">
        <v>123</v>
      </c>
      <c r="F47" s="45"/>
      <c r="G47" s="22">
        <v>2</v>
      </c>
      <c r="H47" s="22">
        <v>2</v>
      </c>
      <c r="I47" s="22">
        <v>2</v>
      </c>
      <c r="J47" s="22">
        <v>2</v>
      </c>
      <c r="K47" s="22">
        <v>2</v>
      </c>
      <c r="L47" s="22">
        <v>2</v>
      </c>
      <c r="M47" s="22">
        <v>2</v>
      </c>
      <c r="N47" s="22">
        <v>2</v>
      </c>
      <c r="O47" s="22">
        <v>2</v>
      </c>
      <c r="P47" s="22">
        <v>2</v>
      </c>
      <c r="Q47" s="22">
        <v>2</v>
      </c>
      <c r="R47" s="22">
        <v>2</v>
      </c>
      <c r="S47" s="22">
        <v>2</v>
      </c>
      <c r="T47" s="22">
        <v>2</v>
      </c>
      <c r="U47" s="22">
        <v>2</v>
      </c>
      <c r="V47" s="23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</row>
    <row r="48" spans="1:29" x14ac:dyDescent="0.3">
      <c r="A48" s="46"/>
      <c r="B48" s="43"/>
      <c r="C48" s="39" t="s">
        <v>138</v>
      </c>
      <c r="D48" s="39"/>
      <c r="E48" s="45" t="s">
        <v>97</v>
      </c>
      <c r="F48" s="45"/>
      <c r="G48" s="22">
        <v>4</v>
      </c>
      <c r="H48" s="22">
        <v>4</v>
      </c>
      <c r="I48" s="22">
        <v>4</v>
      </c>
      <c r="J48" s="22">
        <v>4</v>
      </c>
      <c r="K48" s="22">
        <v>4</v>
      </c>
      <c r="L48" s="22">
        <v>4</v>
      </c>
      <c r="M48" s="22">
        <v>4</v>
      </c>
      <c r="N48" s="22">
        <v>4</v>
      </c>
      <c r="O48" s="22">
        <v>4</v>
      </c>
      <c r="P48" s="22">
        <v>4</v>
      </c>
      <c r="Q48" s="22">
        <v>4</v>
      </c>
      <c r="R48" s="22">
        <v>4</v>
      </c>
      <c r="S48" s="22">
        <v>4</v>
      </c>
      <c r="T48" s="22">
        <v>4</v>
      </c>
      <c r="U48" s="22">
        <v>4</v>
      </c>
      <c r="V48" s="22">
        <v>4</v>
      </c>
      <c r="W48" s="22">
        <v>2</v>
      </c>
      <c r="X48" s="23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</row>
    <row r="49" spans="1:29" x14ac:dyDescent="0.3">
      <c r="A49" s="46"/>
      <c r="B49" s="43"/>
      <c r="C49" s="39" t="s">
        <v>139</v>
      </c>
      <c r="D49" s="39"/>
      <c r="E49" s="45" t="s">
        <v>97</v>
      </c>
      <c r="F49" s="45"/>
      <c r="G49" s="22">
        <v>4</v>
      </c>
      <c r="H49" s="22">
        <v>4</v>
      </c>
      <c r="I49" s="22">
        <v>4</v>
      </c>
      <c r="J49" s="22">
        <v>4</v>
      </c>
      <c r="K49" s="22">
        <v>4</v>
      </c>
      <c r="L49" s="22">
        <v>4</v>
      </c>
      <c r="M49" s="22">
        <v>4</v>
      </c>
      <c r="N49" s="22">
        <v>4</v>
      </c>
      <c r="O49" s="22">
        <v>4</v>
      </c>
      <c r="P49" s="22">
        <v>4</v>
      </c>
      <c r="Q49" s="22">
        <v>4</v>
      </c>
      <c r="R49" s="22">
        <v>4</v>
      </c>
      <c r="S49" s="22">
        <v>4</v>
      </c>
      <c r="T49" s="22">
        <v>4</v>
      </c>
      <c r="U49" s="22">
        <v>4</v>
      </c>
      <c r="V49" s="22">
        <v>4</v>
      </c>
      <c r="W49" s="22">
        <v>2</v>
      </c>
      <c r="X49" s="23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</row>
    <row r="50" spans="1:29" x14ac:dyDescent="0.3">
      <c r="A50" s="46"/>
      <c r="B50" s="43"/>
      <c r="C50" s="39" t="s">
        <v>140</v>
      </c>
      <c r="D50" s="39"/>
      <c r="E50" s="45" t="s">
        <v>123</v>
      </c>
      <c r="F50" s="45"/>
      <c r="G50" s="22">
        <v>4</v>
      </c>
      <c r="H50" s="22">
        <v>4</v>
      </c>
      <c r="I50" s="22">
        <v>4</v>
      </c>
      <c r="J50" s="22">
        <v>4</v>
      </c>
      <c r="K50" s="22">
        <v>4</v>
      </c>
      <c r="L50" s="22">
        <v>4</v>
      </c>
      <c r="M50" s="22">
        <v>4</v>
      </c>
      <c r="N50" s="22">
        <v>4</v>
      </c>
      <c r="O50" s="22">
        <v>4</v>
      </c>
      <c r="P50" s="22">
        <v>4</v>
      </c>
      <c r="Q50" s="22">
        <v>4</v>
      </c>
      <c r="R50" s="22">
        <v>4</v>
      </c>
      <c r="S50" s="22">
        <v>4</v>
      </c>
      <c r="T50" s="22">
        <v>4</v>
      </c>
      <c r="U50" s="22">
        <v>4</v>
      </c>
      <c r="V50" s="22">
        <v>4</v>
      </c>
      <c r="W50" s="22">
        <v>4</v>
      </c>
      <c r="X50" s="22">
        <v>4</v>
      </c>
      <c r="Y50" s="22">
        <v>2</v>
      </c>
      <c r="Z50" s="23">
        <v>0</v>
      </c>
      <c r="AA50" s="22">
        <v>0</v>
      </c>
      <c r="AB50" s="22">
        <v>0</v>
      </c>
      <c r="AC50" s="22">
        <v>0</v>
      </c>
    </row>
    <row r="51" spans="1:29" x14ac:dyDescent="0.3">
      <c r="A51" s="46"/>
      <c r="B51" s="43"/>
      <c r="C51" s="39" t="s">
        <v>141</v>
      </c>
      <c r="D51" s="39"/>
      <c r="E51" s="45" t="s">
        <v>123</v>
      </c>
      <c r="F51" s="45"/>
      <c r="G51" s="22">
        <v>4</v>
      </c>
      <c r="H51" s="22">
        <v>4</v>
      </c>
      <c r="I51" s="22">
        <v>4</v>
      </c>
      <c r="J51" s="22">
        <v>4</v>
      </c>
      <c r="K51" s="22">
        <v>4</v>
      </c>
      <c r="L51" s="22">
        <v>4</v>
      </c>
      <c r="M51" s="22">
        <v>4</v>
      </c>
      <c r="N51" s="22">
        <v>4</v>
      </c>
      <c r="O51" s="22">
        <v>4</v>
      </c>
      <c r="P51" s="22">
        <v>4</v>
      </c>
      <c r="Q51" s="22">
        <v>4</v>
      </c>
      <c r="R51" s="22">
        <v>4</v>
      </c>
      <c r="S51" s="22">
        <v>4</v>
      </c>
      <c r="T51" s="22">
        <v>4</v>
      </c>
      <c r="U51" s="22">
        <v>4</v>
      </c>
      <c r="V51" s="22">
        <v>4</v>
      </c>
      <c r="W51" s="22">
        <v>4</v>
      </c>
      <c r="X51" s="22">
        <v>4</v>
      </c>
      <c r="Y51" s="22">
        <v>2</v>
      </c>
      <c r="Z51" s="23">
        <v>0</v>
      </c>
      <c r="AA51" s="22">
        <v>0</v>
      </c>
      <c r="AB51" s="22">
        <v>0</v>
      </c>
      <c r="AC51" s="22">
        <v>0</v>
      </c>
    </row>
    <row r="52" spans="1:29" x14ac:dyDescent="0.3">
      <c r="A52" s="46"/>
      <c r="B52" s="43"/>
      <c r="C52" s="39" t="s">
        <v>142</v>
      </c>
      <c r="D52" s="39"/>
      <c r="E52" s="40" t="s">
        <v>97</v>
      </c>
      <c r="F52" s="41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3"/>
      <c r="AA52" s="22"/>
      <c r="AB52" s="22"/>
      <c r="AC52" s="22"/>
    </row>
    <row r="53" spans="1:29" x14ac:dyDescent="0.3">
      <c r="A53" s="46"/>
      <c r="B53" s="43"/>
      <c r="C53" s="39" t="s">
        <v>143</v>
      </c>
      <c r="D53" s="39"/>
      <c r="E53" s="40" t="s">
        <v>97</v>
      </c>
      <c r="F53" s="41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3"/>
      <c r="AA53" s="22"/>
      <c r="AB53" s="22"/>
      <c r="AC53" s="22"/>
    </row>
    <row r="54" spans="1:29" x14ac:dyDescent="0.3">
      <c r="A54" s="46"/>
      <c r="B54" s="43"/>
      <c r="C54" s="39" t="s">
        <v>173</v>
      </c>
      <c r="D54" s="39"/>
      <c r="E54" s="40" t="s">
        <v>123</v>
      </c>
      <c r="F54" s="41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3"/>
      <c r="AA54" s="22"/>
      <c r="AB54" s="22"/>
      <c r="AC54" s="22"/>
    </row>
    <row r="55" spans="1:29" x14ac:dyDescent="0.3">
      <c r="A55" s="46"/>
      <c r="B55" s="43"/>
      <c r="C55" s="39" t="s">
        <v>174</v>
      </c>
      <c r="D55" s="39"/>
      <c r="E55" s="40" t="s">
        <v>123</v>
      </c>
      <c r="F55" s="41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3"/>
      <c r="AA55" s="22"/>
      <c r="AB55" s="22"/>
      <c r="AC55" s="22"/>
    </row>
    <row r="56" spans="1:29" x14ac:dyDescent="0.3">
      <c r="A56" s="46"/>
      <c r="B56" s="43"/>
      <c r="C56" s="39" t="s">
        <v>144</v>
      </c>
      <c r="D56" s="39"/>
      <c r="E56" s="40" t="s">
        <v>97</v>
      </c>
      <c r="F56" s="41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3"/>
      <c r="AA56" s="22"/>
      <c r="AB56" s="22"/>
      <c r="AC56" s="22"/>
    </row>
    <row r="57" spans="1:29" x14ac:dyDescent="0.3">
      <c r="A57" s="46"/>
      <c r="B57" s="44"/>
      <c r="C57" s="39" t="s">
        <v>145</v>
      </c>
      <c r="D57" s="39"/>
      <c r="E57" s="40" t="s">
        <v>97</v>
      </c>
      <c r="F57" s="41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3"/>
      <c r="AA57" s="22"/>
      <c r="AB57" s="22"/>
      <c r="AC57" s="22"/>
    </row>
    <row r="58" spans="1:29" x14ac:dyDescent="0.3">
      <c r="A58" s="46"/>
      <c r="B58" s="46" t="s">
        <v>33</v>
      </c>
      <c r="C58" s="39" t="s">
        <v>32</v>
      </c>
      <c r="D58" s="39"/>
      <c r="E58" s="45" t="s">
        <v>121</v>
      </c>
      <c r="F58" s="45"/>
      <c r="G58" s="22">
        <v>1</v>
      </c>
      <c r="H58" s="22">
        <v>1</v>
      </c>
      <c r="I58" s="22">
        <v>1</v>
      </c>
      <c r="J58" s="22">
        <v>1</v>
      </c>
      <c r="K58" s="22">
        <v>1</v>
      </c>
      <c r="L58" s="22">
        <v>1</v>
      </c>
      <c r="M58" s="22">
        <v>1</v>
      </c>
      <c r="N58" s="22">
        <v>1</v>
      </c>
      <c r="O58" s="22">
        <v>1</v>
      </c>
      <c r="P58" s="22">
        <v>1</v>
      </c>
      <c r="Q58" s="22">
        <v>1</v>
      </c>
      <c r="R58" s="22">
        <v>1</v>
      </c>
      <c r="S58" s="22">
        <v>1</v>
      </c>
      <c r="T58" s="22">
        <v>1</v>
      </c>
      <c r="U58" s="22">
        <v>1</v>
      </c>
      <c r="V58" s="22">
        <v>1</v>
      </c>
      <c r="W58" s="22">
        <v>1</v>
      </c>
      <c r="X58" s="22">
        <v>1</v>
      </c>
      <c r="Y58" s="22">
        <v>1</v>
      </c>
      <c r="Z58" s="22">
        <v>1</v>
      </c>
      <c r="AA58" s="22">
        <v>1</v>
      </c>
      <c r="AB58" s="23">
        <v>0</v>
      </c>
      <c r="AC58" s="22">
        <v>0</v>
      </c>
    </row>
    <row r="59" spans="1:29" x14ac:dyDescent="0.3">
      <c r="A59" s="46"/>
      <c r="B59" s="46"/>
      <c r="C59" s="53" t="s">
        <v>166</v>
      </c>
      <c r="D59" s="54"/>
      <c r="E59" s="40" t="s">
        <v>122</v>
      </c>
      <c r="F59" s="41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3"/>
      <c r="AC59" s="22"/>
    </row>
    <row r="60" spans="1:29" x14ac:dyDescent="0.3">
      <c r="A60" s="46"/>
      <c r="B60" s="46"/>
      <c r="C60" s="39" t="s">
        <v>146</v>
      </c>
      <c r="D60" s="39"/>
      <c r="E60" s="45" t="s">
        <v>121</v>
      </c>
      <c r="F60" s="45"/>
      <c r="G60" s="22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22">
        <v>1</v>
      </c>
      <c r="N60" s="22">
        <v>1</v>
      </c>
      <c r="O60" s="22">
        <v>1</v>
      </c>
      <c r="P60" s="22">
        <v>1</v>
      </c>
      <c r="Q60" s="22">
        <v>1</v>
      </c>
      <c r="R60" s="22">
        <v>1</v>
      </c>
      <c r="S60" s="22">
        <v>1</v>
      </c>
      <c r="T60" s="22">
        <v>1</v>
      </c>
      <c r="U60" s="22">
        <v>1</v>
      </c>
      <c r="V60" s="22">
        <v>1</v>
      </c>
      <c r="W60" s="22">
        <v>1</v>
      </c>
      <c r="X60" s="22">
        <v>1</v>
      </c>
      <c r="Y60" s="22">
        <v>1</v>
      </c>
      <c r="Z60" s="22">
        <v>1</v>
      </c>
      <c r="AA60" s="22">
        <v>1</v>
      </c>
      <c r="AB60" s="23">
        <v>0</v>
      </c>
      <c r="AC60" s="22">
        <v>0</v>
      </c>
    </row>
    <row r="61" spans="1:29" x14ac:dyDescent="0.3">
      <c r="A61" s="46"/>
      <c r="B61" s="46"/>
      <c r="C61" s="39" t="s">
        <v>147</v>
      </c>
      <c r="D61" s="39"/>
      <c r="E61" s="45" t="s">
        <v>97</v>
      </c>
      <c r="F61" s="45"/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22">
        <v>1</v>
      </c>
      <c r="N61" s="22">
        <v>1</v>
      </c>
      <c r="O61" s="22">
        <v>1</v>
      </c>
      <c r="P61" s="22">
        <v>1</v>
      </c>
      <c r="Q61" s="22">
        <v>1</v>
      </c>
      <c r="R61" s="22">
        <v>1</v>
      </c>
      <c r="S61" s="22">
        <v>1</v>
      </c>
      <c r="T61" s="22">
        <v>1</v>
      </c>
      <c r="U61" s="22">
        <v>1</v>
      </c>
      <c r="V61" s="22">
        <v>1</v>
      </c>
      <c r="W61" s="22">
        <v>1</v>
      </c>
      <c r="X61" s="22">
        <v>1</v>
      </c>
      <c r="Y61" s="22">
        <v>1</v>
      </c>
      <c r="Z61" s="22">
        <v>1</v>
      </c>
      <c r="AA61" s="22">
        <v>1</v>
      </c>
      <c r="AB61" s="23">
        <v>0</v>
      </c>
      <c r="AC61" s="22">
        <v>0</v>
      </c>
    </row>
    <row r="62" spans="1:29" x14ac:dyDescent="0.3">
      <c r="A62" s="46"/>
      <c r="B62" s="46"/>
      <c r="C62" s="39" t="s">
        <v>148</v>
      </c>
      <c r="D62" s="39"/>
      <c r="E62" s="45" t="s">
        <v>122</v>
      </c>
      <c r="F62" s="45"/>
      <c r="G62" s="22"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22">
        <v>1</v>
      </c>
      <c r="N62" s="22">
        <v>1</v>
      </c>
      <c r="O62" s="22">
        <v>1</v>
      </c>
      <c r="P62" s="22">
        <v>1</v>
      </c>
      <c r="Q62" s="22">
        <v>1</v>
      </c>
      <c r="R62" s="22">
        <v>1</v>
      </c>
      <c r="S62" s="22">
        <v>1</v>
      </c>
      <c r="T62" s="22">
        <v>1</v>
      </c>
      <c r="U62" s="22">
        <v>1</v>
      </c>
      <c r="V62" s="22">
        <v>1</v>
      </c>
      <c r="W62" s="22">
        <v>1</v>
      </c>
      <c r="X62" s="22">
        <v>1</v>
      </c>
      <c r="Y62" s="22">
        <v>1</v>
      </c>
      <c r="Z62" s="22">
        <v>1</v>
      </c>
      <c r="AA62" s="22">
        <v>1</v>
      </c>
      <c r="AB62" s="23">
        <v>0</v>
      </c>
      <c r="AC62" s="22">
        <v>0</v>
      </c>
    </row>
    <row r="63" spans="1:29" x14ac:dyDescent="0.3">
      <c r="A63" s="46"/>
      <c r="B63" s="46"/>
      <c r="C63" s="39" t="s">
        <v>149</v>
      </c>
      <c r="D63" s="39"/>
      <c r="E63" s="40" t="s">
        <v>124</v>
      </c>
      <c r="F63" s="41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3"/>
      <c r="AC63" s="22"/>
    </row>
    <row r="64" spans="1:29" x14ac:dyDescent="0.3">
      <c r="A64" s="46"/>
      <c r="B64" s="46"/>
      <c r="C64" s="39" t="s">
        <v>150</v>
      </c>
      <c r="D64" s="39"/>
      <c r="E64" s="40" t="s">
        <v>124</v>
      </c>
      <c r="F64" s="41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3"/>
      <c r="AC64" s="22"/>
    </row>
    <row r="65" spans="1:29" x14ac:dyDescent="0.3">
      <c r="A65" s="46"/>
      <c r="B65" s="46"/>
      <c r="C65" s="69" t="s">
        <v>167</v>
      </c>
      <c r="D65" s="70"/>
      <c r="E65" s="40" t="s">
        <v>122</v>
      </c>
      <c r="F65" s="41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3"/>
      <c r="AC65" s="22"/>
    </row>
    <row r="66" spans="1:29" x14ac:dyDescent="0.3">
      <c r="A66" s="46"/>
      <c r="B66" s="46"/>
      <c r="C66" s="39" t="s">
        <v>151</v>
      </c>
      <c r="D66" s="39"/>
      <c r="E66" s="40" t="s">
        <v>124</v>
      </c>
      <c r="F66" s="41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3"/>
      <c r="AC66" s="22"/>
    </row>
    <row r="67" spans="1:29" x14ac:dyDescent="0.3">
      <c r="A67" s="46"/>
      <c r="B67" s="46" t="s">
        <v>35</v>
      </c>
      <c r="C67" s="39" t="s">
        <v>34</v>
      </c>
      <c r="D67" s="39"/>
      <c r="E67" s="45" t="s">
        <v>97</v>
      </c>
      <c r="F67" s="45"/>
      <c r="G67" s="22">
        <v>1</v>
      </c>
      <c r="H67" s="22">
        <v>1</v>
      </c>
      <c r="I67" s="22">
        <v>1</v>
      </c>
      <c r="J67" s="22">
        <v>1</v>
      </c>
      <c r="K67" s="22">
        <v>1</v>
      </c>
      <c r="L67" s="22">
        <v>1</v>
      </c>
      <c r="M67" s="22">
        <v>1</v>
      </c>
      <c r="N67" s="22">
        <v>1</v>
      </c>
      <c r="O67" s="22">
        <v>1</v>
      </c>
      <c r="P67" s="22">
        <v>1</v>
      </c>
      <c r="Q67" s="22">
        <v>1</v>
      </c>
      <c r="R67" s="22">
        <v>1</v>
      </c>
      <c r="S67" s="22">
        <v>1</v>
      </c>
      <c r="T67" s="22">
        <v>1</v>
      </c>
      <c r="U67" s="22">
        <v>1</v>
      </c>
      <c r="V67" s="22">
        <v>1</v>
      </c>
      <c r="W67" s="22">
        <v>1</v>
      </c>
      <c r="X67" s="22">
        <v>1</v>
      </c>
      <c r="Y67" s="22">
        <v>1</v>
      </c>
      <c r="Z67" s="22">
        <v>1</v>
      </c>
      <c r="AA67" s="22">
        <v>1</v>
      </c>
      <c r="AB67" s="22">
        <v>1</v>
      </c>
      <c r="AC67" s="23">
        <v>0</v>
      </c>
    </row>
    <row r="68" spans="1:29" x14ac:dyDescent="0.3">
      <c r="A68" s="46"/>
      <c r="B68" s="46"/>
      <c r="C68" s="53" t="s">
        <v>175</v>
      </c>
      <c r="D68" s="54"/>
      <c r="E68" s="40" t="s">
        <v>123</v>
      </c>
      <c r="F68" s="41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3"/>
    </row>
    <row r="69" spans="1:29" x14ac:dyDescent="0.3">
      <c r="A69" s="46"/>
      <c r="B69" s="46"/>
      <c r="C69" s="39" t="s">
        <v>152</v>
      </c>
      <c r="D69" s="39"/>
      <c r="E69" s="45" t="s">
        <v>97</v>
      </c>
      <c r="F69" s="45"/>
      <c r="G69" s="22">
        <v>2.5</v>
      </c>
      <c r="H69" s="22">
        <v>1.5</v>
      </c>
      <c r="I69" s="22">
        <v>1.5</v>
      </c>
      <c r="J69" s="22">
        <v>1.5</v>
      </c>
      <c r="K69" s="22">
        <v>1.5</v>
      </c>
      <c r="L69" s="22">
        <v>1.5</v>
      </c>
      <c r="M69" s="22">
        <v>1.5</v>
      </c>
      <c r="N69" s="22">
        <v>1.5</v>
      </c>
      <c r="O69" s="22">
        <v>1.5</v>
      </c>
      <c r="P69" s="22">
        <v>1.5</v>
      </c>
      <c r="Q69" s="22">
        <v>1.5</v>
      </c>
      <c r="R69" s="22">
        <v>1.5</v>
      </c>
      <c r="S69" s="22">
        <v>1.5</v>
      </c>
      <c r="T69" s="22">
        <v>1.5</v>
      </c>
      <c r="U69" s="22">
        <v>1.5</v>
      </c>
      <c r="V69" s="22">
        <v>1.5</v>
      </c>
      <c r="W69" s="22">
        <v>1.5</v>
      </c>
      <c r="X69" s="22">
        <v>1.5</v>
      </c>
      <c r="Y69" s="22">
        <v>1.5</v>
      </c>
      <c r="Z69" s="22">
        <v>1.5</v>
      </c>
      <c r="AA69" s="22">
        <v>1.5</v>
      </c>
      <c r="AB69" s="26">
        <v>1.5</v>
      </c>
      <c r="AC69" s="23">
        <v>0</v>
      </c>
    </row>
    <row r="70" spans="1:29" x14ac:dyDescent="0.3">
      <c r="A70" s="46"/>
      <c r="B70" s="46"/>
      <c r="C70" s="39" t="s">
        <v>153</v>
      </c>
      <c r="D70" s="39"/>
      <c r="E70" s="45" t="s">
        <v>123</v>
      </c>
      <c r="F70" s="45"/>
      <c r="G70" s="22">
        <v>1.5</v>
      </c>
      <c r="H70" s="22">
        <v>1.5</v>
      </c>
      <c r="I70" s="22">
        <v>1.5</v>
      </c>
      <c r="J70" s="22">
        <v>1.5</v>
      </c>
      <c r="K70" s="22">
        <v>1.5</v>
      </c>
      <c r="L70" s="22">
        <v>1.5</v>
      </c>
      <c r="M70" s="22">
        <v>1.5</v>
      </c>
      <c r="N70" s="22">
        <v>1.5</v>
      </c>
      <c r="O70" s="22">
        <v>1.5</v>
      </c>
      <c r="P70" s="22">
        <v>1.5</v>
      </c>
      <c r="Q70" s="22">
        <v>1.5</v>
      </c>
      <c r="R70" s="22">
        <v>1.5</v>
      </c>
      <c r="S70" s="22">
        <v>1.5</v>
      </c>
      <c r="T70" s="22">
        <v>1.5</v>
      </c>
      <c r="U70" s="22">
        <v>1.5</v>
      </c>
      <c r="V70" s="22">
        <v>1.5</v>
      </c>
      <c r="W70" s="22">
        <v>1.5</v>
      </c>
      <c r="X70" s="22">
        <v>1.5</v>
      </c>
      <c r="Y70" s="22">
        <v>1.5</v>
      </c>
      <c r="Z70" s="22">
        <v>1.5</v>
      </c>
      <c r="AA70" s="22">
        <v>1.5</v>
      </c>
      <c r="AB70" s="26">
        <v>1.5</v>
      </c>
      <c r="AC70" s="23">
        <v>0</v>
      </c>
    </row>
    <row r="71" spans="1:29" x14ac:dyDescent="0.3">
      <c r="A71" s="46"/>
      <c r="B71" s="46"/>
      <c r="C71" s="39" t="s">
        <v>154</v>
      </c>
      <c r="D71" s="39"/>
      <c r="E71" s="45" t="s">
        <v>97</v>
      </c>
      <c r="F71" s="45"/>
      <c r="G71" s="22"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22">
        <v>1</v>
      </c>
      <c r="N71" s="22">
        <v>1</v>
      </c>
      <c r="O71" s="22">
        <v>1</v>
      </c>
      <c r="P71" s="22">
        <v>1</v>
      </c>
      <c r="Q71" s="22">
        <v>1</v>
      </c>
      <c r="R71" s="22">
        <v>1</v>
      </c>
      <c r="S71" s="22">
        <v>1</v>
      </c>
      <c r="T71" s="22">
        <v>1</v>
      </c>
      <c r="U71" s="22">
        <v>1</v>
      </c>
      <c r="V71" s="22">
        <v>1</v>
      </c>
      <c r="W71" s="22">
        <v>1</v>
      </c>
      <c r="X71" s="22">
        <v>1</v>
      </c>
      <c r="Y71" s="22">
        <v>1</v>
      </c>
      <c r="Z71" s="22">
        <v>1</v>
      </c>
      <c r="AA71" s="22">
        <v>1</v>
      </c>
      <c r="AB71" s="22">
        <v>1</v>
      </c>
      <c r="AC71" s="22">
        <v>1</v>
      </c>
    </row>
    <row r="72" spans="1:29" x14ac:dyDescent="0.3">
      <c r="A72" s="46"/>
      <c r="B72" s="46"/>
      <c r="C72" s="39" t="s">
        <v>155</v>
      </c>
      <c r="D72" s="39"/>
      <c r="E72" s="45" t="s">
        <v>123</v>
      </c>
      <c r="F72" s="45"/>
      <c r="G72" s="22">
        <v>1.5</v>
      </c>
      <c r="H72" s="22">
        <v>1.5</v>
      </c>
      <c r="I72" s="22">
        <v>1.5</v>
      </c>
      <c r="J72" s="22">
        <v>1.5</v>
      </c>
      <c r="K72" s="22">
        <v>1.5</v>
      </c>
      <c r="L72" s="22">
        <v>1.5</v>
      </c>
      <c r="M72" s="22">
        <v>1.5</v>
      </c>
      <c r="N72" s="22">
        <v>1.5</v>
      </c>
      <c r="O72" s="22">
        <v>1.5</v>
      </c>
      <c r="P72" s="22">
        <v>1.5</v>
      </c>
      <c r="Q72" s="22">
        <v>1.5</v>
      </c>
      <c r="R72" s="22">
        <v>1.5</v>
      </c>
      <c r="S72" s="22">
        <v>1.5</v>
      </c>
      <c r="T72" s="22">
        <v>1.5</v>
      </c>
      <c r="U72" s="22">
        <v>1.5</v>
      </c>
      <c r="V72" s="22">
        <v>1.5</v>
      </c>
      <c r="W72" s="22">
        <v>1.5</v>
      </c>
      <c r="X72" s="22">
        <v>1.5</v>
      </c>
      <c r="Y72" s="22">
        <v>1.5</v>
      </c>
      <c r="Z72" s="22">
        <v>1.5</v>
      </c>
      <c r="AA72" s="22">
        <v>1.5</v>
      </c>
      <c r="AB72" s="26">
        <v>1.5</v>
      </c>
      <c r="AC72" s="22">
        <v>1.5</v>
      </c>
    </row>
    <row r="73" spans="1:29" x14ac:dyDescent="0.3">
      <c r="A73" s="46"/>
      <c r="B73" s="46"/>
      <c r="C73" s="39" t="s">
        <v>156</v>
      </c>
      <c r="D73" s="39"/>
      <c r="E73" s="40" t="s">
        <v>97</v>
      </c>
      <c r="F73" s="41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6"/>
      <c r="AC73" s="22"/>
    </row>
    <row r="74" spans="1:29" x14ac:dyDescent="0.3">
      <c r="A74" s="46"/>
      <c r="B74" s="46"/>
      <c r="C74" s="53" t="s">
        <v>169</v>
      </c>
      <c r="D74" s="54"/>
      <c r="E74" s="40" t="s">
        <v>123</v>
      </c>
      <c r="F74" s="41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6"/>
      <c r="AC74" s="22"/>
    </row>
    <row r="75" spans="1:29" x14ac:dyDescent="0.3">
      <c r="A75" s="46"/>
      <c r="B75" s="46"/>
      <c r="C75" s="39" t="s">
        <v>157</v>
      </c>
      <c r="D75" s="39"/>
      <c r="E75" s="45" t="s">
        <v>97</v>
      </c>
      <c r="F75" s="45"/>
      <c r="G75" s="22">
        <v>1.5</v>
      </c>
      <c r="H75" s="22">
        <v>1.5</v>
      </c>
      <c r="I75" s="22">
        <v>1.5</v>
      </c>
      <c r="J75" s="22">
        <v>1.5</v>
      </c>
      <c r="K75" s="22">
        <v>1.5</v>
      </c>
      <c r="L75" s="22">
        <v>1.5</v>
      </c>
      <c r="M75" s="22">
        <v>1.5</v>
      </c>
      <c r="N75" s="22">
        <v>1.5</v>
      </c>
      <c r="O75" s="22">
        <v>1.5</v>
      </c>
      <c r="P75" s="22">
        <v>1.5</v>
      </c>
      <c r="Q75" s="22">
        <v>1.5</v>
      </c>
      <c r="R75" s="22">
        <v>1.5</v>
      </c>
      <c r="S75" s="22">
        <v>1.5</v>
      </c>
      <c r="T75" s="22">
        <v>1.5</v>
      </c>
      <c r="U75" s="22">
        <v>1.5</v>
      </c>
      <c r="V75" s="22">
        <v>1.5</v>
      </c>
      <c r="W75" s="22">
        <v>1.5</v>
      </c>
      <c r="X75" s="22">
        <v>1.5</v>
      </c>
      <c r="Y75" s="22">
        <v>1.5</v>
      </c>
      <c r="Z75" s="22">
        <v>1.5</v>
      </c>
      <c r="AA75" s="22">
        <v>1.5</v>
      </c>
      <c r="AB75" s="26">
        <v>1.5</v>
      </c>
      <c r="AC75" s="22">
        <v>1.5</v>
      </c>
    </row>
    <row r="76" spans="1:29" x14ac:dyDescent="0.3">
      <c r="A76" s="46"/>
      <c r="B76" s="46" t="s">
        <v>47</v>
      </c>
      <c r="C76" s="39" t="s">
        <v>54</v>
      </c>
      <c r="D76" s="39"/>
      <c r="E76" s="45" t="s">
        <v>122</v>
      </c>
      <c r="F76" s="45"/>
      <c r="G76" s="22"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22">
        <v>1</v>
      </c>
      <c r="N76" s="22">
        <v>1</v>
      </c>
      <c r="O76" s="22">
        <v>1</v>
      </c>
      <c r="P76" s="22">
        <v>1</v>
      </c>
      <c r="Q76" s="22">
        <v>1</v>
      </c>
      <c r="R76" s="22">
        <v>1</v>
      </c>
      <c r="S76" s="22">
        <v>1</v>
      </c>
      <c r="T76" s="22">
        <v>1</v>
      </c>
      <c r="U76" s="22">
        <v>1</v>
      </c>
      <c r="V76" s="22">
        <v>1</v>
      </c>
      <c r="W76" s="22">
        <v>1</v>
      </c>
      <c r="X76" s="22">
        <v>1</v>
      </c>
      <c r="Y76" s="22">
        <v>1</v>
      </c>
      <c r="Z76" s="22">
        <v>1</v>
      </c>
      <c r="AA76" s="22">
        <v>1</v>
      </c>
      <c r="AB76" s="22">
        <v>1</v>
      </c>
      <c r="AC76" s="22">
        <v>1</v>
      </c>
    </row>
    <row r="77" spans="1:29" x14ac:dyDescent="0.3">
      <c r="A77" s="46"/>
      <c r="B77" s="46"/>
      <c r="C77" s="53" t="s">
        <v>170</v>
      </c>
      <c r="D77" s="54"/>
      <c r="E77" s="40" t="s">
        <v>121</v>
      </c>
      <c r="F77" s="41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</row>
    <row r="78" spans="1:29" x14ac:dyDescent="0.3">
      <c r="A78" s="46"/>
      <c r="B78" s="46"/>
      <c r="C78" s="39" t="s">
        <v>158</v>
      </c>
      <c r="D78" s="39"/>
      <c r="E78" s="45" t="s">
        <v>123</v>
      </c>
      <c r="F78" s="45"/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22">
        <v>1</v>
      </c>
      <c r="N78" s="22">
        <v>1</v>
      </c>
      <c r="O78" s="22">
        <v>1</v>
      </c>
      <c r="P78" s="22">
        <v>1</v>
      </c>
      <c r="Q78" s="22">
        <v>1</v>
      </c>
      <c r="R78" s="22">
        <v>1</v>
      </c>
      <c r="S78" s="22">
        <v>1</v>
      </c>
      <c r="T78" s="22">
        <v>1</v>
      </c>
      <c r="U78" s="22">
        <v>1</v>
      </c>
      <c r="V78" s="22">
        <v>1</v>
      </c>
      <c r="W78" s="22">
        <v>1</v>
      </c>
      <c r="X78" s="22">
        <v>1</v>
      </c>
      <c r="Y78" s="22">
        <v>1</v>
      </c>
      <c r="Z78" s="22">
        <v>1</v>
      </c>
      <c r="AA78" s="22">
        <v>1</v>
      </c>
      <c r="AB78" s="22">
        <v>1</v>
      </c>
      <c r="AC78" s="22">
        <v>1</v>
      </c>
    </row>
    <row r="79" spans="1:29" x14ac:dyDescent="0.3">
      <c r="A79" s="46"/>
      <c r="B79" s="46"/>
      <c r="C79" s="39" t="s">
        <v>159</v>
      </c>
      <c r="D79" s="39"/>
      <c r="E79" s="45" t="s">
        <v>124</v>
      </c>
      <c r="F79" s="45"/>
      <c r="G79" s="22">
        <v>3</v>
      </c>
      <c r="H79" s="22">
        <v>2</v>
      </c>
      <c r="I79" s="22">
        <v>2</v>
      </c>
      <c r="J79" s="22">
        <v>2</v>
      </c>
      <c r="K79" s="22">
        <v>2</v>
      </c>
      <c r="L79" s="22">
        <v>2</v>
      </c>
      <c r="M79" s="22">
        <v>2</v>
      </c>
      <c r="N79" s="22">
        <v>2</v>
      </c>
      <c r="O79" s="22">
        <v>2</v>
      </c>
      <c r="P79" s="22">
        <v>2</v>
      </c>
      <c r="Q79" s="22">
        <v>2</v>
      </c>
      <c r="R79" s="22">
        <v>2</v>
      </c>
      <c r="S79" s="22">
        <v>2</v>
      </c>
      <c r="T79" s="22">
        <v>2</v>
      </c>
      <c r="U79" s="22">
        <v>2</v>
      </c>
      <c r="V79" s="22">
        <v>2</v>
      </c>
      <c r="W79" s="22">
        <v>2</v>
      </c>
      <c r="X79" s="22">
        <v>2</v>
      </c>
      <c r="Y79" s="22">
        <v>2</v>
      </c>
      <c r="Z79" s="22">
        <v>2</v>
      </c>
      <c r="AA79" s="22">
        <v>2</v>
      </c>
      <c r="AB79" s="22">
        <v>2</v>
      </c>
      <c r="AC79" s="22">
        <v>2</v>
      </c>
    </row>
    <row r="80" spans="1:29" x14ac:dyDescent="0.3">
      <c r="A80" s="46"/>
      <c r="B80" s="46"/>
      <c r="C80" s="39" t="s">
        <v>160</v>
      </c>
      <c r="D80" s="39"/>
      <c r="E80" s="45" t="s">
        <v>121</v>
      </c>
      <c r="F80" s="45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</row>
    <row r="81" spans="1:29" x14ac:dyDescent="0.3">
      <c r="A81" s="46"/>
      <c r="B81" s="46"/>
      <c r="C81" s="39" t="s">
        <v>161</v>
      </c>
      <c r="D81" s="39"/>
      <c r="E81" s="45" t="s">
        <v>122</v>
      </c>
      <c r="F81" s="45"/>
      <c r="G81" s="22">
        <v>2</v>
      </c>
      <c r="H81" s="22">
        <v>2</v>
      </c>
      <c r="I81" s="22">
        <v>2</v>
      </c>
      <c r="J81" s="22">
        <v>2</v>
      </c>
      <c r="K81" s="22">
        <v>2</v>
      </c>
      <c r="L81" s="22">
        <v>2</v>
      </c>
      <c r="M81" s="22">
        <v>2</v>
      </c>
      <c r="N81" s="22">
        <v>2</v>
      </c>
      <c r="O81" s="22">
        <v>2</v>
      </c>
      <c r="P81" s="22">
        <v>2</v>
      </c>
      <c r="Q81" s="22">
        <v>2</v>
      </c>
      <c r="R81" s="22">
        <v>2</v>
      </c>
      <c r="S81" s="22">
        <v>2</v>
      </c>
      <c r="T81" s="22">
        <v>2</v>
      </c>
      <c r="U81" s="22">
        <v>2</v>
      </c>
      <c r="V81" s="22">
        <v>2</v>
      </c>
      <c r="W81" s="22">
        <v>2</v>
      </c>
      <c r="X81" s="22">
        <v>2</v>
      </c>
      <c r="Y81" s="22">
        <v>2</v>
      </c>
      <c r="Z81" s="22">
        <v>2</v>
      </c>
      <c r="AA81" s="22">
        <v>2</v>
      </c>
      <c r="AB81" s="22">
        <v>2</v>
      </c>
      <c r="AC81" s="22">
        <v>2</v>
      </c>
    </row>
    <row r="82" spans="1:29" x14ac:dyDescent="0.3">
      <c r="A82" s="46"/>
      <c r="B82" s="46"/>
      <c r="C82" s="39" t="s">
        <v>162</v>
      </c>
      <c r="D82" s="39"/>
      <c r="E82" s="45" t="s">
        <v>122</v>
      </c>
      <c r="F82" s="45"/>
      <c r="G82" s="22">
        <v>2</v>
      </c>
      <c r="H82" s="22">
        <v>2</v>
      </c>
      <c r="I82" s="22">
        <v>2</v>
      </c>
      <c r="J82" s="22">
        <v>2</v>
      </c>
      <c r="K82" s="22">
        <v>2</v>
      </c>
      <c r="L82" s="22">
        <v>2</v>
      </c>
      <c r="M82" s="22">
        <v>2</v>
      </c>
      <c r="N82" s="22">
        <v>2</v>
      </c>
      <c r="O82" s="22">
        <v>2</v>
      </c>
      <c r="P82" s="22">
        <v>2</v>
      </c>
      <c r="Q82" s="22">
        <v>2</v>
      </c>
      <c r="R82" s="22">
        <v>2</v>
      </c>
      <c r="S82" s="22">
        <v>2</v>
      </c>
      <c r="T82" s="22">
        <v>2</v>
      </c>
      <c r="U82" s="22">
        <v>2</v>
      </c>
      <c r="V82" s="22">
        <v>2</v>
      </c>
      <c r="W82" s="22">
        <v>2</v>
      </c>
      <c r="X82" s="22">
        <v>2</v>
      </c>
      <c r="Y82" s="22">
        <v>2</v>
      </c>
      <c r="Z82" s="22">
        <v>2</v>
      </c>
      <c r="AA82" s="22">
        <v>2</v>
      </c>
      <c r="AB82" s="22">
        <v>2</v>
      </c>
      <c r="AC82" s="22">
        <v>2</v>
      </c>
    </row>
    <row r="83" spans="1:29" x14ac:dyDescent="0.3">
      <c r="A83" s="46"/>
      <c r="B83" s="46"/>
      <c r="C83" s="53" t="s">
        <v>168</v>
      </c>
      <c r="D83" s="54"/>
      <c r="E83" s="40" t="s">
        <v>124</v>
      </c>
      <c r="F83" s="41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 spans="1:29" x14ac:dyDescent="0.3">
      <c r="A84" s="46"/>
      <c r="B84" s="46"/>
      <c r="C84" s="39" t="s">
        <v>163</v>
      </c>
      <c r="D84" s="39"/>
      <c r="E84" s="45" t="s">
        <v>123</v>
      </c>
      <c r="F84" s="45"/>
      <c r="G84" s="22">
        <v>2</v>
      </c>
      <c r="H84" s="22">
        <v>2</v>
      </c>
      <c r="I84" s="22">
        <v>2</v>
      </c>
      <c r="J84" s="22">
        <v>2</v>
      </c>
      <c r="K84" s="22">
        <v>2</v>
      </c>
      <c r="L84" s="22">
        <v>2</v>
      </c>
      <c r="M84" s="22">
        <v>2</v>
      </c>
      <c r="N84" s="22">
        <v>2</v>
      </c>
      <c r="O84" s="22">
        <v>2</v>
      </c>
      <c r="P84" s="22">
        <v>2</v>
      </c>
      <c r="Q84" s="22">
        <v>2</v>
      </c>
      <c r="R84" s="22">
        <v>2</v>
      </c>
      <c r="S84" s="22">
        <v>2</v>
      </c>
      <c r="T84" s="22">
        <v>2</v>
      </c>
      <c r="U84" s="22">
        <v>2</v>
      </c>
      <c r="V84" s="22">
        <v>2</v>
      </c>
      <c r="W84" s="22">
        <v>2</v>
      </c>
      <c r="X84" s="22">
        <v>2</v>
      </c>
      <c r="Y84" s="22">
        <v>2</v>
      </c>
      <c r="Z84" s="22">
        <v>2</v>
      </c>
      <c r="AA84" s="22">
        <v>2</v>
      </c>
      <c r="AB84" s="22">
        <v>2</v>
      </c>
      <c r="AC84" s="22">
        <v>2</v>
      </c>
    </row>
    <row r="85" spans="1:29" x14ac:dyDescent="0.3">
      <c r="A85" s="46"/>
      <c r="B85" s="46" t="s">
        <v>38</v>
      </c>
      <c r="C85" s="39" t="s">
        <v>36</v>
      </c>
      <c r="D85" s="39"/>
      <c r="E85" s="45" t="s">
        <v>91</v>
      </c>
      <c r="F85" s="45"/>
      <c r="G85" s="22">
        <v>5</v>
      </c>
      <c r="H85" s="22">
        <v>5</v>
      </c>
      <c r="I85" s="22">
        <v>5</v>
      </c>
      <c r="J85" s="22">
        <v>5</v>
      </c>
      <c r="K85" s="22">
        <v>5</v>
      </c>
      <c r="L85" s="22">
        <v>5</v>
      </c>
      <c r="M85" s="22">
        <v>5</v>
      </c>
      <c r="N85" s="22">
        <v>5</v>
      </c>
      <c r="O85" s="22">
        <v>5</v>
      </c>
      <c r="P85" s="22">
        <v>5</v>
      </c>
      <c r="Q85" s="22">
        <v>5</v>
      </c>
      <c r="R85" s="22">
        <v>5</v>
      </c>
      <c r="S85" s="22">
        <v>5</v>
      </c>
      <c r="T85" s="22">
        <v>5</v>
      </c>
      <c r="U85" s="22">
        <v>5</v>
      </c>
      <c r="V85" s="22">
        <v>5</v>
      </c>
      <c r="W85" s="22">
        <v>5</v>
      </c>
      <c r="X85" s="22">
        <v>5</v>
      </c>
      <c r="Y85" s="22">
        <v>5</v>
      </c>
      <c r="Z85" s="22">
        <v>5</v>
      </c>
      <c r="AA85" s="22">
        <v>5</v>
      </c>
      <c r="AB85" s="22">
        <v>5</v>
      </c>
      <c r="AC85" s="22">
        <v>5</v>
      </c>
    </row>
    <row r="86" spans="1:29" x14ac:dyDescent="0.3">
      <c r="A86" s="46"/>
      <c r="B86" s="46"/>
      <c r="C86" s="39" t="s">
        <v>37</v>
      </c>
      <c r="D86" s="39"/>
      <c r="E86" s="45" t="s">
        <v>91</v>
      </c>
      <c r="F86" s="45"/>
      <c r="G86" s="22">
        <v>5</v>
      </c>
      <c r="H86" s="22">
        <v>5</v>
      </c>
      <c r="I86" s="22">
        <v>5</v>
      </c>
      <c r="J86" s="22">
        <v>5</v>
      </c>
      <c r="K86" s="22">
        <v>5</v>
      </c>
      <c r="L86" s="22">
        <v>5</v>
      </c>
      <c r="M86" s="22">
        <v>5</v>
      </c>
      <c r="N86" s="22">
        <v>5</v>
      </c>
      <c r="O86" s="22">
        <v>5</v>
      </c>
      <c r="P86" s="22">
        <v>5</v>
      </c>
      <c r="Q86" s="22">
        <v>5</v>
      </c>
      <c r="R86" s="22">
        <v>5</v>
      </c>
      <c r="S86" s="22">
        <v>5</v>
      </c>
      <c r="T86" s="22">
        <v>5</v>
      </c>
      <c r="U86" s="22">
        <v>5</v>
      </c>
      <c r="V86" s="22">
        <v>5</v>
      </c>
      <c r="W86" s="22">
        <v>5</v>
      </c>
      <c r="X86" s="22">
        <v>5</v>
      </c>
      <c r="Y86" s="22">
        <v>5</v>
      </c>
      <c r="Z86" s="22">
        <v>5</v>
      </c>
      <c r="AA86" s="22">
        <v>5</v>
      </c>
      <c r="AB86" s="22">
        <v>5</v>
      </c>
      <c r="AC86" s="22">
        <v>5</v>
      </c>
    </row>
    <row r="87" spans="1:29" x14ac:dyDescent="0.3">
      <c r="A87" s="46"/>
      <c r="B87" s="48" t="s">
        <v>18</v>
      </c>
      <c r="C87" s="48"/>
      <c r="D87" s="48"/>
      <c r="E87" s="47" t="s">
        <v>17</v>
      </c>
      <c r="F87" s="47"/>
      <c r="G87" s="45">
        <f>SUM(G16:G86)</f>
        <v>109</v>
      </c>
      <c r="H87" s="45"/>
      <c r="I87" s="22">
        <f>SUM(I16:I86)</f>
        <v>108</v>
      </c>
      <c r="J87" s="22">
        <f>SUM(J16:J86)</f>
        <v>96</v>
      </c>
      <c r="K87" s="22">
        <f>SUM(L16:L86)</f>
        <v>92</v>
      </c>
      <c r="L87" s="22">
        <f>SUM(L16:L86)</f>
        <v>92</v>
      </c>
      <c r="M87" s="22">
        <f>SUM(M16:M86)</f>
        <v>90</v>
      </c>
      <c r="N87" s="22">
        <f>SUM(N16:N86)</f>
        <v>84</v>
      </c>
      <c r="O87" s="22">
        <f>SUM(O16:O86)</f>
        <v>78</v>
      </c>
      <c r="P87" s="22">
        <f>SUM(P16:P86)</f>
        <v>76</v>
      </c>
      <c r="Q87" s="22">
        <f>SUM(Q16:Q86)</f>
        <v>72</v>
      </c>
      <c r="R87" s="22">
        <f>SUM(R16:R86)</f>
        <v>64</v>
      </c>
      <c r="S87" s="22">
        <f>SUM(S16:S86)</f>
        <v>60</v>
      </c>
      <c r="T87" s="22">
        <f>SUM(T16:T86)</f>
        <v>55</v>
      </c>
      <c r="U87" s="22">
        <f>SUM(U16:U86)</f>
        <v>52</v>
      </c>
      <c r="V87" s="22">
        <f>SUM(V16:V86)</f>
        <v>48</v>
      </c>
      <c r="W87" s="22">
        <f>SUM(W16:W86)</f>
        <v>44</v>
      </c>
      <c r="X87" s="22">
        <f>SUM(X16:X86)</f>
        <v>40</v>
      </c>
      <c r="Y87" s="22">
        <f>SUM(Y16:Y86)</f>
        <v>36</v>
      </c>
      <c r="Z87" s="22">
        <f>SUM(Z16:Z86)</f>
        <v>32</v>
      </c>
      <c r="AA87" s="22">
        <f>SUM(AA16:AA86)</f>
        <v>32</v>
      </c>
      <c r="AB87" s="22">
        <f>SUM(AB16:AB86)</f>
        <v>28</v>
      </c>
      <c r="AC87" s="22">
        <f>SUM(AC16:AC86)</f>
        <v>24</v>
      </c>
    </row>
    <row r="88" spans="1:29" x14ac:dyDescent="0.3">
      <c r="A88" s="46"/>
      <c r="B88" s="48"/>
      <c r="C88" s="48"/>
      <c r="D88" s="48"/>
      <c r="E88" s="47" t="s">
        <v>99</v>
      </c>
      <c r="F88" s="47"/>
      <c r="G88" s="45">
        <f>SUM(H16:H86)</f>
        <v>129</v>
      </c>
      <c r="H88" s="45"/>
      <c r="I88" s="22">
        <f t="shared" ref="I88:AC88" si="0">SUM(I16:I86)</f>
        <v>108</v>
      </c>
      <c r="J88" s="22">
        <f t="shared" si="0"/>
        <v>96</v>
      </c>
      <c r="K88" s="22">
        <f t="shared" si="0"/>
        <v>94</v>
      </c>
      <c r="L88" s="22">
        <f t="shared" si="0"/>
        <v>92</v>
      </c>
      <c r="M88" s="22">
        <f t="shared" si="0"/>
        <v>90</v>
      </c>
      <c r="N88" s="22">
        <f t="shared" si="0"/>
        <v>84</v>
      </c>
      <c r="O88" s="22">
        <f t="shared" si="0"/>
        <v>78</v>
      </c>
      <c r="P88" s="22">
        <f t="shared" si="0"/>
        <v>76</v>
      </c>
      <c r="Q88" s="22">
        <f t="shared" si="0"/>
        <v>72</v>
      </c>
      <c r="R88" s="22">
        <f t="shared" si="0"/>
        <v>64</v>
      </c>
      <c r="S88" s="22">
        <f t="shared" si="0"/>
        <v>60</v>
      </c>
      <c r="T88" s="22">
        <f t="shared" si="0"/>
        <v>55</v>
      </c>
      <c r="U88" s="22">
        <f t="shared" si="0"/>
        <v>52</v>
      </c>
      <c r="V88" s="22">
        <f t="shared" si="0"/>
        <v>48</v>
      </c>
      <c r="W88" s="22">
        <f t="shared" si="0"/>
        <v>44</v>
      </c>
      <c r="X88" s="22">
        <f t="shared" si="0"/>
        <v>40</v>
      </c>
      <c r="Y88" s="22">
        <f t="shared" si="0"/>
        <v>36</v>
      </c>
      <c r="Z88" s="22">
        <f t="shared" si="0"/>
        <v>32</v>
      </c>
      <c r="AA88" s="22">
        <f t="shared" si="0"/>
        <v>32</v>
      </c>
      <c r="AB88" s="22">
        <f t="shared" si="0"/>
        <v>28</v>
      </c>
      <c r="AC88" s="22">
        <f t="shared" si="0"/>
        <v>24</v>
      </c>
    </row>
  </sheetData>
  <mergeCells count="163">
    <mergeCell ref="G88:H88"/>
    <mergeCell ref="C85:D85"/>
    <mergeCell ref="C82:D82"/>
    <mergeCell ref="C39:D39"/>
    <mergeCell ref="C46:D46"/>
    <mergeCell ref="C42:D42"/>
    <mergeCell ref="C43:D43"/>
    <mergeCell ref="C58:D58"/>
    <mergeCell ref="C47:D47"/>
    <mergeCell ref="C48:D48"/>
    <mergeCell ref="C52:D52"/>
    <mergeCell ref="E51:F51"/>
    <mergeCell ref="C49:D49"/>
    <mergeCell ref="C50:D50"/>
    <mergeCell ref="C51:D51"/>
    <mergeCell ref="E45:F45"/>
    <mergeCell ref="C59:D59"/>
    <mergeCell ref="E59:F59"/>
    <mergeCell ref="C65:D65"/>
    <mergeCell ref="E65:F65"/>
    <mergeCell ref="C83:D83"/>
    <mergeCell ref="E83:F83"/>
    <mergeCell ref="G87:H87"/>
    <mergeCell ref="B67:B75"/>
    <mergeCell ref="B6:E6"/>
    <mergeCell ref="B13:C13"/>
    <mergeCell ref="C15:D15"/>
    <mergeCell ref="E15:F15"/>
    <mergeCell ref="B16:D16"/>
    <mergeCell ref="B17:D17"/>
    <mergeCell ref="C21:D21"/>
    <mergeCell ref="C22:D22"/>
    <mergeCell ref="C23:D23"/>
    <mergeCell ref="C24:D24"/>
    <mergeCell ref="C25:D25"/>
    <mergeCell ref="C27:D27"/>
    <mergeCell ref="C28:D28"/>
    <mergeCell ref="E30:F30"/>
    <mergeCell ref="B18:D18"/>
    <mergeCell ref="B19:B27"/>
    <mergeCell ref="B28:B37"/>
    <mergeCell ref="B58:B66"/>
    <mergeCell ref="C20:D20"/>
    <mergeCell ref="C26:D26"/>
    <mergeCell ref="E26:F26"/>
    <mergeCell ref="C34:D34"/>
    <mergeCell ref="C37:D37"/>
    <mergeCell ref="C29:D29"/>
    <mergeCell ref="C30:D30"/>
    <mergeCell ref="C31:D31"/>
    <mergeCell ref="C32:D32"/>
    <mergeCell ref="C38:D38"/>
    <mergeCell ref="C33:D33"/>
    <mergeCell ref="A1:B1"/>
    <mergeCell ref="A2:B2"/>
    <mergeCell ref="A3:B3"/>
    <mergeCell ref="A4:B4"/>
    <mergeCell ref="C19:D19"/>
    <mergeCell ref="C35:D35"/>
    <mergeCell ref="C36:D36"/>
    <mergeCell ref="E16:F16"/>
    <mergeCell ref="E17:F17"/>
    <mergeCell ref="E18:F18"/>
    <mergeCell ref="E19:F19"/>
    <mergeCell ref="E21:F21"/>
    <mergeCell ref="E22:F22"/>
    <mergeCell ref="E23:F23"/>
    <mergeCell ref="E24:F24"/>
    <mergeCell ref="E37:F37"/>
    <mergeCell ref="E20:F20"/>
    <mergeCell ref="E34:F34"/>
    <mergeCell ref="E35:F35"/>
    <mergeCell ref="E36:F36"/>
    <mergeCell ref="E25:F25"/>
    <mergeCell ref="E27:F27"/>
    <mergeCell ref="E28:F28"/>
    <mergeCell ref="E29:F29"/>
    <mergeCell ref="E31:F31"/>
    <mergeCell ref="E32:F32"/>
    <mergeCell ref="E33:F33"/>
    <mergeCell ref="A16:A88"/>
    <mergeCell ref="E84:F84"/>
    <mergeCell ref="E85:F85"/>
    <mergeCell ref="E86:F86"/>
    <mergeCell ref="E87:F87"/>
    <mergeCell ref="E88:F88"/>
    <mergeCell ref="E76:F76"/>
    <mergeCell ref="E78:F78"/>
    <mergeCell ref="E79:F79"/>
    <mergeCell ref="E80:F80"/>
    <mergeCell ref="E81:F81"/>
    <mergeCell ref="E82:F82"/>
    <mergeCell ref="E69:F69"/>
    <mergeCell ref="E63:F63"/>
    <mergeCell ref="E70:F70"/>
    <mergeCell ref="E71:F71"/>
    <mergeCell ref="E38:F38"/>
    <mergeCell ref="E39:F39"/>
    <mergeCell ref="E42:F42"/>
    <mergeCell ref="E43:F43"/>
    <mergeCell ref="E58:F58"/>
    <mergeCell ref="E52:F52"/>
    <mergeCell ref="B87:D88"/>
    <mergeCell ref="E72:F72"/>
    <mergeCell ref="E60:F60"/>
    <mergeCell ref="E61:F61"/>
    <mergeCell ref="E62:F62"/>
    <mergeCell ref="E67:F67"/>
    <mergeCell ref="B76:B84"/>
    <mergeCell ref="B85:B86"/>
    <mergeCell ref="C60:D60"/>
    <mergeCell ref="C61:D61"/>
    <mergeCell ref="C62:D62"/>
    <mergeCell ref="C72:D72"/>
    <mergeCell ref="C71:D71"/>
    <mergeCell ref="C63:D63"/>
    <mergeCell ref="C70:D70"/>
    <mergeCell ref="C67:D67"/>
    <mergeCell ref="C69:D69"/>
    <mergeCell ref="C86:D86"/>
    <mergeCell ref="C84:D84"/>
    <mergeCell ref="C64:D64"/>
    <mergeCell ref="C66:D66"/>
    <mergeCell ref="E74:F74"/>
    <mergeCell ref="E77:F77"/>
    <mergeCell ref="E68:F68"/>
    <mergeCell ref="C68:D68"/>
    <mergeCell ref="C74:D74"/>
    <mergeCell ref="C44:D44"/>
    <mergeCell ref="C45:D45"/>
    <mergeCell ref="B38:B57"/>
    <mergeCell ref="C53:D53"/>
    <mergeCell ref="C56:D56"/>
    <mergeCell ref="C57:D57"/>
    <mergeCell ref="E53:F53"/>
    <mergeCell ref="E56:F56"/>
    <mergeCell ref="E57:F57"/>
    <mergeCell ref="E46:F46"/>
    <mergeCell ref="E47:F47"/>
    <mergeCell ref="E48:F48"/>
    <mergeCell ref="E49:F49"/>
    <mergeCell ref="E50:F50"/>
    <mergeCell ref="E44:F44"/>
    <mergeCell ref="C40:D40"/>
    <mergeCell ref="C41:D41"/>
    <mergeCell ref="E40:F40"/>
    <mergeCell ref="E41:F41"/>
    <mergeCell ref="C54:D54"/>
    <mergeCell ref="C55:D55"/>
    <mergeCell ref="E54:F54"/>
    <mergeCell ref="E55:F55"/>
    <mergeCell ref="C73:D73"/>
    <mergeCell ref="E73:F73"/>
    <mergeCell ref="C81:D81"/>
    <mergeCell ref="C80:D80"/>
    <mergeCell ref="C79:D79"/>
    <mergeCell ref="C78:D78"/>
    <mergeCell ref="C76:D76"/>
    <mergeCell ref="C75:D75"/>
    <mergeCell ref="E64:F64"/>
    <mergeCell ref="E66:F66"/>
    <mergeCell ref="E75:F75"/>
    <mergeCell ref="C77:D77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01"/>
  <sheetViews>
    <sheetView topLeftCell="A50" zoomScale="70" zoomScaleNormal="70" workbookViewId="0">
      <selection activeCell="E30" sqref="E30:F30"/>
    </sheetView>
  </sheetViews>
  <sheetFormatPr defaultRowHeight="13.8" x14ac:dyDescent="0.25"/>
  <cols>
    <col min="1" max="1" width="13.59765625" customWidth="1"/>
    <col min="2" max="2" width="21.09765625" customWidth="1"/>
    <col min="3" max="3" width="55.8984375" customWidth="1"/>
    <col min="4" max="4" width="12" customWidth="1"/>
    <col min="5" max="5" width="10.296875" customWidth="1"/>
    <col min="6" max="6" width="20.09765625" customWidth="1"/>
    <col min="7" max="8" width="6.09765625" customWidth="1"/>
    <col min="9" max="19" width="6" customWidth="1"/>
    <col min="20" max="20" width="6.09765625" customWidth="1"/>
    <col min="21" max="28" width="6" customWidth="1"/>
    <col min="29" max="29" width="6.09765625" customWidth="1"/>
    <col min="30" max="30" width="6" customWidth="1"/>
  </cols>
  <sheetData>
    <row r="1" spans="1:60" ht="17.399999999999999" thickBot="1" x14ac:dyDescent="0.35">
      <c r="A1" s="49" t="s">
        <v>3</v>
      </c>
      <c r="B1" s="49"/>
      <c r="C1" s="5" t="s">
        <v>4</v>
      </c>
      <c r="D1" s="1"/>
      <c r="E1" s="11"/>
      <c r="F1" s="12" t="s">
        <v>107</v>
      </c>
    </row>
    <row r="2" spans="1:60" ht="17.399999999999999" thickBot="1" x14ac:dyDescent="0.35">
      <c r="A2" s="49" t="s">
        <v>2</v>
      </c>
      <c r="B2" s="49"/>
      <c r="C2" s="3" t="s">
        <v>39</v>
      </c>
      <c r="D2" s="1"/>
      <c r="E2" s="13"/>
      <c r="F2" s="14" t="s">
        <v>106</v>
      </c>
    </row>
    <row r="3" spans="1:60" ht="17.399999999999999" thickBot="1" x14ac:dyDescent="0.35">
      <c r="A3" s="49" t="s">
        <v>1</v>
      </c>
      <c r="B3" s="49"/>
      <c r="C3" s="4">
        <v>44291</v>
      </c>
      <c r="D3" s="1"/>
      <c r="E3" s="15"/>
      <c r="F3" s="14" t="s">
        <v>105</v>
      </c>
    </row>
    <row r="4" spans="1:60" ht="18" customHeight="1" thickBot="1" x14ac:dyDescent="0.35">
      <c r="A4" s="49" t="s">
        <v>0</v>
      </c>
      <c r="B4" s="49"/>
      <c r="C4" s="4">
        <v>44311</v>
      </c>
      <c r="D4" s="1"/>
      <c r="E4" s="16"/>
      <c r="F4" s="14" t="s">
        <v>104</v>
      </c>
    </row>
    <row r="5" spans="1:60" ht="18" customHeight="1" thickBot="1" x14ac:dyDescent="0.35">
      <c r="A5" s="1"/>
      <c r="B5" s="1"/>
      <c r="C5" s="1"/>
      <c r="D5" s="1"/>
      <c r="E5" s="17"/>
      <c r="F5" s="18" t="s">
        <v>103</v>
      </c>
    </row>
    <row r="6" spans="1:60" ht="17.399999999999999" thickBot="1" x14ac:dyDescent="0.35">
      <c r="A6" s="1"/>
      <c r="B6" s="55" t="s">
        <v>40</v>
      </c>
      <c r="C6" s="55"/>
      <c r="D6" s="55"/>
      <c r="E6" s="56"/>
    </row>
    <row r="7" spans="1:60" ht="17.399999999999999" thickBot="1" x14ac:dyDescent="0.35">
      <c r="A7" s="1"/>
      <c r="B7" s="7" t="s">
        <v>7</v>
      </c>
      <c r="C7" s="7" t="s">
        <v>100</v>
      </c>
      <c r="D7" s="7" t="s">
        <v>17</v>
      </c>
      <c r="E7" s="7" t="s">
        <v>99</v>
      </c>
    </row>
    <row r="8" spans="1:60" ht="17.399999999999999" thickBot="1" x14ac:dyDescent="0.35">
      <c r="A8" s="1"/>
      <c r="B8" s="9">
        <v>1</v>
      </c>
      <c r="C8" s="3" t="s">
        <v>8</v>
      </c>
      <c r="D8" s="3">
        <f ca="1">SUMIF($E$16:$F$78,"Minh",$G$16:$G$78)+SUMIF($E$16:$F$78,"All team",$G$16:$G$78)/5</f>
        <v>19.399999999999999</v>
      </c>
      <c r="E8" s="3">
        <f ca="1">SUMIF($E$16:$F$78,"Minh",$H$16:$H$78)+SUMIF($E$16:$F$78,"All team",$H$16:$H$78)/5</f>
        <v>19</v>
      </c>
    </row>
    <row r="9" spans="1:60" ht="17.399999999999999" thickBot="1" x14ac:dyDescent="0.35">
      <c r="A9" s="1"/>
      <c r="B9" s="9">
        <v>2</v>
      </c>
      <c r="C9" s="3" t="s">
        <v>9</v>
      </c>
      <c r="D9" s="3">
        <f ca="1">SUMIF($E$16:$F$78,"M.Thắng",$G$16:$G$78)+SUMIF($E$16:$F$78,"All team",$G$16:$G$78)/5+SUMIF($E$16:$F$78,"Quang,M.Thắng",$G$16:$G$78)/2</f>
        <v>26.9</v>
      </c>
      <c r="E9" s="3">
        <f ca="1">SUMIF($E$16:$F$78,"M.Thắng",$H$16:$H$78)+SUMIF($E$16:$F$78,"All team",$H$16:$H$78)/5+SUMIF($E$16:$F$78,"Quang,M.Thắng",$H$16:$H$78)/2</f>
        <v>28</v>
      </c>
    </row>
    <row r="10" spans="1:60" ht="17.399999999999999" thickBot="1" x14ac:dyDescent="0.35">
      <c r="A10" s="1"/>
      <c r="B10" s="9">
        <v>3</v>
      </c>
      <c r="C10" s="3" t="s">
        <v>10</v>
      </c>
      <c r="D10" s="3">
        <f ca="1">SUMIF($E$16:$F$78,"T.Thắng",$G$16:$G$78)+SUMIF($E$16:$F$78,"All team",$G$16:$G$78)/5+SUMIF($E$16:$F$78,"Bửu, T.Thắng",$G$16:$G$78)/2</f>
        <v>20.399999999999999</v>
      </c>
      <c r="E10" s="3">
        <f ca="1">SUMIF($E$16:$F$78,"T.Thắng",$H$16:$H$78)+SUMIF($E$16:$F$78,"All team",$H$16:$H$78)/5+SUMIF($E$16:$F$78,"Bửu, T.Thắng",$H$16:$H$78)/2</f>
        <v>20</v>
      </c>
    </row>
    <row r="11" spans="1:60" ht="17.399999999999999" thickBot="1" x14ac:dyDescent="0.35">
      <c r="A11" s="1"/>
      <c r="B11" s="9">
        <v>4</v>
      </c>
      <c r="C11" s="3" t="s">
        <v>11</v>
      </c>
      <c r="D11" s="3">
        <f ca="1">SUMIF($E$16:$F$78,"Quang",$G$16:$G$78)+SUMIF($E$16:$F$78,"All team",$G$16:$G$78)/5+SUMIF($E$16:$F$78,"Quang,M.Thắng",$G$16:$G$78)/2</f>
        <v>32.9</v>
      </c>
      <c r="E11" s="3">
        <f ca="1">SUMIF($E$16:$F$78,"Quang",$H$16:$H$78)+SUMIF($E$16:$F$78,"All team",$H$16:$H$78)/5+SUMIF($E$16:$F$78,"Quang,M.Thắng",$H$16:$H$78)/2</f>
        <v>32</v>
      </c>
    </row>
    <row r="12" spans="1:60" ht="17.399999999999999" thickBot="1" x14ac:dyDescent="0.35">
      <c r="A12" s="1"/>
      <c r="B12" s="9">
        <v>5</v>
      </c>
      <c r="C12" s="3" t="s">
        <v>12</v>
      </c>
      <c r="D12" s="3">
        <f ca="1">SUMIF($E$16:$F$78,"Bửu",$G$16:$G$78)+SUMIF($E$16:$F$78,"All team",$G$16:$G$78)/5+SUMIF($E$16:$F$78,"Bửu, T.Thắng",$G$16:$G$78)/2</f>
        <v>18.399999999999999</v>
      </c>
      <c r="E12" s="3">
        <f ca="1">SUMIF($E$16:$F$78,"Bửu",$H$16:$H$78)+SUMIF($E$16:$F$78,"All team",$H$16:$H$78)/5+SUMIF($E$16:$F$78,"Bửu, T.Thắng",$H$16:$H$78)/2</f>
        <v>20</v>
      </c>
    </row>
    <row r="13" spans="1:60" ht="17.399999999999999" thickBot="1" x14ac:dyDescent="0.35">
      <c r="A13" s="1"/>
      <c r="B13" s="50" t="s">
        <v>18</v>
      </c>
      <c r="C13" s="50"/>
      <c r="D13" s="6">
        <f ca="1">SUM(D8:D12)</f>
        <v>118</v>
      </c>
      <c r="E13" s="6">
        <f ca="1">SUM(E8:E12)</f>
        <v>119</v>
      </c>
    </row>
    <row r="15" spans="1:60" ht="63.75" customHeight="1" x14ac:dyDescent="0.3">
      <c r="A15" s="28" t="s">
        <v>13</v>
      </c>
      <c r="B15" s="28" t="s">
        <v>14</v>
      </c>
      <c r="C15" s="58" t="s">
        <v>15</v>
      </c>
      <c r="D15" s="58"/>
      <c r="E15" s="58" t="s">
        <v>16</v>
      </c>
      <c r="F15" s="58"/>
      <c r="G15" s="20" t="s">
        <v>17</v>
      </c>
      <c r="H15" s="20" t="s">
        <v>99</v>
      </c>
      <c r="I15" s="21">
        <v>44291</v>
      </c>
      <c r="J15" s="21">
        <v>44292</v>
      </c>
      <c r="K15" s="21">
        <v>44293</v>
      </c>
      <c r="L15" s="21">
        <v>44294</v>
      </c>
      <c r="M15" s="21">
        <v>44295</v>
      </c>
      <c r="N15" s="21">
        <v>44296</v>
      </c>
      <c r="O15" s="21">
        <v>44297</v>
      </c>
      <c r="P15" s="21">
        <v>44298</v>
      </c>
      <c r="Q15" s="21">
        <v>44299</v>
      </c>
      <c r="R15" s="21">
        <v>44300</v>
      </c>
      <c r="S15" s="21">
        <v>44301</v>
      </c>
      <c r="T15" s="21">
        <v>44302</v>
      </c>
      <c r="U15" s="21">
        <v>44303</v>
      </c>
      <c r="V15" s="21">
        <v>44304</v>
      </c>
      <c r="W15" s="21">
        <v>44305</v>
      </c>
      <c r="X15" s="21">
        <v>44306</v>
      </c>
      <c r="Y15" s="21">
        <v>44307</v>
      </c>
      <c r="Z15" s="21">
        <v>44308</v>
      </c>
      <c r="AA15" s="21">
        <v>44309</v>
      </c>
      <c r="AB15" s="21">
        <v>44310</v>
      </c>
      <c r="AC15" s="21">
        <v>44311</v>
      </c>
      <c r="AD15" s="21">
        <v>44312</v>
      </c>
      <c r="AE15" s="8"/>
      <c r="AF15" s="8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t="16.8" x14ac:dyDescent="0.3">
      <c r="A16" s="46" t="s">
        <v>39</v>
      </c>
      <c r="B16" s="39" t="s">
        <v>19</v>
      </c>
      <c r="C16" s="39"/>
      <c r="D16" s="39"/>
      <c r="E16" s="45" t="s">
        <v>91</v>
      </c>
      <c r="F16" s="45"/>
      <c r="G16" s="22">
        <v>10</v>
      </c>
      <c r="H16" s="22">
        <v>10</v>
      </c>
      <c r="I16" s="22">
        <v>10</v>
      </c>
      <c r="J16" s="23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</row>
    <row r="17" spans="1:30" ht="16.8" x14ac:dyDescent="0.3">
      <c r="A17" s="46"/>
      <c r="B17" s="39" t="s">
        <v>88</v>
      </c>
      <c r="C17" s="39"/>
      <c r="D17" s="39"/>
      <c r="E17" s="45" t="s">
        <v>92</v>
      </c>
      <c r="F17" s="45"/>
      <c r="G17" s="22">
        <v>2</v>
      </c>
      <c r="H17" s="22">
        <v>4</v>
      </c>
      <c r="I17" s="22">
        <v>4</v>
      </c>
      <c r="J17" s="22">
        <v>2</v>
      </c>
      <c r="K17" s="23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</row>
    <row r="18" spans="1:30" ht="16.8" x14ac:dyDescent="0.3">
      <c r="A18" s="46"/>
      <c r="B18" s="45"/>
      <c r="C18" s="45"/>
      <c r="D18" s="45"/>
      <c r="E18" s="45"/>
      <c r="F18" s="45"/>
      <c r="G18" s="22"/>
      <c r="H18" s="22"/>
      <c r="I18" s="22"/>
      <c r="J18" s="22"/>
      <c r="K18" s="24">
        <v>2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</row>
    <row r="19" spans="1:30" ht="16.8" x14ac:dyDescent="0.3">
      <c r="A19" s="46"/>
      <c r="B19" s="39" t="s">
        <v>21</v>
      </c>
      <c r="C19" s="39"/>
      <c r="D19" s="39"/>
      <c r="E19" s="45" t="s">
        <v>92</v>
      </c>
      <c r="F19" s="45"/>
      <c r="G19" s="22">
        <v>6</v>
      </c>
      <c r="H19" s="22">
        <v>4</v>
      </c>
      <c r="I19" s="22">
        <v>4</v>
      </c>
      <c r="J19" s="22">
        <v>4</v>
      </c>
      <c r="K19" s="22">
        <v>4</v>
      </c>
      <c r="L19" s="23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</row>
    <row r="20" spans="1:30" ht="16.8" x14ac:dyDescent="0.3">
      <c r="A20" s="46"/>
      <c r="B20" s="45"/>
      <c r="C20" s="45"/>
      <c r="D20" s="45"/>
      <c r="E20" s="45"/>
      <c r="F20" s="45"/>
      <c r="G20" s="22"/>
      <c r="H20" s="22"/>
      <c r="I20" s="22"/>
      <c r="J20" s="22"/>
      <c r="K20" s="22"/>
      <c r="L20" s="25">
        <v>2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 spans="1:30" ht="17.25" customHeight="1" x14ac:dyDescent="0.3">
      <c r="A21" s="46"/>
      <c r="B21" s="46" t="s">
        <v>23</v>
      </c>
      <c r="C21" s="39" t="s">
        <v>41</v>
      </c>
      <c r="D21" s="39"/>
      <c r="E21" s="45" t="s">
        <v>93</v>
      </c>
      <c r="F21" s="45"/>
      <c r="G21" s="27">
        <v>0.25</v>
      </c>
      <c r="H21" s="27">
        <v>0.25</v>
      </c>
      <c r="I21" s="27">
        <v>0.25</v>
      </c>
      <c r="J21" s="27">
        <v>0.25</v>
      </c>
      <c r="K21" s="27">
        <v>0.25</v>
      </c>
      <c r="L21" s="27">
        <v>0.25</v>
      </c>
      <c r="M21" s="23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</row>
    <row r="22" spans="1:30" ht="16.8" x14ac:dyDescent="0.3">
      <c r="A22" s="46"/>
      <c r="B22" s="46"/>
      <c r="C22" s="39" t="s">
        <v>55</v>
      </c>
      <c r="D22" s="39"/>
      <c r="E22" s="45" t="s">
        <v>93</v>
      </c>
      <c r="F22" s="45"/>
      <c r="G22" s="27">
        <v>0.25</v>
      </c>
      <c r="H22" s="27">
        <v>0.25</v>
      </c>
      <c r="I22" s="27">
        <v>0.25</v>
      </c>
      <c r="J22" s="27">
        <v>0.25</v>
      </c>
      <c r="K22" s="27">
        <v>0.25</v>
      </c>
      <c r="L22" s="27">
        <v>0.25</v>
      </c>
      <c r="M22" s="23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</row>
    <row r="23" spans="1:30" ht="16.8" x14ac:dyDescent="0.3">
      <c r="A23" s="46"/>
      <c r="B23" s="46"/>
      <c r="C23" s="39" t="s">
        <v>42</v>
      </c>
      <c r="D23" s="39"/>
      <c r="E23" s="45" t="s">
        <v>93</v>
      </c>
      <c r="F23" s="45"/>
      <c r="G23" s="27">
        <v>0.25</v>
      </c>
      <c r="H23" s="27">
        <v>0.25</v>
      </c>
      <c r="I23" s="27">
        <v>0.25</v>
      </c>
      <c r="J23" s="27">
        <v>0.25</v>
      </c>
      <c r="K23" s="27">
        <v>0.25</v>
      </c>
      <c r="L23" s="27">
        <v>0.25</v>
      </c>
      <c r="M23" s="23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</row>
    <row r="24" spans="1:30" ht="16.8" x14ac:dyDescent="0.3">
      <c r="A24" s="46"/>
      <c r="B24" s="46"/>
      <c r="C24" s="39" t="s">
        <v>43</v>
      </c>
      <c r="D24" s="39"/>
      <c r="E24" s="45" t="s">
        <v>93</v>
      </c>
      <c r="F24" s="45"/>
      <c r="G24" s="27">
        <v>0.25</v>
      </c>
      <c r="H24" s="27">
        <v>0.25</v>
      </c>
      <c r="I24" s="27">
        <v>0.25</v>
      </c>
      <c r="J24" s="27">
        <v>0.25</v>
      </c>
      <c r="K24" s="27">
        <v>0.25</v>
      </c>
      <c r="L24" s="27">
        <v>0.25</v>
      </c>
      <c r="M24" s="23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</row>
    <row r="25" spans="1:30" ht="16.8" x14ac:dyDescent="0.3">
      <c r="A25" s="46"/>
      <c r="B25" s="46"/>
      <c r="C25" s="39" t="s">
        <v>44</v>
      </c>
      <c r="D25" s="39"/>
      <c r="E25" s="45" t="s">
        <v>93</v>
      </c>
      <c r="F25" s="45"/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22">
        <v>1</v>
      </c>
      <c r="N25" s="23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</row>
    <row r="26" spans="1:30" ht="16.8" x14ac:dyDescent="0.3">
      <c r="A26" s="46"/>
      <c r="B26" s="46"/>
      <c r="C26" s="39" t="s">
        <v>45</v>
      </c>
      <c r="D26" s="39"/>
      <c r="E26" s="45" t="s">
        <v>93</v>
      </c>
      <c r="F26" s="45"/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22">
        <v>1</v>
      </c>
      <c r="N26" s="23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</row>
    <row r="27" spans="1:30" ht="16.8" x14ac:dyDescent="0.3">
      <c r="A27" s="46"/>
      <c r="B27" s="46"/>
      <c r="C27" s="39" t="s">
        <v>89</v>
      </c>
      <c r="D27" s="39"/>
      <c r="E27" s="45" t="s">
        <v>91</v>
      </c>
      <c r="F27" s="45"/>
      <c r="G27" s="22">
        <v>5</v>
      </c>
      <c r="H27" s="22">
        <v>10</v>
      </c>
      <c r="I27" s="22">
        <v>10</v>
      </c>
      <c r="J27" s="22">
        <v>10</v>
      </c>
      <c r="K27" s="22">
        <v>10</v>
      </c>
      <c r="L27" s="22">
        <v>10</v>
      </c>
      <c r="M27" s="22">
        <v>10</v>
      </c>
      <c r="N27" s="22">
        <v>5</v>
      </c>
      <c r="O27" s="23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</row>
    <row r="28" spans="1:30" ht="16.8" x14ac:dyDescent="0.3">
      <c r="A28" s="46"/>
      <c r="B28" s="46"/>
      <c r="C28" s="45"/>
      <c r="D28" s="45"/>
      <c r="E28" s="45"/>
      <c r="F28" s="45"/>
      <c r="G28" s="22"/>
      <c r="H28" s="22"/>
      <c r="I28" s="22"/>
      <c r="J28" s="22"/>
      <c r="K28" s="22"/>
      <c r="L28" s="22"/>
      <c r="M28" s="22"/>
      <c r="N28" s="10"/>
      <c r="O28" s="24">
        <v>5</v>
      </c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</row>
    <row r="29" spans="1:30" ht="16.8" x14ac:dyDescent="0.3">
      <c r="A29" s="46"/>
      <c r="B29" s="46" t="s">
        <v>27</v>
      </c>
      <c r="C29" s="39" t="s">
        <v>48</v>
      </c>
      <c r="D29" s="39"/>
      <c r="E29" s="45" t="s">
        <v>95</v>
      </c>
      <c r="F29" s="45"/>
      <c r="G29" s="22">
        <v>1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22">
        <v>1</v>
      </c>
      <c r="N29" s="22">
        <v>1</v>
      </c>
      <c r="O29" s="22">
        <v>1</v>
      </c>
      <c r="P29" s="23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</row>
    <row r="30" spans="1:30" ht="16.8" x14ac:dyDescent="0.3">
      <c r="A30" s="46"/>
      <c r="B30" s="46"/>
      <c r="C30" s="39" t="s">
        <v>56</v>
      </c>
      <c r="D30" s="39"/>
      <c r="E30" s="45" t="s">
        <v>95</v>
      </c>
      <c r="F30" s="45"/>
      <c r="G30" s="22">
        <v>3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22">
        <v>1</v>
      </c>
      <c r="N30" s="22">
        <v>1</v>
      </c>
      <c r="O30" s="22">
        <v>1</v>
      </c>
      <c r="P30" s="23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</row>
    <row r="31" spans="1:30" ht="16.8" x14ac:dyDescent="0.3">
      <c r="A31" s="46"/>
      <c r="B31" s="46"/>
      <c r="C31" s="45"/>
      <c r="D31" s="45"/>
      <c r="E31" s="45"/>
      <c r="F31" s="45"/>
      <c r="G31" s="22"/>
      <c r="H31" s="22"/>
      <c r="I31" s="22"/>
      <c r="J31" s="22"/>
      <c r="K31" s="22"/>
      <c r="L31" s="22"/>
      <c r="M31" s="22"/>
      <c r="N31" s="22"/>
      <c r="O31" s="10"/>
      <c r="P31" s="25">
        <v>2</v>
      </c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</row>
    <row r="32" spans="1:30" ht="16.8" x14ac:dyDescent="0.3">
      <c r="A32" s="46"/>
      <c r="B32" s="46"/>
      <c r="C32" s="39" t="s">
        <v>62</v>
      </c>
      <c r="D32" s="39"/>
      <c r="E32" s="45" t="s">
        <v>94</v>
      </c>
      <c r="F32" s="45"/>
      <c r="G32" s="22">
        <v>1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22">
        <v>1</v>
      </c>
      <c r="N32" s="22">
        <v>1</v>
      </c>
      <c r="O32" s="22">
        <v>1</v>
      </c>
      <c r="P32" s="23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</row>
    <row r="33" spans="1:30" ht="16.8" x14ac:dyDescent="0.3">
      <c r="A33" s="46"/>
      <c r="B33" s="46"/>
      <c r="C33" s="39" t="s">
        <v>68</v>
      </c>
      <c r="D33" s="39"/>
      <c r="E33" s="45" t="s">
        <v>94</v>
      </c>
      <c r="F33" s="45"/>
      <c r="G33" s="22"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22">
        <v>1</v>
      </c>
      <c r="N33" s="22">
        <v>1</v>
      </c>
      <c r="O33" s="22">
        <v>1</v>
      </c>
      <c r="P33" s="23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</row>
    <row r="34" spans="1:30" ht="16.8" x14ac:dyDescent="0.3">
      <c r="A34" s="46"/>
      <c r="B34" s="46"/>
      <c r="C34" s="39" t="s">
        <v>73</v>
      </c>
      <c r="D34" s="39"/>
      <c r="E34" s="45" t="s">
        <v>93</v>
      </c>
      <c r="F34" s="45"/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22">
        <v>1</v>
      </c>
      <c r="N34" s="22">
        <v>1</v>
      </c>
      <c r="O34" s="22">
        <v>1</v>
      </c>
      <c r="P34" s="22">
        <v>1</v>
      </c>
      <c r="Q34" s="23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</row>
    <row r="35" spans="1:30" ht="16.8" x14ac:dyDescent="0.3">
      <c r="A35" s="46"/>
      <c r="B35" s="46"/>
      <c r="C35" s="39" t="s">
        <v>80</v>
      </c>
      <c r="D35" s="39"/>
      <c r="E35" s="45" t="s">
        <v>93</v>
      </c>
      <c r="F35" s="45"/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2">
        <v>1</v>
      </c>
      <c r="N35" s="22">
        <v>1</v>
      </c>
      <c r="O35" s="22">
        <v>1</v>
      </c>
      <c r="P35" s="22">
        <v>1</v>
      </c>
      <c r="Q35" s="23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</row>
    <row r="36" spans="1:30" ht="16.8" x14ac:dyDescent="0.3">
      <c r="A36" s="46"/>
      <c r="B36" s="46"/>
      <c r="C36" s="39" t="s">
        <v>90</v>
      </c>
      <c r="D36" s="39"/>
      <c r="E36" s="45" t="s">
        <v>91</v>
      </c>
      <c r="F36" s="45"/>
      <c r="G36" s="22">
        <v>7</v>
      </c>
      <c r="H36" s="22">
        <v>10</v>
      </c>
      <c r="I36" s="22">
        <v>10</v>
      </c>
      <c r="J36" s="22">
        <v>10</v>
      </c>
      <c r="K36" s="22">
        <v>10</v>
      </c>
      <c r="L36" s="22">
        <v>10</v>
      </c>
      <c r="M36" s="22">
        <v>10</v>
      </c>
      <c r="N36" s="22">
        <v>10</v>
      </c>
      <c r="O36" s="22">
        <v>10</v>
      </c>
      <c r="P36" s="22">
        <v>10</v>
      </c>
      <c r="Q36" s="22">
        <v>7</v>
      </c>
      <c r="R36" s="23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</row>
    <row r="37" spans="1:30" ht="16.8" x14ac:dyDescent="0.3">
      <c r="A37" s="46"/>
      <c r="B37" s="46"/>
      <c r="C37" s="45"/>
      <c r="D37" s="45"/>
      <c r="E37" s="45"/>
      <c r="F37" s="45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10"/>
      <c r="R37" s="24">
        <v>3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</row>
    <row r="38" spans="1:30" ht="16.8" x14ac:dyDescent="0.3">
      <c r="A38" s="46"/>
      <c r="B38" s="46" t="s">
        <v>31</v>
      </c>
      <c r="C38" s="39" t="s">
        <v>49</v>
      </c>
      <c r="D38" s="39"/>
      <c r="E38" s="45" t="s">
        <v>96</v>
      </c>
      <c r="F38" s="45"/>
      <c r="G38" s="22">
        <v>1</v>
      </c>
      <c r="H38" s="22">
        <v>2</v>
      </c>
      <c r="I38" s="22">
        <v>2</v>
      </c>
      <c r="J38" s="22">
        <v>2</v>
      </c>
      <c r="K38" s="22">
        <v>2</v>
      </c>
      <c r="L38" s="22">
        <v>2</v>
      </c>
      <c r="M38" s="22">
        <v>2</v>
      </c>
      <c r="N38" s="22">
        <v>2</v>
      </c>
      <c r="O38" s="22">
        <v>2</v>
      </c>
      <c r="P38" s="22">
        <v>2</v>
      </c>
      <c r="Q38" s="22">
        <v>2</v>
      </c>
      <c r="R38" s="22">
        <v>1</v>
      </c>
      <c r="S38" s="23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</row>
    <row r="39" spans="1:30" ht="16.8" x14ac:dyDescent="0.3">
      <c r="A39" s="46"/>
      <c r="B39" s="46"/>
      <c r="C39" s="45"/>
      <c r="D39" s="45"/>
      <c r="E39" s="45"/>
      <c r="F39" s="45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10"/>
      <c r="S39" s="24">
        <v>1</v>
      </c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</row>
    <row r="40" spans="1:30" ht="16.8" x14ac:dyDescent="0.3">
      <c r="A40" s="46"/>
      <c r="B40" s="46"/>
      <c r="C40" s="39" t="s">
        <v>50</v>
      </c>
      <c r="D40" s="39"/>
      <c r="E40" s="45" t="s">
        <v>97</v>
      </c>
      <c r="F40" s="45"/>
      <c r="G40" s="22">
        <v>2</v>
      </c>
      <c r="H40" s="22">
        <v>2</v>
      </c>
      <c r="I40" s="22">
        <v>2</v>
      </c>
      <c r="J40" s="22">
        <v>2</v>
      </c>
      <c r="K40" s="22">
        <v>2</v>
      </c>
      <c r="L40" s="22">
        <v>2</v>
      </c>
      <c r="M40" s="22">
        <v>2</v>
      </c>
      <c r="N40" s="22">
        <v>2</v>
      </c>
      <c r="O40" s="22">
        <v>2</v>
      </c>
      <c r="P40" s="22">
        <v>2</v>
      </c>
      <c r="Q40" s="22">
        <v>2</v>
      </c>
      <c r="R40" s="22">
        <v>2</v>
      </c>
      <c r="S40" s="23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</row>
    <row r="41" spans="1:30" ht="16.8" x14ac:dyDescent="0.3">
      <c r="A41" s="46"/>
      <c r="B41" s="46"/>
      <c r="C41" s="39" t="s">
        <v>57</v>
      </c>
      <c r="D41" s="39"/>
      <c r="E41" s="45" t="s">
        <v>96</v>
      </c>
      <c r="F41" s="45"/>
      <c r="G41" s="22">
        <v>2</v>
      </c>
      <c r="H41" s="22">
        <v>2</v>
      </c>
      <c r="I41" s="22">
        <v>2</v>
      </c>
      <c r="J41" s="22">
        <v>2</v>
      </c>
      <c r="K41" s="22">
        <v>2</v>
      </c>
      <c r="L41" s="22">
        <v>2</v>
      </c>
      <c r="M41" s="22">
        <v>2</v>
      </c>
      <c r="N41" s="22">
        <v>2</v>
      </c>
      <c r="O41" s="22">
        <v>2</v>
      </c>
      <c r="P41" s="22">
        <v>2</v>
      </c>
      <c r="Q41" s="22">
        <v>2</v>
      </c>
      <c r="R41" s="22">
        <v>2</v>
      </c>
      <c r="S41" s="23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</row>
    <row r="42" spans="1:30" ht="16.8" x14ac:dyDescent="0.3">
      <c r="A42" s="46"/>
      <c r="B42" s="46"/>
      <c r="C42" s="39" t="s">
        <v>58</v>
      </c>
      <c r="D42" s="39"/>
      <c r="E42" s="45" t="s">
        <v>97</v>
      </c>
      <c r="F42" s="45"/>
      <c r="G42" s="22">
        <v>6</v>
      </c>
      <c r="H42" s="22">
        <v>4</v>
      </c>
      <c r="I42" s="22">
        <v>4</v>
      </c>
      <c r="J42" s="22">
        <v>4</v>
      </c>
      <c r="K42" s="22">
        <v>4</v>
      </c>
      <c r="L42" s="22">
        <v>4</v>
      </c>
      <c r="M42" s="22">
        <v>4</v>
      </c>
      <c r="N42" s="22">
        <v>4</v>
      </c>
      <c r="O42" s="22">
        <v>4</v>
      </c>
      <c r="P42" s="22">
        <v>4</v>
      </c>
      <c r="Q42" s="22">
        <v>4</v>
      </c>
      <c r="R42" s="22">
        <v>4</v>
      </c>
      <c r="S42" s="22">
        <v>2</v>
      </c>
      <c r="T42" s="23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</row>
    <row r="43" spans="1:30" ht="16.8" x14ac:dyDescent="0.3">
      <c r="A43" s="46"/>
      <c r="B43" s="46"/>
      <c r="C43" s="60"/>
      <c r="D43" s="60"/>
      <c r="E43" s="45"/>
      <c r="F43" s="45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10"/>
      <c r="T43" s="25">
        <v>2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</row>
    <row r="44" spans="1:30" ht="16.8" x14ac:dyDescent="0.3">
      <c r="A44" s="46"/>
      <c r="B44" s="46"/>
      <c r="C44" s="39" t="s">
        <v>64</v>
      </c>
      <c r="D44" s="39"/>
      <c r="E44" s="45" t="s">
        <v>96</v>
      </c>
      <c r="F44" s="45"/>
      <c r="G44" s="22">
        <v>2</v>
      </c>
      <c r="H44" s="22">
        <v>2</v>
      </c>
      <c r="I44" s="22">
        <v>2</v>
      </c>
      <c r="J44" s="22">
        <v>2</v>
      </c>
      <c r="K44" s="22">
        <v>2</v>
      </c>
      <c r="L44" s="22">
        <v>2</v>
      </c>
      <c r="M44" s="22">
        <v>2</v>
      </c>
      <c r="N44" s="22">
        <v>2</v>
      </c>
      <c r="O44" s="22">
        <v>2</v>
      </c>
      <c r="P44" s="22">
        <v>2</v>
      </c>
      <c r="Q44" s="22">
        <v>2</v>
      </c>
      <c r="R44" s="22">
        <v>2</v>
      </c>
      <c r="S44" s="22">
        <v>2</v>
      </c>
      <c r="T44" s="23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</row>
    <row r="45" spans="1:30" ht="16.8" x14ac:dyDescent="0.3">
      <c r="A45" s="46"/>
      <c r="B45" s="46"/>
      <c r="C45" s="39" t="s">
        <v>63</v>
      </c>
      <c r="D45" s="39"/>
      <c r="E45" s="45" t="s">
        <v>97</v>
      </c>
      <c r="F45" s="45"/>
      <c r="G45" s="22">
        <v>2</v>
      </c>
      <c r="H45" s="22">
        <v>2</v>
      </c>
      <c r="I45" s="22">
        <v>2</v>
      </c>
      <c r="J45" s="22">
        <v>2</v>
      </c>
      <c r="K45" s="22">
        <v>2</v>
      </c>
      <c r="L45" s="22">
        <v>2</v>
      </c>
      <c r="M45" s="22">
        <v>2</v>
      </c>
      <c r="N45" s="22">
        <v>2</v>
      </c>
      <c r="O45" s="22">
        <v>2</v>
      </c>
      <c r="P45" s="22">
        <v>2</v>
      </c>
      <c r="Q45" s="22">
        <v>2</v>
      </c>
      <c r="R45" s="22">
        <v>2</v>
      </c>
      <c r="S45" s="22">
        <v>2</v>
      </c>
      <c r="T45" s="23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</row>
    <row r="46" spans="1:30" ht="16.8" x14ac:dyDescent="0.3">
      <c r="A46" s="46"/>
      <c r="B46" s="46"/>
      <c r="C46" s="39" t="s">
        <v>69</v>
      </c>
      <c r="D46" s="39"/>
      <c r="E46" s="45" t="s">
        <v>96</v>
      </c>
      <c r="F46" s="45"/>
      <c r="G46" s="22">
        <v>2</v>
      </c>
      <c r="H46" s="22">
        <v>2</v>
      </c>
      <c r="I46" s="22">
        <v>2</v>
      </c>
      <c r="J46" s="22">
        <v>2</v>
      </c>
      <c r="K46" s="22">
        <v>2</v>
      </c>
      <c r="L46" s="22">
        <v>2</v>
      </c>
      <c r="M46" s="22">
        <v>2</v>
      </c>
      <c r="N46" s="22">
        <v>2</v>
      </c>
      <c r="O46" s="22">
        <v>2</v>
      </c>
      <c r="P46" s="22">
        <v>2</v>
      </c>
      <c r="Q46" s="22">
        <v>2</v>
      </c>
      <c r="R46" s="22">
        <v>2</v>
      </c>
      <c r="S46" s="22">
        <v>2</v>
      </c>
      <c r="T46" s="22">
        <v>2</v>
      </c>
      <c r="U46" s="23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</row>
    <row r="47" spans="1:30" ht="16.8" x14ac:dyDescent="0.3">
      <c r="A47" s="46"/>
      <c r="B47" s="46"/>
      <c r="C47" s="39" t="s">
        <v>70</v>
      </c>
      <c r="D47" s="39"/>
      <c r="E47" s="45" t="s">
        <v>97</v>
      </c>
      <c r="F47" s="45"/>
      <c r="G47" s="22">
        <v>2</v>
      </c>
      <c r="H47" s="22">
        <v>2</v>
      </c>
      <c r="I47" s="22">
        <v>2</v>
      </c>
      <c r="J47" s="22">
        <v>2</v>
      </c>
      <c r="K47" s="22">
        <v>2</v>
      </c>
      <c r="L47" s="22">
        <v>2</v>
      </c>
      <c r="M47" s="22">
        <v>2</v>
      </c>
      <c r="N47" s="22">
        <v>2</v>
      </c>
      <c r="O47" s="22">
        <v>2</v>
      </c>
      <c r="P47" s="22">
        <v>2</v>
      </c>
      <c r="Q47" s="22">
        <v>2</v>
      </c>
      <c r="R47" s="22">
        <v>2</v>
      </c>
      <c r="S47" s="22">
        <v>2</v>
      </c>
      <c r="T47" s="22">
        <v>2</v>
      </c>
      <c r="U47" s="23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</row>
    <row r="48" spans="1:30" ht="16.8" x14ac:dyDescent="0.3">
      <c r="A48" s="46"/>
      <c r="B48" s="46"/>
      <c r="C48" s="39" t="s">
        <v>74</v>
      </c>
      <c r="D48" s="39"/>
      <c r="E48" s="45" t="s">
        <v>96</v>
      </c>
      <c r="F48" s="45"/>
      <c r="G48" s="22">
        <v>3</v>
      </c>
      <c r="H48" s="22">
        <v>2</v>
      </c>
      <c r="I48" s="22">
        <v>2</v>
      </c>
      <c r="J48" s="22"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>
        <v>2</v>
      </c>
      <c r="Q48" s="22">
        <v>2</v>
      </c>
      <c r="R48" s="22">
        <v>2</v>
      </c>
      <c r="S48" s="22">
        <v>2</v>
      </c>
      <c r="T48" s="22">
        <v>2</v>
      </c>
      <c r="U48" s="22">
        <v>2</v>
      </c>
      <c r="V48" s="23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</row>
    <row r="49" spans="1:30" ht="16.8" x14ac:dyDescent="0.3">
      <c r="A49" s="46"/>
      <c r="B49" s="46"/>
      <c r="C49" s="45"/>
      <c r="D49" s="45"/>
      <c r="E49" s="45"/>
      <c r="F49" s="45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0"/>
      <c r="V49" s="25">
        <v>1</v>
      </c>
      <c r="W49" s="22"/>
      <c r="X49" s="22"/>
      <c r="Y49" s="22"/>
      <c r="Z49" s="22"/>
      <c r="AA49" s="22"/>
      <c r="AB49" s="22"/>
      <c r="AC49" s="22"/>
      <c r="AD49" s="22"/>
    </row>
    <row r="50" spans="1:30" ht="16.8" x14ac:dyDescent="0.3">
      <c r="A50" s="46"/>
      <c r="B50" s="46"/>
      <c r="C50" s="39" t="s">
        <v>75</v>
      </c>
      <c r="D50" s="39"/>
      <c r="E50" s="45" t="s">
        <v>97</v>
      </c>
      <c r="F50" s="45"/>
      <c r="G50" s="22">
        <v>4</v>
      </c>
      <c r="H50" s="22">
        <v>4</v>
      </c>
      <c r="I50" s="22">
        <v>4</v>
      </c>
      <c r="J50" s="22">
        <v>4</v>
      </c>
      <c r="K50" s="22">
        <v>4</v>
      </c>
      <c r="L50" s="22">
        <v>4</v>
      </c>
      <c r="M50" s="22">
        <v>4</v>
      </c>
      <c r="N50" s="22">
        <v>4</v>
      </c>
      <c r="O50" s="22">
        <v>4</v>
      </c>
      <c r="P50" s="22">
        <v>4</v>
      </c>
      <c r="Q50" s="22">
        <v>4</v>
      </c>
      <c r="R50" s="22">
        <v>4</v>
      </c>
      <c r="S50" s="22">
        <v>4</v>
      </c>
      <c r="T50" s="22">
        <v>4</v>
      </c>
      <c r="U50" s="22">
        <v>4</v>
      </c>
      <c r="V50" s="22">
        <v>2</v>
      </c>
      <c r="W50" s="23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</row>
    <row r="51" spans="1:30" ht="16.8" x14ac:dyDescent="0.3">
      <c r="A51" s="46"/>
      <c r="B51" s="46"/>
      <c r="C51" s="39" t="s">
        <v>81</v>
      </c>
      <c r="D51" s="39"/>
      <c r="E51" s="45" t="s">
        <v>96</v>
      </c>
      <c r="F51" s="45"/>
      <c r="G51" s="22">
        <v>2</v>
      </c>
      <c r="H51" s="22">
        <v>2</v>
      </c>
      <c r="I51" s="22">
        <v>2</v>
      </c>
      <c r="J51" s="22">
        <v>2</v>
      </c>
      <c r="K51" s="22">
        <v>2</v>
      </c>
      <c r="L51" s="22">
        <v>2</v>
      </c>
      <c r="M51" s="22">
        <v>2</v>
      </c>
      <c r="N51" s="22">
        <v>2</v>
      </c>
      <c r="O51" s="22">
        <v>2</v>
      </c>
      <c r="P51" s="22">
        <v>2</v>
      </c>
      <c r="Q51" s="22">
        <v>2</v>
      </c>
      <c r="R51" s="22">
        <v>2</v>
      </c>
      <c r="S51" s="22">
        <v>2</v>
      </c>
      <c r="T51" s="22">
        <v>2</v>
      </c>
      <c r="U51" s="22">
        <v>2</v>
      </c>
      <c r="V51" s="22">
        <v>2</v>
      </c>
      <c r="W51" s="23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</row>
    <row r="52" spans="1:30" ht="16.8" x14ac:dyDescent="0.3">
      <c r="A52" s="46"/>
      <c r="B52" s="46"/>
      <c r="C52" s="39" t="s">
        <v>82</v>
      </c>
      <c r="D52" s="39"/>
      <c r="E52" s="45" t="s">
        <v>97</v>
      </c>
      <c r="F52" s="45"/>
      <c r="G52" s="22">
        <v>2</v>
      </c>
      <c r="H52" s="22">
        <v>2</v>
      </c>
      <c r="I52" s="22">
        <v>2</v>
      </c>
      <c r="J52" s="22">
        <v>2</v>
      </c>
      <c r="K52" s="22">
        <v>2</v>
      </c>
      <c r="L52" s="22">
        <v>2</v>
      </c>
      <c r="M52" s="22">
        <v>2</v>
      </c>
      <c r="N52" s="22">
        <v>2</v>
      </c>
      <c r="O52" s="22">
        <v>2</v>
      </c>
      <c r="P52" s="22">
        <v>2</v>
      </c>
      <c r="Q52" s="22">
        <v>2</v>
      </c>
      <c r="R52" s="22">
        <v>2</v>
      </c>
      <c r="S52" s="22">
        <v>2</v>
      </c>
      <c r="T52" s="22">
        <v>2</v>
      </c>
      <c r="U52" s="22">
        <v>2</v>
      </c>
      <c r="V52" s="22">
        <v>2</v>
      </c>
      <c r="W52" s="22">
        <v>2</v>
      </c>
      <c r="X52" s="23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</row>
    <row r="53" spans="1:30" ht="16.8" x14ac:dyDescent="0.3">
      <c r="A53" s="46"/>
      <c r="B53" s="46"/>
      <c r="C53" s="39" t="s">
        <v>30</v>
      </c>
      <c r="D53" s="39"/>
      <c r="E53" s="45" t="s">
        <v>91</v>
      </c>
      <c r="F53" s="45"/>
      <c r="G53" s="22">
        <v>10</v>
      </c>
      <c r="H53" s="22">
        <v>10</v>
      </c>
      <c r="I53" s="22">
        <v>10</v>
      </c>
      <c r="J53" s="22">
        <v>10</v>
      </c>
      <c r="K53" s="22">
        <v>10</v>
      </c>
      <c r="L53" s="22">
        <v>10</v>
      </c>
      <c r="M53" s="22">
        <v>10</v>
      </c>
      <c r="N53" s="22">
        <v>10</v>
      </c>
      <c r="O53" s="22">
        <v>10</v>
      </c>
      <c r="P53" s="22">
        <v>10</v>
      </c>
      <c r="Q53" s="22">
        <v>10</v>
      </c>
      <c r="R53" s="22">
        <v>10</v>
      </c>
      <c r="S53" s="22">
        <v>10</v>
      </c>
      <c r="T53" s="22">
        <v>10</v>
      </c>
      <c r="U53" s="22">
        <v>10</v>
      </c>
      <c r="V53" s="22">
        <v>10</v>
      </c>
      <c r="W53" s="22">
        <v>10</v>
      </c>
      <c r="X53" s="22">
        <v>10</v>
      </c>
      <c r="Y53" s="23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</row>
    <row r="54" spans="1:30" ht="16.8" x14ac:dyDescent="0.3">
      <c r="A54" s="46"/>
      <c r="B54" s="46" t="s">
        <v>33</v>
      </c>
      <c r="C54" s="39" t="s">
        <v>51</v>
      </c>
      <c r="D54" s="39"/>
      <c r="E54" s="45" t="s">
        <v>93</v>
      </c>
      <c r="F54" s="45"/>
      <c r="G54" s="22">
        <v>1</v>
      </c>
      <c r="H54" s="22">
        <v>1</v>
      </c>
      <c r="I54" s="22">
        <v>1</v>
      </c>
      <c r="J54" s="22">
        <v>1</v>
      </c>
      <c r="K54" s="22">
        <v>1</v>
      </c>
      <c r="L54" s="22">
        <v>1</v>
      </c>
      <c r="M54" s="22">
        <v>1</v>
      </c>
      <c r="N54" s="22">
        <v>1</v>
      </c>
      <c r="O54" s="22">
        <v>1</v>
      </c>
      <c r="P54" s="22">
        <v>1</v>
      </c>
      <c r="Q54" s="22">
        <v>1</v>
      </c>
      <c r="R54" s="22">
        <v>1</v>
      </c>
      <c r="S54" s="22">
        <v>1</v>
      </c>
      <c r="T54" s="22">
        <v>1</v>
      </c>
      <c r="U54" s="22">
        <v>1</v>
      </c>
      <c r="V54" s="22">
        <v>1</v>
      </c>
      <c r="W54" s="22">
        <v>1</v>
      </c>
      <c r="X54" s="22">
        <v>1</v>
      </c>
      <c r="Y54" s="22">
        <v>1</v>
      </c>
      <c r="Z54" s="23">
        <v>0</v>
      </c>
      <c r="AA54" s="22">
        <v>0</v>
      </c>
      <c r="AB54" s="22">
        <v>0</v>
      </c>
      <c r="AC54" s="22">
        <v>0</v>
      </c>
      <c r="AD54" s="22">
        <v>0</v>
      </c>
    </row>
    <row r="55" spans="1:30" ht="16.8" x14ac:dyDescent="0.3">
      <c r="A55" s="46"/>
      <c r="B55" s="46"/>
      <c r="C55" s="39" t="s">
        <v>59</v>
      </c>
      <c r="D55" s="39"/>
      <c r="E55" s="45" t="s">
        <v>93</v>
      </c>
      <c r="F55" s="45"/>
      <c r="G55" s="22">
        <v>3</v>
      </c>
      <c r="H55" s="22">
        <v>1</v>
      </c>
      <c r="I55" s="22">
        <v>1</v>
      </c>
      <c r="J55" s="22">
        <v>1</v>
      </c>
      <c r="K55" s="22">
        <v>1</v>
      </c>
      <c r="L55" s="22">
        <v>1</v>
      </c>
      <c r="M55" s="22">
        <v>1</v>
      </c>
      <c r="N55" s="22">
        <v>1</v>
      </c>
      <c r="O55" s="22">
        <v>1</v>
      </c>
      <c r="P55" s="22">
        <v>1</v>
      </c>
      <c r="Q55" s="22">
        <v>1</v>
      </c>
      <c r="R55" s="22">
        <v>1</v>
      </c>
      <c r="S55" s="22">
        <v>1</v>
      </c>
      <c r="T55" s="22">
        <v>1</v>
      </c>
      <c r="U55" s="22">
        <v>1</v>
      </c>
      <c r="V55" s="22">
        <v>1</v>
      </c>
      <c r="W55" s="22">
        <v>1</v>
      </c>
      <c r="X55" s="22">
        <v>1</v>
      </c>
      <c r="Y55" s="22">
        <v>1</v>
      </c>
      <c r="Z55" s="23">
        <v>0</v>
      </c>
      <c r="AA55" s="22">
        <v>0</v>
      </c>
      <c r="AB55" s="22">
        <v>0</v>
      </c>
      <c r="AC55" s="22">
        <v>0</v>
      </c>
      <c r="AD55" s="22">
        <v>0</v>
      </c>
    </row>
    <row r="56" spans="1:30" ht="16.8" x14ac:dyDescent="0.3">
      <c r="A56" s="46"/>
      <c r="B56" s="46"/>
      <c r="C56" s="45"/>
      <c r="D56" s="45"/>
      <c r="E56" s="45"/>
      <c r="F56" s="45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10"/>
      <c r="Z56" s="25">
        <v>2</v>
      </c>
      <c r="AA56" s="22"/>
      <c r="AB56" s="22"/>
      <c r="AC56" s="22"/>
      <c r="AD56" s="22"/>
    </row>
    <row r="57" spans="1:30" ht="16.8" x14ac:dyDescent="0.3">
      <c r="A57" s="46"/>
      <c r="B57" s="46"/>
      <c r="C57" s="39" t="s">
        <v>65</v>
      </c>
      <c r="D57" s="39"/>
      <c r="E57" s="45" t="s">
        <v>94</v>
      </c>
      <c r="F57" s="45"/>
      <c r="G57" s="22">
        <v>1</v>
      </c>
      <c r="H57" s="22">
        <v>1</v>
      </c>
      <c r="I57" s="22">
        <v>1</v>
      </c>
      <c r="J57" s="22">
        <v>1</v>
      </c>
      <c r="K57" s="22">
        <v>1</v>
      </c>
      <c r="L57" s="22">
        <v>1</v>
      </c>
      <c r="M57" s="22">
        <v>1</v>
      </c>
      <c r="N57" s="22">
        <v>1</v>
      </c>
      <c r="O57" s="22">
        <v>1</v>
      </c>
      <c r="P57" s="22">
        <v>1</v>
      </c>
      <c r="Q57" s="22">
        <v>1</v>
      </c>
      <c r="R57" s="22">
        <v>1</v>
      </c>
      <c r="S57" s="22">
        <v>1</v>
      </c>
      <c r="T57" s="22">
        <v>1</v>
      </c>
      <c r="U57" s="22">
        <v>1</v>
      </c>
      <c r="V57" s="22">
        <v>1</v>
      </c>
      <c r="W57" s="22">
        <v>1</v>
      </c>
      <c r="X57" s="22">
        <v>1</v>
      </c>
      <c r="Y57" s="22">
        <v>1</v>
      </c>
      <c r="Z57" s="23">
        <v>0</v>
      </c>
      <c r="AA57" s="22">
        <v>0</v>
      </c>
      <c r="AB57" s="22">
        <v>0</v>
      </c>
      <c r="AC57" s="22">
        <v>0</v>
      </c>
      <c r="AD57" s="22">
        <v>0</v>
      </c>
    </row>
    <row r="58" spans="1:30" ht="16.8" x14ac:dyDescent="0.3">
      <c r="A58" s="46"/>
      <c r="B58" s="46"/>
      <c r="C58" s="39" t="s">
        <v>71</v>
      </c>
      <c r="D58" s="39"/>
      <c r="E58" s="45" t="s">
        <v>94</v>
      </c>
      <c r="F58" s="45"/>
      <c r="G58" s="22">
        <v>1</v>
      </c>
      <c r="H58" s="22">
        <v>1</v>
      </c>
      <c r="I58" s="22">
        <v>1</v>
      </c>
      <c r="J58" s="22">
        <v>1</v>
      </c>
      <c r="K58" s="22">
        <v>1</v>
      </c>
      <c r="L58" s="22">
        <v>1</v>
      </c>
      <c r="M58" s="22">
        <v>1</v>
      </c>
      <c r="N58" s="22">
        <v>1</v>
      </c>
      <c r="O58" s="22">
        <v>1</v>
      </c>
      <c r="P58" s="22">
        <v>1</v>
      </c>
      <c r="Q58" s="22">
        <v>1</v>
      </c>
      <c r="R58" s="22">
        <v>1</v>
      </c>
      <c r="S58" s="22">
        <v>1</v>
      </c>
      <c r="T58" s="22">
        <v>1</v>
      </c>
      <c r="U58" s="22">
        <v>1</v>
      </c>
      <c r="V58" s="22">
        <v>1</v>
      </c>
      <c r="W58" s="22">
        <v>1</v>
      </c>
      <c r="X58" s="22">
        <v>1</v>
      </c>
      <c r="Y58" s="22">
        <v>1</v>
      </c>
      <c r="Z58" s="23">
        <v>0</v>
      </c>
      <c r="AA58" s="22">
        <v>0</v>
      </c>
      <c r="AB58" s="22">
        <v>0</v>
      </c>
      <c r="AC58" s="22">
        <v>0</v>
      </c>
      <c r="AD58" s="22">
        <v>0</v>
      </c>
    </row>
    <row r="59" spans="1:30" ht="16.8" x14ac:dyDescent="0.3">
      <c r="A59" s="46"/>
      <c r="B59" s="46"/>
      <c r="C59" s="39" t="s">
        <v>76</v>
      </c>
      <c r="D59" s="39"/>
      <c r="E59" s="45" t="s">
        <v>95</v>
      </c>
      <c r="F59" s="45"/>
      <c r="G59" s="22">
        <v>1</v>
      </c>
      <c r="H59" s="22">
        <v>1</v>
      </c>
      <c r="I59" s="22">
        <v>1</v>
      </c>
      <c r="J59" s="22">
        <v>1</v>
      </c>
      <c r="K59" s="22">
        <v>1</v>
      </c>
      <c r="L59" s="22">
        <v>1</v>
      </c>
      <c r="M59" s="22">
        <v>1</v>
      </c>
      <c r="N59" s="22">
        <v>1</v>
      </c>
      <c r="O59" s="22">
        <v>1</v>
      </c>
      <c r="P59" s="22">
        <v>1</v>
      </c>
      <c r="Q59" s="22">
        <v>1</v>
      </c>
      <c r="R59" s="22">
        <v>1</v>
      </c>
      <c r="S59" s="22">
        <v>1</v>
      </c>
      <c r="T59" s="22">
        <v>1</v>
      </c>
      <c r="U59" s="22">
        <v>1</v>
      </c>
      <c r="V59" s="22">
        <v>1</v>
      </c>
      <c r="W59" s="22">
        <v>1</v>
      </c>
      <c r="X59" s="22">
        <v>1</v>
      </c>
      <c r="Y59" s="22">
        <v>1</v>
      </c>
      <c r="Z59" s="23">
        <v>0</v>
      </c>
      <c r="AA59" s="22">
        <v>0</v>
      </c>
      <c r="AB59" s="22">
        <v>0</v>
      </c>
      <c r="AC59" s="22">
        <v>0</v>
      </c>
      <c r="AD59" s="22">
        <v>0</v>
      </c>
    </row>
    <row r="60" spans="1:30" ht="16.8" x14ac:dyDescent="0.3">
      <c r="A60" s="46"/>
      <c r="B60" s="46"/>
      <c r="C60" s="39" t="s">
        <v>83</v>
      </c>
      <c r="D60" s="39"/>
      <c r="E60" s="45" t="s">
        <v>95</v>
      </c>
      <c r="F60" s="45"/>
      <c r="G60" s="22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22">
        <v>1</v>
      </c>
      <c r="N60" s="22">
        <v>1</v>
      </c>
      <c r="O60" s="22">
        <v>1</v>
      </c>
      <c r="P60" s="22">
        <v>1</v>
      </c>
      <c r="Q60" s="22">
        <v>1</v>
      </c>
      <c r="R60" s="22">
        <v>1</v>
      </c>
      <c r="S60" s="22">
        <v>1</v>
      </c>
      <c r="T60" s="22">
        <v>1</v>
      </c>
      <c r="U60" s="22">
        <v>1</v>
      </c>
      <c r="V60" s="22">
        <v>1</v>
      </c>
      <c r="W60" s="22">
        <v>1</v>
      </c>
      <c r="X60" s="22">
        <v>1</v>
      </c>
      <c r="Y60" s="22">
        <v>1</v>
      </c>
      <c r="Z60" s="23">
        <v>0</v>
      </c>
      <c r="AA60" s="22">
        <v>0</v>
      </c>
      <c r="AB60" s="22">
        <v>0</v>
      </c>
      <c r="AC60" s="22">
        <v>0</v>
      </c>
      <c r="AD60" s="22">
        <v>0</v>
      </c>
    </row>
    <row r="61" spans="1:30" ht="16.8" x14ac:dyDescent="0.3">
      <c r="A61" s="46"/>
      <c r="B61" s="46" t="s">
        <v>35</v>
      </c>
      <c r="C61" s="39" t="s">
        <v>52</v>
      </c>
      <c r="D61" s="39"/>
      <c r="E61" s="45" t="s">
        <v>98</v>
      </c>
      <c r="F61" s="45"/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22">
        <v>1</v>
      </c>
      <c r="N61" s="22">
        <v>1</v>
      </c>
      <c r="O61" s="22">
        <v>1</v>
      </c>
      <c r="P61" s="22">
        <v>1</v>
      </c>
      <c r="Q61" s="22">
        <v>1</v>
      </c>
      <c r="R61" s="22">
        <v>1</v>
      </c>
      <c r="S61" s="22">
        <v>1</v>
      </c>
      <c r="T61" s="22">
        <v>1</v>
      </c>
      <c r="U61" s="22">
        <v>1</v>
      </c>
      <c r="V61" s="22">
        <v>1</v>
      </c>
      <c r="W61" s="22">
        <v>1</v>
      </c>
      <c r="X61" s="22">
        <v>1</v>
      </c>
      <c r="Y61" s="22">
        <v>1</v>
      </c>
      <c r="Z61" s="22">
        <v>1</v>
      </c>
      <c r="AA61" s="23">
        <v>0</v>
      </c>
      <c r="AB61" s="22">
        <v>0</v>
      </c>
      <c r="AC61" s="22">
        <v>0</v>
      </c>
      <c r="AD61" s="22">
        <v>0</v>
      </c>
    </row>
    <row r="62" spans="1:30" ht="16.8" x14ac:dyDescent="0.3">
      <c r="A62" s="46"/>
      <c r="B62" s="46"/>
      <c r="C62" s="39" t="s">
        <v>60</v>
      </c>
      <c r="D62" s="39"/>
      <c r="E62" s="45" t="s">
        <v>98</v>
      </c>
      <c r="F62" s="45"/>
      <c r="G62" s="22">
        <v>4</v>
      </c>
      <c r="H62" s="22">
        <v>2</v>
      </c>
      <c r="I62" s="22">
        <v>2</v>
      </c>
      <c r="J62" s="22">
        <v>2</v>
      </c>
      <c r="K62" s="22">
        <v>2</v>
      </c>
      <c r="L62" s="22">
        <v>2</v>
      </c>
      <c r="M62" s="22">
        <v>2</v>
      </c>
      <c r="N62" s="22">
        <v>2</v>
      </c>
      <c r="O62" s="22">
        <v>2</v>
      </c>
      <c r="P62" s="22">
        <v>2</v>
      </c>
      <c r="Q62" s="22">
        <v>2</v>
      </c>
      <c r="R62" s="22">
        <v>2</v>
      </c>
      <c r="S62" s="22">
        <v>2</v>
      </c>
      <c r="T62" s="22">
        <v>2</v>
      </c>
      <c r="U62" s="22">
        <v>2</v>
      </c>
      <c r="V62" s="22">
        <v>2</v>
      </c>
      <c r="W62" s="22">
        <v>2</v>
      </c>
      <c r="X62" s="22">
        <v>2</v>
      </c>
      <c r="Y62" s="22">
        <v>2</v>
      </c>
      <c r="Z62" s="22">
        <v>2</v>
      </c>
      <c r="AA62" s="23">
        <v>0</v>
      </c>
      <c r="AB62" s="22">
        <v>0</v>
      </c>
      <c r="AC62" s="22">
        <v>0</v>
      </c>
      <c r="AD62" s="22">
        <v>0</v>
      </c>
    </row>
    <row r="63" spans="1:30" ht="16.8" x14ac:dyDescent="0.3">
      <c r="A63" s="46"/>
      <c r="B63" s="46"/>
      <c r="C63" s="60"/>
      <c r="D63" s="60"/>
      <c r="E63" s="45"/>
      <c r="F63" s="45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10"/>
      <c r="AA63" s="25">
        <v>2</v>
      </c>
      <c r="AB63" s="22"/>
      <c r="AC63" s="22"/>
      <c r="AD63" s="22"/>
    </row>
    <row r="64" spans="1:30" ht="16.8" x14ac:dyDescent="0.3">
      <c r="A64" s="46"/>
      <c r="B64" s="46"/>
      <c r="C64" s="39" t="s">
        <v>66</v>
      </c>
      <c r="D64" s="39"/>
      <c r="E64" s="45" t="s">
        <v>98</v>
      </c>
      <c r="F64" s="45"/>
      <c r="G64" s="22"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22">
        <v>1</v>
      </c>
      <c r="N64" s="22">
        <v>1</v>
      </c>
      <c r="O64" s="22">
        <v>1</v>
      </c>
      <c r="P64" s="22">
        <v>1</v>
      </c>
      <c r="Q64" s="22">
        <v>1</v>
      </c>
      <c r="R64" s="22">
        <v>1</v>
      </c>
      <c r="S64" s="22">
        <v>1</v>
      </c>
      <c r="T64" s="22">
        <v>1</v>
      </c>
      <c r="U64" s="22">
        <v>1</v>
      </c>
      <c r="V64" s="22">
        <v>1</v>
      </c>
      <c r="W64" s="22">
        <v>1</v>
      </c>
      <c r="X64" s="22">
        <v>1</v>
      </c>
      <c r="Y64" s="22">
        <v>1</v>
      </c>
      <c r="Z64" s="22">
        <v>1</v>
      </c>
      <c r="AA64" s="23">
        <v>0</v>
      </c>
      <c r="AB64" s="22">
        <v>0</v>
      </c>
      <c r="AC64" s="22">
        <v>0</v>
      </c>
      <c r="AD64" s="22">
        <v>0</v>
      </c>
    </row>
    <row r="65" spans="1:30" ht="16.8" x14ac:dyDescent="0.3">
      <c r="A65" s="46"/>
      <c r="B65" s="46"/>
      <c r="C65" s="39" t="s">
        <v>79</v>
      </c>
      <c r="D65" s="39"/>
      <c r="E65" s="45" t="s">
        <v>98</v>
      </c>
      <c r="F65" s="45"/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22">
        <v>1</v>
      </c>
      <c r="N65" s="22">
        <v>1</v>
      </c>
      <c r="O65" s="22">
        <v>1</v>
      </c>
      <c r="P65" s="22">
        <v>1</v>
      </c>
      <c r="Q65" s="22">
        <v>1</v>
      </c>
      <c r="R65" s="22">
        <v>1</v>
      </c>
      <c r="S65" s="22">
        <v>1</v>
      </c>
      <c r="T65" s="22">
        <v>1</v>
      </c>
      <c r="U65" s="22">
        <v>1</v>
      </c>
      <c r="V65" s="22">
        <v>1</v>
      </c>
      <c r="W65" s="22">
        <v>1</v>
      </c>
      <c r="X65" s="22">
        <v>1</v>
      </c>
      <c r="Y65" s="22">
        <v>1</v>
      </c>
      <c r="Z65" s="22">
        <v>1</v>
      </c>
      <c r="AA65" s="22">
        <v>1</v>
      </c>
      <c r="AB65" s="23">
        <v>0</v>
      </c>
      <c r="AC65" s="22">
        <v>0</v>
      </c>
      <c r="AD65" s="22">
        <v>0</v>
      </c>
    </row>
    <row r="66" spans="1:30" ht="16.8" x14ac:dyDescent="0.3">
      <c r="A66" s="46"/>
      <c r="B66" s="46"/>
      <c r="C66" s="39" t="s">
        <v>77</v>
      </c>
      <c r="D66" s="39"/>
      <c r="E66" s="45" t="s">
        <v>98</v>
      </c>
      <c r="F66" s="45"/>
      <c r="G66" s="22">
        <v>1</v>
      </c>
      <c r="H66" s="22">
        <v>2</v>
      </c>
      <c r="I66" s="22">
        <v>2</v>
      </c>
      <c r="J66" s="22">
        <v>2</v>
      </c>
      <c r="K66" s="22">
        <v>2</v>
      </c>
      <c r="L66" s="22">
        <v>2</v>
      </c>
      <c r="M66" s="22">
        <v>2</v>
      </c>
      <c r="N66" s="22">
        <v>2</v>
      </c>
      <c r="O66" s="22">
        <v>2</v>
      </c>
      <c r="P66" s="22">
        <v>2</v>
      </c>
      <c r="Q66" s="22">
        <v>2</v>
      </c>
      <c r="R66" s="22">
        <v>2</v>
      </c>
      <c r="S66" s="22">
        <v>2</v>
      </c>
      <c r="T66" s="22">
        <v>2</v>
      </c>
      <c r="U66" s="22">
        <v>2</v>
      </c>
      <c r="V66" s="22">
        <v>2</v>
      </c>
      <c r="W66" s="22">
        <v>2</v>
      </c>
      <c r="X66" s="22">
        <v>2</v>
      </c>
      <c r="Y66" s="22">
        <v>2</v>
      </c>
      <c r="Z66" s="22">
        <v>2</v>
      </c>
      <c r="AA66" s="22">
        <v>1</v>
      </c>
      <c r="AB66" s="23">
        <v>0</v>
      </c>
      <c r="AC66" s="22">
        <v>0</v>
      </c>
      <c r="AD66" s="22">
        <v>0</v>
      </c>
    </row>
    <row r="67" spans="1:30" ht="16.8" x14ac:dyDescent="0.3">
      <c r="A67" s="46"/>
      <c r="B67" s="46"/>
      <c r="C67" s="60"/>
      <c r="D67" s="60"/>
      <c r="E67" s="45"/>
      <c r="F67" s="45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10"/>
      <c r="AB67" s="24">
        <v>1</v>
      </c>
      <c r="AC67" s="22"/>
      <c r="AD67" s="22"/>
    </row>
    <row r="68" spans="1:30" ht="16.8" x14ac:dyDescent="0.3">
      <c r="A68" s="46"/>
      <c r="B68" s="46"/>
      <c r="C68" s="39" t="s">
        <v>84</v>
      </c>
      <c r="D68" s="39"/>
      <c r="E68" s="45" t="s">
        <v>98</v>
      </c>
      <c r="F68" s="45"/>
      <c r="G68" s="22"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22">
        <v>1</v>
      </c>
      <c r="N68" s="22">
        <v>1</v>
      </c>
      <c r="O68" s="22">
        <v>1</v>
      </c>
      <c r="P68" s="22">
        <v>1</v>
      </c>
      <c r="Q68" s="22">
        <v>1</v>
      </c>
      <c r="R68" s="22">
        <v>1</v>
      </c>
      <c r="S68" s="22">
        <v>1</v>
      </c>
      <c r="T68" s="22">
        <v>1</v>
      </c>
      <c r="U68" s="22">
        <v>1</v>
      </c>
      <c r="V68" s="22">
        <v>1</v>
      </c>
      <c r="W68" s="22">
        <v>1</v>
      </c>
      <c r="X68" s="22">
        <v>1</v>
      </c>
      <c r="Y68" s="22">
        <v>1</v>
      </c>
      <c r="Z68" s="22">
        <v>1</v>
      </c>
      <c r="AA68" s="22">
        <v>1</v>
      </c>
      <c r="AB68" s="23">
        <v>0</v>
      </c>
      <c r="AC68" s="22">
        <v>0</v>
      </c>
      <c r="AD68" s="22">
        <v>0</v>
      </c>
    </row>
    <row r="69" spans="1:30" ht="16.8" x14ac:dyDescent="0.3">
      <c r="A69" s="46"/>
      <c r="B69" s="46" t="s">
        <v>47</v>
      </c>
      <c r="C69" s="39" t="s">
        <v>53</v>
      </c>
      <c r="D69" s="39"/>
      <c r="E69" s="45" t="s">
        <v>91</v>
      </c>
      <c r="F69" s="45"/>
      <c r="G69" s="22"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22">
        <v>1</v>
      </c>
      <c r="N69" s="22">
        <v>1</v>
      </c>
      <c r="O69" s="22">
        <v>1</v>
      </c>
      <c r="P69" s="22">
        <v>1</v>
      </c>
      <c r="Q69" s="22">
        <v>1</v>
      </c>
      <c r="R69" s="22">
        <v>1</v>
      </c>
      <c r="S69" s="22">
        <v>1</v>
      </c>
      <c r="T69" s="22">
        <v>1</v>
      </c>
      <c r="U69" s="22">
        <v>1</v>
      </c>
      <c r="V69" s="22">
        <v>1</v>
      </c>
      <c r="W69" s="22">
        <v>1</v>
      </c>
      <c r="X69" s="22">
        <v>1</v>
      </c>
      <c r="Y69" s="22">
        <v>1</v>
      </c>
      <c r="Z69" s="22">
        <v>1</v>
      </c>
      <c r="AA69" s="22">
        <v>1</v>
      </c>
      <c r="AB69" s="22">
        <v>1</v>
      </c>
      <c r="AC69" s="23">
        <v>0</v>
      </c>
      <c r="AD69" s="22">
        <v>0</v>
      </c>
    </row>
    <row r="70" spans="1:30" ht="16.8" x14ac:dyDescent="0.3">
      <c r="A70" s="46"/>
      <c r="B70" s="46"/>
      <c r="C70" s="39" t="s">
        <v>61</v>
      </c>
      <c r="D70" s="39"/>
      <c r="E70" s="45" t="s">
        <v>91</v>
      </c>
      <c r="F70" s="45"/>
      <c r="G70" s="22">
        <v>3</v>
      </c>
      <c r="H70" s="22">
        <v>2</v>
      </c>
      <c r="I70" s="22">
        <v>2</v>
      </c>
      <c r="J70" s="22">
        <v>2</v>
      </c>
      <c r="K70" s="22">
        <v>2</v>
      </c>
      <c r="L70" s="22">
        <v>2</v>
      </c>
      <c r="M70" s="22">
        <v>2</v>
      </c>
      <c r="N70" s="22">
        <v>2</v>
      </c>
      <c r="O70" s="22">
        <v>2</v>
      </c>
      <c r="P70" s="22">
        <v>2</v>
      </c>
      <c r="Q70" s="22">
        <v>2</v>
      </c>
      <c r="R70" s="22">
        <v>2</v>
      </c>
      <c r="S70" s="22">
        <v>2</v>
      </c>
      <c r="T70" s="22">
        <v>2</v>
      </c>
      <c r="U70" s="22">
        <v>2</v>
      </c>
      <c r="V70" s="22">
        <v>2</v>
      </c>
      <c r="W70" s="22">
        <v>2</v>
      </c>
      <c r="X70" s="22">
        <v>2</v>
      </c>
      <c r="Y70" s="22">
        <v>2</v>
      </c>
      <c r="Z70" s="22">
        <v>2</v>
      </c>
      <c r="AA70" s="22">
        <v>2</v>
      </c>
      <c r="AB70" s="22">
        <v>2</v>
      </c>
      <c r="AC70" s="23">
        <v>0</v>
      </c>
      <c r="AD70" s="22">
        <v>0</v>
      </c>
    </row>
    <row r="71" spans="1:30" ht="16.8" x14ac:dyDescent="0.3">
      <c r="A71" s="46"/>
      <c r="B71" s="46"/>
      <c r="C71" s="45"/>
      <c r="D71" s="45"/>
      <c r="E71" s="45"/>
      <c r="F71" s="45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10"/>
      <c r="AC71" s="25">
        <v>1</v>
      </c>
      <c r="AD71" s="22"/>
    </row>
    <row r="72" spans="1:30" ht="16.8" x14ac:dyDescent="0.3">
      <c r="A72" s="46"/>
      <c r="B72" s="46"/>
      <c r="C72" s="39" t="s">
        <v>67</v>
      </c>
      <c r="D72" s="39"/>
      <c r="E72" s="45" t="s">
        <v>91</v>
      </c>
      <c r="F72" s="45"/>
      <c r="G72" s="22">
        <v>2</v>
      </c>
      <c r="H72" s="22">
        <v>2</v>
      </c>
      <c r="I72" s="22">
        <v>2</v>
      </c>
      <c r="J72" s="22">
        <v>2</v>
      </c>
      <c r="K72" s="22">
        <v>2</v>
      </c>
      <c r="L72" s="22">
        <v>2</v>
      </c>
      <c r="M72" s="22">
        <v>2</v>
      </c>
      <c r="N72" s="22">
        <v>2</v>
      </c>
      <c r="O72" s="22">
        <v>2</v>
      </c>
      <c r="P72" s="22">
        <v>2</v>
      </c>
      <c r="Q72" s="22">
        <v>2</v>
      </c>
      <c r="R72" s="22">
        <v>2</v>
      </c>
      <c r="S72" s="22">
        <v>2</v>
      </c>
      <c r="T72" s="22">
        <v>2</v>
      </c>
      <c r="U72" s="22">
        <v>2</v>
      </c>
      <c r="V72" s="22">
        <v>2</v>
      </c>
      <c r="W72" s="22">
        <v>2</v>
      </c>
      <c r="X72" s="22">
        <v>2</v>
      </c>
      <c r="Y72" s="22">
        <v>2</v>
      </c>
      <c r="Z72" s="22">
        <v>2</v>
      </c>
      <c r="AA72" s="22">
        <v>2</v>
      </c>
      <c r="AB72" s="22">
        <v>2</v>
      </c>
      <c r="AC72" s="23">
        <v>0</v>
      </c>
      <c r="AD72" s="22">
        <v>0</v>
      </c>
    </row>
    <row r="73" spans="1:30" ht="16.8" x14ac:dyDescent="0.3">
      <c r="A73" s="46"/>
      <c r="B73" s="46"/>
      <c r="C73" s="39" t="s">
        <v>72</v>
      </c>
      <c r="D73" s="39"/>
      <c r="E73" s="45" t="s">
        <v>91</v>
      </c>
      <c r="F73" s="45"/>
      <c r="G73" s="22">
        <v>1</v>
      </c>
      <c r="H73" s="22">
        <v>2</v>
      </c>
      <c r="I73" s="22">
        <v>2</v>
      </c>
      <c r="J73" s="22">
        <v>2</v>
      </c>
      <c r="K73" s="22">
        <v>2</v>
      </c>
      <c r="L73" s="22">
        <v>2</v>
      </c>
      <c r="M73" s="22">
        <v>2</v>
      </c>
      <c r="N73" s="22">
        <v>2</v>
      </c>
      <c r="O73" s="22">
        <v>2</v>
      </c>
      <c r="P73" s="22">
        <v>2</v>
      </c>
      <c r="Q73" s="22">
        <v>2</v>
      </c>
      <c r="R73" s="22">
        <v>2</v>
      </c>
      <c r="S73" s="22">
        <v>2</v>
      </c>
      <c r="T73" s="22">
        <v>2</v>
      </c>
      <c r="U73" s="22">
        <v>2</v>
      </c>
      <c r="V73" s="22">
        <v>2</v>
      </c>
      <c r="W73" s="22">
        <v>2</v>
      </c>
      <c r="X73" s="22">
        <v>2</v>
      </c>
      <c r="Y73" s="22">
        <v>2</v>
      </c>
      <c r="Z73" s="22">
        <v>2</v>
      </c>
      <c r="AA73" s="22">
        <v>2</v>
      </c>
      <c r="AB73" s="22">
        <v>1</v>
      </c>
      <c r="AC73" s="23">
        <v>0</v>
      </c>
      <c r="AD73" s="22">
        <v>0</v>
      </c>
    </row>
    <row r="74" spans="1:30" ht="16.8" x14ac:dyDescent="0.3">
      <c r="A74" s="46"/>
      <c r="B74" s="46"/>
      <c r="C74" s="45"/>
      <c r="D74" s="45"/>
      <c r="E74" s="45"/>
      <c r="F74" s="45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10"/>
      <c r="AC74" s="24">
        <v>1</v>
      </c>
      <c r="AD74" s="22"/>
    </row>
    <row r="75" spans="1:30" ht="16.8" x14ac:dyDescent="0.3">
      <c r="A75" s="46"/>
      <c r="B75" s="46"/>
      <c r="C75" s="39" t="s">
        <v>78</v>
      </c>
      <c r="D75" s="39"/>
      <c r="E75" s="45" t="s">
        <v>91</v>
      </c>
      <c r="F75" s="45"/>
      <c r="G75" s="22">
        <v>2</v>
      </c>
      <c r="H75" s="22">
        <v>2</v>
      </c>
      <c r="I75" s="22">
        <v>2</v>
      </c>
      <c r="J75" s="22">
        <v>2</v>
      </c>
      <c r="K75" s="22">
        <v>2</v>
      </c>
      <c r="L75" s="22">
        <v>2</v>
      </c>
      <c r="M75" s="22">
        <v>2</v>
      </c>
      <c r="N75" s="22">
        <v>2</v>
      </c>
      <c r="O75" s="22">
        <v>2</v>
      </c>
      <c r="P75" s="22">
        <v>2</v>
      </c>
      <c r="Q75" s="22">
        <v>2</v>
      </c>
      <c r="R75" s="22">
        <v>2</v>
      </c>
      <c r="S75" s="22">
        <v>2</v>
      </c>
      <c r="T75" s="22">
        <v>2</v>
      </c>
      <c r="U75" s="22">
        <v>2</v>
      </c>
      <c r="V75" s="22">
        <v>2</v>
      </c>
      <c r="W75" s="22">
        <v>2</v>
      </c>
      <c r="X75" s="22">
        <v>2</v>
      </c>
      <c r="Y75" s="22">
        <v>2</v>
      </c>
      <c r="Z75" s="22">
        <v>2</v>
      </c>
      <c r="AA75" s="22">
        <v>2</v>
      </c>
      <c r="AB75" s="22">
        <v>2</v>
      </c>
      <c r="AC75" s="23">
        <v>0</v>
      </c>
      <c r="AD75" s="22">
        <v>0</v>
      </c>
    </row>
    <row r="76" spans="1:30" ht="16.8" x14ac:dyDescent="0.3">
      <c r="A76" s="46"/>
      <c r="B76" s="46"/>
      <c r="C76" s="39" t="s">
        <v>85</v>
      </c>
      <c r="D76" s="39"/>
      <c r="E76" s="45" t="s">
        <v>91</v>
      </c>
      <c r="F76" s="45"/>
      <c r="G76" s="22"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22">
        <v>1</v>
      </c>
      <c r="N76" s="22">
        <v>1</v>
      </c>
      <c r="O76" s="22">
        <v>1</v>
      </c>
      <c r="P76" s="22">
        <v>1</v>
      </c>
      <c r="Q76" s="22">
        <v>1</v>
      </c>
      <c r="R76" s="22">
        <v>1</v>
      </c>
      <c r="S76" s="22">
        <v>1</v>
      </c>
      <c r="T76" s="22">
        <v>1</v>
      </c>
      <c r="U76" s="22">
        <v>1</v>
      </c>
      <c r="V76" s="22">
        <v>1</v>
      </c>
      <c r="W76" s="22">
        <v>1</v>
      </c>
      <c r="X76" s="22">
        <v>1</v>
      </c>
      <c r="Y76" s="22">
        <v>1</v>
      </c>
      <c r="Z76" s="22">
        <v>1</v>
      </c>
      <c r="AA76" s="22">
        <v>1</v>
      </c>
      <c r="AB76" s="22">
        <v>1</v>
      </c>
      <c r="AC76" s="23">
        <v>0</v>
      </c>
      <c r="AD76" s="22">
        <v>0</v>
      </c>
    </row>
    <row r="77" spans="1:30" ht="16.8" x14ac:dyDescent="0.3">
      <c r="A77" s="46"/>
      <c r="B77" s="46" t="s">
        <v>46</v>
      </c>
      <c r="C77" s="39" t="s">
        <v>86</v>
      </c>
      <c r="D77" s="39"/>
      <c r="E77" s="45" t="s">
        <v>91</v>
      </c>
      <c r="F77" s="45"/>
      <c r="G77" s="22">
        <v>5</v>
      </c>
      <c r="H77" s="22">
        <v>5</v>
      </c>
      <c r="I77" s="22">
        <v>5</v>
      </c>
      <c r="J77" s="22">
        <v>5</v>
      </c>
      <c r="K77" s="22">
        <v>5</v>
      </c>
      <c r="L77" s="22">
        <v>5</v>
      </c>
      <c r="M77" s="22">
        <v>5</v>
      </c>
      <c r="N77" s="22">
        <v>5</v>
      </c>
      <c r="O77" s="22">
        <v>5</v>
      </c>
      <c r="P77" s="22">
        <v>5</v>
      </c>
      <c r="Q77" s="22">
        <v>5</v>
      </c>
      <c r="R77" s="22">
        <v>5</v>
      </c>
      <c r="S77" s="22">
        <v>5</v>
      </c>
      <c r="T77" s="22">
        <v>5</v>
      </c>
      <c r="U77" s="22">
        <v>5</v>
      </c>
      <c r="V77" s="22">
        <v>5</v>
      </c>
      <c r="W77" s="22">
        <v>5</v>
      </c>
      <c r="X77" s="22">
        <v>5</v>
      </c>
      <c r="Y77" s="22">
        <v>5</v>
      </c>
      <c r="Z77" s="22">
        <v>5</v>
      </c>
      <c r="AA77" s="22">
        <v>5</v>
      </c>
      <c r="AB77" s="22">
        <v>5</v>
      </c>
      <c r="AC77" s="22">
        <v>5</v>
      </c>
      <c r="AD77" s="23">
        <v>0</v>
      </c>
    </row>
    <row r="78" spans="1:30" ht="16.8" x14ac:dyDescent="0.3">
      <c r="A78" s="46"/>
      <c r="B78" s="46"/>
      <c r="C78" s="39" t="s">
        <v>87</v>
      </c>
      <c r="D78" s="39"/>
      <c r="E78" s="45" t="s">
        <v>91</v>
      </c>
      <c r="F78" s="45"/>
      <c r="G78" s="22">
        <v>5</v>
      </c>
      <c r="H78" s="22">
        <v>5</v>
      </c>
      <c r="I78" s="22">
        <v>5</v>
      </c>
      <c r="J78" s="22">
        <v>5</v>
      </c>
      <c r="K78" s="22">
        <v>5</v>
      </c>
      <c r="L78" s="22">
        <v>5</v>
      </c>
      <c r="M78" s="22">
        <v>5</v>
      </c>
      <c r="N78" s="22">
        <v>5</v>
      </c>
      <c r="O78" s="22">
        <v>5</v>
      </c>
      <c r="P78" s="22">
        <v>5</v>
      </c>
      <c r="Q78" s="22">
        <v>5</v>
      </c>
      <c r="R78" s="22">
        <v>5</v>
      </c>
      <c r="S78" s="22">
        <v>5</v>
      </c>
      <c r="T78" s="22">
        <v>5</v>
      </c>
      <c r="U78" s="22">
        <v>5</v>
      </c>
      <c r="V78" s="22">
        <v>5</v>
      </c>
      <c r="W78" s="22">
        <v>5</v>
      </c>
      <c r="X78" s="22">
        <v>5</v>
      </c>
      <c r="Y78" s="22">
        <v>5</v>
      </c>
      <c r="Z78" s="22">
        <v>5</v>
      </c>
      <c r="AA78" s="22">
        <v>5</v>
      </c>
      <c r="AB78" s="22">
        <v>5</v>
      </c>
      <c r="AC78" s="22">
        <v>5</v>
      </c>
      <c r="AD78" s="23">
        <v>0</v>
      </c>
    </row>
    <row r="79" spans="1:30" ht="16.8" x14ac:dyDescent="0.3">
      <c r="A79" s="46"/>
      <c r="B79" s="57" t="s">
        <v>18</v>
      </c>
      <c r="C79" s="57"/>
      <c r="D79" s="57"/>
      <c r="E79" s="47" t="s">
        <v>17</v>
      </c>
      <c r="F79" s="47"/>
      <c r="G79" s="45">
        <f>SUM(G16:G78)</f>
        <v>118</v>
      </c>
      <c r="H79" s="45"/>
      <c r="I79" s="22">
        <f>SUM(I16:I78)</f>
        <v>119</v>
      </c>
      <c r="J79" s="22">
        <f>SUM(J16:J78)</f>
        <v>107</v>
      </c>
      <c r="K79" s="22">
        <f>SUM(K16:K78)-K18</f>
        <v>105</v>
      </c>
      <c r="L79" s="22">
        <f>SUM(L16:L78)</f>
        <v>103</v>
      </c>
      <c r="M79" s="22">
        <f>SUM(M16:M78)</f>
        <v>100</v>
      </c>
      <c r="N79" s="22">
        <f>SUM(N16:N78)</f>
        <v>93</v>
      </c>
      <c r="O79" s="22">
        <f>SUM(O16:O78)-O28</f>
        <v>88</v>
      </c>
      <c r="P79" s="22">
        <f>SUM(P16:P78)</f>
        <v>86</v>
      </c>
      <c r="Q79" s="22">
        <f>SUM(Q16:Q78)</f>
        <v>79</v>
      </c>
      <c r="R79" s="22">
        <f>SUM(R16:R78)-R37</f>
        <v>71</v>
      </c>
      <c r="S79" s="22">
        <f>SUM(S16:S78)-S39</f>
        <v>64</v>
      </c>
      <c r="T79" s="22">
        <f t="shared" ref="T79:AA79" si="0">SUM(T16:T78)</f>
        <v>60</v>
      </c>
      <c r="U79" s="22">
        <f t="shared" si="0"/>
        <v>54</v>
      </c>
      <c r="V79" s="22">
        <f t="shared" si="0"/>
        <v>51</v>
      </c>
      <c r="W79" s="22">
        <f t="shared" si="0"/>
        <v>46</v>
      </c>
      <c r="X79" s="22">
        <f t="shared" si="0"/>
        <v>44</v>
      </c>
      <c r="Y79" s="22">
        <f t="shared" si="0"/>
        <v>34</v>
      </c>
      <c r="Z79" s="22">
        <f t="shared" si="0"/>
        <v>30</v>
      </c>
      <c r="AA79" s="22">
        <f t="shared" si="0"/>
        <v>25</v>
      </c>
      <c r="AB79" s="22">
        <f>SUM(AB16:AB78)-AB67</f>
        <v>19</v>
      </c>
      <c r="AC79" s="22">
        <f>SUM(AC16:AC78)-AC74</f>
        <v>11</v>
      </c>
      <c r="AD79" s="22">
        <f>SUM(AD16:AD78)</f>
        <v>0</v>
      </c>
    </row>
    <row r="80" spans="1:30" ht="16.8" x14ac:dyDescent="0.3">
      <c r="A80" s="46"/>
      <c r="B80" s="57"/>
      <c r="C80" s="57"/>
      <c r="D80" s="57"/>
      <c r="E80" s="47" t="s">
        <v>99</v>
      </c>
      <c r="F80" s="47"/>
      <c r="G80" s="45">
        <f>SUM(H16:H78)</f>
        <v>119</v>
      </c>
      <c r="H80" s="45"/>
      <c r="I80" s="22">
        <f>SUM(I16:I78)</f>
        <v>119</v>
      </c>
      <c r="J80" s="22">
        <f>SUM(J16:J78)+K18</f>
        <v>109</v>
      </c>
      <c r="K80" s="22">
        <f>SUM(K16:K78)-K18</f>
        <v>105</v>
      </c>
      <c r="L80" s="22">
        <f>SUM(L16:L78)-L20</f>
        <v>101</v>
      </c>
      <c r="M80" s="22">
        <f>SUM(M16:M78)</f>
        <v>100</v>
      </c>
      <c r="N80" s="22">
        <f>SUM(N16:N78)+O28</f>
        <v>98</v>
      </c>
      <c r="O80" s="22">
        <f>SUM(O16:O78)-O28</f>
        <v>88</v>
      </c>
      <c r="P80" s="22">
        <f>SUM(P16:P78)-P31</f>
        <v>84</v>
      </c>
      <c r="Q80" s="22">
        <f>SUM(Q16:Q78)+R37</f>
        <v>82</v>
      </c>
      <c r="R80" s="22">
        <f>SUM(R16:R78)-R37+S39</f>
        <v>72</v>
      </c>
      <c r="S80" s="22">
        <f>SUM(S16:S78)-S39</f>
        <v>64</v>
      </c>
      <c r="T80" s="22">
        <f>SUM(T16:T78)-T43</f>
        <v>58</v>
      </c>
      <c r="U80" s="22">
        <f>SUM(U16:U78)</f>
        <v>54</v>
      </c>
      <c r="V80" s="22">
        <f>SUM(V16:V78)-V49</f>
        <v>50</v>
      </c>
      <c r="W80" s="22">
        <f>SUM(W16:W78)</f>
        <v>46</v>
      </c>
      <c r="X80" s="22">
        <f>SUM(X16:X78)</f>
        <v>44</v>
      </c>
      <c r="Y80" s="22">
        <f>SUM(Y16:Y78)</f>
        <v>34</v>
      </c>
      <c r="Z80" s="22">
        <f>SUM(Z16:Z78)-Z56</f>
        <v>28</v>
      </c>
      <c r="AA80" s="22">
        <f>SUM(AA16:AA78)+AB67-AA63</f>
        <v>24</v>
      </c>
      <c r="AB80" s="22">
        <f>SUM(AB16:AB78)-AB67+AC74</f>
        <v>20</v>
      </c>
      <c r="AC80" s="22">
        <f>SUM(AC16:AC78)-AC74-AC71</f>
        <v>10</v>
      </c>
      <c r="AD80" s="22">
        <f>SUM(AD16:AD78)</f>
        <v>0</v>
      </c>
    </row>
    <row r="101" spans="3:4" x14ac:dyDescent="0.25">
      <c r="C101" s="59"/>
      <c r="D101" s="59"/>
    </row>
  </sheetData>
  <mergeCells count="148">
    <mergeCell ref="G79:H79"/>
    <mergeCell ref="G80:H80"/>
    <mergeCell ref="B18:D18"/>
    <mergeCell ref="E18:F18"/>
    <mergeCell ref="B20:D20"/>
    <mergeCell ref="E20:F20"/>
    <mergeCell ref="E56:F56"/>
    <mergeCell ref="C63:D63"/>
    <mergeCell ref="E63:F63"/>
    <mergeCell ref="C71:D71"/>
    <mergeCell ref="C74:D74"/>
    <mergeCell ref="E74:F74"/>
    <mergeCell ref="E71:F71"/>
    <mergeCell ref="C67:D67"/>
    <mergeCell ref="E67:F67"/>
    <mergeCell ref="E31:F31"/>
    <mergeCell ref="B29:B37"/>
    <mergeCell ref="C37:D37"/>
    <mergeCell ref="E37:F37"/>
    <mergeCell ref="C39:D39"/>
    <mergeCell ref="E39:F39"/>
    <mergeCell ref="C43:D43"/>
    <mergeCell ref="E43:F43"/>
    <mergeCell ref="C49:D49"/>
    <mergeCell ref="C101:D101"/>
    <mergeCell ref="C51:D51"/>
    <mergeCell ref="C52:D52"/>
    <mergeCell ref="C53:D53"/>
    <mergeCell ref="C54:D54"/>
    <mergeCell ref="C44:D44"/>
    <mergeCell ref="C41:D41"/>
    <mergeCell ref="C42:D42"/>
    <mergeCell ref="E50:F50"/>
    <mergeCell ref="E51:F51"/>
    <mergeCell ref="E52:F52"/>
    <mergeCell ref="E53:F53"/>
    <mergeCell ref="E42:F42"/>
    <mergeCell ref="E44:F44"/>
    <mergeCell ref="E45:F45"/>
    <mergeCell ref="E46:F46"/>
    <mergeCell ref="C56:D56"/>
    <mergeCell ref="C55:D55"/>
    <mergeCell ref="C57:D57"/>
    <mergeCell ref="C58:D58"/>
    <mergeCell ref="C50:D50"/>
    <mergeCell ref="E49:F49"/>
    <mergeCell ref="E73:F73"/>
    <mergeCell ref="E75:F75"/>
    <mergeCell ref="C60:D60"/>
    <mergeCell ref="C61:D61"/>
    <mergeCell ref="C31:D31"/>
    <mergeCell ref="C45:D45"/>
    <mergeCell ref="C46:D46"/>
    <mergeCell ref="C47:D47"/>
    <mergeCell ref="C48:D48"/>
    <mergeCell ref="E34:F34"/>
    <mergeCell ref="E48:F48"/>
    <mergeCell ref="C34:D34"/>
    <mergeCell ref="C35:D35"/>
    <mergeCell ref="C36:D36"/>
    <mergeCell ref="C38:D38"/>
    <mergeCell ref="C40:D40"/>
    <mergeCell ref="E33:F33"/>
    <mergeCell ref="E26:F26"/>
    <mergeCell ref="E27:F27"/>
    <mergeCell ref="C22:D22"/>
    <mergeCell ref="C23:D23"/>
    <mergeCell ref="C24:D24"/>
    <mergeCell ref="C25:D25"/>
    <mergeCell ref="C26:D26"/>
    <mergeCell ref="B38:B53"/>
    <mergeCell ref="B77:B78"/>
    <mergeCell ref="C73:D73"/>
    <mergeCell ref="C75:D75"/>
    <mergeCell ref="C76:D76"/>
    <mergeCell ref="C77:D77"/>
    <mergeCell ref="C78:D78"/>
    <mergeCell ref="C65:D65"/>
    <mergeCell ref="C66:D66"/>
    <mergeCell ref="C68:D68"/>
    <mergeCell ref="C69:D69"/>
    <mergeCell ref="B69:B76"/>
    <mergeCell ref="B61:B68"/>
    <mergeCell ref="B54:B60"/>
    <mergeCell ref="C70:D70"/>
    <mergeCell ref="C72:D72"/>
    <mergeCell ref="C59:D59"/>
    <mergeCell ref="C29:D29"/>
    <mergeCell ref="C30:D30"/>
    <mergeCell ref="C32:D32"/>
    <mergeCell ref="C33:D33"/>
    <mergeCell ref="E58:F58"/>
    <mergeCell ref="B13:C13"/>
    <mergeCell ref="E16:F16"/>
    <mergeCell ref="E17:F17"/>
    <mergeCell ref="E19:F19"/>
    <mergeCell ref="E21:F21"/>
    <mergeCell ref="E54:F54"/>
    <mergeCell ref="E55:F55"/>
    <mergeCell ref="E57:F57"/>
    <mergeCell ref="C27:D27"/>
    <mergeCell ref="C15:D15"/>
    <mergeCell ref="E15:F15"/>
    <mergeCell ref="B16:D16"/>
    <mergeCell ref="B17:D17"/>
    <mergeCell ref="B19:D19"/>
    <mergeCell ref="C21:D21"/>
    <mergeCell ref="E22:F22"/>
    <mergeCell ref="E23:F23"/>
    <mergeCell ref="E24:F24"/>
    <mergeCell ref="E25:F25"/>
    <mergeCell ref="A1:B1"/>
    <mergeCell ref="A2:B2"/>
    <mergeCell ref="A3:B3"/>
    <mergeCell ref="A4:B4"/>
    <mergeCell ref="B6:E6"/>
    <mergeCell ref="A16:A80"/>
    <mergeCell ref="E79:F79"/>
    <mergeCell ref="E80:F80"/>
    <mergeCell ref="C62:D62"/>
    <mergeCell ref="C64:D64"/>
    <mergeCell ref="E35:F35"/>
    <mergeCell ref="E36:F36"/>
    <mergeCell ref="E38:F38"/>
    <mergeCell ref="E40:F40"/>
    <mergeCell ref="E41:F41"/>
    <mergeCell ref="E29:F29"/>
    <mergeCell ref="E30:F30"/>
    <mergeCell ref="E32:F32"/>
    <mergeCell ref="E59:F59"/>
    <mergeCell ref="E47:F47"/>
    <mergeCell ref="B79:D80"/>
    <mergeCell ref="B21:B28"/>
    <mergeCell ref="C28:D28"/>
    <mergeCell ref="E28:F28"/>
    <mergeCell ref="E76:F76"/>
    <mergeCell ref="E77:F77"/>
    <mergeCell ref="E78:F78"/>
    <mergeCell ref="E66:F66"/>
    <mergeCell ref="E68:F68"/>
    <mergeCell ref="E69:F69"/>
    <mergeCell ref="E70:F70"/>
    <mergeCell ref="E72:F72"/>
    <mergeCell ref="E60:F60"/>
    <mergeCell ref="E61:F61"/>
    <mergeCell ref="E62:F62"/>
    <mergeCell ref="E64:F64"/>
    <mergeCell ref="E65:F65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"/>
  <sheetViews>
    <sheetView workbookViewId="0">
      <selection activeCell="H17" sqref="H17"/>
    </sheetView>
  </sheetViews>
  <sheetFormatPr defaultRowHeight="13.8" x14ac:dyDescent="0.25"/>
  <cols>
    <col min="2" max="11" width="10" customWidth="1"/>
  </cols>
  <sheetData>
    <row r="1" spans="1:11" ht="16.8" x14ac:dyDescent="0.25">
      <c r="A1" s="63" t="s">
        <v>101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6.8" x14ac:dyDescent="0.25">
      <c r="A2" s="66"/>
      <c r="B2" s="67" t="s">
        <v>93</v>
      </c>
      <c r="C2" s="67"/>
      <c r="D2" s="67" t="s">
        <v>96</v>
      </c>
      <c r="E2" s="67"/>
      <c r="F2" s="67" t="s">
        <v>95</v>
      </c>
      <c r="G2" s="67"/>
      <c r="H2" s="67" t="s">
        <v>97</v>
      </c>
      <c r="I2" s="67"/>
      <c r="J2" s="67" t="s">
        <v>94</v>
      </c>
      <c r="K2" s="68"/>
    </row>
    <row r="3" spans="1:11" ht="16.8" x14ac:dyDescent="0.25">
      <c r="A3" s="66"/>
      <c r="B3" s="29" t="s">
        <v>17</v>
      </c>
      <c r="C3" s="29" t="s">
        <v>99</v>
      </c>
      <c r="D3" s="29" t="s">
        <v>17</v>
      </c>
      <c r="E3" s="29" t="s">
        <v>99</v>
      </c>
      <c r="F3" s="29" t="s">
        <v>17</v>
      </c>
      <c r="G3" s="29" t="s">
        <v>99</v>
      </c>
      <c r="H3" s="29" t="s">
        <v>17</v>
      </c>
      <c r="I3" s="29" t="s">
        <v>99</v>
      </c>
      <c r="J3" s="29" t="s">
        <v>17</v>
      </c>
      <c r="K3" s="30" t="s">
        <v>99</v>
      </c>
    </row>
    <row r="4" spans="1:11" ht="16.8" x14ac:dyDescent="0.25">
      <c r="A4" s="33" t="s">
        <v>5</v>
      </c>
      <c r="B4" s="31">
        <f ca="1">'Sprint 1'!$D$8</f>
        <v>40.700000000000003</v>
      </c>
      <c r="C4" s="31">
        <f ca="1">'Sprint 1'!$E$8</f>
        <v>6.6</v>
      </c>
      <c r="D4" s="31">
        <f ca="1">'Sprint 1'!$D$9</f>
        <v>12.2</v>
      </c>
      <c r="E4" s="31">
        <f ca="1">'Sprint 1'!$E$9</f>
        <v>6.6</v>
      </c>
      <c r="F4" s="31">
        <f ca="1">'Sprint 1'!$D$10</f>
        <v>13.2</v>
      </c>
      <c r="G4" s="31">
        <f ca="1">'Sprint 1'!$E$10</f>
        <v>6.6</v>
      </c>
      <c r="H4" s="31">
        <f ca="1">'Sprint 1'!$D$11</f>
        <v>26.2</v>
      </c>
      <c r="I4" s="31">
        <f ca="1">'Sprint 1'!$E$11</f>
        <v>46.1</v>
      </c>
      <c r="J4" s="31">
        <f ca="1">'Sprint 1'!$D$12</f>
        <v>16.7</v>
      </c>
      <c r="K4" s="31">
        <f ca="1">'Sprint 1'!$E$12</f>
        <v>6.6</v>
      </c>
    </row>
    <row r="5" spans="1:11" ht="16.8" x14ac:dyDescent="0.25">
      <c r="A5" s="33" t="s">
        <v>39</v>
      </c>
      <c r="B5" s="31">
        <f ca="1">'Sprint 2'!$D$8</f>
        <v>19.399999999999999</v>
      </c>
      <c r="C5" s="31">
        <f ca="1">'Sprint 2'!$E$8</f>
        <v>19</v>
      </c>
      <c r="D5" s="31">
        <f ca="1">'Sprint 2'!$D$9</f>
        <v>26.9</v>
      </c>
      <c r="E5" s="31">
        <f ca="1">'Sprint 2'!$E$9</f>
        <v>28</v>
      </c>
      <c r="F5" s="31">
        <f ca="1">'Sprint 2'!$D$10</f>
        <v>20.399999999999999</v>
      </c>
      <c r="G5" s="31">
        <f ca="1">'Sprint 2'!$E$10</f>
        <v>20</v>
      </c>
      <c r="H5" s="31">
        <f ca="1">'Sprint 2'!$D$11</f>
        <v>32.9</v>
      </c>
      <c r="I5" s="31">
        <f ca="1">'Sprint 2'!$E$11</f>
        <v>32</v>
      </c>
      <c r="J5" s="31">
        <f ca="1">'Sprint 2'!$D$12</f>
        <v>18.399999999999999</v>
      </c>
      <c r="K5" s="31">
        <f ca="1">'Sprint 2'!$E$12</f>
        <v>20</v>
      </c>
    </row>
    <row r="6" spans="1:11" ht="17.399999999999999" thickBot="1" x14ac:dyDescent="0.3">
      <c r="A6" s="34" t="s">
        <v>18</v>
      </c>
      <c r="B6" s="32">
        <f t="shared" ref="B6:K6" ca="1" si="0">SUM(B4:B5)</f>
        <v>60.1</v>
      </c>
      <c r="C6" s="32">
        <f t="shared" ca="1" si="0"/>
        <v>25.6</v>
      </c>
      <c r="D6" s="32">
        <f t="shared" ca="1" si="0"/>
        <v>39.099999999999994</v>
      </c>
      <c r="E6" s="32">
        <f t="shared" ca="1" si="0"/>
        <v>34.6</v>
      </c>
      <c r="F6" s="32">
        <f t="shared" ca="1" si="0"/>
        <v>33.599999999999994</v>
      </c>
      <c r="G6" s="32">
        <f t="shared" ca="1" si="0"/>
        <v>26.6</v>
      </c>
      <c r="H6" s="32">
        <f t="shared" ca="1" si="0"/>
        <v>59.099999999999994</v>
      </c>
      <c r="I6" s="32">
        <f t="shared" ca="1" si="0"/>
        <v>78.099999999999994</v>
      </c>
      <c r="J6" s="32">
        <f t="shared" ca="1" si="0"/>
        <v>35.099999999999994</v>
      </c>
      <c r="K6" s="32">
        <f t="shared" ca="1" si="0"/>
        <v>26.6</v>
      </c>
    </row>
    <row r="8" spans="1:11" ht="14.4" thickBot="1" x14ac:dyDescent="0.3"/>
    <row r="9" spans="1:11" ht="16.8" x14ac:dyDescent="0.3">
      <c r="E9" s="61" t="s">
        <v>102</v>
      </c>
      <c r="F9" s="62"/>
    </row>
    <row r="10" spans="1:11" ht="16.8" x14ac:dyDescent="0.3">
      <c r="E10" s="35" t="s">
        <v>17</v>
      </c>
      <c r="F10" s="36">
        <f ca="1">SUMIF($B$3:$K$3,"Thực tế",$B$6:$K$6)</f>
        <v>226.99999999999997</v>
      </c>
    </row>
    <row r="11" spans="1:11" ht="17.399999999999999" thickBot="1" x14ac:dyDescent="0.35">
      <c r="E11" s="37" t="s">
        <v>99</v>
      </c>
      <c r="F11" s="38">
        <f ca="1">SUMIF($B$3:$K$3,"Ước tính",$B$6:$K$6)</f>
        <v>191.5</v>
      </c>
    </row>
  </sheetData>
  <mergeCells count="8">
    <mergeCell ref="E9:F9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Soma Cruz</cp:lastModifiedBy>
  <dcterms:created xsi:type="dcterms:W3CDTF">2021-04-23T08:05:10Z</dcterms:created>
  <dcterms:modified xsi:type="dcterms:W3CDTF">2024-12-18T12:01:12Z</dcterms:modified>
</cp:coreProperties>
</file>