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study\DoAnChuyenNganh\Project\Documents\"/>
    </mc:Choice>
  </mc:AlternateContent>
  <xr:revisionPtr revIDLastSave="0" documentId="13_ncr:1_{110438B6-349F-4692-B5FC-F4EAEB9641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rint 1" sheetId="1" r:id="rId1"/>
    <sheet name="Sprint 2" sheetId="2" r:id="rId2"/>
    <sheet name="Tota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76" i="1" l="1"/>
  <c r="Y176" i="1"/>
  <c r="R176" i="1"/>
  <c r="Q176" i="1"/>
  <c r="P176" i="1"/>
  <c r="O176" i="1"/>
  <c r="N176" i="1"/>
  <c r="J176" i="1"/>
  <c r="I176" i="1"/>
  <c r="H85" i="1"/>
  <c r="AB176" i="1"/>
  <c r="AE176" i="1"/>
  <c r="AD85" i="1"/>
  <c r="AC85" i="1"/>
  <c r="AA85" i="1"/>
  <c r="Z85" i="1"/>
  <c r="Y85" i="1"/>
  <c r="X85" i="1"/>
  <c r="W85" i="1"/>
  <c r="S85" i="1"/>
  <c r="Q85" i="1"/>
  <c r="P85" i="1"/>
  <c r="O85" i="1"/>
  <c r="N85" i="1"/>
  <c r="M85" i="1"/>
  <c r="L85" i="1"/>
  <c r="I85" i="1"/>
  <c r="AF176" i="1"/>
  <c r="AD176" i="1"/>
  <c r="AC176" i="1"/>
  <c r="AA176" i="1"/>
  <c r="X176" i="1"/>
  <c r="W176" i="1"/>
  <c r="V176" i="1"/>
  <c r="U176" i="1"/>
  <c r="T176" i="1"/>
  <c r="S176" i="1"/>
  <c r="M176" i="1"/>
  <c r="L176" i="1"/>
  <c r="K176" i="1"/>
  <c r="G176" i="1"/>
  <c r="R85" i="1" l="1"/>
  <c r="AE85" i="1"/>
  <c r="E12" i="1" l="1"/>
  <c r="E11" i="1"/>
  <c r="E10" i="1"/>
  <c r="E9" i="1"/>
  <c r="E8" i="1"/>
  <c r="D12" i="1"/>
  <c r="D11" i="1"/>
  <c r="D9" i="1"/>
  <c r="D10" i="1"/>
  <c r="T85" i="1"/>
  <c r="U85" i="1"/>
  <c r="V85" i="1"/>
  <c r="AB85" i="1"/>
  <c r="K85" i="1"/>
  <c r="J85" i="1" l="1"/>
  <c r="D8" i="1"/>
  <c r="E12" i="2" l="1"/>
  <c r="E11" i="2"/>
  <c r="E10" i="2"/>
  <c r="E9" i="2"/>
  <c r="E8" i="2"/>
  <c r="D12" i="2"/>
  <c r="D11" i="2"/>
  <c r="D10" i="2"/>
  <c r="D9" i="2"/>
  <c r="D8" i="2"/>
  <c r="L80" i="2" l="1"/>
  <c r="K79" i="2"/>
  <c r="K80" i="2"/>
  <c r="J80" i="2"/>
  <c r="AC80" i="2"/>
  <c r="AA80" i="2"/>
  <c r="Z80" i="2"/>
  <c r="V80" i="2"/>
  <c r="T80" i="2"/>
  <c r="P80" i="2"/>
  <c r="N80" i="2"/>
  <c r="O80" i="2"/>
  <c r="O79" i="2"/>
  <c r="Q80" i="2"/>
  <c r="R80" i="2"/>
  <c r="AB80" i="2"/>
  <c r="R79" i="2"/>
  <c r="S80" i="2"/>
  <c r="S79" i="2"/>
  <c r="AB79" i="2"/>
  <c r="AC79" i="2"/>
  <c r="AA79" i="2"/>
  <c r="Z79" i="2"/>
  <c r="Y80" i="2"/>
  <c r="Y79" i="2"/>
  <c r="U80" i="2"/>
  <c r="U79" i="2"/>
  <c r="Q79" i="2"/>
  <c r="N79" i="2"/>
  <c r="M80" i="2"/>
  <c r="W80" i="2"/>
  <c r="X80" i="2"/>
  <c r="AD80" i="2"/>
  <c r="J79" i="2"/>
  <c r="L79" i="2"/>
  <c r="M79" i="2"/>
  <c r="P79" i="2"/>
  <c r="T79" i="2"/>
  <c r="V79" i="2"/>
  <c r="W79" i="2"/>
  <c r="X79" i="2"/>
  <c r="AD79" i="2"/>
  <c r="I80" i="2"/>
  <c r="I79" i="2"/>
  <c r="G80" i="2"/>
  <c r="G79" i="2"/>
  <c r="J4" i="4" l="1"/>
  <c r="H4" i="4"/>
  <c r="F5" i="4"/>
  <c r="D5" i="4"/>
  <c r="B5" i="4"/>
  <c r="K5" i="4"/>
  <c r="I5" i="4"/>
  <c r="K4" i="4"/>
  <c r="I4" i="4"/>
  <c r="G5" i="4"/>
  <c r="G4" i="4"/>
  <c r="E5" i="4"/>
  <c r="E4" i="4"/>
  <c r="C5" i="4"/>
  <c r="C4" i="4"/>
  <c r="J5" i="4"/>
  <c r="H5" i="4"/>
  <c r="F4" i="4"/>
  <c r="D4" i="4"/>
  <c r="B4" i="4"/>
  <c r="F6" i="4" l="1"/>
  <c r="D6" i="4"/>
  <c r="K6" i="4"/>
  <c r="B6" i="4"/>
  <c r="C6" i="4"/>
  <c r="G6" i="4"/>
  <c r="J6" i="4"/>
  <c r="E6" i="4"/>
  <c r="I6" i="4"/>
  <c r="H6" i="4"/>
  <c r="E13" i="2"/>
  <c r="D13" i="2"/>
  <c r="E13" i="1"/>
  <c r="D13" i="1"/>
  <c r="F10" i="4" l="1"/>
  <c r="F11" i="4"/>
</calcChain>
</file>

<file path=xl/sharedStrings.xml><?xml version="1.0" encoding="utf-8"?>
<sst xmlns="http://schemas.openxmlformats.org/spreadsheetml/2006/main" count="492" uniqueCount="174">
  <si>
    <t>End date:</t>
  </si>
  <si>
    <t>Start date:</t>
  </si>
  <si>
    <t>Module name:</t>
  </si>
  <si>
    <t>Project name:</t>
  </si>
  <si>
    <t>Xây dựng website bán hàng tích hợp AI tìm kiếm</t>
  </si>
  <si>
    <t>Sprint 1</t>
  </si>
  <si>
    <t>SPRINT 1 REPORT</t>
  </si>
  <si>
    <t>No</t>
  </si>
  <si>
    <t>Võ Đỗ Văn Minh</t>
  </si>
  <si>
    <t>Phạm Mạnh Thắng</t>
  </si>
  <si>
    <t>Nguyễn Thanh Thắng</t>
  </si>
  <si>
    <t>Nguyễn Huỳnh Nhật Quang</t>
  </si>
  <si>
    <t>Lê Xuân Hoàng Bửu</t>
  </si>
  <si>
    <t>Sprint</t>
  </si>
  <si>
    <t>Compoment</t>
  </si>
  <si>
    <t>Task name</t>
  </si>
  <si>
    <t>Responsible Member</t>
  </si>
  <si>
    <t>Thực tế</t>
  </si>
  <si>
    <t>Tổng</t>
  </si>
  <si>
    <t>Họp kế hoạch Sprint</t>
  </si>
  <si>
    <t>Tạo Sprint Backlog 1</t>
  </si>
  <si>
    <t>Tạo tài liệu kiểm thử cho Sprint</t>
  </si>
  <si>
    <t>Giao diện đăng nhập</t>
  </si>
  <si>
    <t>User interface design</t>
  </si>
  <si>
    <t>Thiết kế trường kiểm thử cho đăng nhập</t>
  </si>
  <si>
    <t>Review all test case of sprint 1</t>
  </si>
  <si>
    <t>Review all user interfaces of sprint 1</t>
  </si>
  <si>
    <t>Design test case</t>
  </si>
  <si>
    <t>Thiết kê front-end cho đăng nhập</t>
  </si>
  <si>
    <t>Code back-end cho đăng nhập</t>
  </si>
  <si>
    <t xml:space="preserve">Integrate code </t>
  </si>
  <si>
    <t>Coding</t>
  </si>
  <si>
    <t>Kiểm tra đăng nhập</t>
  </si>
  <si>
    <t>Testing</t>
  </si>
  <si>
    <t>Sửa lỗi đăng nhập</t>
  </si>
  <si>
    <t>Fix Bug</t>
  </si>
  <si>
    <t>Sprint 1 review meeting</t>
  </si>
  <si>
    <t>Sprint 1 retrospective</t>
  </si>
  <si>
    <t>Release Sprint 1</t>
  </si>
  <si>
    <t>Sprint 2</t>
  </si>
  <si>
    <t>SPRINT 2 REPORT</t>
  </si>
  <si>
    <t>Giao diện tìm kiếm</t>
  </si>
  <si>
    <t>Giao diện mua hàng</t>
  </si>
  <si>
    <t>Giao diện giỏ hàng</t>
  </si>
  <si>
    <t>Giao diện tài khoản cá nhân</t>
  </si>
  <si>
    <t>Giao diện lấy lại mật khẩu</t>
  </si>
  <si>
    <t>Release Sprint 2</t>
  </si>
  <si>
    <t>Re-testing</t>
  </si>
  <si>
    <t>Thiết kế trường kiểm thử cho tìm kiếm</t>
  </si>
  <si>
    <t>Thiết kê front-end cho tìm kiếm</t>
  </si>
  <si>
    <t>Code back-end cho tìm kiếm</t>
  </si>
  <si>
    <t>Kiểm tra tìm kiếm</t>
  </si>
  <si>
    <t>Sửa lỗi tìm kiếm</t>
  </si>
  <si>
    <t>Kiểm tra lại tìm kiếm</t>
  </si>
  <si>
    <t>Kiểm tra lại đăng nhập</t>
  </si>
  <si>
    <t>Giao diện tìm kiếm AI</t>
  </si>
  <si>
    <t>Thiết kế trường kiểm thử cho tìm kiếm AI</t>
  </si>
  <si>
    <t>Thiết kê front-end cho tìm kiếm AI</t>
  </si>
  <si>
    <t>Code back-end cho tìm kiếm AI</t>
  </si>
  <si>
    <t>Kiểm tra tìm kiếm AI</t>
  </si>
  <si>
    <t>Sửa lỗi tìm kiếm AI</t>
  </si>
  <si>
    <t>Kiểm tra lại tìm kiếm AI</t>
  </si>
  <si>
    <t>Thiết kế trường kiểm thử cho mua hàng</t>
  </si>
  <si>
    <t>Code back-end cho mua hàng</t>
  </si>
  <si>
    <t>Thiết kê front-end cho mua hàng</t>
  </si>
  <si>
    <t>Kiểm tra mua hàng</t>
  </si>
  <si>
    <t>Sửa lỗi mua hàng</t>
  </si>
  <si>
    <t>Kiểm tra lại mua hàng</t>
  </si>
  <si>
    <t>Thiết kế trường kiểm thử cho giỏ hàng</t>
  </si>
  <si>
    <t>Thiết kê front-end cho giỏ hàng</t>
  </si>
  <si>
    <t>Code back-end cho giỏ hàng</t>
  </si>
  <si>
    <t>Kiểm tra giỏ hàng</t>
  </si>
  <si>
    <t>Kiểm tra lại giỏ hàng</t>
  </si>
  <si>
    <t>Thiết kế trường kiểm thử cho tài khoản cá nhân</t>
  </si>
  <si>
    <t>Thiết kê front-end cho tài khoản cá nhân</t>
  </si>
  <si>
    <t>Code back-end cho tài khoản cá nhân</t>
  </si>
  <si>
    <t>Kiểm tra tài khoản cá nhân</t>
  </si>
  <si>
    <t>Sửa lỗi tài khoản cá nhân</t>
  </si>
  <si>
    <t>Kiểm tra lại tài khoản cá nhân</t>
  </si>
  <si>
    <t>Sửa lỗi giỏ hàng</t>
  </si>
  <si>
    <t>Thiết kế trường kiểm thử cho lấy lại mật khẩu</t>
  </si>
  <si>
    <t>Thiết kê front-end cho lấy lại mật khẩu</t>
  </si>
  <si>
    <t>Code back-end cho lấy lại mật khẩu</t>
  </si>
  <si>
    <t>Kiểm tra lấy lại mật khẩu</t>
  </si>
  <si>
    <t>Sửa lỗi lấy lại mật khẩu</t>
  </si>
  <si>
    <t>Kiểm tra lại lấy lại mật khẩu</t>
  </si>
  <si>
    <t>Sprint 2 review meeting</t>
  </si>
  <si>
    <t>Sprint 2 retrospective</t>
  </si>
  <si>
    <t>Tạo Sprint Backlog 2</t>
  </si>
  <si>
    <t>Review all user interfaces of sprint 2</t>
  </si>
  <si>
    <t>Review all test case of sprint 2</t>
  </si>
  <si>
    <t>All team</t>
  </si>
  <si>
    <t>Bửu, T.Thắng</t>
  </si>
  <si>
    <t>Minh</t>
  </si>
  <si>
    <t>Bửu</t>
  </si>
  <si>
    <t>T.Thắng</t>
  </si>
  <si>
    <t>M.Thắng</t>
  </si>
  <si>
    <t>Quang</t>
  </si>
  <si>
    <t>Quang,M.Thắng</t>
  </si>
  <si>
    <t>Ước tính</t>
  </si>
  <si>
    <t>Thành viên</t>
  </si>
  <si>
    <t>SPRINT BACKLOG REPORT</t>
  </si>
  <si>
    <t>FINAL TOTAL</t>
  </si>
  <si>
    <t>Trước thời hạn</t>
  </si>
  <si>
    <t>Chậm tiến độ</t>
  </si>
  <si>
    <t>Muộn</t>
  </si>
  <si>
    <t>Tăng ca</t>
  </si>
  <si>
    <t>Kết thúc</t>
  </si>
  <si>
    <t>Xây dựng phần mềm quản lý khách sạn</t>
  </si>
  <si>
    <t>Lê Đình Quang</t>
  </si>
  <si>
    <t>Phạm Phú Đạt</t>
  </si>
  <si>
    <t>Trần Vĩ Quốc</t>
  </si>
  <si>
    <t>Nguyễn Minh Toàn</t>
  </si>
  <si>
    <t>Lê Ngô Quang Đạo</t>
  </si>
  <si>
    <t>Giao diện quản lý phòng</t>
  </si>
  <si>
    <t>Giao diện quản lý khách hàng</t>
  </si>
  <si>
    <t>Giao diện đặt phòng</t>
  </si>
  <si>
    <t>Giao diện dịch vụ</t>
  </si>
  <si>
    <t>Giao diện thanh toán</t>
  </si>
  <si>
    <t>Giao diện Menu</t>
  </si>
  <si>
    <t>Đạt</t>
  </si>
  <si>
    <t>Đạo</t>
  </si>
  <si>
    <t>Toàn</t>
  </si>
  <si>
    <t>Quốc</t>
  </si>
  <si>
    <t>Giao diện quản lý hóa hóa đơn</t>
  </si>
  <si>
    <t>Thiết kế trường kiểm thử cho quản lý phòng</t>
  </si>
  <si>
    <t>Thiết kế trường kiểm thử cho quản lý khách hàng</t>
  </si>
  <si>
    <t>Thiết kế trường kiểm thử cho đặt phòng</t>
  </si>
  <si>
    <t>Thiết kế trường kiểm thử cho dịch vụ</t>
  </si>
  <si>
    <t>Thiết kế trường kiểm thử cho thanh toán</t>
  </si>
  <si>
    <t>Thiết kế trường kiểm thử cho hóa dơn</t>
  </si>
  <si>
    <t>Thiết kê front-end cho quản lý phòng</t>
  </si>
  <si>
    <t>Code back-end cho quản lý phòng</t>
  </si>
  <si>
    <t>Thiết kê front-end cho quản lý khách hàng</t>
  </si>
  <si>
    <t>Code back-end cho quản lý khách hàng</t>
  </si>
  <si>
    <t>Thiết kê front-end cho đặt phòng</t>
  </si>
  <si>
    <t>Code back-end cho đặt phòng</t>
  </si>
  <si>
    <t>Thiết kê front-end cho dịch vụ</t>
  </si>
  <si>
    <t>Code back-end cho dịch vụ</t>
  </si>
  <si>
    <t>Thiết kê front-end cho thanh toán</t>
  </si>
  <si>
    <t>Code back-end cho thanh toán</t>
  </si>
  <si>
    <t>Thiết kê front-end cho hóa đơn</t>
  </si>
  <si>
    <t>Code back-end cho hóa đơn</t>
  </si>
  <si>
    <t>Kiểm tra quản lý phòng</t>
  </si>
  <si>
    <t>Kiểm tra quản lý khách hàng</t>
  </si>
  <si>
    <t>Kiểm tra đặt phòng</t>
  </si>
  <si>
    <t>Kiểm tra dịch vụ</t>
  </si>
  <si>
    <t>Kiểm tra thanh toán</t>
  </si>
  <si>
    <t>Kiểm tra hóa đơn</t>
  </si>
  <si>
    <t>Sửa lỗi quản lý phòng</t>
  </si>
  <si>
    <t>Sửa lỗi quản lý khách hàng</t>
  </si>
  <si>
    <t>Sửa lỗi đặt phòng</t>
  </si>
  <si>
    <t>Sửa lỗi dịch vụ</t>
  </si>
  <si>
    <t>Sửa lỗi thanh toán</t>
  </si>
  <si>
    <t>Sửa lỗi hóa đơn</t>
  </si>
  <si>
    <t>Kiểm tra lại quản lý phòng</t>
  </si>
  <si>
    <t>Kiểm tra lại quản lý khách hàng</t>
  </si>
  <si>
    <t>Kiểm tra lại đặt phòng</t>
  </si>
  <si>
    <t>Kiểm tra lại dịch vụ</t>
  </si>
  <si>
    <t>Kiểm tra lại thanh toán</t>
  </si>
  <si>
    <t>Kiểm tra lại hóa đơn</t>
  </si>
  <si>
    <t>Thiết kế trường kiểm thử cho quản lý loại phòng</t>
  </si>
  <si>
    <t>Thiết kế trường kiểm thử cho quản lý loại giường</t>
  </si>
  <si>
    <t>Kiểm tra quản lý loại phòng</t>
  </si>
  <si>
    <t>Kiểm tra quản lý loại giường</t>
  </si>
  <si>
    <t>Kiểm tra lại quản lý loại giường</t>
  </si>
  <si>
    <t>Sửa lỗi quản lý loại giường</t>
  </si>
  <si>
    <t>Kiểm tra lại quản lý loại phòng</t>
  </si>
  <si>
    <t>Thiết kê front-end cho quản lý loại phòng</t>
  </si>
  <si>
    <t>Code back-end cho quản lý loại phòng</t>
  </si>
  <si>
    <t>Thiết kê front-end cho quản lý loại giường</t>
  </si>
  <si>
    <t>Code back-end cho quản lý loại giường</t>
  </si>
  <si>
    <t>Sửa lỗi quản lý loại phòng</t>
  </si>
  <si>
    <t>Giờ làm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</si>
</sst>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5" x14ac:knownFonts="1">
    <font>
      <sz val="11"/>
      <color theme="1"/>
      <name val="Arial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  <charset val="163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0F03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2" xfId="0" applyFont="1" applyBorder="1"/>
    <xf numFmtId="14" fontId="1" fillId="0" borderId="2" xfId="0" applyNumberFormat="1" applyFont="1" applyBorder="1" applyAlignment="1">
      <alignment horizontal="left"/>
    </xf>
    <xf numFmtId="0" fontId="2" fillId="0" borderId="2" xfId="0" applyFont="1" applyBorder="1"/>
    <xf numFmtId="0" fontId="2" fillId="5" borderId="2" xfId="0" applyFont="1" applyFill="1" applyBorder="1"/>
    <xf numFmtId="0" fontId="2" fillId="7" borderId="2" xfId="0" applyFont="1" applyFill="1" applyBorder="1" applyAlignment="1">
      <alignment horizontal="center"/>
    </xf>
    <xf numFmtId="164" fontId="2" fillId="0" borderId="0" xfId="0" applyNumberFormat="1" applyFont="1" applyAlignment="1">
      <alignment textRotation="90" wrapText="1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1" fillId="2" borderId="4" xfId="0" applyFont="1" applyFill="1" applyBorder="1"/>
    <xf numFmtId="0" fontId="3" fillId="0" borderId="5" xfId="0" applyFont="1" applyBorder="1" applyAlignment="1">
      <alignment horizontal="left" vertical="center"/>
    </xf>
    <xf numFmtId="0" fontId="1" fillId="9" borderId="6" xfId="0" applyFont="1" applyFill="1" applyBorder="1"/>
    <xf numFmtId="0" fontId="3" fillId="0" borderId="7" xfId="0" applyFont="1" applyBorder="1" applyAlignment="1">
      <alignment horizontal="left" vertical="center" wrapText="1"/>
    </xf>
    <xf numFmtId="0" fontId="1" fillId="3" borderId="6" xfId="0" applyFont="1" applyFill="1" applyBorder="1"/>
    <xf numFmtId="0" fontId="1" fillId="8" borderId="6" xfId="0" applyFont="1" applyFill="1" applyBorder="1"/>
    <xf numFmtId="0" fontId="1" fillId="4" borderId="8" xfId="0" applyFont="1" applyFill="1" applyBorder="1"/>
    <xf numFmtId="0" fontId="3" fillId="0" borderId="10" xfId="0" applyFont="1" applyBorder="1" applyAlignment="1">
      <alignment vertical="center" wrapText="1"/>
    </xf>
    <xf numFmtId="0" fontId="2" fillId="5" borderId="1" xfId="0" applyFont="1" applyFill="1" applyBorder="1"/>
    <xf numFmtId="0" fontId="2" fillId="0" borderId="1" xfId="0" applyFont="1" applyBorder="1" applyAlignment="1">
      <alignment textRotation="90" wrapText="1"/>
    </xf>
    <xf numFmtId="164" fontId="2" fillId="0" borderId="1" xfId="0" applyNumberFormat="1" applyFont="1" applyBorder="1" applyAlignment="1">
      <alignment textRotation="90" wrapText="1"/>
    </xf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2" fontId="1" fillId="0" borderId="1" xfId="0" applyNumberFormat="1" applyFont="1" applyBorder="1"/>
    <xf numFmtId="0" fontId="2" fillId="12" borderId="1" xfId="0" applyFont="1" applyFill="1" applyBorder="1"/>
    <xf numFmtId="0" fontId="2" fillId="10" borderId="1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2" fillId="11" borderId="8" xfId="0" applyFont="1" applyFill="1" applyBorder="1" applyAlignment="1">
      <alignment horizontal="left" vertical="center"/>
    </xf>
    <xf numFmtId="0" fontId="1" fillId="11" borderId="6" xfId="0" applyFont="1" applyFill="1" applyBorder="1"/>
    <xf numFmtId="0" fontId="1" fillId="0" borderId="7" xfId="0" applyFont="1" applyBorder="1"/>
    <xf numFmtId="0" fontId="1" fillId="11" borderId="8" xfId="0" applyFont="1" applyFill="1" applyBorder="1"/>
    <xf numFmtId="0" fontId="1" fillId="0" borderId="10" xfId="0" applyFont="1" applyBorder="1"/>
    <xf numFmtId="0" fontId="1" fillId="13" borderId="1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1" fillId="0" borderId="19" xfId="0" applyFont="1" applyBorder="1"/>
    <xf numFmtId="0" fontId="1" fillId="13" borderId="14" xfId="0" applyFont="1" applyFill="1" applyBorder="1"/>
    <xf numFmtId="0" fontId="1" fillId="13" borderId="19" xfId="0" applyFont="1" applyFill="1" applyBorder="1"/>
    <xf numFmtId="0" fontId="1" fillId="13" borderId="15" xfId="0" applyFont="1" applyFill="1" applyBorder="1"/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13" borderId="14" xfId="0" applyFont="1" applyFill="1" applyBorder="1" applyAlignment="1">
      <alignment horizontal="center"/>
    </xf>
    <xf numFmtId="0" fontId="1" fillId="13" borderId="19" xfId="0" applyFont="1" applyFill="1" applyBorder="1" applyAlignment="1">
      <alignment horizontal="center"/>
    </xf>
    <xf numFmtId="0" fontId="1" fillId="13" borderId="15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1" fillId="14" borderId="6" xfId="0" applyFont="1" applyFill="1" applyBorder="1"/>
    <xf numFmtId="0" fontId="1" fillId="12" borderId="6" xfId="0" applyFont="1" applyFill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14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0" fontId="1" fillId="15" borderId="1" xfId="0" applyFont="1" applyFill="1" applyBorder="1"/>
    <xf numFmtId="0" fontId="3" fillId="15" borderId="1" xfId="0" applyFont="1" applyFill="1" applyBorder="1"/>
    <xf numFmtId="0" fontId="1" fillId="13" borderId="14" xfId="0" applyFont="1" applyFill="1" applyBorder="1" applyAlignment="1"/>
    <xf numFmtId="0" fontId="1" fillId="13" borderId="19" xfId="0" applyFont="1" applyFill="1" applyBorder="1" applyAlignment="1"/>
    <xf numFmtId="0" fontId="1" fillId="13" borderId="15" xfId="0" applyFont="1" applyFill="1" applyBorder="1" applyAlignment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F035"/>
      <color rgb="FFCC00CC"/>
      <color rgb="FFFF66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Sprint 1 Burndown Chart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8.8502824858757045E-2"/>
          <c:y val="7.0049519645065145E-2"/>
          <c:w val="0.903728813559322"/>
          <c:h val="0.77474335772598291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1'!$F$180</c:f>
              <c:strCache>
                <c:ptCount val="1"/>
                <c:pt idx="0">
                  <c:v>Ước tính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1'!$I$89:$AF$89</c:f>
              <c:numCache>
                <c:formatCode>dd/mm</c:formatCode>
                <c:ptCount val="24"/>
                <c:pt idx="0">
                  <c:v>45605</c:v>
                </c:pt>
                <c:pt idx="1">
                  <c:v>45606</c:v>
                </c:pt>
                <c:pt idx="2">
                  <c:v>45607</c:v>
                </c:pt>
                <c:pt idx="3">
                  <c:v>45608</c:v>
                </c:pt>
                <c:pt idx="4">
                  <c:v>45609</c:v>
                </c:pt>
                <c:pt idx="5">
                  <c:v>45610</c:v>
                </c:pt>
                <c:pt idx="6">
                  <c:v>45611</c:v>
                </c:pt>
                <c:pt idx="7">
                  <c:v>45612</c:v>
                </c:pt>
                <c:pt idx="8">
                  <c:v>45613</c:v>
                </c:pt>
                <c:pt idx="9">
                  <c:v>45614</c:v>
                </c:pt>
                <c:pt idx="10">
                  <c:v>45615</c:v>
                </c:pt>
                <c:pt idx="11">
                  <c:v>45616</c:v>
                </c:pt>
                <c:pt idx="12">
                  <c:v>45617</c:v>
                </c:pt>
                <c:pt idx="13">
                  <c:v>45618</c:v>
                </c:pt>
                <c:pt idx="14">
                  <c:v>45619</c:v>
                </c:pt>
                <c:pt idx="15">
                  <c:v>45620</c:v>
                </c:pt>
                <c:pt idx="16">
                  <c:v>45621</c:v>
                </c:pt>
                <c:pt idx="17">
                  <c:v>45622</c:v>
                </c:pt>
                <c:pt idx="18">
                  <c:v>45623</c:v>
                </c:pt>
                <c:pt idx="19">
                  <c:v>45624</c:v>
                </c:pt>
                <c:pt idx="20">
                  <c:v>45625</c:v>
                </c:pt>
                <c:pt idx="21">
                  <c:v>45626</c:v>
                </c:pt>
                <c:pt idx="22">
                  <c:v>45627</c:v>
                </c:pt>
                <c:pt idx="23">
                  <c:v>45628</c:v>
                </c:pt>
              </c:numCache>
            </c:numRef>
          </c:cat>
          <c:val>
            <c:numRef>
              <c:f>'Sprint 1'!$G$180:$AD$180</c:f>
              <c:numCache>
                <c:formatCode>General</c:formatCode>
                <c:ptCount val="24"/>
                <c:pt idx="0">
                  <c:v>202</c:v>
                </c:pt>
                <c:pt idx="1">
                  <c:v>194</c:v>
                </c:pt>
                <c:pt idx="2">
                  <c:v>186</c:v>
                </c:pt>
                <c:pt idx="3">
                  <c:v>180</c:v>
                </c:pt>
                <c:pt idx="4">
                  <c:v>172</c:v>
                </c:pt>
                <c:pt idx="5">
                  <c:v>163</c:v>
                </c:pt>
                <c:pt idx="6">
                  <c:v>151</c:v>
                </c:pt>
                <c:pt idx="7">
                  <c:v>146</c:v>
                </c:pt>
                <c:pt idx="8">
                  <c:v>134</c:v>
                </c:pt>
                <c:pt idx="9">
                  <c:v>112</c:v>
                </c:pt>
                <c:pt idx="10">
                  <c:v>106</c:v>
                </c:pt>
                <c:pt idx="11">
                  <c:v>87</c:v>
                </c:pt>
                <c:pt idx="12">
                  <c:v>83</c:v>
                </c:pt>
                <c:pt idx="13">
                  <c:v>68</c:v>
                </c:pt>
                <c:pt idx="14">
                  <c:v>64</c:v>
                </c:pt>
                <c:pt idx="15">
                  <c:v>55</c:v>
                </c:pt>
                <c:pt idx="16">
                  <c:v>45</c:v>
                </c:pt>
                <c:pt idx="17">
                  <c:v>33</c:v>
                </c:pt>
                <c:pt idx="18">
                  <c:v>22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8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7-44BE-8C2A-827BEC294458}"/>
            </c:ext>
          </c:extLst>
        </c:ser>
        <c:ser>
          <c:idx val="1"/>
          <c:order val="1"/>
          <c:tx>
            <c:strRef>
              <c:f>'Sprint 1'!$F$181</c:f>
              <c:strCache>
                <c:ptCount val="1"/>
                <c:pt idx="0">
                  <c:v>Thực tế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1'!$I$89:$AF$89</c:f>
              <c:numCache>
                <c:formatCode>dd/mm</c:formatCode>
                <c:ptCount val="24"/>
                <c:pt idx="0">
                  <c:v>45605</c:v>
                </c:pt>
                <c:pt idx="1">
                  <c:v>45606</c:v>
                </c:pt>
                <c:pt idx="2">
                  <c:v>45607</c:v>
                </c:pt>
                <c:pt idx="3">
                  <c:v>45608</c:v>
                </c:pt>
                <c:pt idx="4">
                  <c:v>45609</c:v>
                </c:pt>
                <c:pt idx="5">
                  <c:v>45610</c:v>
                </c:pt>
                <c:pt idx="6">
                  <c:v>45611</c:v>
                </c:pt>
                <c:pt idx="7">
                  <c:v>45612</c:v>
                </c:pt>
                <c:pt idx="8">
                  <c:v>45613</c:v>
                </c:pt>
                <c:pt idx="9">
                  <c:v>45614</c:v>
                </c:pt>
                <c:pt idx="10">
                  <c:v>45615</c:v>
                </c:pt>
                <c:pt idx="11">
                  <c:v>45616</c:v>
                </c:pt>
                <c:pt idx="12">
                  <c:v>45617</c:v>
                </c:pt>
                <c:pt idx="13">
                  <c:v>45618</c:v>
                </c:pt>
                <c:pt idx="14">
                  <c:v>45619</c:v>
                </c:pt>
                <c:pt idx="15">
                  <c:v>45620</c:v>
                </c:pt>
                <c:pt idx="16">
                  <c:v>45621</c:v>
                </c:pt>
                <c:pt idx="17">
                  <c:v>45622</c:v>
                </c:pt>
                <c:pt idx="18">
                  <c:v>45623</c:v>
                </c:pt>
                <c:pt idx="19">
                  <c:v>45624</c:v>
                </c:pt>
                <c:pt idx="20">
                  <c:v>45625</c:v>
                </c:pt>
                <c:pt idx="21">
                  <c:v>45626</c:v>
                </c:pt>
                <c:pt idx="22">
                  <c:v>45627</c:v>
                </c:pt>
                <c:pt idx="23">
                  <c:v>45628</c:v>
                </c:pt>
              </c:numCache>
            </c:numRef>
          </c:cat>
          <c:val>
            <c:numRef>
              <c:f>'Sprint 1'!$G$181:$AD$181</c:f>
              <c:numCache>
                <c:formatCode>General</c:formatCode>
                <c:ptCount val="24"/>
                <c:pt idx="0">
                  <c:v>197</c:v>
                </c:pt>
                <c:pt idx="1">
                  <c:v>189</c:v>
                </c:pt>
                <c:pt idx="2">
                  <c:v>182</c:v>
                </c:pt>
                <c:pt idx="3">
                  <c:v>169</c:v>
                </c:pt>
                <c:pt idx="4">
                  <c:v>169</c:v>
                </c:pt>
                <c:pt idx="5">
                  <c:v>159.5</c:v>
                </c:pt>
                <c:pt idx="6">
                  <c:v>145.5</c:v>
                </c:pt>
                <c:pt idx="7">
                  <c:v>138.5</c:v>
                </c:pt>
                <c:pt idx="8">
                  <c:v>129.5</c:v>
                </c:pt>
                <c:pt idx="9">
                  <c:v>110.5</c:v>
                </c:pt>
                <c:pt idx="10">
                  <c:v>107.5</c:v>
                </c:pt>
                <c:pt idx="11">
                  <c:v>87</c:v>
                </c:pt>
                <c:pt idx="12">
                  <c:v>83</c:v>
                </c:pt>
                <c:pt idx="13">
                  <c:v>68</c:v>
                </c:pt>
                <c:pt idx="14">
                  <c:v>64</c:v>
                </c:pt>
                <c:pt idx="15">
                  <c:v>56</c:v>
                </c:pt>
                <c:pt idx="16">
                  <c:v>45</c:v>
                </c:pt>
                <c:pt idx="17">
                  <c:v>34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10</c:v>
                </c:pt>
                <c:pt idx="22">
                  <c:v>5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7-44BE-8C2A-827BEC294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302144"/>
        <c:axId val="396303104"/>
      </c:lineChart>
      <c:dateAx>
        <c:axId val="396302144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96303104"/>
        <c:crosses val="autoZero"/>
        <c:auto val="1"/>
        <c:lblOffset val="100"/>
        <c:baseTimeUnit val="days"/>
      </c:dateAx>
      <c:valAx>
        <c:axId val="3963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REMANING WORK (HOUR)</a:t>
                </a:r>
              </a:p>
            </c:rich>
          </c:tx>
          <c:layout>
            <c:manualLayout>
              <c:xMode val="edge"/>
              <c:yMode val="edge"/>
              <c:x val="1.7881355932203389E-2"/>
              <c:y val="0.37553232343002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96302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Thực tế</c:v>
          </c:tx>
          <c:marker>
            <c:symbol val="none"/>
          </c:marker>
          <c:cat>
            <c:numRef>
              <c:f>'Sprint 2'!$I$15:$AD$15</c:f>
              <c:numCache>
                <c:formatCode>dd/mm</c:formatCode>
                <c:ptCount val="22"/>
                <c:pt idx="0">
                  <c:v>44291</c:v>
                </c:pt>
                <c:pt idx="1">
                  <c:v>44292</c:v>
                </c:pt>
                <c:pt idx="2">
                  <c:v>44293</c:v>
                </c:pt>
                <c:pt idx="3">
                  <c:v>44294</c:v>
                </c:pt>
                <c:pt idx="4">
                  <c:v>44295</c:v>
                </c:pt>
                <c:pt idx="5">
                  <c:v>44296</c:v>
                </c:pt>
                <c:pt idx="6">
                  <c:v>44297</c:v>
                </c:pt>
                <c:pt idx="7">
                  <c:v>44298</c:v>
                </c:pt>
                <c:pt idx="8">
                  <c:v>44299</c:v>
                </c:pt>
                <c:pt idx="9">
                  <c:v>44300</c:v>
                </c:pt>
                <c:pt idx="10">
                  <c:v>44301</c:v>
                </c:pt>
                <c:pt idx="11">
                  <c:v>44302</c:v>
                </c:pt>
                <c:pt idx="12">
                  <c:v>44303</c:v>
                </c:pt>
                <c:pt idx="13">
                  <c:v>44304</c:v>
                </c:pt>
                <c:pt idx="14">
                  <c:v>44305</c:v>
                </c:pt>
                <c:pt idx="15">
                  <c:v>44306</c:v>
                </c:pt>
                <c:pt idx="16">
                  <c:v>44307</c:v>
                </c:pt>
                <c:pt idx="17">
                  <c:v>44308</c:v>
                </c:pt>
                <c:pt idx="18">
                  <c:v>44309</c:v>
                </c:pt>
                <c:pt idx="19">
                  <c:v>44310</c:v>
                </c:pt>
                <c:pt idx="20">
                  <c:v>44311</c:v>
                </c:pt>
                <c:pt idx="21">
                  <c:v>44312</c:v>
                </c:pt>
              </c:numCache>
            </c:numRef>
          </c:cat>
          <c:val>
            <c:numRef>
              <c:f>'Sprint 2'!$I$79:$AD$79</c:f>
              <c:numCache>
                <c:formatCode>General</c:formatCode>
                <c:ptCount val="22"/>
                <c:pt idx="0">
                  <c:v>119</c:v>
                </c:pt>
                <c:pt idx="1">
                  <c:v>107</c:v>
                </c:pt>
                <c:pt idx="2">
                  <c:v>105</c:v>
                </c:pt>
                <c:pt idx="3">
                  <c:v>103</c:v>
                </c:pt>
                <c:pt idx="4">
                  <c:v>100</c:v>
                </c:pt>
                <c:pt idx="5">
                  <c:v>93</c:v>
                </c:pt>
                <c:pt idx="6">
                  <c:v>88</c:v>
                </c:pt>
                <c:pt idx="7">
                  <c:v>86</c:v>
                </c:pt>
                <c:pt idx="8">
                  <c:v>79</c:v>
                </c:pt>
                <c:pt idx="9">
                  <c:v>71</c:v>
                </c:pt>
                <c:pt idx="10">
                  <c:v>64</c:v>
                </c:pt>
                <c:pt idx="11">
                  <c:v>60</c:v>
                </c:pt>
                <c:pt idx="12">
                  <c:v>54</c:v>
                </c:pt>
                <c:pt idx="13">
                  <c:v>51</c:v>
                </c:pt>
                <c:pt idx="14">
                  <c:v>46</c:v>
                </c:pt>
                <c:pt idx="15">
                  <c:v>44</c:v>
                </c:pt>
                <c:pt idx="16">
                  <c:v>34</c:v>
                </c:pt>
                <c:pt idx="17">
                  <c:v>30</c:v>
                </c:pt>
                <c:pt idx="18">
                  <c:v>25</c:v>
                </c:pt>
                <c:pt idx="19">
                  <c:v>19</c:v>
                </c:pt>
                <c:pt idx="20">
                  <c:v>11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F-4DAC-984D-F7E15ADE21E8}"/>
            </c:ext>
          </c:extLst>
        </c:ser>
        <c:ser>
          <c:idx val="1"/>
          <c:order val="1"/>
          <c:tx>
            <c:v>Ước Tính</c:v>
          </c:tx>
          <c:marker>
            <c:symbol val="none"/>
          </c:marker>
          <c:cat>
            <c:numRef>
              <c:f>'Sprint 2'!$I$15:$AD$15</c:f>
              <c:numCache>
                <c:formatCode>dd/mm</c:formatCode>
                <c:ptCount val="22"/>
                <c:pt idx="0">
                  <c:v>44291</c:v>
                </c:pt>
                <c:pt idx="1">
                  <c:v>44292</c:v>
                </c:pt>
                <c:pt idx="2">
                  <c:v>44293</c:v>
                </c:pt>
                <c:pt idx="3">
                  <c:v>44294</c:v>
                </c:pt>
                <c:pt idx="4">
                  <c:v>44295</c:v>
                </c:pt>
                <c:pt idx="5">
                  <c:v>44296</c:v>
                </c:pt>
                <c:pt idx="6">
                  <c:v>44297</c:v>
                </c:pt>
                <c:pt idx="7">
                  <c:v>44298</c:v>
                </c:pt>
                <c:pt idx="8">
                  <c:v>44299</c:v>
                </c:pt>
                <c:pt idx="9">
                  <c:v>44300</c:v>
                </c:pt>
                <c:pt idx="10">
                  <c:v>44301</c:v>
                </c:pt>
                <c:pt idx="11">
                  <c:v>44302</c:v>
                </c:pt>
                <c:pt idx="12">
                  <c:v>44303</c:v>
                </c:pt>
                <c:pt idx="13">
                  <c:v>44304</c:v>
                </c:pt>
                <c:pt idx="14">
                  <c:v>44305</c:v>
                </c:pt>
                <c:pt idx="15">
                  <c:v>44306</c:v>
                </c:pt>
                <c:pt idx="16">
                  <c:v>44307</c:v>
                </c:pt>
                <c:pt idx="17">
                  <c:v>44308</c:v>
                </c:pt>
                <c:pt idx="18">
                  <c:v>44309</c:v>
                </c:pt>
                <c:pt idx="19">
                  <c:v>44310</c:v>
                </c:pt>
                <c:pt idx="20">
                  <c:v>44311</c:v>
                </c:pt>
                <c:pt idx="21">
                  <c:v>44312</c:v>
                </c:pt>
              </c:numCache>
            </c:numRef>
          </c:cat>
          <c:val>
            <c:numRef>
              <c:f>'Sprint 2'!$I$80:$AD$80</c:f>
              <c:numCache>
                <c:formatCode>General</c:formatCode>
                <c:ptCount val="22"/>
                <c:pt idx="0">
                  <c:v>119</c:v>
                </c:pt>
                <c:pt idx="1">
                  <c:v>109</c:v>
                </c:pt>
                <c:pt idx="2">
                  <c:v>105</c:v>
                </c:pt>
                <c:pt idx="3">
                  <c:v>101</c:v>
                </c:pt>
                <c:pt idx="4">
                  <c:v>100</c:v>
                </c:pt>
                <c:pt idx="5">
                  <c:v>98</c:v>
                </c:pt>
                <c:pt idx="6">
                  <c:v>88</c:v>
                </c:pt>
                <c:pt idx="7">
                  <c:v>84</c:v>
                </c:pt>
                <c:pt idx="8">
                  <c:v>82</c:v>
                </c:pt>
                <c:pt idx="9">
                  <c:v>72</c:v>
                </c:pt>
                <c:pt idx="10">
                  <c:v>64</c:v>
                </c:pt>
                <c:pt idx="11">
                  <c:v>58</c:v>
                </c:pt>
                <c:pt idx="12">
                  <c:v>54</c:v>
                </c:pt>
                <c:pt idx="13">
                  <c:v>50</c:v>
                </c:pt>
                <c:pt idx="14">
                  <c:v>46</c:v>
                </c:pt>
                <c:pt idx="15">
                  <c:v>44</c:v>
                </c:pt>
                <c:pt idx="16">
                  <c:v>34</c:v>
                </c:pt>
                <c:pt idx="17">
                  <c:v>28</c:v>
                </c:pt>
                <c:pt idx="18">
                  <c:v>24</c:v>
                </c:pt>
                <c:pt idx="19">
                  <c:v>20</c:v>
                </c:pt>
                <c:pt idx="20">
                  <c:v>10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F-4DAC-984D-F7E15ADE2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5640"/>
        <c:axId val="226296816"/>
      </c:lineChart>
      <c:dateAx>
        <c:axId val="226295640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crossAx val="226296816"/>
        <c:crosses val="autoZero"/>
        <c:auto val="1"/>
        <c:lblOffset val="100"/>
        <c:baseTimeUnit val="days"/>
      </c:dateAx>
      <c:valAx>
        <c:axId val="22629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95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581891</xdr:colOff>
      <xdr:row>181</xdr:row>
      <xdr:rowOff>187035</xdr:rowOff>
    </xdr:from>
    <xdr:to>
      <xdr:col>26</xdr:col>
      <xdr:colOff>290946</xdr:colOff>
      <xdr:row>223</xdr:row>
      <xdr:rowOff>83127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698618-C717-4ACC-1CC1-E8132C44E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336175</xdr:colOff>
      <xdr:row>80</xdr:row>
      <xdr:rowOff>107574</xdr:rowOff>
    </xdr:from>
    <xdr:to>
      <xdr:col>12</xdr:col>
      <xdr:colOff>212911</xdr:colOff>
      <xdr:row>102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1"/>
  <sheetViews>
    <sheetView tabSelected="1" topLeftCell="A189" zoomScale="55" zoomScaleNormal="55" workbookViewId="0">
      <selection activeCell="AI171" sqref="AI171"/>
    </sheetView>
  </sheetViews>
  <sheetFormatPr defaultColWidth="9.09765625" defaultRowHeight="16.8" x14ac:dyDescent="0.3"/>
  <cols>
    <col min="1" max="1" width="16" style="1" customWidth="1"/>
    <col min="2" max="2" width="20.296875" style="1" customWidth="1"/>
    <col min="3" max="3" width="54.59765625" style="1" customWidth="1"/>
    <col min="4" max="5" width="11" style="1" customWidth="1"/>
    <col min="6" max="6" width="20.59765625" style="1" customWidth="1"/>
    <col min="7" max="9" width="6.09765625" style="1" customWidth="1"/>
    <col min="10" max="10" width="6" style="1" customWidth="1"/>
    <col min="11" max="14" width="6.09765625" style="1" customWidth="1"/>
    <col min="15" max="15" width="6" style="1" customWidth="1"/>
    <col min="16" max="16" width="6.09765625" style="1" customWidth="1"/>
    <col min="17" max="21" width="6" style="1" customWidth="1"/>
    <col min="22" max="24" width="6.09765625" style="1" customWidth="1"/>
    <col min="25" max="25" width="6" style="1" customWidth="1"/>
    <col min="26" max="26" width="6.09765625" style="1" customWidth="1"/>
    <col min="27" max="27" width="6" style="1" customWidth="1"/>
    <col min="28" max="28" width="5.8984375" style="1" customWidth="1"/>
    <col min="29" max="29" width="6.09765625" style="1" customWidth="1"/>
    <col min="30" max="32" width="6" style="1" customWidth="1"/>
    <col min="33" max="16384" width="9.09765625" style="1"/>
  </cols>
  <sheetData>
    <row r="1" spans="1:31" ht="17.399999999999999" thickBot="1" x14ac:dyDescent="0.35">
      <c r="A1" s="59" t="s">
        <v>3</v>
      </c>
      <c r="B1" s="59"/>
      <c r="C1" s="5" t="s">
        <v>108</v>
      </c>
      <c r="E1" s="11"/>
      <c r="F1" s="12" t="s">
        <v>107</v>
      </c>
    </row>
    <row r="2" spans="1:31" ht="17.399999999999999" thickBot="1" x14ac:dyDescent="0.35">
      <c r="A2" s="59" t="s">
        <v>2</v>
      </c>
      <c r="B2" s="59"/>
      <c r="C2" s="3" t="s">
        <v>5</v>
      </c>
      <c r="E2" s="81"/>
      <c r="F2" s="14" t="s">
        <v>173</v>
      </c>
    </row>
    <row r="3" spans="1:31" ht="17.399999999999999" thickBot="1" x14ac:dyDescent="0.35">
      <c r="A3" s="59" t="s">
        <v>1</v>
      </c>
      <c r="B3" s="59"/>
      <c r="C3" s="4">
        <v>45576</v>
      </c>
      <c r="E3" s="15"/>
      <c r="F3" s="14" t="s">
        <v>105</v>
      </c>
    </row>
    <row r="4" spans="1:31" ht="17.25" customHeight="1" thickBot="1" x14ac:dyDescent="0.35">
      <c r="A4" s="59" t="s">
        <v>0</v>
      </c>
      <c r="B4" s="59"/>
      <c r="C4" s="4">
        <v>45334</v>
      </c>
      <c r="E4" s="80"/>
      <c r="F4" s="14" t="s">
        <v>104</v>
      </c>
    </row>
    <row r="5" spans="1:31" ht="16.5" customHeight="1" thickBot="1" x14ac:dyDescent="0.35">
      <c r="E5" s="17"/>
      <c r="F5" s="18" t="s">
        <v>103</v>
      </c>
    </row>
    <row r="6" spans="1:31" ht="17.399999999999999" thickBot="1" x14ac:dyDescent="0.35">
      <c r="B6" s="61" t="s">
        <v>6</v>
      </c>
      <c r="C6" s="61"/>
      <c r="D6" s="61"/>
      <c r="E6" s="62"/>
    </row>
    <row r="7" spans="1:31" ht="17.399999999999999" thickBot="1" x14ac:dyDescent="0.35">
      <c r="B7" s="7" t="s">
        <v>7</v>
      </c>
      <c r="C7" s="7" t="s">
        <v>100</v>
      </c>
      <c r="D7" s="7" t="s">
        <v>17</v>
      </c>
      <c r="E7" s="7" t="s">
        <v>99</v>
      </c>
    </row>
    <row r="8" spans="1:31" ht="17.399999999999999" thickBot="1" x14ac:dyDescent="0.35">
      <c r="B8" s="9">
        <v>1</v>
      </c>
      <c r="C8" s="3" t="s">
        <v>109</v>
      </c>
      <c r="D8" s="3">
        <f ca="1">SUMIF($E$16:$F$84,"Quang",$G$16:$G$84)+SUMIF($E$16:$F$84,"All team",$G$16:$G$84)/5</f>
        <v>0</v>
      </c>
      <c r="E8" s="3">
        <f ca="1">SUMIF($E$16:$F$84,"Quang",$H$16:$H$84)+SUMIF($E$16:$F$84,"All team",$H$16:$H$84)/5</f>
        <v>68.8</v>
      </c>
    </row>
    <row r="9" spans="1:31" ht="17.399999999999999" thickBot="1" x14ac:dyDescent="0.35">
      <c r="B9" s="9">
        <v>2</v>
      </c>
      <c r="C9" s="3" t="s">
        <v>110</v>
      </c>
      <c r="D9" s="3">
        <f ca="1">SUMIF($E$16:$F$84,"Đạt",$G$16:$G$84)+SUMIF($E$16:$F$84,"All team",$G$16:$G$84)/5</f>
        <v>0</v>
      </c>
      <c r="E9" s="3">
        <f ca="1">SUMIF($E$16:$F$84,"Đạt",$H$16:$H$84)+SUMIF($E$16:$F$84,"All team",$H$16:$H$84)/5</f>
        <v>20.8</v>
      </c>
    </row>
    <row r="10" spans="1:31" ht="17.399999999999999" thickBot="1" x14ac:dyDescent="0.35">
      <c r="B10" s="9">
        <v>3</v>
      </c>
      <c r="C10" s="3" t="s">
        <v>111</v>
      </c>
      <c r="D10" s="3">
        <f ca="1">SUMIF($E$16:$F$84,"Quốc",$G$16:$G$84)+SUMIF($E$16:$F$84,"All team",$G$16:$G$84)/5</f>
        <v>0</v>
      </c>
      <c r="E10" s="3">
        <f ca="1">SUMIF($E$16:$F$84,"Quốc",$H$16:$H$84)+SUMIF($E$16:$F$84,"All team",$H$16:$H$84)/5</f>
        <v>30.8</v>
      </c>
    </row>
    <row r="11" spans="1:31" ht="17.399999999999999" thickBot="1" x14ac:dyDescent="0.35">
      <c r="B11" s="9">
        <v>4</v>
      </c>
      <c r="C11" s="3" t="s">
        <v>112</v>
      </c>
      <c r="D11" s="3">
        <f ca="1">SUMIF($E$16:$F$84,"Toàn",$G$16:$G$84)+SUMIF($E$16:$F$84,"All team",$G$16:$G$84)/5</f>
        <v>0</v>
      </c>
      <c r="E11" s="3">
        <f ca="1">SUMIF($E$16:$F$84,"Toàn",$H$16:$H$84)+SUMIF($E$16:$F$84,"All team",$H$16:$H$84)/5</f>
        <v>54.3</v>
      </c>
    </row>
    <row r="12" spans="1:31" ht="17.399999999999999" thickBot="1" x14ac:dyDescent="0.35">
      <c r="B12" s="9">
        <v>5</v>
      </c>
      <c r="C12" s="3" t="s">
        <v>113</v>
      </c>
      <c r="D12" s="3">
        <f ca="1">SUMIF($E$16:$F$84,"Đạo",$G$16:$G$84)+SUMIF($E$16:$F$84,"All team",$G$16:$G$84)/5</f>
        <v>0</v>
      </c>
      <c r="E12" s="3">
        <f ca="1">SUMIF($E$16:$F$84,"Đạo",$H$16:$H$84)+SUMIF($E$16:$F$84,"All team",$H$16:$H$84)/5</f>
        <v>27.3</v>
      </c>
    </row>
    <row r="13" spans="1:31" ht="17.399999999999999" thickBot="1" x14ac:dyDescent="0.35">
      <c r="B13" s="61" t="s">
        <v>18</v>
      </c>
      <c r="C13" s="61"/>
      <c r="D13" s="6">
        <f ca="1">SUM(D8:D12)</f>
        <v>0</v>
      </c>
      <c r="E13" s="6">
        <f ca="1">SUM(E8:E12)</f>
        <v>202</v>
      </c>
    </row>
    <row r="15" spans="1:31" ht="62.25" customHeight="1" x14ac:dyDescent="0.3">
      <c r="A15" s="19" t="s">
        <v>13</v>
      </c>
      <c r="B15" s="19" t="s">
        <v>14</v>
      </c>
      <c r="C15" s="63" t="s">
        <v>15</v>
      </c>
      <c r="D15" s="63"/>
      <c r="E15" s="63" t="s">
        <v>16</v>
      </c>
      <c r="F15" s="63"/>
      <c r="G15" s="20"/>
      <c r="H15" s="20" t="s">
        <v>99</v>
      </c>
      <c r="I15" s="21">
        <v>45606</v>
      </c>
      <c r="J15" s="21">
        <v>45607</v>
      </c>
      <c r="K15" s="21">
        <v>45608</v>
      </c>
      <c r="L15" s="21">
        <v>45609</v>
      </c>
      <c r="M15" s="21">
        <v>45610</v>
      </c>
      <c r="N15" s="21">
        <v>45611</v>
      </c>
      <c r="O15" s="21">
        <v>45612</v>
      </c>
      <c r="P15" s="21">
        <v>45613</v>
      </c>
      <c r="Q15" s="21">
        <v>45614</v>
      </c>
      <c r="R15" s="21">
        <v>45615</v>
      </c>
      <c r="S15" s="21">
        <v>45616</v>
      </c>
      <c r="T15" s="21">
        <v>45617</v>
      </c>
      <c r="U15" s="21">
        <v>45618</v>
      </c>
      <c r="V15" s="21">
        <v>45619</v>
      </c>
      <c r="W15" s="21">
        <v>45620</v>
      </c>
      <c r="X15" s="21">
        <v>45621</v>
      </c>
      <c r="Y15" s="21">
        <v>45622</v>
      </c>
      <c r="Z15" s="21">
        <v>45623</v>
      </c>
      <c r="AA15" s="21">
        <v>45624</v>
      </c>
      <c r="AB15" s="21">
        <v>45625</v>
      </c>
      <c r="AC15" s="21">
        <v>45626</v>
      </c>
      <c r="AD15" s="21">
        <v>45627</v>
      </c>
      <c r="AE15" s="21">
        <v>45628</v>
      </c>
    </row>
    <row r="16" spans="1:31" x14ac:dyDescent="0.3">
      <c r="A16" s="57" t="s">
        <v>5</v>
      </c>
      <c r="B16" s="53" t="s">
        <v>19</v>
      </c>
      <c r="C16" s="53"/>
      <c r="D16" s="53"/>
      <c r="E16" s="54" t="s">
        <v>91</v>
      </c>
      <c r="F16" s="54"/>
      <c r="G16" s="22"/>
      <c r="H16" s="22">
        <v>8</v>
      </c>
      <c r="I16" s="23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38">
        <v>0</v>
      </c>
      <c r="AD16" s="38">
        <v>0</v>
      </c>
      <c r="AE16" s="38">
        <v>0</v>
      </c>
    </row>
    <row r="17" spans="1:31" x14ac:dyDescent="0.3">
      <c r="A17" s="57"/>
      <c r="B17" s="53" t="s">
        <v>20</v>
      </c>
      <c r="C17" s="53"/>
      <c r="D17" s="53"/>
      <c r="E17" s="54" t="s">
        <v>91</v>
      </c>
      <c r="F17" s="54"/>
      <c r="G17" s="22"/>
      <c r="H17" s="22">
        <v>8</v>
      </c>
      <c r="I17" s="38">
        <v>8</v>
      </c>
      <c r="J17" s="23">
        <v>0</v>
      </c>
      <c r="K17" s="38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  <c r="AD17" s="38">
        <v>0</v>
      </c>
      <c r="AE17" s="38">
        <v>0</v>
      </c>
    </row>
    <row r="18" spans="1:31" x14ac:dyDescent="0.3">
      <c r="A18" s="57"/>
      <c r="B18" s="53" t="s">
        <v>21</v>
      </c>
      <c r="C18" s="53"/>
      <c r="D18" s="53"/>
      <c r="E18" s="54" t="s">
        <v>97</v>
      </c>
      <c r="F18" s="54"/>
      <c r="G18" s="22"/>
      <c r="H18" s="22">
        <v>6</v>
      </c>
      <c r="I18" s="38">
        <v>6</v>
      </c>
      <c r="J18" s="38">
        <v>6</v>
      </c>
      <c r="K18" s="23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</row>
    <row r="19" spans="1:31" x14ac:dyDescent="0.3">
      <c r="A19" s="57"/>
      <c r="B19" s="57" t="s">
        <v>23</v>
      </c>
      <c r="C19" s="53" t="s">
        <v>22</v>
      </c>
      <c r="D19" s="53"/>
      <c r="E19" s="54" t="s">
        <v>97</v>
      </c>
      <c r="F19" s="54"/>
      <c r="G19" s="22"/>
      <c r="H19" s="22">
        <v>0.5</v>
      </c>
      <c r="I19" s="22">
        <v>0.5</v>
      </c>
      <c r="J19" s="22">
        <v>0.5</v>
      </c>
      <c r="K19" s="22">
        <v>0.5</v>
      </c>
      <c r="L19" s="23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3">
      <c r="A20" s="57"/>
      <c r="B20" s="57"/>
      <c r="C20" s="55" t="s">
        <v>119</v>
      </c>
      <c r="D20" s="56"/>
      <c r="E20" s="51" t="s">
        <v>97</v>
      </c>
      <c r="F20" s="52"/>
      <c r="G20" s="22"/>
      <c r="H20" s="22">
        <v>1</v>
      </c>
      <c r="I20" s="38">
        <v>1</v>
      </c>
      <c r="J20" s="38">
        <v>1</v>
      </c>
      <c r="K20" s="38">
        <v>1</v>
      </c>
      <c r="L20" s="23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8">
        <v>0</v>
      </c>
      <c r="W20" s="38">
        <v>0</v>
      </c>
      <c r="X20" s="38">
        <v>0</v>
      </c>
      <c r="Y20" s="38">
        <v>0</v>
      </c>
      <c r="Z20" s="38">
        <v>0</v>
      </c>
      <c r="AA20" s="38">
        <v>0</v>
      </c>
      <c r="AB20" s="38">
        <v>0</v>
      </c>
      <c r="AC20" s="38">
        <v>0</v>
      </c>
      <c r="AD20" s="38">
        <v>0</v>
      </c>
      <c r="AE20" s="38">
        <v>0</v>
      </c>
    </row>
    <row r="21" spans="1:31" x14ac:dyDescent="0.3">
      <c r="A21" s="57"/>
      <c r="B21" s="57"/>
      <c r="C21" s="53" t="s">
        <v>114</v>
      </c>
      <c r="D21" s="53"/>
      <c r="E21" s="54" t="s">
        <v>120</v>
      </c>
      <c r="F21" s="54"/>
      <c r="G21" s="22"/>
      <c r="H21" s="22">
        <v>1</v>
      </c>
      <c r="I21" s="38">
        <v>1</v>
      </c>
      <c r="J21" s="38">
        <v>1</v>
      </c>
      <c r="K21" s="38">
        <v>1</v>
      </c>
      <c r="L21" s="23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3">
      <c r="A22" s="57"/>
      <c r="B22" s="57"/>
      <c r="C22" s="53" t="s">
        <v>115</v>
      </c>
      <c r="D22" s="53"/>
      <c r="E22" s="54" t="s">
        <v>121</v>
      </c>
      <c r="F22" s="54"/>
      <c r="G22" s="22"/>
      <c r="H22" s="22">
        <v>1</v>
      </c>
      <c r="I22" s="38">
        <v>1</v>
      </c>
      <c r="J22" s="38">
        <v>1</v>
      </c>
      <c r="K22" s="38">
        <v>1</v>
      </c>
      <c r="L22" s="23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3">
      <c r="A23" s="57"/>
      <c r="B23" s="57"/>
      <c r="C23" s="53" t="s">
        <v>116</v>
      </c>
      <c r="D23" s="53"/>
      <c r="E23" s="54" t="s">
        <v>122</v>
      </c>
      <c r="F23" s="54"/>
      <c r="G23" s="22"/>
      <c r="H23" s="22">
        <v>1</v>
      </c>
      <c r="I23" s="38">
        <v>1</v>
      </c>
      <c r="J23" s="38">
        <v>1</v>
      </c>
      <c r="K23" s="38">
        <v>1</v>
      </c>
      <c r="L23" s="23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3">
      <c r="A24" s="57"/>
      <c r="B24" s="57"/>
      <c r="C24" s="53" t="s">
        <v>117</v>
      </c>
      <c r="D24" s="53"/>
      <c r="E24" s="54" t="s">
        <v>120</v>
      </c>
      <c r="F24" s="54"/>
      <c r="G24" s="22"/>
      <c r="H24" s="22">
        <v>0.5</v>
      </c>
      <c r="I24" s="22">
        <v>0.5</v>
      </c>
      <c r="J24" s="22">
        <v>0.5</v>
      </c>
      <c r="K24" s="22">
        <v>0.5</v>
      </c>
      <c r="L24" s="23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3">
      <c r="A25" s="57"/>
      <c r="B25" s="57"/>
      <c r="C25" s="53" t="s">
        <v>118</v>
      </c>
      <c r="D25" s="53"/>
      <c r="E25" s="54" t="s">
        <v>123</v>
      </c>
      <c r="F25" s="54"/>
      <c r="G25" s="22"/>
      <c r="H25" s="22">
        <v>0.5</v>
      </c>
      <c r="I25" s="22">
        <v>0.5</v>
      </c>
      <c r="J25" s="22">
        <v>0.5</v>
      </c>
      <c r="K25" s="22">
        <v>0.5</v>
      </c>
      <c r="L25" s="23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3">
      <c r="A26" s="57"/>
      <c r="B26" s="57"/>
      <c r="C26" s="55" t="s">
        <v>124</v>
      </c>
      <c r="D26" s="56"/>
      <c r="E26" s="51" t="s">
        <v>121</v>
      </c>
      <c r="F26" s="52"/>
      <c r="G26" s="22"/>
      <c r="H26" s="22">
        <v>0.5</v>
      </c>
      <c r="I26" s="22">
        <v>0.5</v>
      </c>
      <c r="J26" s="22">
        <v>0.5</v>
      </c>
      <c r="K26" s="22">
        <v>0.5</v>
      </c>
      <c r="L26" s="23">
        <v>0</v>
      </c>
      <c r="M26" s="38">
        <v>0</v>
      </c>
      <c r="N26" s="38">
        <v>0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8">
        <v>0</v>
      </c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8">
        <v>0</v>
      </c>
      <c r="AB26" s="38">
        <v>0</v>
      </c>
      <c r="AC26" s="38">
        <v>0</v>
      </c>
      <c r="AD26" s="38">
        <v>0</v>
      </c>
      <c r="AE26" s="38">
        <v>0</v>
      </c>
    </row>
    <row r="27" spans="1:31" x14ac:dyDescent="0.3">
      <c r="A27" s="57"/>
      <c r="B27" s="57"/>
      <c r="C27" s="53" t="s">
        <v>26</v>
      </c>
      <c r="D27" s="53"/>
      <c r="E27" s="54" t="s">
        <v>91</v>
      </c>
      <c r="F27" s="54"/>
      <c r="G27" s="22"/>
      <c r="H27" s="22">
        <v>2</v>
      </c>
      <c r="I27" s="38">
        <v>2</v>
      </c>
      <c r="J27" s="38">
        <v>2</v>
      </c>
      <c r="K27" s="38">
        <v>2</v>
      </c>
      <c r="L27" s="23">
        <v>0</v>
      </c>
      <c r="M27" s="38">
        <v>0</v>
      </c>
      <c r="N27" s="38">
        <v>0</v>
      </c>
      <c r="O27" s="38">
        <v>0</v>
      </c>
      <c r="P27" s="38">
        <v>0</v>
      </c>
      <c r="Q27" s="38">
        <v>0</v>
      </c>
      <c r="R27" s="38">
        <v>0</v>
      </c>
      <c r="S27" s="38">
        <v>0</v>
      </c>
      <c r="T27" s="38">
        <v>0</v>
      </c>
      <c r="U27" s="38">
        <v>0</v>
      </c>
      <c r="V27" s="38">
        <v>0</v>
      </c>
      <c r="W27" s="38">
        <v>0</v>
      </c>
      <c r="X27" s="38">
        <v>0</v>
      </c>
      <c r="Y27" s="38">
        <v>0</v>
      </c>
      <c r="Z27" s="38">
        <v>0</v>
      </c>
      <c r="AA27" s="38">
        <v>0</v>
      </c>
      <c r="AB27" s="38">
        <v>0</v>
      </c>
      <c r="AC27" s="38">
        <v>0</v>
      </c>
      <c r="AD27" s="38">
        <v>0</v>
      </c>
      <c r="AE27" s="38">
        <v>0</v>
      </c>
    </row>
    <row r="28" spans="1:31" x14ac:dyDescent="0.3">
      <c r="A28" s="57"/>
      <c r="B28" s="45" t="s">
        <v>27</v>
      </c>
      <c r="C28" s="53" t="s">
        <v>24</v>
      </c>
      <c r="D28" s="53"/>
      <c r="E28" s="54" t="s">
        <v>120</v>
      </c>
      <c r="F28" s="54"/>
      <c r="G28" s="22"/>
      <c r="H28" s="22">
        <v>2</v>
      </c>
      <c r="I28" s="22">
        <v>2</v>
      </c>
      <c r="J28" s="22">
        <v>2</v>
      </c>
      <c r="K28" s="22">
        <v>2</v>
      </c>
      <c r="L28" s="22">
        <v>2</v>
      </c>
      <c r="M28" s="23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3">
      <c r="A29" s="57"/>
      <c r="B29" s="46"/>
      <c r="C29" s="53" t="s">
        <v>161</v>
      </c>
      <c r="D29" s="53"/>
      <c r="E29" s="54" t="s">
        <v>120</v>
      </c>
      <c r="F29" s="54"/>
      <c r="G29" s="22"/>
      <c r="H29" s="22">
        <v>3</v>
      </c>
      <c r="I29" s="22">
        <v>3</v>
      </c>
      <c r="J29" s="22">
        <v>3</v>
      </c>
      <c r="K29" s="22">
        <v>3</v>
      </c>
      <c r="L29" s="22">
        <v>3</v>
      </c>
      <c r="M29" s="22">
        <v>3</v>
      </c>
      <c r="N29" s="23">
        <v>0</v>
      </c>
      <c r="O29" s="38">
        <v>0</v>
      </c>
      <c r="P29" s="38">
        <v>0</v>
      </c>
      <c r="Q29" s="38">
        <v>0</v>
      </c>
      <c r="R29" s="38">
        <v>0</v>
      </c>
      <c r="S29" s="38">
        <v>0</v>
      </c>
      <c r="T29" s="38">
        <v>0</v>
      </c>
      <c r="U29" s="38">
        <v>0</v>
      </c>
      <c r="V29" s="38">
        <v>0</v>
      </c>
      <c r="W29" s="38">
        <v>0</v>
      </c>
      <c r="X29" s="38">
        <v>0</v>
      </c>
      <c r="Y29" s="38">
        <v>0</v>
      </c>
      <c r="Z29" s="38">
        <v>0</v>
      </c>
      <c r="AA29" s="38">
        <v>0</v>
      </c>
      <c r="AB29" s="38">
        <v>0</v>
      </c>
      <c r="AC29" s="38">
        <v>0</v>
      </c>
      <c r="AD29" s="38">
        <v>0</v>
      </c>
      <c r="AE29" s="38">
        <v>0</v>
      </c>
    </row>
    <row r="30" spans="1:31" x14ac:dyDescent="0.3">
      <c r="A30" s="57"/>
      <c r="B30" s="46"/>
      <c r="C30" s="53" t="s">
        <v>125</v>
      </c>
      <c r="D30" s="53"/>
      <c r="E30" s="54" t="s">
        <v>121</v>
      </c>
      <c r="F30" s="54"/>
      <c r="G30" s="22"/>
      <c r="H30" s="22">
        <v>3</v>
      </c>
      <c r="I30" s="38">
        <v>3</v>
      </c>
      <c r="J30" s="38">
        <v>3</v>
      </c>
      <c r="K30" s="38">
        <v>3</v>
      </c>
      <c r="L30" s="38">
        <v>3</v>
      </c>
      <c r="M30" s="38">
        <v>3</v>
      </c>
      <c r="N30" s="38">
        <v>3</v>
      </c>
      <c r="O30" s="38">
        <v>3</v>
      </c>
      <c r="P30" s="23">
        <v>0</v>
      </c>
      <c r="Q30" s="38">
        <v>0</v>
      </c>
      <c r="R30" s="38">
        <v>0</v>
      </c>
      <c r="S30" s="38">
        <v>0</v>
      </c>
      <c r="T30" s="38">
        <v>0</v>
      </c>
      <c r="U30" s="38">
        <v>0</v>
      </c>
      <c r="V30" s="38">
        <v>0</v>
      </c>
      <c r="W30" s="38">
        <v>0</v>
      </c>
      <c r="X30" s="38">
        <v>0</v>
      </c>
      <c r="Y30" s="38">
        <v>0</v>
      </c>
      <c r="Z30" s="38">
        <v>0</v>
      </c>
      <c r="AA30" s="38">
        <v>0</v>
      </c>
      <c r="AB30" s="38">
        <v>0</v>
      </c>
      <c r="AC30" s="38">
        <v>0</v>
      </c>
      <c r="AD30" s="38">
        <v>0</v>
      </c>
      <c r="AE30" s="38">
        <v>0</v>
      </c>
    </row>
    <row r="31" spans="1:31" x14ac:dyDescent="0.3">
      <c r="A31" s="57"/>
      <c r="B31" s="46"/>
      <c r="C31" s="53" t="s">
        <v>126</v>
      </c>
      <c r="D31" s="53"/>
      <c r="E31" s="54" t="s">
        <v>97</v>
      </c>
      <c r="F31" s="54"/>
      <c r="G31" s="22"/>
      <c r="H31" s="22">
        <v>3</v>
      </c>
      <c r="I31" s="38">
        <v>3</v>
      </c>
      <c r="J31" s="38">
        <v>3</v>
      </c>
      <c r="K31" s="38">
        <v>3</v>
      </c>
      <c r="L31" s="38">
        <v>3</v>
      </c>
      <c r="M31" s="38">
        <v>3</v>
      </c>
      <c r="N31" s="38">
        <v>3</v>
      </c>
      <c r="O31" s="38">
        <v>3</v>
      </c>
      <c r="P31" s="38">
        <v>3</v>
      </c>
      <c r="Q31" s="23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3">
      <c r="A32" s="57"/>
      <c r="B32" s="46"/>
      <c r="C32" s="53" t="s">
        <v>127</v>
      </c>
      <c r="D32" s="53"/>
      <c r="E32" s="54" t="s">
        <v>121</v>
      </c>
      <c r="F32" s="54"/>
      <c r="G32" s="22"/>
      <c r="H32" s="22">
        <v>4</v>
      </c>
      <c r="I32" s="38">
        <v>4</v>
      </c>
      <c r="J32" s="38">
        <v>4</v>
      </c>
      <c r="K32" s="38">
        <v>4</v>
      </c>
      <c r="L32" s="38">
        <v>4</v>
      </c>
      <c r="M32" s="38">
        <v>4</v>
      </c>
      <c r="N32" s="38">
        <v>4</v>
      </c>
      <c r="O32" s="38">
        <v>4</v>
      </c>
      <c r="P32" s="38">
        <v>4</v>
      </c>
      <c r="Q32" s="38">
        <v>4</v>
      </c>
      <c r="R32" s="38">
        <v>4</v>
      </c>
      <c r="S32" s="23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3">
      <c r="A33" s="57"/>
      <c r="B33" s="46"/>
      <c r="C33" s="53" t="s">
        <v>128</v>
      </c>
      <c r="D33" s="53"/>
      <c r="E33" s="54" t="s">
        <v>123</v>
      </c>
      <c r="F33" s="54"/>
      <c r="G33" s="22"/>
      <c r="H33" s="22">
        <v>4</v>
      </c>
      <c r="I33" s="22">
        <v>4</v>
      </c>
      <c r="J33" s="22">
        <v>4</v>
      </c>
      <c r="K33" s="22">
        <v>4</v>
      </c>
      <c r="L33" s="22">
        <v>4</v>
      </c>
      <c r="M33" s="22">
        <v>4</v>
      </c>
      <c r="N33" s="22">
        <v>4</v>
      </c>
      <c r="O33" s="22">
        <v>4</v>
      </c>
      <c r="P33" s="22">
        <v>4</v>
      </c>
      <c r="Q33" s="22">
        <v>4</v>
      </c>
      <c r="R33" s="22">
        <v>4</v>
      </c>
      <c r="S33" s="22">
        <v>4</v>
      </c>
      <c r="T33" s="23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3">
      <c r="A34" s="57"/>
      <c r="B34" s="46"/>
      <c r="C34" s="53" t="s">
        <v>129</v>
      </c>
      <c r="D34" s="53"/>
      <c r="E34" s="51" t="s">
        <v>123</v>
      </c>
      <c r="F34" s="52"/>
      <c r="G34" s="22"/>
      <c r="H34" s="22">
        <v>4</v>
      </c>
      <c r="I34" s="22">
        <v>4</v>
      </c>
      <c r="J34" s="22">
        <v>4</v>
      </c>
      <c r="K34" s="22">
        <v>4</v>
      </c>
      <c r="L34" s="22">
        <v>4</v>
      </c>
      <c r="M34" s="22">
        <v>4</v>
      </c>
      <c r="N34" s="22">
        <v>4</v>
      </c>
      <c r="O34" s="22">
        <v>4</v>
      </c>
      <c r="P34" s="22">
        <v>4</v>
      </c>
      <c r="Q34" s="22">
        <v>4</v>
      </c>
      <c r="R34" s="22">
        <v>4</v>
      </c>
      <c r="S34" s="22">
        <v>4</v>
      </c>
      <c r="T34" s="22">
        <v>4</v>
      </c>
      <c r="U34" s="22">
        <v>4</v>
      </c>
      <c r="V34" s="23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3">
      <c r="A35" s="57"/>
      <c r="B35" s="46"/>
      <c r="C35" s="53" t="s">
        <v>130</v>
      </c>
      <c r="D35" s="53"/>
      <c r="E35" s="51" t="s">
        <v>123</v>
      </c>
      <c r="F35" s="52"/>
      <c r="G35" s="22"/>
      <c r="H35" s="22">
        <v>4</v>
      </c>
      <c r="I35" s="22">
        <v>4</v>
      </c>
      <c r="J35" s="22">
        <v>4</v>
      </c>
      <c r="K35" s="22">
        <v>4</v>
      </c>
      <c r="L35" s="22">
        <v>4</v>
      </c>
      <c r="M35" s="22">
        <v>4</v>
      </c>
      <c r="N35" s="22">
        <v>4</v>
      </c>
      <c r="O35" s="22">
        <v>4</v>
      </c>
      <c r="P35" s="22">
        <v>4</v>
      </c>
      <c r="Q35" s="22">
        <v>4</v>
      </c>
      <c r="R35" s="22">
        <v>4</v>
      </c>
      <c r="S35" s="22">
        <v>4</v>
      </c>
      <c r="T35" s="22">
        <v>4</v>
      </c>
      <c r="U35" s="22">
        <v>4</v>
      </c>
      <c r="V35" s="22">
        <v>4</v>
      </c>
      <c r="W35" s="22">
        <v>4</v>
      </c>
      <c r="X35" s="23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3">
      <c r="A36" s="57"/>
      <c r="B36" s="46"/>
      <c r="C36" s="53" t="s">
        <v>162</v>
      </c>
      <c r="D36" s="53"/>
      <c r="E36" s="51" t="s">
        <v>97</v>
      </c>
      <c r="F36" s="52"/>
      <c r="G36" s="22"/>
      <c r="H36" s="22">
        <v>3</v>
      </c>
      <c r="I36" s="38">
        <v>3</v>
      </c>
      <c r="J36" s="38">
        <v>3</v>
      </c>
      <c r="K36" s="38">
        <v>3</v>
      </c>
      <c r="L36" s="38">
        <v>3</v>
      </c>
      <c r="M36" s="38">
        <v>3</v>
      </c>
      <c r="N36" s="38">
        <v>3</v>
      </c>
      <c r="O36" s="38">
        <v>3</v>
      </c>
      <c r="P36" s="38">
        <v>3</v>
      </c>
      <c r="Q36" s="38">
        <v>3</v>
      </c>
      <c r="R36" s="38">
        <v>3</v>
      </c>
      <c r="S36" s="38">
        <v>3</v>
      </c>
      <c r="T36" s="38">
        <v>3</v>
      </c>
      <c r="U36" s="38">
        <v>3</v>
      </c>
      <c r="V36" s="38">
        <v>3</v>
      </c>
      <c r="W36" s="38">
        <v>3</v>
      </c>
      <c r="X36" s="38">
        <v>3</v>
      </c>
      <c r="Y36" s="38">
        <v>3</v>
      </c>
      <c r="Z36" s="23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3">
      <c r="A37" s="57"/>
      <c r="B37" s="46"/>
      <c r="C37" s="53" t="s">
        <v>25</v>
      </c>
      <c r="D37" s="53"/>
      <c r="E37" s="54" t="s">
        <v>91</v>
      </c>
      <c r="F37" s="54"/>
      <c r="G37" s="22"/>
      <c r="H37" s="22">
        <v>5</v>
      </c>
      <c r="I37" s="22">
        <v>5</v>
      </c>
      <c r="J37" s="22">
        <v>5</v>
      </c>
      <c r="K37" s="22">
        <v>5</v>
      </c>
      <c r="L37" s="22">
        <v>5</v>
      </c>
      <c r="M37" s="22">
        <v>5</v>
      </c>
      <c r="N37" s="22">
        <v>5</v>
      </c>
      <c r="O37" s="22">
        <v>5</v>
      </c>
      <c r="P37" s="22">
        <v>5</v>
      </c>
      <c r="Q37" s="22">
        <v>5</v>
      </c>
      <c r="R37" s="22">
        <v>5</v>
      </c>
      <c r="S37" s="22">
        <v>5</v>
      </c>
      <c r="T37" s="22">
        <v>5</v>
      </c>
      <c r="U37" s="22">
        <v>5</v>
      </c>
      <c r="V37" s="22">
        <v>5</v>
      </c>
      <c r="W37" s="22">
        <v>5</v>
      </c>
      <c r="X37" s="22">
        <v>5</v>
      </c>
      <c r="Y37" s="22">
        <v>5</v>
      </c>
      <c r="Z37" s="23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3">
      <c r="A38" s="57"/>
      <c r="B38" s="45" t="s">
        <v>31</v>
      </c>
      <c r="C38" s="53" t="s">
        <v>28</v>
      </c>
      <c r="D38" s="53"/>
      <c r="E38" s="54" t="s">
        <v>97</v>
      </c>
      <c r="F38" s="54"/>
      <c r="G38" s="22"/>
      <c r="H38" s="22">
        <v>1</v>
      </c>
      <c r="I38" s="38">
        <v>1</v>
      </c>
      <c r="J38" s="38">
        <v>1</v>
      </c>
      <c r="K38" s="38">
        <v>1</v>
      </c>
      <c r="L38" s="38">
        <v>1</v>
      </c>
      <c r="M38" s="23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3">
      <c r="A39" s="57"/>
      <c r="B39" s="46"/>
      <c r="C39" s="53" t="s">
        <v>29</v>
      </c>
      <c r="D39" s="53"/>
      <c r="E39" s="54" t="s">
        <v>97</v>
      </c>
      <c r="F39" s="54"/>
      <c r="G39" s="22"/>
      <c r="H39" s="22">
        <v>1</v>
      </c>
      <c r="I39" s="38">
        <v>1</v>
      </c>
      <c r="J39" s="38">
        <v>1</v>
      </c>
      <c r="K39" s="38">
        <v>1</v>
      </c>
      <c r="L39" s="38">
        <v>1</v>
      </c>
      <c r="M39" s="23">
        <v>0</v>
      </c>
      <c r="N39" s="38">
        <v>0</v>
      </c>
      <c r="O39" s="38">
        <v>0</v>
      </c>
      <c r="P39" s="38">
        <v>0</v>
      </c>
      <c r="Q39" s="38">
        <v>0</v>
      </c>
      <c r="R39" s="38">
        <v>0</v>
      </c>
      <c r="S39" s="38">
        <v>0</v>
      </c>
      <c r="T39" s="38">
        <v>0</v>
      </c>
      <c r="U39" s="38">
        <v>0</v>
      </c>
      <c r="V39" s="38">
        <v>0</v>
      </c>
      <c r="W39" s="38">
        <v>0</v>
      </c>
      <c r="X39" s="38">
        <v>0</v>
      </c>
      <c r="Y39" s="38">
        <v>0</v>
      </c>
      <c r="Z39" s="38">
        <v>0</v>
      </c>
      <c r="AA39" s="38">
        <v>0</v>
      </c>
      <c r="AB39" s="38">
        <v>0</v>
      </c>
      <c r="AC39" s="38">
        <v>0</v>
      </c>
      <c r="AD39" s="38">
        <v>0</v>
      </c>
      <c r="AE39" s="38">
        <v>0</v>
      </c>
    </row>
    <row r="40" spans="1:31" x14ac:dyDescent="0.3">
      <c r="A40" s="57"/>
      <c r="B40" s="46"/>
      <c r="C40" s="53" t="s">
        <v>168</v>
      </c>
      <c r="D40" s="53"/>
      <c r="E40" s="51" t="s">
        <v>122</v>
      </c>
      <c r="F40" s="52"/>
      <c r="G40" s="22"/>
      <c r="H40" s="22">
        <v>3</v>
      </c>
      <c r="I40" s="38">
        <v>3</v>
      </c>
      <c r="J40" s="38">
        <v>3</v>
      </c>
      <c r="K40" s="38">
        <v>3</v>
      </c>
      <c r="L40" s="38">
        <v>3</v>
      </c>
      <c r="M40" s="23">
        <v>0</v>
      </c>
      <c r="N40" s="38">
        <v>0</v>
      </c>
      <c r="O40" s="38">
        <v>0</v>
      </c>
      <c r="P40" s="38">
        <v>0</v>
      </c>
      <c r="Q40" s="38">
        <v>0</v>
      </c>
      <c r="R40" s="38">
        <v>0</v>
      </c>
      <c r="S40" s="38">
        <v>0</v>
      </c>
      <c r="T40" s="38">
        <v>0</v>
      </c>
      <c r="U40" s="38">
        <v>0</v>
      </c>
      <c r="V40" s="38">
        <v>0</v>
      </c>
      <c r="W40" s="38">
        <v>0</v>
      </c>
      <c r="X40" s="38">
        <v>0</v>
      </c>
      <c r="Y40" s="38">
        <v>0</v>
      </c>
      <c r="Z40" s="38">
        <v>0</v>
      </c>
      <c r="AA40" s="38">
        <v>0</v>
      </c>
      <c r="AB40" s="38">
        <v>0</v>
      </c>
      <c r="AC40" s="38">
        <v>0</v>
      </c>
      <c r="AD40" s="38">
        <v>0</v>
      </c>
      <c r="AE40" s="38">
        <v>0</v>
      </c>
    </row>
    <row r="41" spans="1:31" x14ac:dyDescent="0.3">
      <c r="A41" s="57"/>
      <c r="B41" s="46"/>
      <c r="C41" s="53" t="s">
        <v>169</v>
      </c>
      <c r="D41" s="53"/>
      <c r="E41" s="51" t="s">
        <v>122</v>
      </c>
      <c r="F41" s="52"/>
      <c r="G41" s="22"/>
      <c r="H41" s="22">
        <v>3</v>
      </c>
      <c r="I41" s="38">
        <v>3</v>
      </c>
      <c r="J41" s="38">
        <v>3</v>
      </c>
      <c r="K41" s="38">
        <v>3</v>
      </c>
      <c r="L41" s="38">
        <v>3</v>
      </c>
      <c r="M41" s="38">
        <v>3</v>
      </c>
      <c r="N41" s="23">
        <v>0</v>
      </c>
      <c r="O41" s="38">
        <v>0</v>
      </c>
      <c r="P41" s="38">
        <v>0</v>
      </c>
      <c r="Q41" s="38">
        <v>0</v>
      </c>
      <c r="R41" s="38">
        <v>0</v>
      </c>
      <c r="S41" s="38">
        <v>0</v>
      </c>
      <c r="T41" s="38">
        <v>0</v>
      </c>
      <c r="U41" s="38">
        <v>0</v>
      </c>
      <c r="V41" s="38">
        <v>0</v>
      </c>
      <c r="W41" s="38">
        <v>0</v>
      </c>
      <c r="X41" s="38">
        <v>0</v>
      </c>
      <c r="Y41" s="38">
        <v>0</v>
      </c>
      <c r="Z41" s="38">
        <v>0</v>
      </c>
      <c r="AA41" s="38">
        <v>0</v>
      </c>
      <c r="AB41" s="38">
        <v>0</v>
      </c>
      <c r="AC41" s="38">
        <v>0</v>
      </c>
      <c r="AD41" s="38">
        <v>0</v>
      </c>
      <c r="AE41" s="38">
        <v>0</v>
      </c>
    </row>
    <row r="42" spans="1:31" x14ac:dyDescent="0.3">
      <c r="A42" s="57"/>
      <c r="B42" s="46"/>
      <c r="C42" s="53" t="s">
        <v>131</v>
      </c>
      <c r="D42" s="53"/>
      <c r="E42" s="54" t="s">
        <v>97</v>
      </c>
      <c r="F42" s="54"/>
      <c r="G42" s="22"/>
      <c r="H42" s="22">
        <v>5</v>
      </c>
      <c r="I42" s="22">
        <v>5</v>
      </c>
      <c r="J42" s="22">
        <v>5</v>
      </c>
      <c r="K42" s="22">
        <v>5</v>
      </c>
      <c r="L42" s="22">
        <v>5</v>
      </c>
      <c r="M42" s="22">
        <v>5</v>
      </c>
      <c r="N42" s="22">
        <v>5</v>
      </c>
      <c r="O42" s="23">
        <v>0</v>
      </c>
      <c r="P42" s="38">
        <v>0</v>
      </c>
      <c r="Q42" s="38">
        <v>0</v>
      </c>
      <c r="R42" s="38">
        <v>0</v>
      </c>
      <c r="S42" s="38">
        <v>0</v>
      </c>
      <c r="T42" s="38">
        <v>0</v>
      </c>
      <c r="U42" s="38">
        <v>0</v>
      </c>
      <c r="V42" s="38">
        <v>0</v>
      </c>
      <c r="W42" s="38">
        <v>0</v>
      </c>
      <c r="X42" s="38">
        <v>0</v>
      </c>
      <c r="Y42" s="38">
        <v>0</v>
      </c>
      <c r="Z42" s="38">
        <v>0</v>
      </c>
      <c r="AA42" s="38">
        <v>0</v>
      </c>
      <c r="AB42" s="38">
        <v>0</v>
      </c>
      <c r="AC42" s="38">
        <v>0</v>
      </c>
      <c r="AD42" s="38">
        <v>0</v>
      </c>
      <c r="AE42" s="38">
        <v>0</v>
      </c>
    </row>
    <row r="43" spans="1:31" x14ac:dyDescent="0.3">
      <c r="A43" s="57"/>
      <c r="B43" s="46"/>
      <c r="C43" s="53" t="s">
        <v>132</v>
      </c>
      <c r="D43" s="53"/>
      <c r="E43" s="54" t="s">
        <v>97</v>
      </c>
      <c r="F43" s="54"/>
      <c r="G43" s="22"/>
      <c r="H43" s="22">
        <v>5</v>
      </c>
      <c r="I43" s="22">
        <v>5</v>
      </c>
      <c r="J43" s="22">
        <v>5</v>
      </c>
      <c r="K43" s="22">
        <v>5</v>
      </c>
      <c r="L43" s="22">
        <v>5</v>
      </c>
      <c r="M43" s="22">
        <v>5</v>
      </c>
      <c r="N43" s="22">
        <v>5</v>
      </c>
      <c r="O43" s="22">
        <v>5</v>
      </c>
      <c r="P43" s="23">
        <v>0</v>
      </c>
      <c r="Q43" s="38">
        <v>0</v>
      </c>
      <c r="R43" s="38">
        <v>0</v>
      </c>
      <c r="S43" s="38">
        <v>0</v>
      </c>
      <c r="T43" s="38">
        <v>0</v>
      </c>
      <c r="U43" s="38">
        <v>0</v>
      </c>
      <c r="V43" s="38">
        <v>0</v>
      </c>
      <c r="W43" s="38">
        <v>0</v>
      </c>
      <c r="X43" s="38">
        <v>0</v>
      </c>
      <c r="Y43" s="38">
        <v>0</v>
      </c>
      <c r="Z43" s="38">
        <v>0</v>
      </c>
      <c r="AA43" s="38">
        <v>0</v>
      </c>
      <c r="AB43" s="38">
        <v>0</v>
      </c>
      <c r="AC43" s="38">
        <v>0</v>
      </c>
      <c r="AD43" s="38">
        <v>0</v>
      </c>
      <c r="AE43" s="38">
        <v>0</v>
      </c>
    </row>
    <row r="44" spans="1:31" x14ac:dyDescent="0.3">
      <c r="A44" s="57"/>
      <c r="B44" s="46"/>
      <c r="C44" s="53" t="s">
        <v>133</v>
      </c>
      <c r="D44" s="53"/>
      <c r="E44" s="54" t="s">
        <v>122</v>
      </c>
      <c r="F44" s="54"/>
      <c r="G44" s="22"/>
      <c r="H44" s="22">
        <v>3</v>
      </c>
      <c r="I44" s="22">
        <v>3</v>
      </c>
      <c r="J44" s="22">
        <v>3</v>
      </c>
      <c r="K44" s="22">
        <v>3</v>
      </c>
      <c r="L44" s="22">
        <v>3</v>
      </c>
      <c r="M44" s="22">
        <v>3</v>
      </c>
      <c r="N44" s="22">
        <v>3</v>
      </c>
      <c r="O44" s="22">
        <v>3</v>
      </c>
      <c r="P44" s="22">
        <v>3</v>
      </c>
      <c r="Q44" s="23">
        <v>0</v>
      </c>
      <c r="R44" s="38">
        <v>0</v>
      </c>
      <c r="S44" s="38">
        <v>0</v>
      </c>
      <c r="T44" s="38">
        <v>0</v>
      </c>
      <c r="U44" s="38">
        <v>0</v>
      </c>
      <c r="V44" s="38">
        <v>0</v>
      </c>
      <c r="W44" s="38">
        <v>0</v>
      </c>
      <c r="X44" s="38">
        <v>0</v>
      </c>
      <c r="Y44" s="38">
        <v>0</v>
      </c>
      <c r="Z44" s="38">
        <v>0</v>
      </c>
      <c r="AA44" s="38">
        <v>0</v>
      </c>
      <c r="AB44" s="38">
        <v>0</v>
      </c>
      <c r="AC44" s="38">
        <v>0</v>
      </c>
      <c r="AD44" s="38">
        <v>0</v>
      </c>
      <c r="AE44" s="38">
        <v>0</v>
      </c>
    </row>
    <row r="45" spans="1:31" x14ac:dyDescent="0.3">
      <c r="A45" s="57"/>
      <c r="B45" s="46"/>
      <c r="C45" s="53" t="s">
        <v>134</v>
      </c>
      <c r="D45" s="53"/>
      <c r="E45" s="54" t="s">
        <v>122</v>
      </c>
      <c r="F45" s="54"/>
      <c r="G45" s="22"/>
      <c r="H45" s="22">
        <v>3</v>
      </c>
      <c r="I45" s="22">
        <v>3</v>
      </c>
      <c r="J45" s="22">
        <v>3</v>
      </c>
      <c r="K45" s="22">
        <v>3</v>
      </c>
      <c r="L45" s="22">
        <v>3</v>
      </c>
      <c r="M45" s="22">
        <v>3</v>
      </c>
      <c r="N45" s="22">
        <v>3</v>
      </c>
      <c r="O45" s="22">
        <v>3</v>
      </c>
      <c r="P45" s="22">
        <v>3</v>
      </c>
      <c r="Q45" s="23">
        <v>0</v>
      </c>
      <c r="R45" s="38">
        <v>0</v>
      </c>
      <c r="S45" s="38">
        <v>0</v>
      </c>
      <c r="T45" s="38">
        <v>0</v>
      </c>
      <c r="U45" s="38">
        <v>0</v>
      </c>
      <c r="V45" s="38">
        <v>0</v>
      </c>
      <c r="W45" s="38">
        <v>0</v>
      </c>
      <c r="X45" s="38">
        <v>0</v>
      </c>
      <c r="Y45" s="38">
        <v>0</v>
      </c>
      <c r="Z45" s="38">
        <v>0</v>
      </c>
      <c r="AA45" s="38">
        <v>0</v>
      </c>
      <c r="AB45" s="38">
        <v>0</v>
      </c>
      <c r="AC45" s="38">
        <v>0</v>
      </c>
      <c r="AD45" s="38">
        <v>0</v>
      </c>
      <c r="AE45" s="38">
        <v>0</v>
      </c>
    </row>
    <row r="46" spans="1:31" x14ac:dyDescent="0.3">
      <c r="A46" s="57"/>
      <c r="B46" s="46"/>
      <c r="C46" s="53" t="s">
        <v>135</v>
      </c>
      <c r="D46" s="53"/>
      <c r="E46" s="54" t="s">
        <v>97</v>
      </c>
      <c r="F46" s="54"/>
      <c r="G46" s="22"/>
      <c r="H46" s="22">
        <v>3</v>
      </c>
      <c r="I46" s="38">
        <v>3</v>
      </c>
      <c r="J46" s="38">
        <v>3</v>
      </c>
      <c r="K46" s="38">
        <v>3</v>
      </c>
      <c r="L46" s="38">
        <v>3</v>
      </c>
      <c r="M46" s="38">
        <v>3</v>
      </c>
      <c r="N46" s="38">
        <v>3</v>
      </c>
      <c r="O46" s="38">
        <v>3</v>
      </c>
      <c r="P46" s="38">
        <v>3</v>
      </c>
      <c r="Q46" s="38">
        <v>3</v>
      </c>
      <c r="R46" s="23">
        <v>0</v>
      </c>
      <c r="S46" s="38">
        <v>0</v>
      </c>
      <c r="T46" s="38">
        <v>0</v>
      </c>
      <c r="U46" s="38">
        <v>0</v>
      </c>
      <c r="V46" s="38">
        <v>0</v>
      </c>
      <c r="W46" s="38">
        <v>0</v>
      </c>
      <c r="X46" s="38">
        <v>0</v>
      </c>
      <c r="Y46" s="38">
        <v>0</v>
      </c>
      <c r="Z46" s="38">
        <v>0</v>
      </c>
      <c r="AA46" s="38">
        <v>0</v>
      </c>
      <c r="AB46" s="38">
        <v>0</v>
      </c>
      <c r="AC46" s="38">
        <v>0</v>
      </c>
      <c r="AD46" s="38">
        <v>0</v>
      </c>
      <c r="AE46" s="38">
        <v>0</v>
      </c>
    </row>
    <row r="47" spans="1:31" x14ac:dyDescent="0.3">
      <c r="A47" s="57"/>
      <c r="B47" s="46"/>
      <c r="C47" s="53" t="s">
        <v>136</v>
      </c>
      <c r="D47" s="53"/>
      <c r="E47" s="54" t="s">
        <v>97</v>
      </c>
      <c r="F47" s="54"/>
      <c r="G47" s="22"/>
      <c r="H47" s="22">
        <v>3</v>
      </c>
      <c r="I47" s="22">
        <v>3</v>
      </c>
      <c r="J47" s="22">
        <v>3</v>
      </c>
      <c r="K47" s="22">
        <v>3</v>
      </c>
      <c r="L47" s="22">
        <v>3</v>
      </c>
      <c r="M47" s="22">
        <v>3</v>
      </c>
      <c r="N47" s="22">
        <v>3</v>
      </c>
      <c r="O47" s="22">
        <v>3</v>
      </c>
      <c r="P47" s="22">
        <v>3</v>
      </c>
      <c r="Q47" s="22">
        <v>3</v>
      </c>
      <c r="R47" s="23">
        <v>0</v>
      </c>
      <c r="S47" s="38">
        <v>0</v>
      </c>
      <c r="T47" s="38">
        <v>0</v>
      </c>
      <c r="U47" s="38">
        <v>0</v>
      </c>
      <c r="V47" s="38">
        <v>0</v>
      </c>
      <c r="W47" s="38">
        <v>0</v>
      </c>
      <c r="X47" s="38">
        <v>0</v>
      </c>
      <c r="Y47" s="38">
        <v>0</v>
      </c>
      <c r="Z47" s="38">
        <v>0</v>
      </c>
      <c r="AA47" s="38">
        <v>0</v>
      </c>
      <c r="AB47" s="38">
        <v>0</v>
      </c>
      <c r="AC47" s="38">
        <v>0</v>
      </c>
      <c r="AD47" s="38">
        <v>0</v>
      </c>
      <c r="AE47" s="38">
        <v>0</v>
      </c>
    </row>
    <row r="48" spans="1:31" x14ac:dyDescent="0.3">
      <c r="A48" s="57"/>
      <c r="B48" s="46"/>
      <c r="C48" s="53" t="s">
        <v>137</v>
      </c>
      <c r="D48" s="53"/>
      <c r="E48" s="54" t="s">
        <v>122</v>
      </c>
      <c r="F48" s="54"/>
      <c r="G48" s="22"/>
      <c r="H48" s="22">
        <v>3</v>
      </c>
      <c r="I48" s="22">
        <v>3</v>
      </c>
      <c r="J48" s="22">
        <v>3</v>
      </c>
      <c r="K48" s="22">
        <v>3</v>
      </c>
      <c r="L48" s="22">
        <v>3</v>
      </c>
      <c r="M48" s="22">
        <v>3</v>
      </c>
      <c r="N48" s="22">
        <v>3</v>
      </c>
      <c r="O48" s="22">
        <v>3</v>
      </c>
      <c r="P48" s="22">
        <v>3</v>
      </c>
      <c r="Q48" s="22">
        <v>3</v>
      </c>
      <c r="R48" s="22">
        <v>3</v>
      </c>
      <c r="S48" s="23">
        <v>0</v>
      </c>
      <c r="T48" s="38">
        <v>0</v>
      </c>
      <c r="U48" s="38">
        <v>0</v>
      </c>
      <c r="V48" s="38">
        <v>0</v>
      </c>
      <c r="W48" s="38">
        <v>0</v>
      </c>
      <c r="X48" s="38">
        <v>0</v>
      </c>
      <c r="Y48" s="38">
        <v>0</v>
      </c>
      <c r="Z48" s="38">
        <v>0</v>
      </c>
      <c r="AA48" s="38">
        <v>0</v>
      </c>
      <c r="AB48" s="38">
        <v>0</v>
      </c>
      <c r="AC48" s="38">
        <v>0</v>
      </c>
      <c r="AD48" s="38">
        <v>0</v>
      </c>
      <c r="AE48" s="38">
        <v>0</v>
      </c>
    </row>
    <row r="49" spans="1:31" x14ac:dyDescent="0.3">
      <c r="A49" s="57"/>
      <c r="B49" s="46"/>
      <c r="C49" s="53" t="s">
        <v>138</v>
      </c>
      <c r="D49" s="53"/>
      <c r="E49" s="54" t="s">
        <v>122</v>
      </c>
      <c r="F49" s="54"/>
      <c r="G49" s="22"/>
      <c r="H49" s="22">
        <v>4</v>
      </c>
      <c r="I49" s="22">
        <v>4</v>
      </c>
      <c r="J49" s="22">
        <v>4</v>
      </c>
      <c r="K49" s="22">
        <v>4</v>
      </c>
      <c r="L49" s="22">
        <v>4</v>
      </c>
      <c r="M49" s="22">
        <v>4</v>
      </c>
      <c r="N49" s="22">
        <v>4</v>
      </c>
      <c r="O49" s="22">
        <v>4</v>
      </c>
      <c r="P49" s="22">
        <v>4</v>
      </c>
      <c r="Q49" s="22">
        <v>4</v>
      </c>
      <c r="R49" s="22">
        <v>4</v>
      </c>
      <c r="S49" s="23">
        <v>0</v>
      </c>
      <c r="T49" s="38">
        <v>0</v>
      </c>
      <c r="U49" s="38">
        <v>0</v>
      </c>
      <c r="V49" s="38">
        <v>0</v>
      </c>
      <c r="W49" s="38">
        <v>0</v>
      </c>
      <c r="X49" s="38">
        <v>0</v>
      </c>
      <c r="Y49" s="38">
        <v>0</v>
      </c>
      <c r="Z49" s="38">
        <v>0</v>
      </c>
      <c r="AA49" s="38">
        <v>0</v>
      </c>
      <c r="AB49" s="38">
        <v>0</v>
      </c>
      <c r="AC49" s="38">
        <v>0</v>
      </c>
      <c r="AD49" s="38">
        <v>0</v>
      </c>
      <c r="AE49" s="38">
        <v>0</v>
      </c>
    </row>
    <row r="50" spans="1:31" x14ac:dyDescent="0.3">
      <c r="A50" s="57"/>
      <c r="B50" s="46"/>
      <c r="C50" s="53" t="s">
        <v>139</v>
      </c>
      <c r="D50" s="53"/>
      <c r="E50" s="51" t="s">
        <v>97</v>
      </c>
      <c r="F50" s="52"/>
      <c r="G50" s="22"/>
      <c r="H50" s="22">
        <v>3</v>
      </c>
      <c r="I50" s="22">
        <v>3</v>
      </c>
      <c r="J50" s="22">
        <v>3</v>
      </c>
      <c r="K50" s="22">
        <v>3</v>
      </c>
      <c r="L50" s="22">
        <v>3</v>
      </c>
      <c r="M50" s="22">
        <v>3</v>
      </c>
      <c r="N50" s="22">
        <v>3</v>
      </c>
      <c r="O50" s="22">
        <v>3</v>
      </c>
      <c r="P50" s="22">
        <v>3</v>
      </c>
      <c r="Q50" s="22">
        <v>3</v>
      </c>
      <c r="R50" s="22">
        <v>3</v>
      </c>
      <c r="S50" s="22">
        <v>3</v>
      </c>
      <c r="T50" s="22">
        <v>3</v>
      </c>
      <c r="U50" s="23">
        <v>0</v>
      </c>
      <c r="V50" s="38">
        <v>0</v>
      </c>
      <c r="W50" s="38">
        <v>0</v>
      </c>
      <c r="X50" s="38">
        <v>0</v>
      </c>
      <c r="Y50" s="38">
        <v>0</v>
      </c>
      <c r="Z50" s="38">
        <v>0</v>
      </c>
      <c r="AA50" s="38">
        <v>0</v>
      </c>
      <c r="AB50" s="38">
        <v>0</v>
      </c>
      <c r="AC50" s="38">
        <v>0</v>
      </c>
      <c r="AD50" s="38">
        <v>0</v>
      </c>
      <c r="AE50" s="38">
        <v>0</v>
      </c>
    </row>
    <row r="51" spans="1:31" x14ac:dyDescent="0.3">
      <c r="A51" s="57"/>
      <c r="B51" s="46"/>
      <c r="C51" s="53" t="s">
        <v>140</v>
      </c>
      <c r="D51" s="53"/>
      <c r="E51" s="51" t="s">
        <v>97</v>
      </c>
      <c r="F51" s="52"/>
      <c r="G51" s="22"/>
      <c r="H51" s="22">
        <v>3</v>
      </c>
      <c r="I51" s="22">
        <v>3</v>
      </c>
      <c r="J51" s="22">
        <v>3</v>
      </c>
      <c r="K51" s="22">
        <v>3</v>
      </c>
      <c r="L51" s="22">
        <v>3</v>
      </c>
      <c r="M51" s="22">
        <v>3</v>
      </c>
      <c r="N51" s="22">
        <v>3</v>
      </c>
      <c r="O51" s="22">
        <v>3</v>
      </c>
      <c r="P51" s="22">
        <v>3</v>
      </c>
      <c r="Q51" s="22">
        <v>3</v>
      </c>
      <c r="R51" s="22">
        <v>3</v>
      </c>
      <c r="S51" s="22">
        <v>3</v>
      </c>
      <c r="T51" s="22">
        <v>3</v>
      </c>
      <c r="U51" s="23">
        <v>0</v>
      </c>
      <c r="V51" s="38">
        <v>0</v>
      </c>
      <c r="W51" s="38">
        <v>0</v>
      </c>
      <c r="X51" s="38">
        <v>0</v>
      </c>
      <c r="Y51" s="38">
        <v>0</v>
      </c>
      <c r="Z51" s="38">
        <v>0</v>
      </c>
      <c r="AA51" s="38">
        <v>0</v>
      </c>
      <c r="AB51" s="38">
        <v>0</v>
      </c>
      <c r="AC51" s="38">
        <v>0</v>
      </c>
      <c r="AD51" s="38">
        <v>0</v>
      </c>
      <c r="AE51" s="38">
        <v>0</v>
      </c>
    </row>
    <row r="52" spans="1:31" x14ac:dyDescent="0.3">
      <c r="A52" s="57"/>
      <c r="B52" s="46"/>
      <c r="C52" s="53" t="s">
        <v>141</v>
      </c>
      <c r="D52" s="53"/>
      <c r="E52" s="51" t="s">
        <v>97</v>
      </c>
      <c r="F52" s="52"/>
      <c r="G52" s="22"/>
      <c r="H52" s="22">
        <v>3</v>
      </c>
      <c r="I52" s="38">
        <v>3</v>
      </c>
      <c r="J52" s="38">
        <v>3</v>
      </c>
      <c r="K52" s="38">
        <v>3</v>
      </c>
      <c r="L52" s="38">
        <v>3</v>
      </c>
      <c r="M52" s="38">
        <v>3</v>
      </c>
      <c r="N52" s="38">
        <v>3</v>
      </c>
      <c r="O52" s="38">
        <v>3</v>
      </c>
      <c r="P52" s="38">
        <v>3</v>
      </c>
      <c r="Q52" s="38">
        <v>3</v>
      </c>
      <c r="R52" s="38">
        <v>3</v>
      </c>
      <c r="S52" s="38">
        <v>3</v>
      </c>
      <c r="T52" s="38">
        <v>3</v>
      </c>
      <c r="U52" s="38">
        <v>3</v>
      </c>
      <c r="V52" s="38">
        <v>3</v>
      </c>
      <c r="W52" s="38">
        <v>3</v>
      </c>
      <c r="X52" s="23">
        <v>0</v>
      </c>
      <c r="Y52" s="38">
        <v>0</v>
      </c>
      <c r="Z52" s="38">
        <v>0</v>
      </c>
      <c r="AA52" s="38">
        <v>0</v>
      </c>
      <c r="AB52" s="38">
        <v>0</v>
      </c>
      <c r="AC52" s="38">
        <v>0</v>
      </c>
      <c r="AD52" s="38">
        <v>0</v>
      </c>
      <c r="AE52" s="38">
        <v>0</v>
      </c>
    </row>
    <row r="53" spans="1:31" x14ac:dyDescent="0.3">
      <c r="A53" s="57"/>
      <c r="B53" s="46"/>
      <c r="C53" s="53" t="s">
        <v>142</v>
      </c>
      <c r="D53" s="53"/>
      <c r="E53" s="51" t="s">
        <v>97</v>
      </c>
      <c r="F53" s="52"/>
      <c r="G53" s="22"/>
      <c r="H53" s="22">
        <v>3</v>
      </c>
      <c r="I53" s="38">
        <v>3</v>
      </c>
      <c r="J53" s="38">
        <v>3</v>
      </c>
      <c r="K53" s="38">
        <v>3</v>
      </c>
      <c r="L53" s="38">
        <v>3</v>
      </c>
      <c r="M53" s="38">
        <v>3</v>
      </c>
      <c r="N53" s="38">
        <v>3</v>
      </c>
      <c r="O53" s="38">
        <v>3</v>
      </c>
      <c r="P53" s="38">
        <v>3</v>
      </c>
      <c r="Q53" s="38">
        <v>3</v>
      </c>
      <c r="R53" s="38">
        <v>3</v>
      </c>
      <c r="S53" s="38">
        <v>3</v>
      </c>
      <c r="T53" s="38">
        <v>3</v>
      </c>
      <c r="U53" s="38">
        <v>3</v>
      </c>
      <c r="V53" s="38">
        <v>3</v>
      </c>
      <c r="W53" s="38">
        <v>3</v>
      </c>
      <c r="X53" s="23">
        <v>0</v>
      </c>
      <c r="Y53" s="38">
        <v>0</v>
      </c>
      <c r="Z53" s="38">
        <v>0</v>
      </c>
      <c r="AA53" s="38">
        <v>0</v>
      </c>
      <c r="AB53" s="38">
        <v>0</v>
      </c>
      <c r="AC53" s="38">
        <v>0</v>
      </c>
      <c r="AD53" s="38">
        <v>0</v>
      </c>
      <c r="AE53" s="38">
        <v>0</v>
      </c>
    </row>
    <row r="54" spans="1:31" x14ac:dyDescent="0.3">
      <c r="A54" s="57"/>
      <c r="B54" s="46"/>
      <c r="C54" s="53" t="s">
        <v>170</v>
      </c>
      <c r="D54" s="53"/>
      <c r="E54" s="51" t="s">
        <v>122</v>
      </c>
      <c r="F54" s="52"/>
      <c r="G54" s="22"/>
      <c r="H54" s="22">
        <v>3</v>
      </c>
      <c r="I54" s="38">
        <v>3</v>
      </c>
      <c r="J54" s="38">
        <v>3</v>
      </c>
      <c r="K54" s="38">
        <v>3</v>
      </c>
      <c r="L54" s="38">
        <v>3</v>
      </c>
      <c r="M54" s="38">
        <v>3</v>
      </c>
      <c r="N54" s="38">
        <v>3</v>
      </c>
      <c r="O54" s="38">
        <v>3</v>
      </c>
      <c r="P54" s="38">
        <v>3</v>
      </c>
      <c r="Q54" s="38">
        <v>3</v>
      </c>
      <c r="R54" s="38">
        <v>3</v>
      </c>
      <c r="S54" s="38">
        <v>3</v>
      </c>
      <c r="T54" s="38">
        <v>3</v>
      </c>
      <c r="U54" s="38">
        <v>3</v>
      </c>
      <c r="V54" s="38">
        <v>3</v>
      </c>
      <c r="W54" s="38">
        <v>3</v>
      </c>
      <c r="X54" s="38">
        <v>3</v>
      </c>
      <c r="Y54" s="23">
        <v>0</v>
      </c>
      <c r="Z54" s="38">
        <v>0</v>
      </c>
      <c r="AA54" s="38">
        <v>0</v>
      </c>
      <c r="AB54" s="38">
        <v>0</v>
      </c>
      <c r="AC54" s="38">
        <v>0</v>
      </c>
      <c r="AD54" s="38">
        <v>0</v>
      </c>
      <c r="AE54" s="38">
        <v>0</v>
      </c>
    </row>
    <row r="55" spans="1:31" x14ac:dyDescent="0.3">
      <c r="A55" s="57"/>
      <c r="B55" s="47"/>
      <c r="C55" s="53" t="s">
        <v>171</v>
      </c>
      <c r="D55" s="53"/>
      <c r="E55" s="51" t="s">
        <v>122</v>
      </c>
      <c r="F55" s="52"/>
      <c r="G55" s="22"/>
      <c r="H55" s="22">
        <v>3</v>
      </c>
      <c r="I55" s="38">
        <v>3</v>
      </c>
      <c r="J55" s="38">
        <v>3</v>
      </c>
      <c r="K55" s="38">
        <v>3</v>
      </c>
      <c r="L55" s="38">
        <v>3</v>
      </c>
      <c r="M55" s="38">
        <v>3</v>
      </c>
      <c r="N55" s="38">
        <v>3</v>
      </c>
      <c r="O55" s="38">
        <v>3</v>
      </c>
      <c r="P55" s="38">
        <v>3</v>
      </c>
      <c r="Q55" s="38">
        <v>3</v>
      </c>
      <c r="R55" s="38">
        <v>3</v>
      </c>
      <c r="S55" s="38">
        <v>3</v>
      </c>
      <c r="T55" s="38">
        <v>3</v>
      </c>
      <c r="U55" s="38">
        <v>3</v>
      </c>
      <c r="V55" s="38">
        <v>3</v>
      </c>
      <c r="W55" s="38">
        <v>3</v>
      </c>
      <c r="X55" s="38">
        <v>3</v>
      </c>
      <c r="Y55" s="38">
        <v>3</v>
      </c>
      <c r="Z55" s="23">
        <v>0</v>
      </c>
      <c r="AA55" s="38">
        <v>0</v>
      </c>
      <c r="AB55" s="38">
        <v>0</v>
      </c>
      <c r="AC55" s="38">
        <v>0</v>
      </c>
      <c r="AD55" s="38">
        <v>0</v>
      </c>
      <c r="AE55" s="38">
        <v>0</v>
      </c>
    </row>
    <row r="56" spans="1:31" x14ac:dyDescent="0.3">
      <c r="A56" s="57"/>
      <c r="B56" s="57" t="s">
        <v>33</v>
      </c>
      <c r="C56" s="53" t="s">
        <v>32</v>
      </c>
      <c r="D56" s="53"/>
      <c r="E56" s="54" t="s">
        <v>120</v>
      </c>
      <c r="F56" s="54"/>
      <c r="G56" s="22"/>
      <c r="H56" s="22">
        <v>0.5</v>
      </c>
      <c r="I56" s="22">
        <v>0.5</v>
      </c>
      <c r="J56" s="22">
        <v>0.5</v>
      </c>
      <c r="K56" s="22">
        <v>0.5</v>
      </c>
      <c r="L56" s="22">
        <v>0.5</v>
      </c>
      <c r="M56" s="23">
        <v>0</v>
      </c>
      <c r="N56" s="38">
        <v>0</v>
      </c>
      <c r="O56" s="38">
        <v>0</v>
      </c>
      <c r="P56" s="38">
        <v>0</v>
      </c>
      <c r="Q56" s="38">
        <v>0</v>
      </c>
      <c r="R56" s="38">
        <v>0</v>
      </c>
      <c r="S56" s="38">
        <v>0</v>
      </c>
      <c r="T56" s="38">
        <v>0</v>
      </c>
      <c r="U56" s="38">
        <v>0</v>
      </c>
      <c r="V56" s="38">
        <v>0</v>
      </c>
      <c r="W56" s="38">
        <v>0</v>
      </c>
      <c r="X56" s="38">
        <v>0</v>
      </c>
      <c r="Y56" s="38">
        <v>0</v>
      </c>
      <c r="Z56" s="38">
        <v>0</v>
      </c>
      <c r="AA56" s="38">
        <v>0</v>
      </c>
      <c r="AB56" s="38">
        <v>0</v>
      </c>
      <c r="AC56" s="38">
        <v>0</v>
      </c>
      <c r="AD56" s="38">
        <v>0</v>
      </c>
      <c r="AE56" s="38">
        <v>0</v>
      </c>
    </row>
    <row r="57" spans="1:31" x14ac:dyDescent="0.3">
      <c r="A57" s="57"/>
      <c r="B57" s="57"/>
      <c r="C57" s="55" t="s">
        <v>163</v>
      </c>
      <c r="D57" s="56"/>
      <c r="E57" s="51" t="s">
        <v>121</v>
      </c>
      <c r="F57" s="52"/>
      <c r="G57" s="22"/>
      <c r="H57" s="22">
        <v>1.5</v>
      </c>
      <c r="I57" s="22">
        <v>1.5</v>
      </c>
      <c r="J57" s="22">
        <v>1.5</v>
      </c>
      <c r="K57" s="22">
        <v>1.5</v>
      </c>
      <c r="L57" s="22">
        <v>1.5</v>
      </c>
      <c r="M57" s="22">
        <v>1.5</v>
      </c>
      <c r="N57" s="23">
        <v>0</v>
      </c>
      <c r="O57" s="38">
        <v>0</v>
      </c>
      <c r="P57" s="38">
        <v>0</v>
      </c>
      <c r="Q57" s="38">
        <v>0</v>
      </c>
      <c r="R57" s="38">
        <v>0</v>
      </c>
      <c r="S57" s="38">
        <v>0</v>
      </c>
      <c r="T57" s="38">
        <v>0</v>
      </c>
      <c r="U57" s="38">
        <v>0</v>
      </c>
      <c r="V57" s="38">
        <v>0</v>
      </c>
      <c r="W57" s="38">
        <v>0</v>
      </c>
      <c r="X57" s="38">
        <v>0</v>
      </c>
      <c r="Y57" s="38">
        <v>0</v>
      </c>
      <c r="Z57" s="38">
        <v>0</v>
      </c>
      <c r="AA57" s="38">
        <v>0</v>
      </c>
      <c r="AB57" s="38">
        <v>0</v>
      </c>
      <c r="AC57" s="38">
        <v>0</v>
      </c>
      <c r="AD57" s="38">
        <v>0</v>
      </c>
      <c r="AE57" s="38">
        <v>0</v>
      </c>
    </row>
    <row r="58" spans="1:31" x14ac:dyDescent="0.3">
      <c r="A58" s="57"/>
      <c r="B58" s="57"/>
      <c r="C58" s="53" t="s">
        <v>143</v>
      </c>
      <c r="D58" s="53"/>
      <c r="E58" s="54" t="s">
        <v>120</v>
      </c>
      <c r="F58" s="54"/>
      <c r="G58" s="22"/>
      <c r="H58" s="22">
        <v>2</v>
      </c>
      <c r="I58" s="22">
        <v>2</v>
      </c>
      <c r="J58" s="22">
        <v>2</v>
      </c>
      <c r="K58" s="22">
        <v>2</v>
      </c>
      <c r="L58" s="22">
        <v>2</v>
      </c>
      <c r="M58" s="22">
        <v>2</v>
      </c>
      <c r="N58" s="22">
        <v>2</v>
      </c>
      <c r="O58" s="22">
        <v>2</v>
      </c>
      <c r="P58" s="23">
        <v>0</v>
      </c>
      <c r="Q58" s="38">
        <v>0</v>
      </c>
      <c r="R58" s="38">
        <v>0</v>
      </c>
      <c r="S58" s="38">
        <v>0</v>
      </c>
      <c r="T58" s="38">
        <v>0</v>
      </c>
      <c r="U58" s="38">
        <v>0</v>
      </c>
      <c r="V58" s="38">
        <v>0</v>
      </c>
      <c r="W58" s="38">
        <v>0</v>
      </c>
      <c r="X58" s="38">
        <v>0</v>
      </c>
      <c r="Y58" s="38">
        <v>0</v>
      </c>
      <c r="Z58" s="38">
        <v>0</v>
      </c>
      <c r="AA58" s="38">
        <v>0</v>
      </c>
      <c r="AB58" s="38">
        <v>0</v>
      </c>
      <c r="AC58" s="38">
        <v>0</v>
      </c>
      <c r="AD58" s="38">
        <v>0</v>
      </c>
      <c r="AE58" s="38">
        <v>0</v>
      </c>
    </row>
    <row r="59" spans="1:31" x14ac:dyDescent="0.3">
      <c r="A59" s="57"/>
      <c r="B59" s="57"/>
      <c r="C59" s="53" t="s">
        <v>144</v>
      </c>
      <c r="D59" s="53"/>
      <c r="E59" s="54" t="s">
        <v>97</v>
      </c>
      <c r="F59" s="54"/>
      <c r="G59" s="22"/>
      <c r="H59" s="22">
        <v>1.5</v>
      </c>
      <c r="I59" s="22">
        <v>1.5</v>
      </c>
      <c r="J59" s="22">
        <v>1.5</v>
      </c>
      <c r="K59" s="22">
        <v>1.5</v>
      </c>
      <c r="L59" s="22">
        <v>1.5</v>
      </c>
      <c r="M59" s="22">
        <v>1.5</v>
      </c>
      <c r="N59" s="22">
        <v>1.5</v>
      </c>
      <c r="O59" s="22">
        <v>1.5</v>
      </c>
      <c r="P59" s="22">
        <v>1.5</v>
      </c>
      <c r="Q59" s="23">
        <v>0</v>
      </c>
      <c r="R59" s="38">
        <v>0</v>
      </c>
      <c r="S59" s="38">
        <v>0</v>
      </c>
      <c r="T59" s="38">
        <v>0</v>
      </c>
      <c r="U59" s="38">
        <v>0</v>
      </c>
      <c r="V59" s="38">
        <v>0</v>
      </c>
      <c r="W59" s="38">
        <v>0</v>
      </c>
      <c r="X59" s="38">
        <v>0</v>
      </c>
      <c r="Y59" s="38">
        <v>0</v>
      </c>
      <c r="Z59" s="38">
        <v>0</v>
      </c>
      <c r="AA59" s="38">
        <v>0</v>
      </c>
      <c r="AB59" s="38">
        <v>0</v>
      </c>
      <c r="AC59" s="38">
        <v>0</v>
      </c>
      <c r="AD59" s="38">
        <v>0</v>
      </c>
      <c r="AE59" s="38">
        <v>0</v>
      </c>
    </row>
    <row r="60" spans="1:31" x14ac:dyDescent="0.3">
      <c r="A60" s="57"/>
      <c r="B60" s="57"/>
      <c r="C60" s="53" t="s">
        <v>145</v>
      </c>
      <c r="D60" s="53"/>
      <c r="E60" s="54" t="s">
        <v>121</v>
      </c>
      <c r="F60" s="54"/>
      <c r="G60" s="22"/>
      <c r="H60" s="22">
        <v>2.5</v>
      </c>
      <c r="I60" s="22">
        <v>2.5</v>
      </c>
      <c r="J60" s="22">
        <v>2.5</v>
      </c>
      <c r="K60" s="22">
        <v>2.5</v>
      </c>
      <c r="L60" s="22">
        <v>2.5</v>
      </c>
      <c r="M60" s="22">
        <v>2.5</v>
      </c>
      <c r="N60" s="22">
        <v>2.5</v>
      </c>
      <c r="O60" s="22">
        <v>2.5</v>
      </c>
      <c r="P60" s="22">
        <v>2.5</v>
      </c>
      <c r="Q60" s="22">
        <v>2.5</v>
      </c>
      <c r="R60" s="22">
        <v>2.5</v>
      </c>
      <c r="S60" s="23">
        <v>0</v>
      </c>
      <c r="T60" s="38">
        <v>0</v>
      </c>
      <c r="U60" s="38">
        <v>0</v>
      </c>
      <c r="V60" s="38">
        <v>0</v>
      </c>
      <c r="W60" s="38">
        <v>0</v>
      </c>
      <c r="X60" s="38">
        <v>0</v>
      </c>
      <c r="Y60" s="38">
        <v>0</v>
      </c>
      <c r="Z60" s="38">
        <v>0</v>
      </c>
      <c r="AA60" s="38">
        <v>0</v>
      </c>
      <c r="AB60" s="38">
        <v>0</v>
      </c>
      <c r="AC60" s="38">
        <v>0</v>
      </c>
      <c r="AD60" s="38">
        <v>0</v>
      </c>
      <c r="AE60" s="38">
        <v>0</v>
      </c>
    </row>
    <row r="61" spans="1:31" x14ac:dyDescent="0.3">
      <c r="A61" s="57"/>
      <c r="B61" s="57"/>
      <c r="C61" s="53" t="s">
        <v>146</v>
      </c>
      <c r="D61" s="53"/>
      <c r="E61" s="51" t="s">
        <v>123</v>
      </c>
      <c r="F61" s="52"/>
      <c r="G61" s="22"/>
      <c r="H61" s="22">
        <v>2.5</v>
      </c>
      <c r="I61" s="22">
        <v>2.5</v>
      </c>
      <c r="J61" s="22">
        <v>2.5</v>
      </c>
      <c r="K61" s="22">
        <v>2.5</v>
      </c>
      <c r="L61" s="22">
        <v>2.5</v>
      </c>
      <c r="M61" s="22">
        <v>2.5</v>
      </c>
      <c r="N61" s="22">
        <v>2.5</v>
      </c>
      <c r="O61" s="22">
        <v>2.5</v>
      </c>
      <c r="P61" s="22">
        <v>2.5</v>
      </c>
      <c r="Q61" s="22">
        <v>2.5</v>
      </c>
      <c r="R61" s="22">
        <v>2.5</v>
      </c>
      <c r="S61" s="22">
        <v>2.5</v>
      </c>
      <c r="T61" s="22">
        <v>2.5</v>
      </c>
      <c r="U61" s="23">
        <v>0</v>
      </c>
      <c r="V61" s="38">
        <v>0</v>
      </c>
      <c r="W61" s="38">
        <v>0</v>
      </c>
      <c r="X61" s="38">
        <v>0</v>
      </c>
      <c r="Y61" s="38">
        <v>0</v>
      </c>
      <c r="Z61" s="38">
        <v>0</v>
      </c>
      <c r="AA61" s="38">
        <v>0</v>
      </c>
      <c r="AB61" s="38">
        <v>0</v>
      </c>
      <c r="AC61" s="38">
        <v>0</v>
      </c>
      <c r="AD61" s="38">
        <v>0</v>
      </c>
      <c r="AE61" s="38">
        <v>0</v>
      </c>
    </row>
    <row r="62" spans="1:31" x14ac:dyDescent="0.3">
      <c r="A62" s="57"/>
      <c r="B62" s="57"/>
      <c r="C62" s="53" t="s">
        <v>147</v>
      </c>
      <c r="D62" s="53"/>
      <c r="E62" s="51" t="s">
        <v>123</v>
      </c>
      <c r="F62" s="52"/>
      <c r="G62" s="22"/>
      <c r="H62" s="22">
        <v>2.5</v>
      </c>
      <c r="I62" s="22">
        <v>2.5</v>
      </c>
      <c r="J62" s="22">
        <v>2.5</v>
      </c>
      <c r="K62" s="22">
        <v>2.5</v>
      </c>
      <c r="L62" s="22">
        <v>2.5</v>
      </c>
      <c r="M62" s="22">
        <v>2.5</v>
      </c>
      <c r="N62" s="22">
        <v>2.5</v>
      </c>
      <c r="O62" s="22">
        <v>2.5</v>
      </c>
      <c r="P62" s="22">
        <v>2.5</v>
      </c>
      <c r="Q62" s="22">
        <v>2.5</v>
      </c>
      <c r="R62" s="22">
        <v>2.5</v>
      </c>
      <c r="S62" s="22">
        <v>2.5</v>
      </c>
      <c r="T62" s="22">
        <v>2.5</v>
      </c>
      <c r="U62" s="22">
        <v>2.5</v>
      </c>
      <c r="V62" s="22">
        <v>2.5</v>
      </c>
      <c r="W62" s="23">
        <v>0</v>
      </c>
      <c r="X62" s="38">
        <v>0</v>
      </c>
      <c r="Y62" s="38">
        <v>0</v>
      </c>
      <c r="Z62" s="38">
        <v>0</v>
      </c>
      <c r="AA62" s="38">
        <v>0</v>
      </c>
      <c r="AB62" s="38">
        <v>0</v>
      </c>
      <c r="AC62" s="38">
        <v>0</v>
      </c>
      <c r="AD62" s="38">
        <v>0</v>
      </c>
      <c r="AE62" s="38">
        <v>0</v>
      </c>
    </row>
    <row r="63" spans="1:31" x14ac:dyDescent="0.3">
      <c r="A63" s="57"/>
      <c r="B63" s="57"/>
      <c r="C63" s="53" t="s">
        <v>148</v>
      </c>
      <c r="D63" s="53"/>
      <c r="E63" s="51" t="s">
        <v>123</v>
      </c>
      <c r="F63" s="52"/>
      <c r="G63" s="22"/>
      <c r="H63" s="22">
        <v>2.5</v>
      </c>
      <c r="I63" s="22">
        <v>2.5</v>
      </c>
      <c r="J63" s="22">
        <v>2.5</v>
      </c>
      <c r="K63" s="22">
        <v>2.5</v>
      </c>
      <c r="L63" s="22">
        <v>2.5</v>
      </c>
      <c r="M63" s="22">
        <v>2.5</v>
      </c>
      <c r="N63" s="22">
        <v>2.5</v>
      </c>
      <c r="O63" s="22">
        <v>2.5</v>
      </c>
      <c r="P63" s="22">
        <v>2.5</v>
      </c>
      <c r="Q63" s="22">
        <v>2.5</v>
      </c>
      <c r="R63" s="22">
        <v>2.5</v>
      </c>
      <c r="S63" s="22">
        <v>2.5</v>
      </c>
      <c r="T63" s="22">
        <v>2.5</v>
      </c>
      <c r="U63" s="22">
        <v>2.5</v>
      </c>
      <c r="V63" s="22">
        <v>2.5</v>
      </c>
      <c r="W63" s="22">
        <v>2.5</v>
      </c>
      <c r="X63" s="22">
        <v>2.5</v>
      </c>
      <c r="Y63" s="23">
        <v>0</v>
      </c>
      <c r="Z63" s="38">
        <v>0</v>
      </c>
      <c r="AA63" s="38">
        <v>0</v>
      </c>
      <c r="AB63" s="38">
        <v>0</v>
      </c>
      <c r="AC63" s="38">
        <v>0</v>
      </c>
      <c r="AD63" s="38">
        <v>0</v>
      </c>
      <c r="AE63" s="38">
        <v>0</v>
      </c>
    </row>
    <row r="64" spans="1:31" x14ac:dyDescent="0.3">
      <c r="A64" s="57"/>
      <c r="B64" s="57"/>
      <c r="C64" s="64" t="s">
        <v>164</v>
      </c>
      <c r="D64" s="65"/>
      <c r="E64" s="51" t="s">
        <v>121</v>
      </c>
      <c r="F64" s="52"/>
      <c r="G64" s="22"/>
      <c r="H64" s="22">
        <v>1.5</v>
      </c>
      <c r="I64" s="22">
        <v>1.5</v>
      </c>
      <c r="J64" s="22">
        <v>1.5</v>
      </c>
      <c r="K64" s="22">
        <v>1.5</v>
      </c>
      <c r="L64" s="22">
        <v>1.5</v>
      </c>
      <c r="M64" s="22">
        <v>1.5</v>
      </c>
      <c r="N64" s="22">
        <v>1.5</v>
      </c>
      <c r="O64" s="22">
        <v>1.5</v>
      </c>
      <c r="P64" s="22">
        <v>1.5</v>
      </c>
      <c r="Q64" s="22">
        <v>1.5</v>
      </c>
      <c r="R64" s="22">
        <v>1.5</v>
      </c>
      <c r="S64" s="22">
        <v>1.5</v>
      </c>
      <c r="T64" s="22">
        <v>1.5</v>
      </c>
      <c r="U64" s="22">
        <v>1.5</v>
      </c>
      <c r="V64" s="22">
        <v>1.5</v>
      </c>
      <c r="W64" s="22">
        <v>1.5</v>
      </c>
      <c r="X64" s="22">
        <v>1.5</v>
      </c>
      <c r="Y64" s="22">
        <v>1.5</v>
      </c>
      <c r="Z64" s="22">
        <v>1.5</v>
      </c>
      <c r="AA64" s="23">
        <v>0</v>
      </c>
      <c r="AB64" s="38">
        <v>0</v>
      </c>
      <c r="AC64" s="38">
        <v>0</v>
      </c>
      <c r="AD64" s="38">
        <v>0</v>
      </c>
      <c r="AE64" s="38">
        <v>0</v>
      </c>
    </row>
    <row r="65" spans="1:31" x14ac:dyDescent="0.3">
      <c r="A65" s="57"/>
      <c r="B65" s="45" t="s">
        <v>35</v>
      </c>
      <c r="C65" s="53" t="s">
        <v>34</v>
      </c>
      <c r="D65" s="53"/>
      <c r="E65" s="54" t="s">
        <v>97</v>
      </c>
      <c r="F65" s="54"/>
      <c r="G65" s="22"/>
      <c r="H65" s="22">
        <v>1</v>
      </c>
      <c r="I65" s="38">
        <v>1</v>
      </c>
      <c r="J65" s="38">
        <v>1</v>
      </c>
      <c r="K65" s="38">
        <v>1</v>
      </c>
      <c r="L65" s="38">
        <v>1</v>
      </c>
      <c r="M65" s="23">
        <v>0</v>
      </c>
      <c r="N65" s="38">
        <v>0</v>
      </c>
      <c r="O65" s="38">
        <v>0</v>
      </c>
      <c r="P65" s="38">
        <v>0</v>
      </c>
      <c r="Q65" s="38">
        <v>0</v>
      </c>
      <c r="R65" s="38">
        <v>0</v>
      </c>
      <c r="S65" s="38">
        <v>0</v>
      </c>
      <c r="T65" s="38">
        <v>0</v>
      </c>
      <c r="U65" s="38">
        <v>0</v>
      </c>
      <c r="V65" s="38">
        <v>0</v>
      </c>
      <c r="W65" s="38">
        <v>0</v>
      </c>
      <c r="X65" s="38">
        <v>0</v>
      </c>
      <c r="Y65" s="38">
        <v>0</v>
      </c>
      <c r="Z65" s="38">
        <v>0</v>
      </c>
      <c r="AA65" s="38">
        <v>0</v>
      </c>
      <c r="AB65" s="38">
        <v>0</v>
      </c>
      <c r="AC65" s="38">
        <v>0</v>
      </c>
      <c r="AD65" s="38">
        <v>0</v>
      </c>
      <c r="AE65" s="38">
        <v>0</v>
      </c>
    </row>
    <row r="66" spans="1:31" x14ac:dyDescent="0.3">
      <c r="A66" s="57"/>
      <c r="B66" s="46"/>
      <c r="C66" s="55" t="s">
        <v>172</v>
      </c>
      <c r="D66" s="56"/>
      <c r="E66" s="51" t="s">
        <v>122</v>
      </c>
      <c r="F66" s="52"/>
      <c r="G66" s="22"/>
      <c r="H66" s="22">
        <v>3</v>
      </c>
      <c r="I66" s="22">
        <v>3</v>
      </c>
      <c r="J66" s="22">
        <v>3</v>
      </c>
      <c r="K66" s="22">
        <v>3</v>
      </c>
      <c r="L66" s="22">
        <v>3</v>
      </c>
      <c r="M66" s="22">
        <v>3</v>
      </c>
      <c r="N66" s="23">
        <v>0</v>
      </c>
      <c r="O66" s="38">
        <v>0</v>
      </c>
      <c r="P66" s="38">
        <v>0</v>
      </c>
      <c r="Q66" s="38">
        <v>0</v>
      </c>
      <c r="R66" s="38">
        <v>0</v>
      </c>
      <c r="S66" s="38">
        <v>0</v>
      </c>
      <c r="T66" s="38">
        <v>0</v>
      </c>
      <c r="U66" s="38">
        <v>0</v>
      </c>
      <c r="V66" s="38">
        <v>0</v>
      </c>
      <c r="W66" s="38">
        <v>0</v>
      </c>
      <c r="X66" s="38">
        <v>0</v>
      </c>
      <c r="Y66" s="38">
        <v>0</v>
      </c>
      <c r="Z66" s="38">
        <v>0</v>
      </c>
      <c r="AA66" s="38">
        <v>0</v>
      </c>
      <c r="AB66" s="38">
        <v>0</v>
      </c>
      <c r="AC66" s="38">
        <v>0</v>
      </c>
      <c r="AD66" s="38">
        <v>0</v>
      </c>
      <c r="AE66" s="38">
        <v>0</v>
      </c>
    </row>
    <row r="67" spans="1:31" x14ac:dyDescent="0.3">
      <c r="A67" s="57"/>
      <c r="B67" s="46"/>
      <c r="C67" s="53" t="s">
        <v>149</v>
      </c>
      <c r="D67" s="53"/>
      <c r="E67" s="54" t="s">
        <v>97</v>
      </c>
      <c r="F67" s="54"/>
      <c r="G67" s="22"/>
      <c r="H67" s="22">
        <v>4</v>
      </c>
      <c r="I67" s="22">
        <v>4</v>
      </c>
      <c r="J67" s="22">
        <v>4</v>
      </c>
      <c r="K67" s="22">
        <v>4</v>
      </c>
      <c r="L67" s="22">
        <v>4</v>
      </c>
      <c r="M67" s="22">
        <v>4</v>
      </c>
      <c r="N67" s="22">
        <v>4</v>
      </c>
      <c r="O67" s="22">
        <v>4</v>
      </c>
      <c r="P67" s="22">
        <v>4</v>
      </c>
      <c r="Q67" s="23">
        <v>0</v>
      </c>
      <c r="R67" s="38">
        <v>0</v>
      </c>
      <c r="S67" s="38">
        <v>0</v>
      </c>
      <c r="T67" s="38">
        <v>0</v>
      </c>
      <c r="U67" s="38">
        <v>0</v>
      </c>
      <c r="V67" s="38">
        <v>0</v>
      </c>
      <c r="W67" s="38">
        <v>0</v>
      </c>
      <c r="X67" s="38">
        <v>0</v>
      </c>
      <c r="Y67" s="38">
        <v>0</v>
      </c>
      <c r="Z67" s="38">
        <v>0</v>
      </c>
      <c r="AA67" s="38">
        <v>0</v>
      </c>
      <c r="AB67" s="38">
        <v>0</v>
      </c>
      <c r="AC67" s="38">
        <v>0</v>
      </c>
      <c r="AD67" s="38">
        <v>0</v>
      </c>
      <c r="AE67" s="38">
        <v>0</v>
      </c>
    </row>
    <row r="68" spans="1:31" x14ac:dyDescent="0.3">
      <c r="A68" s="57"/>
      <c r="B68" s="46"/>
      <c r="C68" s="53" t="s">
        <v>150</v>
      </c>
      <c r="D68" s="53"/>
      <c r="E68" s="54" t="s">
        <v>122</v>
      </c>
      <c r="F68" s="54"/>
      <c r="G68" s="22"/>
      <c r="H68" s="22">
        <v>6</v>
      </c>
      <c r="I68" s="22">
        <v>6</v>
      </c>
      <c r="J68" s="22">
        <v>6</v>
      </c>
      <c r="K68" s="22">
        <v>6</v>
      </c>
      <c r="L68" s="22">
        <v>6</v>
      </c>
      <c r="M68" s="22">
        <v>6</v>
      </c>
      <c r="N68" s="22">
        <v>6</v>
      </c>
      <c r="O68" s="22">
        <v>6</v>
      </c>
      <c r="P68" s="38">
        <v>4</v>
      </c>
      <c r="Q68" s="23">
        <v>0</v>
      </c>
      <c r="R68" s="38">
        <v>0</v>
      </c>
      <c r="S68" s="38">
        <v>0</v>
      </c>
      <c r="T68" s="38">
        <v>0</v>
      </c>
      <c r="U68" s="38">
        <v>0</v>
      </c>
      <c r="V68" s="38">
        <v>0</v>
      </c>
      <c r="W68" s="38">
        <v>0</v>
      </c>
      <c r="X68" s="38">
        <v>0</v>
      </c>
      <c r="Y68" s="38">
        <v>0</v>
      </c>
      <c r="Z68" s="38">
        <v>0</v>
      </c>
      <c r="AA68" s="38">
        <v>0</v>
      </c>
      <c r="AB68" s="38">
        <v>0</v>
      </c>
      <c r="AC68" s="38">
        <v>0</v>
      </c>
      <c r="AD68" s="38">
        <v>0</v>
      </c>
      <c r="AE68" s="38">
        <v>0</v>
      </c>
    </row>
    <row r="69" spans="1:31" x14ac:dyDescent="0.3">
      <c r="A69" s="57"/>
      <c r="B69" s="46"/>
      <c r="C69" s="53" t="s">
        <v>151</v>
      </c>
      <c r="D69" s="53"/>
      <c r="E69" s="54" t="s">
        <v>97</v>
      </c>
      <c r="F69" s="54"/>
      <c r="G69" s="22"/>
      <c r="H69" s="22">
        <v>3</v>
      </c>
      <c r="I69" s="22">
        <v>3</v>
      </c>
      <c r="J69" s="22">
        <v>3</v>
      </c>
      <c r="K69" s="22">
        <v>3</v>
      </c>
      <c r="L69" s="22">
        <v>3</v>
      </c>
      <c r="M69" s="22">
        <v>3</v>
      </c>
      <c r="N69" s="22">
        <v>3</v>
      </c>
      <c r="O69" s="22">
        <v>3</v>
      </c>
      <c r="P69" s="22">
        <v>3</v>
      </c>
      <c r="Q69" s="22">
        <v>3</v>
      </c>
      <c r="R69" s="22">
        <v>3</v>
      </c>
      <c r="S69" s="23">
        <v>0</v>
      </c>
      <c r="T69" s="38">
        <v>0</v>
      </c>
      <c r="U69" s="38">
        <v>0</v>
      </c>
      <c r="V69" s="38">
        <v>0</v>
      </c>
      <c r="W69" s="38">
        <v>0</v>
      </c>
      <c r="X69" s="38">
        <v>0</v>
      </c>
      <c r="Y69" s="38">
        <v>0</v>
      </c>
      <c r="Z69" s="38">
        <v>0</v>
      </c>
      <c r="AA69" s="38">
        <v>0</v>
      </c>
      <c r="AB69" s="38">
        <v>0</v>
      </c>
      <c r="AC69" s="38">
        <v>0</v>
      </c>
      <c r="AD69" s="38">
        <v>0</v>
      </c>
      <c r="AE69" s="38">
        <v>0</v>
      </c>
    </row>
    <row r="70" spans="1:31" x14ac:dyDescent="0.3">
      <c r="A70" s="57"/>
      <c r="B70" s="46"/>
      <c r="C70" s="53" t="s">
        <v>152</v>
      </c>
      <c r="D70" s="53"/>
      <c r="E70" s="54" t="s">
        <v>122</v>
      </c>
      <c r="F70" s="54"/>
      <c r="G70" s="22"/>
      <c r="H70" s="22">
        <v>4</v>
      </c>
      <c r="I70" s="22">
        <v>4</v>
      </c>
      <c r="J70" s="22">
        <v>4</v>
      </c>
      <c r="K70" s="22">
        <v>4</v>
      </c>
      <c r="L70" s="22">
        <v>4</v>
      </c>
      <c r="M70" s="22">
        <v>4</v>
      </c>
      <c r="N70" s="22">
        <v>4</v>
      </c>
      <c r="O70" s="22">
        <v>4</v>
      </c>
      <c r="P70" s="22">
        <v>4</v>
      </c>
      <c r="Q70" s="22">
        <v>4</v>
      </c>
      <c r="R70" s="22">
        <v>4</v>
      </c>
      <c r="S70" s="22">
        <v>4</v>
      </c>
      <c r="T70" s="22">
        <v>4</v>
      </c>
      <c r="U70" s="23">
        <v>0</v>
      </c>
      <c r="V70" s="38">
        <v>0</v>
      </c>
      <c r="W70" s="38">
        <v>0</v>
      </c>
      <c r="X70" s="38">
        <v>0</v>
      </c>
      <c r="Y70" s="38">
        <v>0</v>
      </c>
      <c r="Z70" s="38">
        <v>0</v>
      </c>
      <c r="AA70" s="38">
        <v>0</v>
      </c>
      <c r="AB70" s="38">
        <v>0</v>
      </c>
      <c r="AC70" s="38">
        <v>0</v>
      </c>
      <c r="AD70" s="38">
        <v>0</v>
      </c>
      <c r="AE70" s="38">
        <v>0</v>
      </c>
    </row>
    <row r="71" spans="1:31" x14ac:dyDescent="0.3">
      <c r="A71" s="57"/>
      <c r="B71" s="46"/>
      <c r="C71" s="53" t="s">
        <v>153</v>
      </c>
      <c r="D71" s="53"/>
      <c r="E71" s="51" t="s">
        <v>97</v>
      </c>
      <c r="F71" s="52"/>
      <c r="G71" s="22"/>
      <c r="H71" s="22">
        <v>4</v>
      </c>
      <c r="I71" s="22">
        <v>4</v>
      </c>
      <c r="J71" s="22">
        <v>4</v>
      </c>
      <c r="K71" s="22">
        <v>4</v>
      </c>
      <c r="L71" s="22">
        <v>4</v>
      </c>
      <c r="M71" s="22">
        <v>4</v>
      </c>
      <c r="N71" s="22">
        <v>4</v>
      </c>
      <c r="O71" s="22">
        <v>4</v>
      </c>
      <c r="P71" s="22">
        <v>4</v>
      </c>
      <c r="Q71" s="22">
        <v>4</v>
      </c>
      <c r="R71" s="22">
        <v>4</v>
      </c>
      <c r="S71" s="22">
        <v>4</v>
      </c>
      <c r="T71" s="22">
        <v>4</v>
      </c>
      <c r="U71" s="22">
        <v>4</v>
      </c>
      <c r="V71" s="22">
        <v>4</v>
      </c>
      <c r="W71" s="23">
        <v>0</v>
      </c>
      <c r="X71" s="38">
        <v>0</v>
      </c>
      <c r="Y71" s="38">
        <v>0</v>
      </c>
      <c r="Z71" s="38">
        <v>0</v>
      </c>
      <c r="AA71" s="38">
        <v>0</v>
      </c>
      <c r="AB71" s="38">
        <v>0</v>
      </c>
      <c r="AC71" s="38">
        <v>0</v>
      </c>
      <c r="AD71" s="38">
        <v>0</v>
      </c>
      <c r="AE71" s="38">
        <v>0</v>
      </c>
    </row>
    <row r="72" spans="1:31" x14ac:dyDescent="0.3">
      <c r="A72" s="57"/>
      <c r="B72" s="46"/>
      <c r="C72" s="53" t="s">
        <v>154</v>
      </c>
      <c r="D72" s="53"/>
      <c r="E72" s="54" t="s">
        <v>97</v>
      </c>
      <c r="F72" s="54"/>
      <c r="G72" s="22"/>
      <c r="H72" s="22">
        <v>4</v>
      </c>
      <c r="I72" s="22">
        <v>4</v>
      </c>
      <c r="J72" s="22">
        <v>4</v>
      </c>
      <c r="K72" s="22">
        <v>4</v>
      </c>
      <c r="L72" s="22">
        <v>4</v>
      </c>
      <c r="M72" s="22">
        <v>4</v>
      </c>
      <c r="N72" s="22">
        <v>4</v>
      </c>
      <c r="O72" s="22">
        <v>4</v>
      </c>
      <c r="P72" s="22">
        <v>4</v>
      </c>
      <c r="Q72" s="22">
        <v>4</v>
      </c>
      <c r="R72" s="22">
        <v>4</v>
      </c>
      <c r="S72" s="22">
        <v>4</v>
      </c>
      <c r="T72" s="22">
        <v>4</v>
      </c>
      <c r="U72" s="22">
        <v>4</v>
      </c>
      <c r="V72" s="22">
        <v>4</v>
      </c>
      <c r="W72" s="22">
        <v>4</v>
      </c>
      <c r="X72" s="22">
        <v>4</v>
      </c>
      <c r="Y72" s="23">
        <v>0</v>
      </c>
      <c r="Z72" s="38">
        <v>0</v>
      </c>
      <c r="AA72" s="38">
        <v>0</v>
      </c>
      <c r="AB72" s="38">
        <v>0</v>
      </c>
      <c r="AC72" s="38">
        <v>0</v>
      </c>
      <c r="AD72" s="38">
        <v>0</v>
      </c>
      <c r="AE72" s="38">
        <v>0</v>
      </c>
    </row>
    <row r="73" spans="1:31" x14ac:dyDescent="0.3">
      <c r="A73" s="57"/>
      <c r="B73" s="46"/>
      <c r="C73" s="55" t="s">
        <v>166</v>
      </c>
      <c r="D73" s="56"/>
      <c r="E73" s="51" t="s">
        <v>122</v>
      </c>
      <c r="F73" s="52"/>
      <c r="G73" s="22"/>
      <c r="H73" s="22">
        <v>3</v>
      </c>
      <c r="I73" s="22">
        <v>3</v>
      </c>
      <c r="J73" s="22">
        <v>3</v>
      </c>
      <c r="K73" s="22">
        <v>3</v>
      </c>
      <c r="L73" s="22">
        <v>3</v>
      </c>
      <c r="M73" s="22">
        <v>3</v>
      </c>
      <c r="N73" s="22">
        <v>3</v>
      </c>
      <c r="O73" s="22">
        <v>3</v>
      </c>
      <c r="P73" s="22">
        <v>3</v>
      </c>
      <c r="Q73" s="22">
        <v>3</v>
      </c>
      <c r="R73" s="22">
        <v>3</v>
      </c>
      <c r="S73" s="22">
        <v>3</v>
      </c>
      <c r="T73" s="22">
        <v>3</v>
      </c>
      <c r="U73" s="22">
        <v>3</v>
      </c>
      <c r="V73" s="22">
        <v>3</v>
      </c>
      <c r="W73" s="22">
        <v>3</v>
      </c>
      <c r="X73" s="22">
        <v>3</v>
      </c>
      <c r="Y73" s="22">
        <v>3</v>
      </c>
      <c r="Z73" s="22">
        <v>3</v>
      </c>
      <c r="AA73" s="23">
        <v>0</v>
      </c>
      <c r="AB73" s="38">
        <v>0</v>
      </c>
      <c r="AC73" s="38">
        <v>0</v>
      </c>
      <c r="AD73" s="38">
        <v>0</v>
      </c>
      <c r="AE73" s="38">
        <v>0</v>
      </c>
    </row>
    <row r="74" spans="1:31" x14ac:dyDescent="0.3">
      <c r="A74" s="57"/>
      <c r="B74" s="57" t="s">
        <v>47</v>
      </c>
      <c r="C74" s="53" t="s">
        <v>54</v>
      </c>
      <c r="D74" s="53"/>
      <c r="E74" s="54" t="s">
        <v>121</v>
      </c>
      <c r="F74" s="54"/>
      <c r="G74" s="22"/>
      <c r="H74" s="22">
        <v>0.5</v>
      </c>
      <c r="I74" s="22">
        <v>0.5</v>
      </c>
      <c r="J74" s="22">
        <v>0.5</v>
      </c>
      <c r="K74" s="22">
        <v>0.5</v>
      </c>
      <c r="L74" s="22">
        <v>0.5</v>
      </c>
      <c r="M74" s="23">
        <v>0</v>
      </c>
      <c r="N74" s="38">
        <v>0</v>
      </c>
      <c r="O74" s="38">
        <v>0</v>
      </c>
      <c r="P74" s="38">
        <v>0</v>
      </c>
      <c r="Q74" s="38">
        <v>0</v>
      </c>
      <c r="R74" s="38">
        <v>0</v>
      </c>
      <c r="S74" s="38">
        <v>0</v>
      </c>
      <c r="T74" s="38">
        <v>0</v>
      </c>
      <c r="U74" s="38">
        <v>0</v>
      </c>
      <c r="V74" s="38">
        <v>0</v>
      </c>
      <c r="W74" s="38">
        <v>0</v>
      </c>
      <c r="X74" s="38">
        <v>0</v>
      </c>
      <c r="Y74" s="38">
        <v>0</v>
      </c>
      <c r="Z74" s="38">
        <v>0</v>
      </c>
      <c r="AA74" s="38">
        <v>0</v>
      </c>
      <c r="AB74" s="38">
        <v>0</v>
      </c>
      <c r="AC74" s="38">
        <v>0</v>
      </c>
      <c r="AD74" s="38">
        <v>0</v>
      </c>
      <c r="AE74" s="38">
        <v>0</v>
      </c>
    </row>
    <row r="75" spans="1:31" x14ac:dyDescent="0.3">
      <c r="A75" s="57"/>
      <c r="B75" s="57"/>
      <c r="C75" s="55" t="s">
        <v>167</v>
      </c>
      <c r="D75" s="56"/>
      <c r="E75" s="51" t="s">
        <v>120</v>
      </c>
      <c r="F75" s="52"/>
      <c r="G75" s="22"/>
      <c r="H75" s="22">
        <v>1.5</v>
      </c>
      <c r="I75" s="22">
        <v>1.5</v>
      </c>
      <c r="J75" s="22">
        <v>1.5</v>
      </c>
      <c r="K75" s="22">
        <v>1.5</v>
      </c>
      <c r="L75" s="22">
        <v>1.5</v>
      </c>
      <c r="M75" s="22">
        <v>1.5</v>
      </c>
      <c r="N75" s="23">
        <v>0</v>
      </c>
      <c r="O75" s="38">
        <v>0</v>
      </c>
      <c r="P75" s="38">
        <v>0</v>
      </c>
      <c r="Q75" s="38">
        <v>0</v>
      </c>
      <c r="R75" s="38">
        <v>0</v>
      </c>
      <c r="S75" s="38">
        <v>0</v>
      </c>
      <c r="T75" s="38">
        <v>0</v>
      </c>
      <c r="U75" s="38">
        <v>0</v>
      </c>
      <c r="V75" s="38">
        <v>0</v>
      </c>
      <c r="W75" s="38">
        <v>0</v>
      </c>
      <c r="X75" s="38">
        <v>0</v>
      </c>
      <c r="Y75" s="38">
        <v>0</v>
      </c>
      <c r="Z75" s="38">
        <v>0</v>
      </c>
      <c r="AA75" s="38">
        <v>0</v>
      </c>
      <c r="AB75" s="38">
        <v>0</v>
      </c>
      <c r="AC75" s="38">
        <v>0</v>
      </c>
      <c r="AD75" s="38">
        <v>0</v>
      </c>
      <c r="AE75" s="38">
        <v>0</v>
      </c>
    </row>
    <row r="76" spans="1:31" x14ac:dyDescent="0.3">
      <c r="A76" s="57"/>
      <c r="B76" s="57"/>
      <c r="C76" s="53" t="s">
        <v>155</v>
      </c>
      <c r="D76" s="53"/>
      <c r="E76" s="54" t="s">
        <v>122</v>
      </c>
      <c r="F76" s="54"/>
      <c r="G76" s="22"/>
      <c r="H76" s="22">
        <v>2</v>
      </c>
      <c r="I76" s="22">
        <v>2</v>
      </c>
      <c r="J76" s="22">
        <v>2</v>
      </c>
      <c r="K76" s="22">
        <v>2</v>
      </c>
      <c r="L76" s="22">
        <v>2</v>
      </c>
      <c r="M76" s="22">
        <v>2</v>
      </c>
      <c r="N76" s="22">
        <v>2</v>
      </c>
      <c r="O76" s="22">
        <v>2</v>
      </c>
      <c r="P76" s="22">
        <v>2</v>
      </c>
      <c r="Q76" s="23">
        <v>0</v>
      </c>
      <c r="R76" s="38">
        <v>0</v>
      </c>
      <c r="S76" s="38">
        <v>0</v>
      </c>
      <c r="T76" s="38">
        <v>0</v>
      </c>
      <c r="U76" s="38">
        <v>0</v>
      </c>
      <c r="V76" s="38">
        <v>0</v>
      </c>
      <c r="W76" s="38">
        <v>0</v>
      </c>
      <c r="X76" s="38">
        <v>0</v>
      </c>
      <c r="Y76" s="38">
        <v>0</v>
      </c>
      <c r="Z76" s="38">
        <v>0</v>
      </c>
      <c r="AA76" s="38">
        <v>0</v>
      </c>
      <c r="AB76" s="38">
        <v>0</v>
      </c>
      <c r="AC76" s="38">
        <v>0</v>
      </c>
      <c r="AD76" s="38">
        <v>0</v>
      </c>
      <c r="AE76" s="38">
        <v>0</v>
      </c>
    </row>
    <row r="77" spans="1:31" x14ac:dyDescent="0.3">
      <c r="A77" s="57"/>
      <c r="B77" s="57"/>
      <c r="C77" s="53" t="s">
        <v>156</v>
      </c>
      <c r="D77" s="53"/>
      <c r="E77" s="54" t="s">
        <v>123</v>
      </c>
      <c r="F77" s="54"/>
      <c r="G77" s="22"/>
      <c r="H77" s="22">
        <v>1.5</v>
      </c>
      <c r="I77" s="22">
        <v>1.5</v>
      </c>
      <c r="J77" s="22">
        <v>1.5</v>
      </c>
      <c r="K77" s="22">
        <v>1.5</v>
      </c>
      <c r="L77" s="22">
        <v>1.5</v>
      </c>
      <c r="M77" s="22">
        <v>1.5</v>
      </c>
      <c r="N77" s="22">
        <v>1.5</v>
      </c>
      <c r="O77" s="22">
        <v>1.5</v>
      </c>
      <c r="P77" s="22">
        <v>1.5</v>
      </c>
      <c r="Q77" s="23">
        <v>0</v>
      </c>
      <c r="R77" s="38">
        <v>0</v>
      </c>
      <c r="S77" s="38">
        <v>0</v>
      </c>
      <c r="T77" s="38">
        <v>0</v>
      </c>
      <c r="U77" s="38">
        <v>0</v>
      </c>
      <c r="V77" s="38">
        <v>0</v>
      </c>
      <c r="W77" s="38">
        <v>0</v>
      </c>
      <c r="X77" s="38">
        <v>0</v>
      </c>
      <c r="Y77" s="38">
        <v>0</v>
      </c>
      <c r="Z77" s="38">
        <v>0</v>
      </c>
      <c r="AA77" s="38">
        <v>0</v>
      </c>
      <c r="AB77" s="38">
        <v>0</v>
      </c>
      <c r="AC77" s="38">
        <v>0</v>
      </c>
      <c r="AD77" s="38">
        <v>0</v>
      </c>
      <c r="AE77" s="38">
        <v>0</v>
      </c>
    </row>
    <row r="78" spans="1:31" x14ac:dyDescent="0.3">
      <c r="A78" s="57"/>
      <c r="B78" s="57"/>
      <c r="C78" s="53" t="s">
        <v>157</v>
      </c>
      <c r="D78" s="53"/>
      <c r="E78" s="54" t="s">
        <v>120</v>
      </c>
      <c r="F78" s="54"/>
      <c r="G78" s="22"/>
      <c r="H78" s="22">
        <v>2.5</v>
      </c>
      <c r="I78" s="22">
        <v>2.5</v>
      </c>
      <c r="J78" s="22">
        <v>2.5</v>
      </c>
      <c r="K78" s="22">
        <v>2.5</v>
      </c>
      <c r="L78" s="22">
        <v>2.5</v>
      </c>
      <c r="M78" s="22">
        <v>2.5</v>
      </c>
      <c r="N78" s="22">
        <v>2.5</v>
      </c>
      <c r="O78" s="22">
        <v>2.5</v>
      </c>
      <c r="P78" s="22">
        <v>2.5</v>
      </c>
      <c r="Q78" s="22">
        <v>2.5</v>
      </c>
      <c r="R78" s="22">
        <v>2.5</v>
      </c>
      <c r="S78" s="23">
        <v>0</v>
      </c>
      <c r="T78" s="38">
        <v>0</v>
      </c>
      <c r="U78" s="38">
        <v>0</v>
      </c>
      <c r="V78" s="38">
        <v>0</v>
      </c>
      <c r="W78" s="38">
        <v>0</v>
      </c>
      <c r="X78" s="38">
        <v>0</v>
      </c>
      <c r="Y78" s="38">
        <v>0</v>
      </c>
      <c r="Z78" s="38">
        <v>0</v>
      </c>
      <c r="AA78" s="38">
        <v>0</v>
      </c>
      <c r="AB78" s="38">
        <v>0</v>
      </c>
      <c r="AC78" s="38">
        <v>0</v>
      </c>
      <c r="AD78" s="38">
        <v>0</v>
      </c>
      <c r="AE78" s="38">
        <v>0</v>
      </c>
    </row>
    <row r="79" spans="1:31" x14ac:dyDescent="0.3">
      <c r="A79" s="57"/>
      <c r="B79" s="57"/>
      <c r="C79" s="53" t="s">
        <v>158</v>
      </c>
      <c r="D79" s="53"/>
      <c r="E79" s="54" t="s">
        <v>121</v>
      </c>
      <c r="F79" s="54"/>
      <c r="G79" s="22"/>
      <c r="H79" s="22">
        <v>2.5</v>
      </c>
      <c r="I79" s="22">
        <v>2.5</v>
      </c>
      <c r="J79" s="22">
        <v>2.5</v>
      </c>
      <c r="K79" s="22">
        <v>2.5</v>
      </c>
      <c r="L79" s="22">
        <v>2.5</v>
      </c>
      <c r="M79" s="22">
        <v>2.5</v>
      </c>
      <c r="N79" s="22">
        <v>2.5</v>
      </c>
      <c r="O79" s="22">
        <v>2.5</v>
      </c>
      <c r="P79" s="22">
        <v>2.5</v>
      </c>
      <c r="Q79" s="22">
        <v>2.5</v>
      </c>
      <c r="R79" s="22">
        <v>2.5</v>
      </c>
      <c r="S79" s="22">
        <v>2.5</v>
      </c>
      <c r="T79" s="22">
        <v>2.5</v>
      </c>
      <c r="U79" s="23">
        <v>0</v>
      </c>
      <c r="V79" s="38">
        <v>0</v>
      </c>
      <c r="W79" s="38">
        <v>0</v>
      </c>
      <c r="X79" s="38">
        <v>0</v>
      </c>
      <c r="Y79" s="38">
        <v>0</v>
      </c>
      <c r="Z79" s="38">
        <v>0</v>
      </c>
      <c r="AA79" s="38">
        <v>0</v>
      </c>
      <c r="AB79" s="38">
        <v>0</v>
      </c>
      <c r="AC79" s="38">
        <v>0</v>
      </c>
      <c r="AD79" s="38">
        <v>0</v>
      </c>
      <c r="AE79" s="38">
        <v>0</v>
      </c>
    </row>
    <row r="80" spans="1:31" x14ac:dyDescent="0.3">
      <c r="A80" s="57"/>
      <c r="B80" s="57"/>
      <c r="C80" s="53" t="s">
        <v>159</v>
      </c>
      <c r="D80" s="53"/>
      <c r="E80" s="54" t="s">
        <v>121</v>
      </c>
      <c r="F80" s="54"/>
      <c r="G80" s="22"/>
      <c r="H80" s="22">
        <v>2.5</v>
      </c>
      <c r="I80" s="22">
        <v>2.5</v>
      </c>
      <c r="J80" s="22">
        <v>2.5</v>
      </c>
      <c r="K80" s="22">
        <v>2.5</v>
      </c>
      <c r="L80" s="22">
        <v>2.5</v>
      </c>
      <c r="M80" s="22">
        <v>2.5</v>
      </c>
      <c r="N80" s="22">
        <v>2.5</v>
      </c>
      <c r="O80" s="22">
        <v>2.5</v>
      </c>
      <c r="P80" s="22">
        <v>2.5</v>
      </c>
      <c r="Q80" s="22">
        <v>2.5</v>
      </c>
      <c r="R80" s="22">
        <v>2.5</v>
      </c>
      <c r="S80" s="22">
        <v>2.5</v>
      </c>
      <c r="T80" s="22">
        <v>2.5</v>
      </c>
      <c r="U80" s="22">
        <v>2.5</v>
      </c>
      <c r="V80" s="22">
        <v>2.5</v>
      </c>
      <c r="W80" s="23">
        <v>0</v>
      </c>
      <c r="X80" s="38">
        <v>0</v>
      </c>
      <c r="Y80" s="38">
        <v>0</v>
      </c>
      <c r="Z80" s="38">
        <v>0</v>
      </c>
      <c r="AA80" s="38">
        <v>0</v>
      </c>
      <c r="AB80" s="38">
        <v>0</v>
      </c>
      <c r="AC80" s="38">
        <v>0</v>
      </c>
      <c r="AD80" s="38">
        <v>0</v>
      </c>
      <c r="AE80" s="38">
        <v>0</v>
      </c>
    </row>
    <row r="81" spans="1:32" x14ac:dyDescent="0.3">
      <c r="A81" s="57"/>
      <c r="B81" s="57"/>
      <c r="C81" s="53" t="s">
        <v>160</v>
      </c>
      <c r="D81" s="53"/>
      <c r="E81" s="54" t="s">
        <v>122</v>
      </c>
      <c r="F81" s="54"/>
      <c r="G81" s="22"/>
      <c r="H81" s="22">
        <v>2.5</v>
      </c>
      <c r="I81" s="22">
        <v>2.5</v>
      </c>
      <c r="J81" s="22">
        <v>2.5</v>
      </c>
      <c r="K81" s="22">
        <v>2.5</v>
      </c>
      <c r="L81" s="22">
        <v>2.5</v>
      </c>
      <c r="M81" s="22">
        <v>2.5</v>
      </c>
      <c r="N81" s="22">
        <v>2.5</v>
      </c>
      <c r="O81" s="22">
        <v>2.5</v>
      </c>
      <c r="P81" s="22">
        <v>2.5</v>
      </c>
      <c r="Q81" s="22">
        <v>2.5</v>
      </c>
      <c r="R81" s="22">
        <v>2.5</v>
      </c>
      <c r="S81" s="22">
        <v>2.5</v>
      </c>
      <c r="T81" s="22">
        <v>2.5</v>
      </c>
      <c r="U81" s="22">
        <v>2.5</v>
      </c>
      <c r="V81" s="22">
        <v>2.5</v>
      </c>
      <c r="W81" s="22">
        <v>2.5</v>
      </c>
      <c r="X81" s="22">
        <v>2.5</v>
      </c>
      <c r="Y81" s="23">
        <v>0</v>
      </c>
      <c r="Z81" s="38">
        <v>0</v>
      </c>
      <c r="AA81" s="38">
        <v>0</v>
      </c>
      <c r="AB81" s="38">
        <v>0</v>
      </c>
      <c r="AC81" s="38">
        <v>0</v>
      </c>
      <c r="AD81" s="38">
        <v>0</v>
      </c>
      <c r="AE81" s="38">
        <v>0</v>
      </c>
    </row>
    <row r="82" spans="1:32" x14ac:dyDescent="0.3">
      <c r="A82" s="57"/>
      <c r="B82" s="57"/>
      <c r="C82" s="55" t="s">
        <v>165</v>
      </c>
      <c r="D82" s="56"/>
      <c r="E82" s="51" t="s">
        <v>123</v>
      </c>
      <c r="F82" s="52"/>
      <c r="G82" s="22"/>
      <c r="H82" s="22">
        <v>1.5</v>
      </c>
      <c r="I82" s="22">
        <v>1.5</v>
      </c>
      <c r="J82" s="22">
        <v>1.5</v>
      </c>
      <c r="K82" s="22">
        <v>1.5</v>
      </c>
      <c r="L82" s="22">
        <v>1.5</v>
      </c>
      <c r="M82" s="22">
        <v>1.5</v>
      </c>
      <c r="N82" s="22">
        <v>1.5</v>
      </c>
      <c r="O82" s="22">
        <v>1.5</v>
      </c>
      <c r="P82" s="22">
        <v>1.5</v>
      </c>
      <c r="Q82" s="22">
        <v>1.5</v>
      </c>
      <c r="R82" s="22">
        <v>1.5</v>
      </c>
      <c r="S82" s="22">
        <v>1.5</v>
      </c>
      <c r="T82" s="22">
        <v>1.5</v>
      </c>
      <c r="U82" s="22">
        <v>1.5</v>
      </c>
      <c r="V82" s="22">
        <v>1.5</v>
      </c>
      <c r="W82" s="22">
        <v>1.5</v>
      </c>
      <c r="X82" s="22">
        <v>1.5</v>
      </c>
      <c r="Y82" s="22">
        <v>1.5</v>
      </c>
      <c r="Z82" s="22">
        <v>1.5</v>
      </c>
      <c r="AA82" s="23">
        <v>0</v>
      </c>
      <c r="AB82" s="38">
        <v>0</v>
      </c>
      <c r="AC82" s="38">
        <v>0</v>
      </c>
      <c r="AD82" s="38">
        <v>0</v>
      </c>
      <c r="AE82" s="38">
        <v>0</v>
      </c>
    </row>
    <row r="83" spans="1:32" x14ac:dyDescent="0.3">
      <c r="A83" s="57"/>
      <c r="B83" s="45" t="s">
        <v>38</v>
      </c>
      <c r="C83" s="53" t="s">
        <v>36</v>
      </c>
      <c r="D83" s="53"/>
      <c r="E83" s="54" t="s">
        <v>91</v>
      </c>
      <c r="F83" s="54"/>
      <c r="G83" s="22"/>
      <c r="H83" s="22">
        <v>8</v>
      </c>
      <c r="I83" s="22">
        <v>8</v>
      </c>
      <c r="J83" s="22">
        <v>8</v>
      </c>
      <c r="K83" s="22">
        <v>8</v>
      </c>
      <c r="L83" s="22">
        <v>8</v>
      </c>
      <c r="M83" s="22">
        <v>8</v>
      </c>
      <c r="N83" s="22">
        <v>8</v>
      </c>
      <c r="O83" s="22">
        <v>8</v>
      </c>
      <c r="P83" s="22">
        <v>8</v>
      </c>
      <c r="Q83" s="22">
        <v>8</v>
      </c>
      <c r="R83" s="22">
        <v>8</v>
      </c>
      <c r="S83" s="22">
        <v>8</v>
      </c>
      <c r="T83" s="22">
        <v>8</v>
      </c>
      <c r="U83" s="22">
        <v>8</v>
      </c>
      <c r="V83" s="22">
        <v>8</v>
      </c>
      <c r="W83" s="22">
        <v>8</v>
      </c>
      <c r="X83" s="22">
        <v>8</v>
      </c>
      <c r="Y83" s="22">
        <v>8</v>
      </c>
      <c r="Z83" s="22">
        <v>8</v>
      </c>
      <c r="AA83" s="22">
        <v>8</v>
      </c>
      <c r="AB83" s="22">
        <v>8</v>
      </c>
      <c r="AC83" s="22">
        <v>8</v>
      </c>
      <c r="AD83" s="23">
        <v>0</v>
      </c>
      <c r="AE83" s="38">
        <v>0</v>
      </c>
    </row>
    <row r="84" spans="1:32" x14ac:dyDescent="0.3">
      <c r="A84" s="57"/>
      <c r="B84" s="46"/>
      <c r="C84" s="53" t="s">
        <v>37</v>
      </c>
      <c r="D84" s="53"/>
      <c r="E84" s="54" t="s">
        <v>91</v>
      </c>
      <c r="F84" s="54"/>
      <c r="G84" s="22"/>
      <c r="H84" s="22">
        <v>8</v>
      </c>
      <c r="I84" s="22">
        <v>8</v>
      </c>
      <c r="J84" s="22">
        <v>8</v>
      </c>
      <c r="K84" s="22">
        <v>8</v>
      </c>
      <c r="L84" s="22">
        <v>8</v>
      </c>
      <c r="M84" s="22">
        <v>8</v>
      </c>
      <c r="N84" s="22">
        <v>8</v>
      </c>
      <c r="O84" s="22">
        <v>8</v>
      </c>
      <c r="P84" s="22">
        <v>8</v>
      </c>
      <c r="Q84" s="22">
        <v>8</v>
      </c>
      <c r="R84" s="22">
        <v>8</v>
      </c>
      <c r="S84" s="22">
        <v>8</v>
      </c>
      <c r="T84" s="22">
        <v>8</v>
      </c>
      <c r="U84" s="22">
        <v>8</v>
      </c>
      <c r="V84" s="22">
        <v>8</v>
      </c>
      <c r="W84" s="22">
        <v>8</v>
      </c>
      <c r="X84" s="22">
        <v>8</v>
      </c>
      <c r="Y84" s="22">
        <v>8</v>
      </c>
      <c r="Z84" s="22">
        <v>8</v>
      </c>
      <c r="AA84" s="22">
        <v>8</v>
      </c>
      <c r="AB84" s="22">
        <v>8</v>
      </c>
      <c r="AC84" s="22">
        <v>8</v>
      </c>
      <c r="AD84" s="22">
        <v>8</v>
      </c>
      <c r="AE84" s="23">
        <v>0</v>
      </c>
    </row>
    <row r="85" spans="1:32" ht="27.6" customHeight="1" x14ac:dyDescent="0.3">
      <c r="A85" s="57"/>
      <c r="B85" s="60" t="s">
        <v>18</v>
      </c>
      <c r="C85" s="60"/>
      <c r="D85" s="60"/>
      <c r="E85" s="82" t="s">
        <v>99</v>
      </c>
      <c r="F85" s="83"/>
      <c r="G85" s="22"/>
      <c r="H85" s="86">
        <f>SUM(H16:H84)</f>
        <v>202</v>
      </c>
      <c r="I85" s="22">
        <f>SUM(I16:I84)</f>
        <v>194</v>
      </c>
      <c r="J85" s="22">
        <f>SUM(J16:J84)</f>
        <v>186</v>
      </c>
      <c r="K85" s="22">
        <f>SUM(K16:K84)</f>
        <v>180</v>
      </c>
      <c r="L85" s="22">
        <f>SUM(L16:L84)</f>
        <v>172</v>
      </c>
      <c r="M85" s="22">
        <f>SUM(M16:M84)</f>
        <v>163</v>
      </c>
      <c r="N85" s="22">
        <f>SUM(N16:N84)</f>
        <v>151</v>
      </c>
      <c r="O85" s="22">
        <f>SUM(O16:O84)</f>
        <v>146</v>
      </c>
      <c r="P85" s="22">
        <f>SUM(P16:P84)</f>
        <v>134</v>
      </c>
      <c r="Q85" s="22">
        <f>SUM(Q16:Q84)</f>
        <v>112</v>
      </c>
      <c r="R85" s="22">
        <f>SUM(R16:R84)</f>
        <v>106</v>
      </c>
      <c r="S85" s="22">
        <f>SUM(S16:S84)</f>
        <v>87</v>
      </c>
      <c r="T85" s="22">
        <f>SUM(T16:T84)</f>
        <v>83</v>
      </c>
      <c r="U85" s="22">
        <f>SUM(U16:U84)</f>
        <v>68</v>
      </c>
      <c r="V85" s="22">
        <f>SUM(V16:V84)</f>
        <v>64</v>
      </c>
      <c r="W85" s="22">
        <f>SUM(W16:W84)</f>
        <v>55</v>
      </c>
      <c r="X85" s="22">
        <f>SUM(X16:X84)</f>
        <v>45</v>
      </c>
      <c r="Y85" s="22">
        <f>SUM(Y16:Y84)</f>
        <v>33</v>
      </c>
      <c r="Z85" s="22">
        <f>SUM(Z16:Z84)</f>
        <v>22</v>
      </c>
      <c r="AA85" s="22">
        <f>SUM(AA16:AA84)</f>
        <v>16</v>
      </c>
      <c r="AB85" s="22">
        <f>SUM(AB16:AB84)</f>
        <v>16</v>
      </c>
      <c r="AC85" s="22">
        <f>SUM(AC16:AC84)</f>
        <v>16</v>
      </c>
      <c r="AD85" s="22">
        <f>SUM(AD16:AD84)</f>
        <v>8</v>
      </c>
      <c r="AE85" s="22">
        <f>SUM(AE16:AE84)</f>
        <v>0</v>
      </c>
    </row>
    <row r="89" spans="1:32" ht="55.8" x14ac:dyDescent="0.3">
      <c r="A89" s="19" t="s">
        <v>13</v>
      </c>
      <c r="B89" s="19" t="s">
        <v>14</v>
      </c>
      <c r="C89" s="63" t="s">
        <v>15</v>
      </c>
      <c r="D89" s="63"/>
      <c r="E89" s="63" t="s">
        <v>16</v>
      </c>
      <c r="F89" s="63"/>
      <c r="G89" s="20" t="s">
        <v>17</v>
      </c>
      <c r="H89" s="20" t="s">
        <v>99</v>
      </c>
      <c r="I89" s="21">
        <v>45605</v>
      </c>
      <c r="J89" s="21">
        <v>45606</v>
      </c>
      <c r="K89" s="21">
        <v>45607</v>
      </c>
      <c r="L89" s="21">
        <v>45608</v>
      </c>
      <c r="M89" s="21">
        <v>45609</v>
      </c>
      <c r="N89" s="21">
        <v>45610</v>
      </c>
      <c r="O89" s="21">
        <v>45611</v>
      </c>
      <c r="P89" s="21">
        <v>45612</v>
      </c>
      <c r="Q89" s="21">
        <v>45613</v>
      </c>
      <c r="R89" s="21">
        <v>45614</v>
      </c>
      <c r="S89" s="21">
        <v>45615</v>
      </c>
      <c r="T89" s="21">
        <v>45616</v>
      </c>
      <c r="U89" s="21">
        <v>45617</v>
      </c>
      <c r="V89" s="21">
        <v>45618</v>
      </c>
      <c r="W89" s="21">
        <v>45619</v>
      </c>
      <c r="X89" s="21">
        <v>45620</v>
      </c>
      <c r="Y89" s="21">
        <v>45621</v>
      </c>
      <c r="Z89" s="21">
        <v>45622</v>
      </c>
      <c r="AA89" s="21">
        <v>45623</v>
      </c>
      <c r="AB89" s="21">
        <v>45624</v>
      </c>
      <c r="AC89" s="21">
        <v>45625</v>
      </c>
      <c r="AD89" s="21">
        <v>45626</v>
      </c>
      <c r="AE89" s="21">
        <v>45627</v>
      </c>
      <c r="AF89" s="21">
        <v>45628</v>
      </c>
    </row>
    <row r="90" spans="1:32" x14ac:dyDescent="0.3">
      <c r="A90" s="57" t="s">
        <v>5</v>
      </c>
      <c r="B90" s="53" t="s">
        <v>19</v>
      </c>
      <c r="C90" s="53"/>
      <c r="D90" s="53"/>
      <c r="E90" s="54" t="s">
        <v>91</v>
      </c>
      <c r="F90" s="54"/>
      <c r="G90" s="22">
        <v>6</v>
      </c>
      <c r="H90" s="22">
        <v>8</v>
      </c>
      <c r="I90" s="22">
        <v>6</v>
      </c>
      <c r="J90" s="23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8">
        <v>0</v>
      </c>
      <c r="Q90" s="38">
        <v>0</v>
      </c>
      <c r="R90" s="38">
        <v>0</v>
      </c>
      <c r="S90" s="38">
        <v>0</v>
      </c>
      <c r="T90" s="38">
        <v>0</v>
      </c>
      <c r="U90" s="38">
        <v>0</v>
      </c>
      <c r="V90" s="38">
        <v>0</v>
      </c>
      <c r="W90" s="38">
        <v>0</v>
      </c>
      <c r="X90" s="38">
        <v>0</v>
      </c>
      <c r="Y90" s="38">
        <v>0</v>
      </c>
      <c r="Z90" s="38">
        <v>0</v>
      </c>
      <c r="AA90" s="38">
        <v>0</v>
      </c>
      <c r="AB90" s="38">
        <v>0</v>
      </c>
      <c r="AC90" s="38">
        <v>0</v>
      </c>
      <c r="AD90" s="38">
        <v>0</v>
      </c>
      <c r="AE90" s="38">
        <v>0</v>
      </c>
      <c r="AF90" s="38">
        <v>0</v>
      </c>
    </row>
    <row r="91" spans="1:32" x14ac:dyDescent="0.3">
      <c r="A91" s="57"/>
      <c r="B91" s="39"/>
      <c r="C91" s="41"/>
      <c r="D91" s="41"/>
      <c r="E91" s="41"/>
      <c r="F91" s="41"/>
      <c r="G91" s="41"/>
      <c r="H91" s="40"/>
      <c r="I91" s="24">
        <v>-2</v>
      </c>
      <c r="J91" s="87"/>
      <c r="K91" s="88"/>
      <c r="L91" s="88"/>
      <c r="M91" s="88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4"/>
      <c r="AE91" s="43"/>
      <c r="AF91" s="44"/>
    </row>
    <row r="92" spans="1:32" x14ac:dyDescent="0.3">
      <c r="A92" s="57"/>
      <c r="B92" s="53" t="s">
        <v>20</v>
      </c>
      <c r="C92" s="53"/>
      <c r="D92" s="53"/>
      <c r="E92" s="54" t="s">
        <v>91</v>
      </c>
      <c r="F92" s="54"/>
      <c r="G92" s="22">
        <v>8</v>
      </c>
      <c r="H92" s="22">
        <v>8</v>
      </c>
      <c r="I92" s="38">
        <v>8</v>
      </c>
      <c r="J92" s="38">
        <v>4</v>
      </c>
      <c r="K92" s="23">
        <v>0</v>
      </c>
      <c r="L92" s="38">
        <v>0</v>
      </c>
      <c r="M92" s="38">
        <v>0</v>
      </c>
      <c r="N92" s="38">
        <v>0</v>
      </c>
      <c r="O92" s="38">
        <v>0</v>
      </c>
      <c r="P92" s="38">
        <v>0</v>
      </c>
      <c r="Q92" s="38">
        <v>0</v>
      </c>
      <c r="R92" s="38">
        <v>0</v>
      </c>
      <c r="S92" s="38">
        <v>0</v>
      </c>
      <c r="T92" s="38">
        <v>0</v>
      </c>
      <c r="U92" s="38">
        <v>0</v>
      </c>
      <c r="V92" s="38">
        <v>0</v>
      </c>
      <c r="W92" s="38">
        <v>0</v>
      </c>
      <c r="X92" s="38">
        <v>0</v>
      </c>
      <c r="Y92" s="38">
        <v>0</v>
      </c>
      <c r="Z92" s="38">
        <v>0</v>
      </c>
      <c r="AA92" s="38">
        <v>0</v>
      </c>
      <c r="AB92" s="38">
        <v>0</v>
      </c>
      <c r="AC92" s="38">
        <v>0</v>
      </c>
      <c r="AD92" s="38">
        <v>0</v>
      </c>
      <c r="AE92" s="38">
        <v>0</v>
      </c>
      <c r="AF92" s="38">
        <v>0</v>
      </c>
    </row>
    <row r="93" spans="1:32" x14ac:dyDescent="0.3">
      <c r="A93" s="57"/>
      <c r="B93" s="53" t="s">
        <v>21</v>
      </c>
      <c r="C93" s="53"/>
      <c r="D93" s="53"/>
      <c r="E93" s="54" t="s">
        <v>97</v>
      </c>
      <c r="F93" s="54"/>
      <c r="G93" s="22">
        <v>6</v>
      </c>
      <c r="H93" s="22">
        <v>6</v>
      </c>
      <c r="I93" s="38">
        <v>6</v>
      </c>
      <c r="J93" s="38">
        <v>6</v>
      </c>
      <c r="K93" s="38">
        <v>3</v>
      </c>
      <c r="L93" s="23">
        <v>0</v>
      </c>
      <c r="M93" s="38">
        <v>0</v>
      </c>
      <c r="N93" s="38">
        <v>0</v>
      </c>
      <c r="O93" s="38">
        <v>0</v>
      </c>
      <c r="P93" s="38">
        <v>0</v>
      </c>
      <c r="Q93" s="38">
        <v>0</v>
      </c>
      <c r="R93" s="38">
        <v>0</v>
      </c>
      <c r="S93" s="38">
        <v>0</v>
      </c>
      <c r="T93" s="38">
        <v>0</v>
      </c>
      <c r="U93" s="38">
        <v>0</v>
      </c>
      <c r="V93" s="38">
        <v>0</v>
      </c>
      <c r="W93" s="38">
        <v>0</v>
      </c>
      <c r="X93" s="38">
        <v>0</v>
      </c>
      <c r="Y93" s="38">
        <v>0</v>
      </c>
      <c r="Z93" s="38">
        <v>0</v>
      </c>
      <c r="AA93" s="38">
        <v>0</v>
      </c>
      <c r="AB93" s="38">
        <v>0</v>
      </c>
      <c r="AC93" s="38">
        <v>0</v>
      </c>
      <c r="AD93" s="38">
        <v>0</v>
      </c>
      <c r="AE93" s="38">
        <v>0</v>
      </c>
      <c r="AF93" s="38">
        <v>0</v>
      </c>
    </row>
    <row r="94" spans="1:32" x14ac:dyDescent="0.3">
      <c r="A94" s="57"/>
      <c r="B94" s="57" t="s">
        <v>23</v>
      </c>
      <c r="C94" s="53" t="s">
        <v>22</v>
      </c>
      <c r="D94" s="53"/>
      <c r="E94" s="54" t="s">
        <v>97</v>
      </c>
      <c r="F94" s="54"/>
      <c r="G94" s="22">
        <v>0.5</v>
      </c>
      <c r="H94" s="22">
        <v>0.5</v>
      </c>
      <c r="I94" s="22">
        <v>0.5</v>
      </c>
      <c r="J94" s="22">
        <v>0.5</v>
      </c>
      <c r="K94" s="22">
        <v>0.5</v>
      </c>
      <c r="L94" s="22">
        <v>0.5</v>
      </c>
      <c r="M94" s="23">
        <v>0</v>
      </c>
      <c r="N94" s="38">
        <v>0</v>
      </c>
      <c r="O94" s="38">
        <v>0</v>
      </c>
      <c r="P94" s="38">
        <v>0</v>
      </c>
      <c r="Q94" s="38">
        <v>0</v>
      </c>
      <c r="R94" s="38">
        <v>0</v>
      </c>
      <c r="S94" s="38">
        <v>0</v>
      </c>
      <c r="T94" s="38">
        <v>0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8">
        <v>0</v>
      </c>
      <c r="AA94" s="38">
        <v>0</v>
      </c>
      <c r="AB94" s="38">
        <v>0</v>
      </c>
      <c r="AC94" s="38">
        <v>0</v>
      </c>
      <c r="AD94" s="38">
        <v>0</v>
      </c>
      <c r="AE94" s="38">
        <v>0</v>
      </c>
      <c r="AF94" s="38">
        <v>0</v>
      </c>
    </row>
    <row r="95" spans="1:32" x14ac:dyDescent="0.3">
      <c r="A95" s="57"/>
      <c r="B95" s="57"/>
      <c r="C95" s="55" t="s">
        <v>119</v>
      </c>
      <c r="D95" s="56"/>
      <c r="E95" s="51" t="s">
        <v>97</v>
      </c>
      <c r="F95" s="52"/>
      <c r="G95" s="22">
        <v>1</v>
      </c>
      <c r="H95" s="22">
        <v>1</v>
      </c>
      <c r="I95" s="38">
        <v>1</v>
      </c>
      <c r="J95" s="38">
        <v>1</v>
      </c>
      <c r="K95" s="38">
        <v>1</v>
      </c>
      <c r="L95" s="38">
        <v>1</v>
      </c>
      <c r="M95" s="23">
        <v>0</v>
      </c>
      <c r="N95" s="38">
        <v>0</v>
      </c>
      <c r="O95" s="38">
        <v>0</v>
      </c>
      <c r="P95" s="38">
        <v>0</v>
      </c>
      <c r="Q95" s="38">
        <v>0</v>
      </c>
      <c r="R95" s="38">
        <v>0</v>
      </c>
      <c r="S95" s="38">
        <v>0</v>
      </c>
      <c r="T95" s="38">
        <v>0</v>
      </c>
      <c r="U95" s="38">
        <v>0</v>
      </c>
      <c r="V95" s="38">
        <v>0</v>
      </c>
      <c r="W95" s="38">
        <v>0</v>
      </c>
      <c r="X95" s="38">
        <v>0</v>
      </c>
      <c r="Y95" s="38">
        <v>0</v>
      </c>
      <c r="Z95" s="38">
        <v>0</v>
      </c>
      <c r="AA95" s="38">
        <v>0</v>
      </c>
      <c r="AB95" s="38">
        <v>0</v>
      </c>
      <c r="AC95" s="38">
        <v>0</v>
      </c>
      <c r="AD95" s="38">
        <v>0</v>
      </c>
      <c r="AE95" s="38">
        <v>0</v>
      </c>
      <c r="AF95" s="38">
        <v>0</v>
      </c>
    </row>
    <row r="96" spans="1:32" x14ac:dyDescent="0.3">
      <c r="A96" s="57"/>
      <c r="B96" s="57"/>
      <c r="C96" s="53" t="s">
        <v>114</v>
      </c>
      <c r="D96" s="53"/>
      <c r="E96" s="54" t="s">
        <v>120</v>
      </c>
      <c r="F96" s="54"/>
      <c r="G96" s="22">
        <v>1</v>
      </c>
      <c r="H96" s="22">
        <v>1</v>
      </c>
      <c r="I96" s="38">
        <v>1</v>
      </c>
      <c r="J96" s="38">
        <v>1</v>
      </c>
      <c r="K96" s="38">
        <v>1</v>
      </c>
      <c r="L96" s="38">
        <v>1</v>
      </c>
      <c r="M96" s="23">
        <v>0</v>
      </c>
      <c r="N96" s="38">
        <v>0</v>
      </c>
      <c r="O96" s="38">
        <v>0</v>
      </c>
      <c r="P96" s="38">
        <v>0</v>
      </c>
      <c r="Q96" s="38">
        <v>0</v>
      </c>
      <c r="R96" s="38">
        <v>0</v>
      </c>
      <c r="S96" s="38">
        <v>0</v>
      </c>
      <c r="T96" s="38">
        <v>0</v>
      </c>
      <c r="U96" s="38">
        <v>0</v>
      </c>
      <c r="V96" s="38">
        <v>0</v>
      </c>
      <c r="W96" s="38">
        <v>0</v>
      </c>
      <c r="X96" s="38">
        <v>0</v>
      </c>
      <c r="Y96" s="38">
        <v>0</v>
      </c>
      <c r="Z96" s="38">
        <v>0</v>
      </c>
      <c r="AA96" s="38">
        <v>0</v>
      </c>
      <c r="AB96" s="38">
        <v>0</v>
      </c>
      <c r="AC96" s="38">
        <v>0</v>
      </c>
      <c r="AD96" s="38">
        <v>0</v>
      </c>
      <c r="AE96" s="38">
        <v>0</v>
      </c>
      <c r="AF96" s="38">
        <v>0</v>
      </c>
    </row>
    <row r="97" spans="1:32" x14ac:dyDescent="0.3">
      <c r="A97" s="57"/>
      <c r="B97" s="57"/>
      <c r="C97" s="53" t="s">
        <v>115</v>
      </c>
      <c r="D97" s="53"/>
      <c r="E97" s="54" t="s">
        <v>121</v>
      </c>
      <c r="F97" s="54"/>
      <c r="G97" s="22">
        <v>1</v>
      </c>
      <c r="H97" s="22">
        <v>1</v>
      </c>
      <c r="I97" s="38">
        <v>1</v>
      </c>
      <c r="J97" s="38">
        <v>1</v>
      </c>
      <c r="K97" s="38">
        <v>1</v>
      </c>
      <c r="L97" s="38">
        <v>1</v>
      </c>
      <c r="M97" s="23">
        <v>0</v>
      </c>
      <c r="N97" s="38">
        <v>0</v>
      </c>
      <c r="O97" s="38">
        <v>0</v>
      </c>
      <c r="P97" s="38">
        <v>0</v>
      </c>
      <c r="Q97" s="38">
        <v>0</v>
      </c>
      <c r="R97" s="38">
        <v>0</v>
      </c>
      <c r="S97" s="38">
        <v>0</v>
      </c>
      <c r="T97" s="38">
        <v>0</v>
      </c>
      <c r="U97" s="38">
        <v>0</v>
      </c>
      <c r="V97" s="38">
        <v>0</v>
      </c>
      <c r="W97" s="38">
        <v>0</v>
      </c>
      <c r="X97" s="38">
        <v>0</v>
      </c>
      <c r="Y97" s="38">
        <v>0</v>
      </c>
      <c r="Z97" s="38">
        <v>0</v>
      </c>
      <c r="AA97" s="38">
        <v>0</v>
      </c>
      <c r="AB97" s="38">
        <v>0</v>
      </c>
      <c r="AC97" s="38">
        <v>0</v>
      </c>
      <c r="AD97" s="38">
        <v>0</v>
      </c>
      <c r="AE97" s="38">
        <v>0</v>
      </c>
      <c r="AF97" s="38">
        <v>0</v>
      </c>
    </row>
    <row r="98" spans="1:32" x14ac:dyDescent="0.3">
      <c r="A98" s="57"/>
      <c r="B98" s="57"/>
      <c r="C98" s="53" t="s">
        <v>116</v>
      </c>
      <c r="D98" s="53"/>
      <c r="E98" s="54" t="s">
        <v>122</v>
      </c>
      <c r="F98" s="54"/>
      <c r="G98" s="22">
        <v>1</v>
      </c>
      <c r="H98" s="22">
        <v>1</v>
      </c>
      <c r="I98" s="38">
        <v>1</v>
      </c>
      <c r="J98" s="38">
        <v>1</v>
      </c>
      <c r="K98" s="38">
        <v>1</v>
      </c>
      <c r="L98" s="38">
        <v>1</v>
      </c>
      <c r="M98" s="23">
        <v>0</v>
      </c>
      <c r="N98" s="38">
        <v>0</v>
      </c>
      <c r="O98" s="38">
        <v>0</v>
      </c>
      <c r="P98" s="38">
        <v>0</v>
      </c>
      <c r="Q98" s="38">
        <v>0</v>
      </c>
      <c r="R98" s="38">
        <v>0</v>
      </c>
      <c r="S98" s="38">
        <v>0</v>
      </c>
      <c r="T98" s="38">
        <v>0</v>
      </c>
      <c r="U98" s="38">
        <v>0</v>
      </c>
      <c r="V98" s="38">
        <v>0</v>
      </c>
      <c r="W98" s="38">
        <v>0</v>
      </c>
      <c r="X98" s="38">
        <v>0</v>
      </c>
      <c r="Y98" s="38">
        <v>0</v>
      </c>
      <c r="Z98" s="38">
        <v>0</v>
      </c>
      <c r="AA98" s="38">
        <v>0</v>
      </c>
      <c r="AB98" s="38">
        <v>0</v>
      </c>
      <c r="AC98" s="38">
        <v>0</v>
      </c>
      <c r="AD98" s="38">
        <v>0</v>
      </c>
      <c r="AE98" s="38">
        <v>0</v>
      </c>
      <c r="AF98" s="38">
        <v>0</v>
      </c>
    </row>
    <row r="99" spans="1:32" x14ac:dyDescent="0.3">
      <c r="A99" s="57"/>
      <c r="B99" s="57"/>
      <c r="C99" s="53" t="s">
        <v>117</v>
      </c>
      <c r="D99" s="53"/>
      <c r="E99" s="54" t="s">
        <v>120</v>
      </c>
      <c r="F99" s="54"/>
      <c r="G99" s="22">
        <v>0.5</v>
      </c>
      <c r="H99" s="22">
        <v>0.5</v>
      </c>
      <c r="I99" s="22">
        <v>0.5</v>
      </c>
      <c r="J99" s="22">
        <v>0.5</v>
      </c>
      <c r="K99" s="22">
        <v>0.5</v>
      </c>
      <c r="L99" s="22">
        <v>0.5</v>
      </c>
      <c r="M99" s="23">
        <v>0</v>
      </c>
      <c r="N99" s="38">
        <v>0</v>
      </c>
      <c r="O99" s="38">
        <v>0</v>
      </c>
      <c r="P99" s="38">
        <v>0</v>
      </c>
      <c r="Q99" s="38">
        <v>0</v>
      </c>
      <c r="R99" s="38">
        <v>0</v>
      </c>
      <c r="S99" s="38">
        <v>0</v>
      </c>
      <c r="T99" s="38">
        <v>0</v>
      </c>
      <c r="U99" s="38">
        <v>0</v>
      </c>
      <c r="V99" s="38">
        <v>0</v>
      </c>
      <c r="W99" s="38">
        <v>0</v>
      </c>
      <c r="X99" s="38">
        <v>0</v>
      </c>
      <c r="Y99" s="38">
        <v>0</v>
      </c>
      <c r="Z99" s="38">
        <v>0</v>
      </c>
      <c r="AA99" s="38">
        <v>0</v>
      </c>
      <c r="AB99" s="38">
        <v>0</v>
      </c>
      <c r="AC99" s="38">
        <v>0</v>
      </c>
      <c r="AD99" s="38">
        <v>0</v>
      </c>
      <c r="AE99" s="38">
        <v>0</v>
      </c>
      <c r="AF99" s="38">
        <v>0</v>
      </c>
    </row>
    <row r="100" spans="1:32" x14ac:dyDescent="0.3">
      <c r="A100" s="57"/>
      <c r="B100" s="57"/>
      <c r="C100" s="53" t="s">
        <v>118</v>
      </c>
      <c r="D100" s="53"/>
      <c r="E100" s="54" t="s">
        <v>123</v>
      </c>
      <c r="F100" s="54"/>
      <c r="G100" s="22">
        <v>0.5</v>
      </c>
      <c r="H100" s="22">
        <v>0.5</v>
      </c>
      <c r="I100" s="22">
        <v>0.5</v>
      </c>
      <c r="J100" s="22">
        <v>0.5</v>
      </c>
      <c r="K100" s="22">
        <v>0.5</v>
      </c>
      <c r="L100" s="22">
        <v>0.5</v>
      </c>
      <c r="M100" s="23">
        <v>0</v>
      </c>
      <c r="N100" s="38">
        <v>0</v>
      </c>
      <c r="O100" s="38">
        <v>0</v>
      </c>
      <c r="P100" s="38">
        <v>0</v>
      </c>
      <c r="Q100" s="38">
        <v>0</v>
      </c>
      <c r="R100" s="38">
        <v>0</v>
      </c>
      <c r="S100" s="38">
        <v>0</v>
      </c>
      <c r="T100" s="38">
        <v>0</v>
      </c>
      <c r="U100" s="38">
        <v>0</v>
      </c>
      <c r="V100" s="38">
        <v>0</v>
      </c>
      <c r="W100" s="38">
        <v>0</v>
      </c>
      <c r="X100" s="38">
        <v>0</v>
      </c>
      <c r="Y100" s="38">
        <v>0</v>
      </c>
      <c r="Z100" s="38">
        <v>0</v>
      </c>
      <c r="AA100" s="38">
        <v>0</v>
      </c>
      <c r="AB100" s="38">
        <v>0</v>
      </c>
      <c r="AC100" s="38">
        <v>0</v>
      </c>
      <c r="AD100" s="38">
        <v>0</v>
      </c>
      <c r="AE100" s="38">
        <v>0</v>
      </c>
      <c r="AF100" s="38">
        <v>0</v>
      </c>
    </row>
    <row r="101" spans="1:32" x14ac:dyDescent="0.3">
      <c r="A101" s="57"/>
      <c r="B101" s="57"/>
      <c r="C101" s="55" t="s">
        <v>124</v>
      </c>
      <c r="D101" s="56"/>
      <c r="E101" s="51" t="s">
        <v>121</v>
      </c>
      <c r="F101" s="52"/>
      <c r="G101" s="22">
        <v>0.5</v>
      </c>
      <c r="H101" s="22">
        <v>0.5</v>
      </c>
      <c r="I101" s="22">
        <v>0.5</v>
      </c>
      <c r="J101" s="22">
        <v>0.5</v>
      </c>
      <c r="K101" s="22">
        <v>0.5</v>
      </c>
      <c r="L101" s="22">
        <v>0.5</v>
      </c>
      <c r="M101" s="23">
        <v>0</v>
      </c>
      <c r="N101" s="38">
        <v>0</v>
      </c>
      <c r="O101" s="38">
        <v>0</v>
      </c>
      <c r="P101" s="38">
        <v>0</v>
      </c>
      <c r="Q101" s="38">
        <v>0</v>
      </c>
      <c r="R101" s="38">
        <v>0</v>
      </c>
      <c r="S101" s="38">
        <v>0</v>
      </c>
      <c r="T101" s="38">
        <v>0</v>
      </c>
      <c r="U101" s="38">
        <v>0</v>
      </c>
      <c r="V101" s="38">
        <v>0</v>
      </c>
      <c r="W101" s="38">
        <v>0</v>
      </c>
      <c r="X101" s="38">
        <v>0</v>
      </c>
      <c r="Y101" s="38">
        <v>0</v>
      </c>
      <c r="Z101" s="38">
        <v>0</v>
      </c>
      <c r="AA101" s="38">
        <v>0</v>
      </c>
      <c r="AB101" s="38">
        <v>0</v>
      </c>
      <c r="AC101" s="38">
        <v>0</v>
      </c>
      <c r="AD101" s="38">
        <v>0</v>
      </c>
      <c r="AE101" s="38">
        <v>0</v>
      </c>
      <c r="AF101" s="38">
        <v>0</v>
      </c>
    </row>
    <row r="102" spans="1:32" x14ac:dyDescent="0.3">
      <c r="A102" s="57"/>
      <c r="B102" s="57"/>
      <c r="C102" s="53" t="s">
        <v>26</v>
      </c>
      <c r="D102" s="53"/>
      <c r="E102" s="54" t="s">
        <v>91</v>
      </c>
      <c r="F102" s="54"/>
      <c r="G102" s="22">
        <v>2</v>
      </c>
      <c r="H102" s="22">
        <v>2</v>
      </c>
      <c r="I102" s="38">
        <v>2</v>
      </c>
      <c r="J102" s="38">
        <v>2</v>
      </c>
      <c r="K102" s="38">
        <v>2</v>
      </c>
      <c r="L102" s="38">
        <v>2</v>
      </c>
      <c r="M102" s="23">
        <v>0</v>
      </c>
      <c r="N102" s="38">
        <v>0</v>
      </c>
      <c r="O102" s="38">
        <v>0</v>
      </c>
      <c r="P102" s="38">
        <v>0</v>
      </c>
      <c r="Q102" s="38">
        <v>0</v>
      </c>
      <c r="R102" s="38">
        <v>0</v>
      </c>
      <c r="S102" s="38">
        <v>0</v>
      </c>
      <c r="T102" s="38">
        <v>0</v>
      </c>
      <c r="U102" s="38">
        <v>0</v>
      </c>
      <c r="V102" s="38">
        <v>0</v>
      </c>
      <c r="W102" s="38">
        <v>0</v>
      </c>
      <c r="X102" s="38">
        <v>0</v>
      </c>
      <c r="Y102" s="38">
        <v>0</v>
      </c>
      <c r="Z102" s="38">
        <v>0</v>
      </c>
      <c r="AA102" s="38">
        <v>0</v>
      </c>
      <c r="AB102" s="38">
        <v>0</v>
      </c>
      <c r="AC102" s="38">
        <v>0</v>
      </c>
      <c r="AD102" s="38">
        <v>0</v>
      </c>
      <c r="AE102" s="38">
        <v>0</v>
      </c>
      <c r="AF102" s="38">
        <v>0</v>
      </c>
    </row>
    <row r="103" spans="1:32" x14ac:dyDescent="0.3">
      <c r="A103" s="57"/>
      <c r="B103" s="45" t="s">
        <v>27</v>
      </c>
      <c r="C103" s="53" t="s">
        <v>24</v>
      </c>
      <c r="D103" s="53"/>
      <c r="E103" s="54" t="s">
        <v>120</v>
      </c>
      <c r="F103" s="54"/>
      <c r="G103" s="22">
        <v>1</v>
      </c>
      <c r="H103" s="22">
        <v>2</v>
      </c>
      <c r="I103" s="38">
        <v>2</v>
      </c>
      <c r="J103" s="38">
        <v>2</v>
      </c>
      <c r="K103" s="38">
        <v>2</v>
      </c>
      <c r="L103" s="38">
        <v>2</v>
      </c>
      <c r="M103" s="38">
        <v>1</v>
      </c>
      <c r="N103" s="23">
        <v>0</v>
      </c>
      <c r="O103" s="38">
        <v>0</v>
      </c>
      <c r="P103" s="38">
        <v>0</v>
      </c>
      <c r="Q103" s="38">
        <v>0</v>
      </c>
      <c r="R103" s="38">
        <v>0</v>
      </c>
      <c r="S103" s="38">
        <v>0</v>
      </c>
      <c r="T103" s="38">
        <v>0</v>
      </c>
      <c r="U103" s="38">
        <v>0</v>
      </c>
      <c r="V103" s="38">
        <v>0</v>
      </c>
      <c r="W103" s="38">
        <v>0</v>
      </c>
      <c r="X103" s="38">
        <v>0</v>
      </c>
      <c r="Y103" s="38">
        <v>0</v>
      </c>
      <c r="Z103" s="38">
        <v>0</v>
      </c>
      <c r="AA103" s="38">
        <v>0</v>
      </c>
      <c r="AB103" s="38">
        <v>0</v>
      </c>
      <c r="AC103" s="38">
        <v>0</v>
      </c>
      <c r="AD103" s="38">
        <v>0</v>
      </c>
      <c r="AE103" s="38">
        <v>0</v>
      </c>
      <c r="AF103" s="38">
        <v>0</v>
      </c>
    </row>
    <row r="104" spans="1:32" x14ac:dyDescent="0.3">
      <c r="A104" s="57"/>
      <c r="B104" s="46"/>
      <c r="C104" s="39"/>
      <c r="D104" s="41"/>
      <c r="E104" s="41"/>
      <c r="F104" s="41"/>
      <c r="G104" s="41"/>
      <c r="H104" s="41"/>
      <c r="I104" s="41"/>
      <c r="J104" s="41"/>
      <c r="K104" s="41"/>
      <c r="L104" s="41"/>
      <c r="M104" s="24">
        <v>-1</v>
      </c>
      <c r="O104" s="42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4"/>
    </row>
    <row r="105" spans="1:32" x14ac:dyDescent="0.3">
      <c r="A105" s="57"/>
      <c r="B105" s="46"/>
      <c r="C105" s="53" t="s">
        <v>161</v>
      </c>
      <c r="D105" s="53"/>
      <c r="E105" s="54" t="s">
        <v>120</v>
      </c>
      <c r="F105" s="54"/>
      <c r="G105" s="22">
        <v>2</v>
      </c>
      <c r="H105" s="22">
        <v>3</v>
      </c>
      <c r="I105" s="38">
        <v>3</v>
      </c>
      <c r="J105" s="38">
        <v>3</v>
      </c>
      <c r="K105" s="38">
        <v>3</v>
      </c>
      <c r="L105" s="38">
        <v>3</v>
      </c>
      <c r="M105" s="38">
        <v>3</v>
      </c>
      <c r="N105" s="38">
        <v>2</v>
      </c>
      <c r="O105" s="23">
        <v>0</v>
      </c>
      <c r="P105" s="38">
        <v>0</v>
      </c>
      <c r="Q105" s="38">
        <v>0</v>
      </c>
      <c r="R105" s="38">
        <v>0</v>
      </c>
      <c r="S105" s="38">
        <v>0</v>
      </c>
      <c r="T105" s="38">
        <v>0</v>
      </c>
      <c r="U105" s="38">
        <v>0</v>
      </c>
      <c r="V105" s="38">
        <v>0</v>
      </c>
      <c r="W105" s="38">
        <v>0</v>
      </c>
      <c r="X105" s="38">
        <v>0</v>
      </c>
      <c r="Y105" s="38">
        <v>0</v>
      </c>
      <c r="Z105" s="38">
        <v>0</v>
      </c>
      <c r="AA105" s="38">
        <v>0</v>
      </c>
      <c r="AB105" s="38">
        <v>0</v>
      </c>
      <c r="AC105" s="38">
        <v>0</v>
      </c>
      <c r="AD105" s="38">
        <v>0</v>
      </c>
      <c r="AE105" s="38">
        <v>0</v>
      </c>
      <c r="AF105" s="38">
        <v>0</v>
      </c>
    </row>
    <row r="106" spans="1:32" x14ac:dyDescent="0.3">
      <c r="A106" s="57"/>
      <c r="B106" s="46"/>
      <c r="C106" s="39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24">
        <v>-1</v>
      </c>
      <c r="P106" s="42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4"/>
    </row>
    <row r="107" spans="1:32" x14ac:dyDescent="0.3">
      <c r="A107" s="57"/>
      <c r="B107" s="46"/>
      <c r="C107" s="53" t="s">
        <v>125</v>
      </c>
      <c r="D107" s="53"/>
      <c r="E107" s="54" t="s">
        <v>121</v>
      </c>
      <c r="F107" s="54"/>
      <c r="G107" s="22">
        <v>3</v>
      </c>
      <c r="H107" s="22">
        <v>3</v>
      </c>
      <c r="I107" s="38">
        <v>3</v>
      </c>
      <c r="J107" s="38">
        <v>3</v>
      </c>
      <c r="K107" s="38">
        <v>3</v>
      </c>
      <c r="L107" s="38">
        <v>3</v>
      </c>
      <c r="M107" s="38">
        <v>3</v>
      </c>
      <c r="N107" s="38">
        <v>3</v>
      </c>
      <c r="O107" s="38">
        <v>3</v>
      </c>
      <c r="P107" s="38">
        <v>3</v>
      </c>
      <c r="Q107" s="23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  <c r="AF107" s="38">
        <v>0</v>
      </c>
    </row>
    <row r="108" spans="1:32" x14ac:dyDescent="0.3">
      <c r="A108" s="57"/>
      <c r="B108" s="46"/>
      <c r="C108" s="53" t="s">
        <v>126</v>
      </c>
      <c r="D108" s="53"/>
      <c r="E108" s="54" t="s">
        <v>97</v>
      </c>
      <c r="F108" s="54"/>
      <c r="G108" s="22">
        <v>3</v>
      </c>
      <c r="H108" s="22">
        <v>3</v>
      </c>
      <c r="I108" s="38">
        <v>3</v>
      </c>
      <c r="J108" s="38">
        <v>3</v>
      </c>
      <c r="K108" s="38">
        <v>3</v>
      </c>
      <c r="L108" s="38">
        <v>3</v>
      </c>
      <c r="M108" s="38">
        <v>3</v>
      </c>
      <c r="N108" s="38">
        <v>3</v>
      </c>
      <c r="O108" s="38">
        <v>3</v>
      </c>
      <c r="P108" s="38">
        <v>3</v>
      </c>
      <c r="Q108" s="38">
        <v>3</v>
      </c>
      <c r="R108" s="23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  <c r="AF108" s="38">
        <v>0</v>
      </c>
    </row>
    <row r="109" spans="1:32" x14ac:dyDescent="0.3">
      <c r="A109" s="57"/>
      <c r="B109" s="46"/>
      <c r="C109" s="53" t="s">
        <v>127</v>
      </c>
      <c r="D109" s="53"/>
      <c r="E109" s="54" t="s">
        <v>121</v>
      </c>
      <c r="F109" s="54"/>
      <c r="G109" s="22">
        <v>4</v>
      </c>
      <c r="H109" s="22">
        <v>4</v>
      </c>
      <c r="I109" s="38">
        <v>4</v>
      </c>
      <c r="J109" s="38">
        <v>4</v>
      </c>
      <c r="K109" s="38">
        <v>4</v>
      </c>
      <c r="L109" s="38">
        <v>4</v>
      </c>
      <c r="M109" s="38">
        <v>4</v>
      </c>
      <c r="N109" s="38">
        <v>4</v>
      </c>
      <c r="O109" s="38">
        <v>4</v>
      </c>
      <c r="P109" s="38">
        <v>4</v>
      </c>
      <c r="Q109" s="38">
        <v>4</v>
      </c>
      <c r="R109" s="38">
        <v>4</v>
      </c>
      <c r="S109" s="38">
        <v>4</v>
      </c>
      <c r="T109" s="23">
        <v>0</v>
      </c>
      <c r="U109" s="38">
        <v>0</v>
      </c>
      <c r="V109" s="38">
        <v>0</v>
      </c>
      <c r="W109" s="38">
        <v>0</v>
      </c>
      <c r="X109" s="38">
        <v>0</v>
      </c>
      <c r="Y109" s="38">
        <v>0</v>
      </c>
      <c r="Z109" s="38">
        <v>0</v>
      </c>
      <c r="AA109" s="38">
        <v>0</v>
      </c>
      <c r="AB109" s="38">
        <v>0</v>
      </c>
      <c r="AC109" s="38">
        <v>0</v>
      </c>
      <c r="AD109" s="38">
        <v>0</v>
      </c>
      <c r="AE109" s="38">
        <v>0</v>
      </c>
      <c r="AF109" s="38">
        <v>0</v>
      </c>
    </row>
    <row r="110" spans="1:32" x14ac:dyDescent="0.3">
      <c r="A110" s="57"/>
      <c r="B110" s="46"/>
      <c r="C110" s="53" t="s">
        <v>128</v>
      </c>
      <c r="D110" s="53"/>
      <c r="E110" s="54" t="s">
        <v>123</v>
      </c>
      <c r="F110" s="54"/>
      <c r="G110" s="22">
        <v>4</v>
      </c>
      <c r="H110" s="22">
        <v>4</v>
      </c>
      <c r="I110" s="22">
        <v>4</v>
      </c>
      <c r="J110" s="22">
        <v>4</v>
      </c>
      <c r="K110" s="22">
        <v>4</v>
      </c>
      <c r="L110" s="22">
        <v>4</v>
      </c>
      <c r="M110" s="22">
        <v>4</v>
      </c>
      <c r="N110" s="22">
        <v>4</v>
      </c>
      <c r="O110" s="22">
        <v>4</v>
      </c>
      <c r="P110" s="22">
        <v>4</v>
      </c>
      <c r="Q110" s="22">
        <v>4</v>
      </c>
      <c r="R110" s="22">
        <v>4</v>
      </c>
      <c r="S110" s="22">
        <v>4</v>
      </c>
      <c r="T110" s="22">
        <v>4</v>
      </c>
      <c r="U110" s="23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  <c r="AF110" s="38">
        <v>0</v>
      </c>
    </row>
    <row r="111" spans="1:32" x14ac:dyDescent="0.3">
      <c r="A111" s="57"/>
      <c r="B111" s="46"/>
      <c r="C111" s="53" t="s">
        <v>129</v>
      </c>
      <c r="D111" s="53"/>
      <c r="E111" s="51" t="s">
        <v>123</v>
      </c>
      <c r="F111" s="52"/>
      <c r="G111" s="22">
        <v>4</v>
      </c>
      <c r="H111" s="22">
        <v>4</v>
      </c>
      <c r="I111" s="22">
        <v>4</v>
      </c>
      <c r="J111" s="22">
        <v>4</v>
      </c>
      <c r="K111" s="22">
        <v>4</v>
      </c>
      <c r="L111" s="22">
        <v>4</v>
      </c>
      <c r="M111" s="22">
        <v>4</v>
      </c>
      <c r="N111" s="22">
        <v>4</v>
      </c>
      <c r="O111" s="22">
        <v>4</v>
      </c>
      <c r="P111" s="22">
        <v>4</v>
      </c>
      <c r="Q111" s="22">
        <v>4</v>
      </c>
      <c r="R111" s="22">
        <v>4</v>
      </c>
      <c r="S111" s="22">
        <v>4</v>
      </c>
      <c r="T111" s="22">
        <v>4</v>
      </c>
      <c r="U111" s="22">
        <v>4</v>
      </c>
      <c r="V111" s="22">
        <v>4</v>
      </c>
      <c r="W111" s="23">
        <v>0</v>
      </c>
      <c r="X111" s="38">
        <v>0</v>
      </c>
      <c r="Y111" s="38">
        <v>0</v>
      </c>
      <c r="Z111" s="38">
        <v>0</v>
      </c>
      <c r="AA111" s="38">
        <v>0</v>
      </c>
      <c r="AB111" s="38">
        <v>0</v>
      </c>
      <c r="AC111" s="38">
        <v>0</v>
      </c>
      <c r="AD111" s="38">
        <v>0</v>
      </c>
      <c r="AE111" s="38">
        <v>0</v>
      </c>
      <c r="AF111" s="38">
        <v>0</v>
      </c>
    </row>
    <row r="112" spans="1:32" x14ac:dyDescent="0.3">
      <c r="A112" s="57"/>
      <c r="B112" s="46"/>
      <c r="C112" s="53" t="s">
        <v>130</v>
      </c>
      <c r="D112" s="53"/>
      <c r="E112" s="51" t="s">
        <v>123</v>
      </c>
      <c r="F112" s="52"/>
      <c r="G112" s="22">
        <v>2</v>
      </c>
      <c r="H112" s="22">
        <v>4</v>
      </c>
      <c r="I112" s="22">
        <v>4</v>
      </c>
      <c r="J112" s="22">
        <v>4</v>
      </c>
      <c r="K112" s="22">
        <v>4</v>
      </c>
      <c r="L112" s="22">
        <v>4</v>
      </c>
      <c r="M112" s="22">
        <v>4</v>
      </c>
      <c r="N112" s="22">
        <v>4</v>
      </c>
      <c r="O112" s="22">
        <v>4</v>
      </c>
      <c r="P112" s="22">
        <v>4</v>
      </c>
      <c r="Q112" s="22">
        <v>4</v>
      </c>
      <c r="R112" s="22">
        <v>4</v>
      </c>
      <c r="S112" s="22">
        <v>4</v>
      </c>
      <c r="T112" s="22">
        <v>4</v>
      </c>
      <c r="U112" s="22">
        <v>4</v>
      </c>
      <c r="V112" s="22">
        <v>4</v>
      </c>
      <c r="W112" s="22">
        <v>4</v>
      </c>
      <c r="X112" s="38">
        <v>2</v>
      </c>
      <c r="Y112" s="23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  <c r="AF112" s="38">
        <v>0</v>
      </c>
    </row>
    <row r="113" spans="1:32" x14ac:dyDescent="0.3">
      <c r="A113" s="57"/>
      <c r="B113" s="46"/>
      <c r="C113" s="87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24">
        <v>-2</v>
      </c>
      <c r="Z113" s="48"/>
      <c r="AA113" s="49"/>
      <c r="AB113" s="49"/>
      <c r="AC113" s="49"/>
      <c r="AD113" s="49"/>
      <c r="AE113" s="49"/>
      <c r="AF113" s="50"/>
    </row>
    <row r="114" spans="1:32" x14ac:dyDescent="0.3">
      <c r="A114" s="57"/>
      <c r="B114" s="46"/>
      <c r="C114" s="53" t="s">
        <v>162</v>
      </c>
      <c r="D114" s="53"/>
      <c r="E114" s="51" t="s">
        <v>97</v>
      </c>
      <c r="F114" s="52"/>
      <c r="G114" s="22">
        <v>3</v>
      </c>
      <c r="H114" s="22">
        <v>3</v>
      </c>
      <c r="I114" s="38">
        <v>3</v>
      </c>
      <c r="J114" s="38">
        <v>3</v>
      </c>
      <c r="K114" s="38">
        <v>3</v>
      </c>
      <c r="L114" s="38">
        <v>3</v>
      </c>
      <c r="M114" s="38">
        <v>3</v>
      </c>
      <c r="N114" s="38">
        <v>3</v>
      </c>
      <c r="O114" s="38">
        <v>3</v>
      </c>
      <c r="P114" s="38">
        <v>3</v>
      </c>
      <c r="Q114" s="38">
        <v>3</v>
      </c>
      <c r="R114" s="38">
        <v>3</v>
      </c>
      <c r="S114" s="38">
        <v>3</v>
      </c>
      <c r="T114" s="38">
        <v>3</v>
      </c>
      <c r="U114" s="38">
        <v>3</v>
      </c>
      <c r="V114" s="38">
        <v>3</v>
      </c>
      <c r="W114" s="38">
        <v>3</v>
      </c>
      <c r="X114" s="38">
        <v>3</v>
      </c>
      <c r="Y114" s="38">
        <v>3</v>
      </c>
      <c r="Z114" s="38">
        <v>3</v>
      </c>
      <c r="AA114" s="23">
        <v>0</v>
      </c>
      <c r="AB114" s="38">
        <v>0</v>
      </c>
      <c r="AC114" s="38">
        <v>0</v>
      </c>
      <c r="AD114" s="38">
        <v>0</v>
      </c>
      <c r="AE114" s="38">
        <v>0</v>
      </c>
      <c r="AF114" s="38">
        <v>0</v>
      </c>
    </row>
    <row r="115" spans="1:32" x14ac:dyDescent="0.3">
      <c r="A115" s="57"/>
      <c r="B115" s="46"/>
      <c r="C115" s="53" t="s">
        <v>25</v>
      </c>
      <c r="D115" s="53"/>
      <c r="E115" s="54" t="s">
        <v>91</v>
      </c>
      <c r="F115" s="54"/>
      <c r="G115" s="22">
        <v>6</v>
      </c>
      <c r="H115" s="22">
        <v>5</v>
      </c>
      <c r="I115" s="22">
        <v>5</v>
      </c>
      <c r="J115" s="22">
        <v>5</v>
      </c>
      <c r="K115" s="22">
        <v>5</v>
      </c>
      <c r="L115" s="22">
        <v>5</v>
      </c>
      <c r="M115" s="22">
        <v>5</v>
      </c>
      <c r="N115" s="22">
        <v>5</v>
      </c>
      <c r="O115" s="22">
        <v>5</v>
      </c>
      <c r="P115" s="22">
        <v>5</v>
      </c>
      <c r="Q115" s="22">
        <v>5</v>
      </c>
      <c r="R115" s="22">
        <v>5</v>
      </c>
      <c r="S115" s="22">
        <v>5</v>
      </c>
      <c r="T115" s="22">
        <v>5</v>
      </c>
      <c r="U115" s="22">
        <v>5</v>
      </c>
      <c r="V115" s="22">
        <v>5</v>
      </c>
      <c r="W115" s="22">
        <v>5</v>
      </c>
      <c r="X115" s="22">
        <v>5</v>
      </c>
      <c r="Y115" s="22">
        <v>5</v>
      </c>
      <c r="Z115" s="22">
        <v>5</v>
      </c>
      <c r="AA115" s="84">
        <v>0</v>
      </c>
      <c r="AB115" s="38">
        <v>0</v>
      </c>
      <c r="AC115" s="38">
        <v>0</v>
      </c>
      <c r="AD115" s="38">
        <v>0</v>
      </c>
      <c r="AE115" s="38">
        <v>0</v>
      </c>
      <c r="AF115" s="38">
        <v>0</v>
      </c>
    </row>
    <row r="116" spans="1:32" x14ac:dyDescent="0.3">
      <c r="A116" s="57"/>
      <c r="B116" s="47"/>
      <c r="C116" s="39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89">
        <v>1</v>
      </c>
      <c r="AB116" s="42"/>
      <c r="AC116" s="43"/>
      <c r="AD116" s="43"/>
      <c r="AE116" s="43"/>
      <c r="AF116" s="44"/>
    </row>
    <row r="117" spans="1:32" x14ac:dyDescent="0.3">
      <c r="A117" s="57"/>
      <c r="B117" s="45" t="s">
        <v>31</v>
      </c>
      <c r="C117" s="53" t="s">
        <v>28</v>
      </c>
      <c r="D117" s="53"/>
      <c r="E117" s="54" t="s">
        <v>97</v>
      </c>
      <c r="F117" s="54"/>
      <c r="G117" s="22">
        <v>1</v>
      </c>
      <c r="H117" s="22">
        <v>1</v>
      </c>
      <c r="I117" s="38">
        <v>1</v>
      </c>
      <c r="J117" s="38">
        <v>1</v>
      </c>
      <c r="K117" s="38">
        <v>1</v>
      </c>
      <c r="L117" s="38">
        <v>1</v>
      </c>
      <c r="M117" s="38">
        <v>1</v>
      </c>
      <c r="N117" s="23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  <c r="AF117" s="38">
        <v>0</v>
      </c>
    </row>
    <row r="118" spans="1:32" x14ac:dyDescent="0.3">
      <c r="A118" s="57"/>
      <c r="B118" s="46"/>
      <c r="C118" s="53" t="s">
        <v>29</v>
      </c>
      <c r="D118" s="53"/>
      <c r="E118" s="54" t="s">
        <v>97</v>
      </c>
      <c r="F118" s="54"/>
      <c r="G118" s="22">
        <v>1</v>
      </c>
      <c r="H118" s="22">
        <v>1</v>
      </c>
      <c r="I118" s="38">
        <v>1</v>
      </c>
      <c r="J118" s="38">
        <v>1</v>
      </c>
      <c r="K118" s="38">
        <v>1</v>
      </c>
      <c r="L118" s="38">
        <v>1</v>
      </c>
      <c r="M118" s="38">
        <v>1</v>
      </c>
      <c r="N118" s="23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  <c r="AF118" s="38">
        <v>0</v>
      </c>
    </row>
    <row r="119" spans="1:32" x14ac:dyDescent="0.3">
      <c r="A119" s="57"/>
      <c r="B119" s="46"/>
      <c r="C119" s="53" t="s">
        <v>168</v>
      </c>
      <c r="D119" s="53"/>
      <c r="E119" s="51" t="s">
        <v>122</v>
      </c>
      <c r="F119" s="52"/>
      <c r="G119" s="22">
        <v>3</v>
      </c>
      <c r="H119" s="22">
        <v>3</v>
      </c>
      <c r="I119" s="38">
        <v>3</v>
      </c>
      <c r="J119" s="38">
        <v>3</v>
      </c>
      <c r="K119" s="38">
        <v>3</v>
      </c>
      <c r="L119" s="38">
        <v>3</v>
      </c>
      <c r="M119" s="38">
        <v>3</v>
      </c>
      <c r="N119" s="23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  <c r="AF119" s="38">
        <v>0</v>
      </c>
    </row>
    <row r="120" spans="1:32" x14ac:dyDescent="0.3">
      <c r="A120" s="57"/>
      <c r="B120" s="46"/>
      <c r="C120" s="53" t="s">
        <v>169</v>
      </c>
      <c r="D120" s="53"/>
      <c r="E120" s="51" t="s">
        <v>122</v>
      </c>
      <c r="F120" s="52"/>
      <c r="G120" s="22">
        <v>3</v>
      </c>
      <c r="H120" s="22">
        <v>3</v>
      </c>
      <c r="I120" s="38">
        <v>3</v>
      </c>
      <c r="J120" s="38">
        <v>3</v>
      </c>
      <c r="K120" s="38">
        <v>3</v>
      </c>
      <c r="L120" s="38">
        <v>3</v>
      </c>
      <c r="M120" s="38">
        <v>3</v>
      </c>
      <c r="N120" s="38">
        <v>3</v>
      </c>
      <c r="O120" s="23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  <c r="AF120" s="38">
        <v>0</v>
      </c>
    </row>
    <row r="121" spans="1:32" x14ac:dyDescent="0.3">
      <c r="A121" s="57"/>
      <c r="B121" s="46"/>
      <c r="C121" s="53" t="s">
        <v>131</v>
      </c>
      <c r="D121" s="53"/>
      <c r="E121" s="54" t="s">
        <v>97</v>
      </c>
      <c r="F121" s="54"/>
      <c r="G121" s="22">
        <v>3</v>
      </c>
      <c r="H121" s="22">
        <v>5</v>
      </c>
      <c r="I121" s="22">
        <v>5</v>
      </c>
      <c r="J121" s="22">
        <v>5</v>
      </c>
      <c r="K121" s="22">
        <v>5</v>
      </c>
      <c r="L121" s="22">
        <v>5</v>
      </c>
      <c r="M121" s="22">
        <v>5</v>
      </c>
      <c r="N121" s="22">
        <v>5</v>
      </c>
      <c r="O121" s="22">
        <v>3</v>
      </c>
      <c r="P121" s="23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  <c r="AF121" s="38">
        <v>0</v>
      </c>
    </row>
    <row r="122" spans="1:32" x14ac:dyDescent="0.3">
      <c r="A122" s="57"/>
      <c r="B122" s="46"/>
      <c r="C122" s="39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24">
        <v>-2</v>
      </c>
      <c r="Q122" s="42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4"/>
    </row>
    <row r="123" spans="1:32" x14ac:dyDescent="0.3">
      <c r="A123" s="57"/>
      <c r="B123" s="46"/>
      <c r="C123" s="53" t="s">
        <v>132</v>
      </c>
      <c r="D123" s="53"/>
      <c r="E123" s="54" t="s">
        <v>97</v>
      </c>
      <c r="F123" s="54"/>
      <c r="G123" s="22">
        <v>3</v>
      </c>
      <c r="H123" s="22">
        <v>5</v>
      </c>
      <c r="I123" s="22">
        <v>5</v>
      </c>
      <c r="J123" s="22">
        <v>5</v>
      </c>
      <c r="K123" s="22">
        <v>5</v>
      </c>
      <c r="L123" s="22">
        <v>5</v>
      </c>
      <c r="M123" s="22">
        <v>5</v>
      </c>
      <c r="N123" s="22">
        <v>5</v>
      </c>
      <c r="O123" s="22">
        <v>5</v>
      </c>
      <c r="P123" s="38">
        <v>3</v>
      </c>
      <c r="Q123" s="23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  <c r="AF123" s="38">
        <v>0</v>
      </c>
    </row>
    <row r="124" spans="1:32" x14ac:dyDescent="0.3">
      <c r="A124" s="57"/>
      <c r="B124" s="46"/>
      <c r="C124" s="39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24">
        <v>-2</v>
      </c>
      <c r="R124" s="42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4"/>
    </row>
    <row r="125" spans="1:32" x14ac:dyDescent="0.3">
      <c r="A125" s="57"/>
      <c r="B125" s="46"/>
      <c r="C125" s="53" t="s">
        <v>133</v>
      </c>
      <c r="D125" s="53"/>
      <c r="E125" s="54" t="s">
        <v>122</v>
      </c>
      <c r="F125" s="54"/>
      <c r="G125" s="22">
        <v>3</v>
      </c>
      <c r="H125" s="22">
        <v>3</v>
      </c>
      <c r="I125" s="22">
        <v>3</v>
      </c>
      <c r="J125" s="22">
        <v>3</v>
      </c>
      <c r="K125" s="22">
        <v>3</v>
      </c>
      <c r="L125" s="22">
        <v>3</v>
      </c>
      <c r="M125" s="22">
        <v>3</v>
      </c>
      <c r="N125" s="22">
        <v>3</v>
      </c>
      <c r="O125" s="22">
        <v>3</v>
      </c>
      <c r="P125" s="22">
        <v>3</v>
      </c>
      <c r="Q125" s="38">
        <v>2</v>
      </c>
      <c r="R125" s="23">
        <v>0</v>
      </c>
      <c r="S125" s="38">
        <v>0</v>
      </c>
      <c r="T125" s="38">
        <v>0</v>
      </c>
      <c r="U125" s="38">
        <v>0</v>
      </c>
      <c r="V125" s="38">
        <v>0</v>
      </c>
      <c r="W125" s="38">
        <v>0</v>
      </c>
      <c r="X125" s="38">
        <v>0</v>
      </c>
      <c r="Y125" s="38">
        <v>0</v>
      </c>
      <c r="Z125" s="38">
        <v>0</v>
      </c>
      <c r="AA125" s="38">
        <v>0</v>
      </c>
      <c r="AB125" s="38">
        <v>0</v>
      </c>
      <c r="AC125" s="38">
        <v>0</v>
      </c>
      <c r="AD125" s="38">
        <v>0</v>
      </c>
      <c r="AE125" s="38">
        <v>0</v>
      </c>
      <c r="AF125" s="38">
        <v>0</v>
      </c>
    </row>
    <row r="126" spans="1:32" x14ac:dyDescent="0.3">
      <c r="A126" s="57"/>
      <c r="B126" s="46"/>
      <c r="C126" s="53" t="s">
        <v>134</v>
      </c>
      <c r="D126" s="53"/>
      <c r="E126" s="54" t="s">
        <v>122</v>
      </c>
      <c r="F126" s="54"/>
      <c r="G126" s="22">
        <v>3</v>
      </c>
      <c r="H126" s="22">
        <v>3</v>
      </c>
      <c r="I126" s="22">
        <v>3</v>
      </c>
      <c r="J126" s="22">
        <v>3</v>
      </c>
      <c r="K126" s="22">
        <v>3</v>
      </c>
      <c r="L126" s="22">
        <v>3</v>
      </c>
      <c r="M126" s="22">
        <v>3</v>
      </c>
      <c r="N126" s="22">
        <v>3</v>
      </c>
      <c r="O126" s="22">
        <v>3</v>
      </c>
      <c r="P126" s="22">
        <v>3</v>
      </c>
      <c r="Q126" s="22">
        <v>3</v>
      </c>
      <c r="R126" s="23">
        <v>0</v>
      </c>
      <c r="S126" s="38">
        <v>0</v>
      </c>
      <c r="T126" s="38">
        <v>0</v>
      </c>
      <c r="U126" s="38">
        <v>0</v>
      </c>
      <c r="V126" s="38">
        <v>0</v>
      </c>
      <c r="W126" s="38">
        <v>0</v>
      </c>
      <c r="X126" s="38">
        <v>0</v>
      </c>
      <c r="Y126" s="38">
        <v>0</v>
      </c>
      <c r="Z126" s="38">
        <v>0</v>
      </c>
      <c r="AA126" s="38">
        <v>0</v>
      </c>
      <c r="AB126" s="38">
        <v>0</v>
      </c>
      <c r="AC126" s="38">
        <v>0</v>
      </c>
      <c r="AD126" s="38">
        <v>0</v>
      </c>
      <c r="AE126" s="38">
        <v>0</v>
      </c>
      <c r="AF126" s="38">
        <v>0</v>
      </c>
    </row>
    <row r="127" spans="1:32" x14ac:dyDescent="0.3">
      <c r="A127" s="57"/>
      <c r="B127" s="46"/>
      <c r="C127" s="53" t="s">
        <v>135</v>
      </c>
      <c r="D127" s="53"/>
      <c r="E127" s="54" t="s">
        <v>97</v>
      </c>
      <c r="F127" s="54"/>
      <c r="G127" s="22">
        <v>3</v>
      </c>
      <c r="H127" s="22">
        <v>3</v>
      </c>
      <c r="I127" s="38">
        <v>3</v>
      </c>
      <c r="J127" s="38">
        <v>3</v>
      </c>
      <c r="K127" s="38">
        <v>3</v>
      </c>
      <c r="L127" s="38">
        <v>3</v>
      </c>
      <c r="M127" s="38">
        <v>3</v>
      </c>
      <c r="N127" s="38">
        <v>3</v>
      </c>
      <c r="O127" s="38">
        <v>3</v>
      </c>
      <c r="P127" s="38">
        <v>3</v>
      </c>
      <c r="Q127" s="38">
        <v>3</v>
      </c>
      <c r="R127" s="38">
        <v>3</v>
      </c>
      <c r="S127" s="23">
        <v>0</v>
      </c>
      <c r="T127" s="38">
        <v>0</v>
      </c>
      <c r="U127" s="38">
        <v>0</v>
      </c>
      <c r="V127" s="38">
        <v>0</v>
      </c>
      <c r="W127" s="38">
        <v>0</v>
      </c>
      <c r="X127" s="38">
        <v>0</v>
      </c>
      <c r="Y127" s="38">
        <v>0</v>
      </c>
      <c r="Z127" s="38">
        <v>0</v>
      </c>
      <c r="AA127" s="38">
        <v>0</v>
      </c>
      <c r="AB127" s="38">
        <v>0</v>
      </c>
      <c r="AC127" s="38">
        <v>0</v>
      </c>
      <c r="AD127" s="38">
        <v>0</v>
      </c>
      <c r="AE127" s="38">
        <v>0</v>
      </c>
      <c r="AF127" s="38">
        <v>0</v>
      </c>
    </row>
    <row r="128" spans="1:32" x14ac:dyDescent="0.3">
      <c r="A128" s="57"/>
      <c r="B128" s="46"/>
      <c r="C128" s="53" t="s">
        <v>136</v>
      </c>
      <c r="D128" s="53"/>
      <c r="E128" s="54" t="s">
        <v>97</v>
      </c>
      <c r="F128" s="54"/>
      <c r="G128" s="22">
        <v>3</v>
      </c>
      <c r="H128" s="22">
        <v>3</v>
      </c>
      <c r="I128" s="22">
        <v>3</v>
      </c>
      <c r="J128" s="22">
        <v>3</v>
      </c>
      <c r="K128" s="22">
        <v>3</v>
      </c>
      <c r="L128" s="22">
        <v>3</v>
      </c>
      <c r="M128" s="22">
        <v>3</v>
      </c>
      <c r="N128" s="22">
        <v>3</v>
      </c>
      <c r="O128" s="22">
        <v>3</v>
      </c>
      <c r="P128" s="22">
        <v>3</v>
      </c>
      <c r="Q128" s="22">
        <v>3</v>
      </c>
      <c r="R128" s="22">
        <v>3</v>
      </c>
      <c r="S128" s="23">
        <v>0</v>
      </c>
      <c r="T128" s="38">
        <v>0</v>
      </c>
      <c r="U128" s="38">
        <v>0</v>
      </c>
      <c r="V128" s="38">
        <v>0</v>
      </c>
      <c r="W128" s="38">
        <v>0</v>
      </c>
      <c r="X128" s="38">
        <v>0</v>
      </c>
      <c r="Y128" s="38">
        <v>0</v>
      </c>
      <c r="Z128" s="38">
        <v>0</v>
      </c>
      <c r="AA128" s="38">
        <v>0</v>
      </c>
      <c r="AB128" s="38">
        <v>0</v>
      </c>
      <c r="AC128" s="38">
        <v>0</v>
      </c>
      <c r="AD128" s="38">
        <v>0</v>
      </c>
      <c r="AE128" s="38">
        <v>0</v>
      </c>
      <c r="AF128" s="38">
        <v>0</v>
      </c>
    </row>
    <row r="129" spans="1:32" x14ac:dyDescent="0.3">
      <c r="A129" s="57"/>
      <c r="B129" s="46"/>
      <c r="C129" s="53" t="s">
        <v>137</v>
      </c>
      <c r="D129" s="53"/>
      <c r="E129" s="54" t="s">
        <v>122</v>
      </c>
      <c r="F129" s="54"/>
      <c r="G129" s="22">
        <v>4</v>
      </c>
      <c r="H129" s="22">
        <v>3</v>
      </c>
      <c r="I129" s="22">
        <v>3</v>
      </c>
      <c r="J129" s="22">
        <v>3</v>
      </c>
      <c r="K129" s="22">
        <v>3</v>
      </c>
      <c r="L129" s="22">
        <v>3</v>
      </c>
      <c r="M129" s="22">
        <v>3</v>
      </c>
      <c r="N129" s="22">
        <v>3</v>
      </c>
      <c r="O129" s="22">
        <v>3</v>
      </c>
      <c r="P129" s="22">
        <v>3</v>
      </c>
      <c r="Q129" s="22">
        <v>3</v>
      </c>
      <c r="R129" s="22">
        <v>3</v>
      </c>
      <c r="S129" s="22">
        <v>3</v>
      </c>
      <c r="T129" s="84">
        <v>0</v>
      </c>
      <c r="U129" s="38">
        <v>0</v>
      </c>
      <c r="V129" s="38">
        <v>0</v>
      </c>
      <c r="W129" s="38">
        <v>0</v>
      </c>
      <c r="X129" s="38">
        <v>0</v>
      </c>
      <c r="Y129" s="38">
        <v>0</v>
      </c>
      <c r="Z129" s="38">
        <v>0</v>
      </c>
      <c r="AA129" s="38">
        <v>0</v>
      </c>
      <c r="AB129" s="38">
        <v>0</v>
      </c>
      <c r="AC129" s="38">
        <v>0</v>
      </c>
      <c r="AD129" s="38">
        <v>0</v>
      </c>
      <c r="AE129" s="38">
        <v>0</v>
      </c>
      <c r="AF129" s="38">
        <v>0</v>
      </c>
    </row>
    <row r="130" spans="1:32" x14ac:dyDescent="0.3">
      <c r="A130" s="57"/>
      <c r="B130" s="46"/>
      <c r="C130" s="39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89">
        <v>1</v>
      </c>
      <c r="U130" s="48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50"/>
    </row>
    <row r="131" spans="1:32" x14ac:dyDescent="0.3">
      <c r="A131" s="57"/>
      <c r="B131" s="46"/>
      <c r="C131" s="53" t="s">
        <v>138</v>
      </c>
      <c r="D131" s="53"/>
      <c r="E131" s="54" t="s">
        <v>122</v>
      </c>
      <c r="F131" s="54"/>
      <c r="G131" s="22">
        <v>4</v>
      </c>
      <c r="H131" s="22">
        <v>4</v>
      </c>
      <c r="I131" s="22">
        <v>4</v>
      </c>
      <c r="J131" s="22">
        <v>4</v>
      </c>
      <c r="K131" s="22">
        <v>4</v>
      </c>
      <c r="L131" s="22">
        <v>4</v>
      </c>
      <c r="M131" s="22">
        <v>4</v>
      </c>
      <c r="N131" s="22">
        <v>4</v>
      </c>
      <c r="O131" s="22">
        <v>4</v>
      </c>
      <c r="P131" s="22">
        <v>4</v>
      </c>
      <c r="Q131" s="22">
        <v>4</v>
      </c>
      <c r="R131" s="22">
        <v>4</v>
      </c>
      <c r="S131" s="22">
        <v>4</v>
      </c>
      <c r="T131" s="23">
        <v>0</v>
      </c>
      <c r="U131" s="38">
        <v>0</v>
      </c>
      <c r="V131" s="38">
        <v>0</v>
      </c>
      <c r="W131" s="38">
        <v>0</v>
      </c>
      <c r="X131" s="38">
        <v>0</v>
      </c>
      <c r="Y131" s="38">
        <v>0</v>
      </c>
      <c r="Z131" s="38">
        <v>0</v>
      </c>
      <c r="AA131" s="38">
        <v>0</v>
      </c>
      <c r="AB131" s="38">
        <v>0</v>
      </c>
      <c r="AC131" s="38">
        <v>0</v>
      </c>
      <c r="AD131" s="38">
        <v>0</v>
      </c>
      <c r="AE131" s="38">
        <v>0</v>
      </c>
      <c r="AF131" s="38">
        <v>0</v>
      </c>
    </row>
    <row r="132" spans="1:32" x14ac:dyDescent="0.3">
      <c r="A132" s="57"/>
      <c r="B132" s="46"/>
      <c r="C132" s="53" t="s">
        <v>139</v>
      </c>
      <c r="D132" s="53"/>
      <c r="E132" s="51" t="s">
        <v>97</v>
      </c>
      <c r="F132" s="52"/>
      <c r="G132" s="22">
        <v>3</v>
      </c>
      <c r="H132" s="22">
        <v>3</v>
      </c>
      <c r="I132" s="22">
        <v>3</v>
      </c>
      <c r="J132" s="22">
        <v>3</v>
      </c>
      <c r="K132" s="22">
        <v>3</v>
      </c>
      <c r="L132" s="22">
        <v>3</v>
      </c>
      <c r="M132" s="22">
        <v>3</v>
      </c>
      <c r="N132" s="22">
        <v>3</v>
      </c>
      <c r="O132" s="22">
        <v>3</v>
      </c>
      <c r="P132" s="22">
        <v>3</v>
      </c>
      <c r="Q132" s="22">
        <v>3</v>
      </c>
      <c r="R132" s="22">
        <v>3</v>
      </c>
      <c r="S132" s="22">
        <v>3</v>
      </c>
      <c r="T132" s="22">
        <v>3</v>
      </c>
      <c r="U132" s="22">
        <v>3</v>
      </c>
      <c r="V132" s="23">
        <v>0</v>
      </c>
      <c r="W132" s="38">
        <v>0</v>
      </c>
      <c r="X132" s="38">
        <v>0</v>
      </c>
      <c r="Y132" s="38">
        <v>0</v>
      </c>
      <c r="Z132" s="38">
        <v>0</v>
      </c>
      <c r="AA132" s="38">
        <v>0</v>
      </c>
      <c r="AB132" s="38">
        <v>0</v>
      </c>
      <c r="AC132" s="38">
        <v>0</v>
      </c>
      <c r="AD132" s="38">
        <v>0</v>
      </c>
      <c r="AE132" s="38">
        <v>0</v>
      </c>
      <c r="AF132" s="38">
        <v>0</v>
      </c>
    </row>
    <row r="133" spans="1:32" x14ac:dyDescent="0.3">
      <c r="A133" s="57"/>
      <c r="B133" s="46"/>
      <c r="C133" s="53" t="s">
        <v>140</v>
      </c>
      <c r="D133" s="53"/>
      <c r="E133" s="51" t="s">
        <v>97</v>
      </c>
      <c r="F133" s="52"/>
      <c r="G133" s="22">
        <v>3</v>
      </c>
      <c r="H133" s="22">
        <v>3</v>
      </c>
      <c r="I133" s="22">
        <v>3</v>
      </c>
      <c r="J133" s="22">
        <v>3</v>
      </c>
      <c r="K133" s="22">
        <v>3</v>
      </c>
      <c r="L133" s="22">
        <v>3</v>
      </c>
      <c r="M133" s="22">
        <v>3</v>
      </c>
      <c r="N133" s="22">
        <v>3</v>
      </c>
      <c r="O133" s="22">
        <v>3</v>
      </c>
      <c r="P133" s="22">
        <v>3</v>
      </c>
      <c r="Q133" s="22">
        <v>3</v>
      </c>
      <c r="R133" s="22">
        <v>3</v>
      </c>
      <c r="S133" s="22">
        <v>3</v>
      </c>
      <c r="T133" s="22">
        <v>3</v>
      </c>
      <c r="U133" s="22">
        <v>3</v>
      </c>
      <c r="V133" s="23">
        <v>0</v>
      </c>
      <c r="W133" s="38">
        <v>0</v>
      </c>
      <c r="X133" s="38">
        <v>0</v>
      </c>
      <c r="Y133" s="38">
        <v>0</v>
      </c>
      <c r="Z133" s="38">
        <v>0</v>
      </c>
      <c r="AA133" s="38">
        <v>0</v>
      </c>
      <c r="AB133" s="38">
        <v>0</v>
      </c>
      <c r="AC133" s="38">
        <v>0</v>
      </c>
      <c r="AD133" s="38">
        <v>0</v>
      </c>
      <c r="AE133" s="38">
        <v>0</v>
      </c>
      <c r="AF133" s="38">
        <v>0</v>
      </c>
    </row>
    <row r="134" spans="1:32" x14ac:dyDescent="0.3">
      <c r="A134" s="57"/>
      <c r="B134" s="46"/>
      <c r="C134" s="53" t="s">
        <v>141</v>
      </c>
      <c r="D134" s="53"/>
      <c r="E134" s="51" t="s">
        <v>97</v>
      </c>
      <c r="F134" s="52"/>
      <c r="G134" s="22">
        <v>4</v>
      </c>
      <c r="H134" s="22">
        <v>3</v>
      </c>
      <c r="I134" s="38">
        <v>3</v>
      </c>
      <c r="J134" s="38">
        <v>3</v>
      </c>
      <c r="K134" s="38">
        <v>3</v>
      </c>
      <c r="L134" s="38">
        <v>3</v>
      </c>
      <c r="M134" s="38">
        <v>3</v>
      </c>
      <c r="N134" s="38">
        <v>3</v>
      </c>
      <c r="O134" s="38">
        <v>3</v>
      </c>
      <c r="P134" s="38">
        <v>3</v>
      </c>
      <c r="Q134" s="38">
        <v>3</v>
      </c>
      <c r="R134" s="38">
        <v>3</v>
      </c>
      <c r="S134" s="38">
        <v>3</v>
      </c>
      <c r="T134" s="38">
        <v>3</v>
      </c>
      <c r="U134" s="38">
        <v>3</v>
      </c>
      <c r="V134" s="38">
        <v>3</v>
      </c>
      <c r="W134" s="38">
        <v>3</v>
      </c>
      <c r="X134" s="38">
        <v>3</v>
      </c>
      <c r="Y134" s="23">
        <v>0</v>
      </c>
      <c r="Z134" s="38">
        <v>0</v>
      </c>
      <c r="AA134" s="38">
        <v>0</v>
      </c>
      <c r="AB134" s="38">
        <v>0</v>
      </c>
      <c r="AC134" s="38">
        <v>0</v>
      </c>
      <c r="AD134" s="38">
        <v>0</v>
      </c>
      <c r="AE134" s="38">
        <v>0</v>
      </c>
      <c r="AF134" s="38">
        <v>0</v>
      </c>
    </row>
    <row r="135" spans="1:32" x14ac:dyDescent="0.3">
      <c r="A135" s="57"/>
      <c r="B135" s="46"/>
      <c r="C135" s="53" t="s">
        <v>142</v>
      </c>
      <c r="D135" s="53"/>
      <c r="E135" s="51" t="s">
        <v>97</v>
      </c>
      <c r="F135" s="52"/>
      <c r="G135" s="22">
        <v>8</v>
      </c>
      <c r="H135" s="22">
        <v>3</v>
      </c>
      <c r="I135" s="38">
        <v>3</v>
      </c>
      <c r="J135" s="38">
        <v>3</v>
      </c>
      <c r="K135" s="38">
        <v>3</v>
      </c>
      <c r="L135" s="38">
        <v>3</v>
      </c>
      <c r="M135" s="38">
        <v>3</v>
      </c>
      <c r="N135" s="38">
        <v>3</v>
      </c>
      <c r="O135" s="38">
        <v>3</v>
      </c>
      <c r="P135" s="38">
        <v>3</v>
      </c>
      <c r="Q135" s="38">
        <v>3</v>
      </c>
      <c r="R135" s="38">
        <v>3</v>
      </c>
      <c r="S135" s="38">
        <v>3</v>
      </c>
      <c r="T135" s="38">
        <v>3</v>
      </c>
      <c r="U135" s="38">
        <v>3</v>
      </c>
      <c r="V135" s="38">
        <v>3</v>
      </c>
      <c r="W135" s="38">
        <v>3</v>
      </c>
      <c r="X135" s="38">
        <v>3</v>
      </c>
      <c r="Y135" s="84">
        <v>0</v>
      </c>
      <c r="Z135" s="38">
        <v>0</v>
      </c>
      <c r="AA135" s="38">
        <v>0</v>
      </c>
      <c r="AB135" s="38">
        <v>0</v>
      </c>
      <c r="AC135" s="38">
        <v>0</v>
      </c>
      <c r="AD135" s="38">
        <v>0</v>
      </c>
      <c r="AE135" s="38">
        <v>0</v>
      </c>
      <c r="AF135" s="38">
        <v>0</v>
      </c>
    </row>
    <row r="136" spans="1:32" x14ac:dyDescent="0.3">
      <c r="A136" s="57"/>
      <c r="B136" s="46"/>
      <c r="C136" s="39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90">
        <v>5</v>
      </c>
      <c r="Z136" s="42"/>
      <c r="AA136" s="43"/>
      <c r="AB136" s="43"/>
      <c r="AC136" s="43"/>
      <c r="AD136" s="43"/>
      <c r="AE136" s="43"/>
      <c r="AF136" s="44"/>
    </row>
    <row r="137" spans="1:32" x14ac:dyDescent="0.3">
      <c r="A137" s="57"/>
      <c r="B137" s="46"/>
      <c r="C137" s="53" t="s">
        <v>170</v>
      </c>
      <c r="D137" s="53"/>
      <c r="E137" s="51" t="s">
        <v>122</v>
      </c>
      <c r="F137" s="52"/>
      <c r="G137" s="22">
        <v>3</v>
      </c>
      <c r="H137" s="22">
        <v>3</v>
      </c>
      <c r="I137" s="38">
        <v>3</v>
      </c>
      <c r="J137" s="38">
        <v>3</v>
      </c>
      <c r="K137" s="38">
        <v>3</v>
      </c>
      <c r="L137" s="38">
        <v>3</v>
      </c>
      <c r="M137" s="38">
        <v>3</v>
      </c>
      <c r="N137" s="38">
        <v>3</v>
      </c>
      <c r="O137" s="38">
        <v>3</v>
      </c>
      <c r="P137" s="38">
        <v>3</v>
      </c>
      <c r="Q137" s="38">
        <v>3</v>
      </c>
      <c r="R137" s="38">
        <v>3</v>
      </c>
      <c r="S137" s="38">
        <v>3</v>
      </c>
      <c r="T137" s="38">
        <v>3</v>
      </c>
      <c r="U137" s="38">
        <v>3</v>
      </c>
      <c r="V137" s="38">
        <v>3</v>
      </c>
      <c r="W137" s="38">
        <v>3</v>
      </c>
      <c r="X137" s="38">
        <v>3</v>
      </c>
      <c r="Y137" s="38">
        <v>3</v>
      </c>
      <c r="Z137" s="23">
        <v>0</v>
      </c>
      <c r="AA137" s="38">
        <v>0</v>
      </c>
      <c r="AB137" s="38">
        <v>0</v>
      </c>
      <c r="AC137" s="38">
        <v>0</v>
      </c>
      <c r="AD137" s="38">
        <v>0</v>
      </c>
      <c r="AE137" s="38">
        <v>0</v>
      </c>
      <c r="AF137" s="38">
        <v>0</v>
      </c>
    </row>
    <row r="138" spans="1:32" x14ac:dyDescent="0.3">
      <c r="A138" s="57"/>
      <c r="B138" s="47"/>
      <c r="C138" s="53" t="s">
        <v>171</v>
      </c>
      <c r="D138" s="53"/>
      <c r="E138" s="51" t="s">
        <v>122</v>
      </c>
      <c r="F138" s="52"/>
      <c r="G138" s="22">
        <v>3</v>
      </c>
      <c r="H138" s="22">
        <v>3</v>
      </c>
      <c r="I138" s="38">
        <v>3</v>
      </c>
      <c r="J138" s="38">
        <v>3</v>
      </c>
      <c r="K138" s="38">
        <v>3</v>
      </c>
      <c r="L138" s="38">
        <v>3</v>
      </c>
      <c r="M138" s="38">
        <v>3</v>
      </c>
      <c r="N138" s="38">
        <v>3</v>
      </c>
      <c r="O138" s="38">
        <v>3</v>
      </c>
      <c r="P138" s="38">
        <v>3</v>
      </c>
      <c r="Q138" s="38">
        <v>3</v>
      </c>
      <c r="R138" s="38">
        <v>3</v>
      </c>
      <c r="S138" s="38">
        <v>3</v>
      </c>
      <c r="T138" s="38">
        <v>3</v>
      </c>
      <c r="U138" s="38">
        <v>3</v>
      </c>
      <c r="V138" s="38">
        <v>3</v>
      </c>
      <c r="W138" s="38">
        <v>3</v>
      </c>
      <c r="X138" s="38">
        <v>3</v>
      </c>
      <c r="Y138" s="38">
        <v>3</v>
      </c>
      <c r="Z138" s="38">
        <v>3</v>
      </c>
      <c r="AA138" s="23">
        <v>0</v>
      </c>
      <c r="AB138" s="38">
        <v>0</v>
      </c>
      <c r="AC138" s="38">
        <v>0</v>
      </c>
      <c r="AD138" s="38">
        <v>0</v>
      </c>
      <c r="AE138" s="38">
        <v>0</v>
      </c>
      <c r="AF138" s="38">
        <v>0</v>
      </c>
    </row>
    <row r="139" spans="1:32" x14ac:dyDescent="0.3">
      <c r="A139" s="57"/>
      <c r="B139" s="57" t="s">
        <v>33</v>
      </c>
      <c r="C139" s="53" t="s">
        <v>32</v>
      </c>
      <c r="D139" s="53"/>
      <c r="E139" s="54" t="s">
        <v>120</v>
      </c>
      <c r="F139" s="54"/>
      <c r="G139" s="22">
        <v>0.5</v>
      </c>
      <c r="H139" s="22">
        <v>0.5</v>
      </c>
      <c r="I139" s="22">
        <v>0.5</v>
      </c>
      <c r="J139" s="22">
        <v>0.5</v>
      </c>
      <c r="K139" s="22">
        <v>0.5</v>
      </c>
      <c r="L139" s="22">
        <v>0.5</v>
      </c>
      <c r="M139" s="22">
        <v>0.5</v>
      </c>
      <c r="N139" s="23">
        <v>0</v>
      </c>
      <c r="O139" s="38">
        <v>0</v>
      </c>
      <c r="P139" s="38">
        <v>0</v>
      </c>
      <c r="Q139" s="38">
        <v>0</v>
      </c>
      <c r="R139" s="38">
        <v>0</v>
      </c>
      <c r="S139" s="38">
        <v>0</v>
      </c>
      <c r="T139" s="38">
        <v>0</v>
      </c>
      <c r="U139" s="38">
        <v>0</v>
      </c>
      <c r="V139" s="38">
        <v>0</v>
      </c>
      <c r="W139" s="38">
        <v>0</v>
      </c>
      <c r="X139" s="38">
        <v>0</v>
      </c>
      <c r="Y139" s="38">
        <v>0</v>
      </c>
      <c r="Z139" s="38">
        <v>0</v>
      </c>
      <c r="AA139" s="38">
        <v>0</v>
      </c>
      <c r="AB139" s="38">
        <v>0</v>
      </c>
      <c r="AC139" s="38">
        <v>0</v>
      </c>
      <c r="AD139" s="38">
        <v>0</v>
      </c>
      <c r="AE139" s="38">
        <v>0</v>
      </c>
      <c r="AF139" s="38">
        <v>0</v>
      </c>
    </row>
    <row r="140" spans="1:32" x14ac:dyDescent="0.3">
      <c r="A140" s="57"/>
      <c r="B140" s="57"/>
      <c r="C140" s="55" t="s">
        <v>163</v>
      </c>
      <c r="D140" s="56"/>
      <c r="E140" s="51" t="s">
        <v>121</v>
      </c>
      <c r="F140" s="52"/>
      <c r="G140" s="22">
        <v>1.5</v>
      </c>
      <c r="H140" s="22">
        <v>1.5</v>
      </c>
      <c r="I140" s="22">
        <v>1.5</v>
      </c>
      <c r="J140" s="22">
        <v>1.5</v>
      </c>
      <c r="K140" s="22">
        <v>1.5</v>
      </c>
      <c r="L140" s="22">
        <v>1.5</v>
      </c>
      <c r="M140" s="22">
        <v>1.5</v>
      </c>
      <c r="N140" s="22">
        <v>1.5</v>
      </c>
      <c r="O140" s="23">
        <v>0</v>
      </c>
      <c r="P140" s="38">
        <v>0</v>
      </c>
      <c r="Q140" s="38">
        <v>0</v>
      </c>
      <c r="R140" s="38">
        <v>0</v>
      </c>
      <c r="S140" s="38">
        <v>0</v>
      </c>
      <c r="T140" s="38">
        <v>0</v>
      </c>
      <c r="U140" s="38">
        <v>0</v>
      </c>
      <c r="V140" s="38">
        <v>0</v>
      </c>
      <c r="W140" s="38">
        <v>0</v>
      </c>
      <c r="X140" s="38">
        <v>0</v>
      </c>
      <c r="Y140" s="38">
        <v>0</v>
      </c>
      <c r="Z140" s="38">
        <v>0</v>
      </c>
      <c r="AA140" s="38">
        <v>0</v>
      </c>
      <c r="AB140" s="38">
        <v>0</v>
      </c>
      <c r="AC140" s="38">
        <v>0</v>
      </c>
      <c r="AD140" s="38">
        <v>0</v>
      </c>
      <c r="AE140" s="38">
        <v>0</v>
      </c>
      <c r="AF140" s="38">
        <v>0</v>
      </c>
    </row>
    <row r="141" spans="1:32" x14ac:dyDescent="0.3">
      <c r="A141" s="57"/>
      <c r="B141" s="57"/>
      <c r="C141" s="53" t="s">
        <v>143</v>
      </c>
      <c r="D141" s="53"/>
      <c r="E141" s="54" t="s">
        <v>120</v>
      </c>
      <c r="F141" s="54"/>
      <c r="G141" s="22">
        <v>1</v>
      </c>
      <c r="H141" s="22">
        <v>2</v>
      </c>
      <c r="I141" s="22">
        <v>2</v>
      </c>
      <c r="J141" s="22">
        <v>2</v>
      </c>
      <c r="K141" s="22">
        <v>2</v>
      </c>
      <c r="L141" s="22">
        <v>2</v>
      </c>
      <c r="M141" s="22">
        <v>2</v>
      </c>
      <c r="N141" s="22">
        <v>2</v>
      </c>
      <c r="O141" s="22">
        <v>2</v>
      </c>
      <c r="P141" s="38">
        <v>1</v>
      </c>
      <c r="Q141" s="23">
        <v>0</v>
      </c>
      <c r="R141" s="38">
        <v>0</v>
      </c>
      <c r="S141" s="38">
        <v>0</v>
      </c>
      <c r="T141" s="38">
        <v>0</v>
      </c>
      <c r="U141" s="38">
        <v>0</v>
      </c>
      <c r="V141" s="38">
        <v>0</v>
      </c>
      <c r="W141" s="38">
        <v>0</v>
      </c>
      <c r="X141" s="38">
        <v>0</v>
      </c>
      <c r="Y141" s="38">
        <v>0</v>
      </c>
      <c r="Z141" s="38">
        <v>0</v>
      </c>
      <c r="AA141" s="38">
        <v>0</v>
      </c>
      <c r="AB141" s="38">
        <v>0</v>
      </c>
      <c r="AC141" s="38">
        <v>0</v>
      </c>
      <c r="AD141" s="38">
        <v>0</v>
      </c>
      <c r="AE141" s="38">
        <v>0</v>
      </c>
      <c r="AF141" s="38">
        <v>0</v>
      </c>
    </row>
    <row r="142" spans="1:32" x14ac:dyDescent="0.3">
      <c r="A142" s="57"/>
      <c r="B142" s="57"/>
      <c r="C142" s="39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24">
        <v>-1</v>
      </c>
      <c r="R142" s="42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4"/>
    </row>
    <row r="143" spans="1:32" x14ac:dyDescent="0.3">
      <c r="A143" s="57"/>
      <c r="B143" s="57"/>
      <c r="C143" s="53" t="s">
        <v>144</v>
      </c>
      <c r="D143" s="53"/>
      <c r="E143" s="54" t="s">
        <v>97</v>
      </c>
      <c r="F143" s="54"/>
      <c r="G143" s="22">
        <v>1.5</v>
      </c>
      <c r="H143" s="22">
        <v>1.5</v>
      </c>
      <c r="I143" s="22">
        <v>1.5</v>
      </c>
      <c r="J143" s="22">
        <v>1.5</v>
      </c>
      <c r="K143" s="22">
        <v>1.5</v>
      </c>
      <c r="L143" s="22">
        <v>1.5</v>
      </c>
      <c r="M143" s="22">
        <v>1.5</v>
      </c>
      <c r="N143" s="22">
        <v>1.5</v>
      </c>
      <c r="O143" s="22">
        <v>1.5</v>
      </c>
      <c r="P143" s="22">
        <v>1.5</v>
      </c>
      <c r="Q143" s="22">
        <v>1.5</v>
      </c>
      <c r="R143" s="23">
        <v>0</v>
      </c>
      <c r="S143" s="38">
        <v>0</v>
      </c>
      <c r="T143" s="38">
        <v>0</v>
      </c>
      <c r="U143" s="38">
        <v>0</v>
      </c>
      <c r="V143" s="38">
        <v>0</v>
      </c>
      <c r="W143" s="38">
        <v>0</v>
      </c>
      <c r="X143" s="38">
        <v>0</v>
      </c>
      <c r="Y143" s="38">
        <v>0</v>
      </c>
      <c r="Z143" s="38">
        <v>0</v>
      </c>
      <c r="AA143" s="38">
        <v>0</v>
      </c>
      <c r="AB143" s="38">
        <v>0</v>
      </c>
      <c r="AC143" s="38">
        <v>0</v>
      </c>
      <c r="AD143" s="38">
        <v>0</v>
      </c>
      <c r="AE143" s="38">
        <v>0</v>
      </c>
      <c r="AF143" s="38">
        <v>0</v>
      </c>
    </row>
    <row r="144" spans="1:32" x14ac:dyDescent="0.3">
      <c r="A144" s="57"/>
      <c r="B144" s="57"/>
      <c r="C144" s="53" t="s">
        <v>145</v>
      </c>
      <c r="D144" s="53"/>
      <c r="E144" s="54" t="s">
        <v>121</v>
      </c>
      <c r="F144" s="54"/>
      <c r="G144" s="22">
        <v>2.5</v>
      </c>
      <c r="H144" s="22">
        <v>2.5</v>
      </c>
      <c r="I144" s="38">
        <v>1</v>
      </c>
      <c r="J144" s="38">
        <v>1</v>
      </c>
      <c r="K144" s="38">
        <v>1</v>
      </c>
      <c r="L144" s="38">
        <v>1</v>
      </c>
      <c r="M144" s="38">
        <v>1</v>
      </c>
      <c r="N144" s="38">
        <v>1</v>
      </c>
      <c r="O144" s="38">
        <v>1</v>
      </c>
      <c r="P144" s="38">
        <v>1</v>
      </c>
      <c r="Q144" s="38">
        <v>1</v>
      </c>
      <c r="R144" s="38">
        <v>1</v>
      </c>
      <c r="S144" s="38">
        <v>1</v>
      </c>
      <c r="T144" s="23">
        <v>0</v>
      </c>
      <c r="U144" s="38">
        <v>0</v>
      </c>
      <c r="V144" s="38">
        <v>0</v>
      </c>
      <c r="W144" s="38">
        <v>0</v>
      </c>
      <c r="X144" s="38">
        <v>0</v>
      </c>
      <c r="Y144" s="38">
        <v>0</v>
      </c>
      <c r="Z144" s="38">
        <v>0</v>
      </c>
      <c r="AA144" s="38">
        <v>0</v>
      </c>
      <c r="AB144" s="38">
        <v>0</v>
      </c>
      <c r="AC144" s="38">
        <v>0</v>
      </c>
      <c r="AD144" s="38">
        <v>0</v>
      </c>
      <c r="AE144" s="38">
        <v>0</v>
      </c>
      <c r="AF144" s="38">
        <v>0</v>
      </c>
    </row>
    <row r="145" spans="1:32" x14ac:dyDescent="0.3">
      <c r="A145" s="57"/>
      <c r="B145" s="57"/>
      <c r="C145" s="53" t="s">
        <v>146</v>
      </c>
      <c r="D145" s="53"/>
      <c r="E145" s="51" t="s">
        <v>123</v>
      </c>
      <c r="F145" s="52"/>
      <c r="G145" s="22">
        <v>2.5</v>
      </c>
      <c r="H145" s="22">
        <v>2.5</v>
      </c>
      <c r="I145" s="22">
        <v>2.5</v>
      </c>
      <c r="J145" s="22">
        <v>2.5</v>
      </c>
      <c r="K145" s="22">
        <v>2.5</v>
      </c>
      <c r="L145" s="22">
        <v>2.5</v>
      </c>
      <c r="M145" s="22">
        <v>2.5</v>
      </c>
      <c r="N145" s="22">
        <v>2.5</v>
      </c>
      <c r="O145" s="22">
        <v>2.5</v>
      </c>
      <c r="P145" s="22">
        <v>2.5</v>
      </c>
      <c r="Q145" s="22">
        <v>2.5</v>
      </c>
      <c r="R145" s="22">
        <v>2.5</v>
      </c>
      <c r="S145" s="22">
        <v>2.5</v>
      </c>
      <c r="T145" s="22">
        <v>2.5</v>
      </c>
      <c r="U145" s="22">
        <v>2.5</v>
      </c>
      <c r="V145" s="23">
        <v>0</v>
      </c>
      <c r="W145" s="38">
        <v>0</v>
      </c>
      <c r="X145" s="38">
        <v>0</v>
      </c>
      <c r="Y145" s="38">
        <v>0</v>
      </c>
      <c r="Z145" s="38">
        <v>0</v>
      </c>
      <c r="AA145" s="38">
        <v>0</v>
      </c>
      <c r="AB145" s="38">
        <v>0</v>
      </c>
      <c r="AC145" s="38">
        <v>0</v>
      </c>
      <c r="AD145" s="38">
        <v>0</v>
      </c>
      <c r="AE145" s="38">
        <v>0</v>
      </c>
      <c r="AF145" s="38">
        <v>0</v>
      </c>
    </row>
    <row r="146" spans="1:32" x14ac:dyDescent="0.3">
      <c r="A146" s="57"/>
      <c r="B146" s="57"/>
      <c r="C146" s="53" t="s">
        <v>147</v>
      </c>
      <c r="D146" s="53"/>
      <c r="E146" s="51" t="s">
        <v>123</v>
      </c>
      <c r="F146" s="52"/>
      <c r="G146" s="22">
        <v>2.5</v>
      </c>
      <c r="H146" s="22">
        <v>2.5</v>
      </c>
      <c r="I146" s="22">
        <v>2.5</v>
      </c>
      <c r="J146" s="22">
        <v>2.5</v>
      </c>
      <c r="K146" s="22">
        <v>2.5</v>
      </c>
      <c r="L146" s="22">
        <v>2.5</v>
      </c>
      <c r="M146" s="22">
        <v>2.5</v>
      </c>
      <c r="N146" s="22">
        <v>2.5</v>
      </c>
      <c r="O146" s="22">
        <v>2.5</v>
      </c>
      <c r="P146" s="22">
        <v>2.5</v>
      </c>
      <c r="Q146" s="22">
        <v>2.5</v>
      </c>
      <c r="R146" s="22">
        <v>2.5</v>
      </c>
      <c r="S146" s="22">
        <v>2.5</v>
      </c>
      <c r="T146" s="22">
        <v>2.5</v>
      </c>
      <c r="U146" s="22">
        <v>2.5</v>
      </c>
      <c r="V146" s="22">
        <v>2.5</v>
      </c>
      <c r="W146" s="22">
        <v>2.5</v>
      </c>
      <c r="X146" s="23">
        <v>0</v>
      </c>
      <c r="Y146" s="38">
        <v>0</v>
      </c>
      <c r="Z146" s="38">
        <v>0</v>
      </c>
      <c r="AA146" s="38">
        <v>0</v>
      </c>
      <c r="AB146" s="38">
        <v>0</v>
      </c>
      <c r="AC146" s="38">
        <v>0</v>
      </c>
      <c r="AD146" s="38">
        <v>0</v>
      </c>
      <c r="AE146" s="38">
        <v>0</v>
      </c>
      <c r="AF146" s="38">
        <v>0</v>
      </c>
    </row>
    <row r="147" spans="1:32" x14ac:dyDescent="0.3">
      <c r="A147" s="57"/>
      <c r="B147" s="57"/>
      <c r="C147" s="53" t="s">
        <v>148</v>
      </c>
      <c r="D147" s="53"/>
      <c r="E147" s="51" t="s">
        <v>123</v>
      </c>
      <c r="F147" s="52"/>
      <c r="G147" s="22">
        <v>1.5</v>
      </c>
      <c r="H147" s="22">
        <v>2.5</v>
      </c>
      <c r="I147" s="22">
        <v>2.5</v>
      </c>
      <c r="J147" s="22">
        <v>2.5</v>
      </c>
      <c r="K147" s="22">
        <v>2.5</v>
      </c>
      <c r="L147" s="22">
        <v>2.5</v>
      </c>
      <c r="M147" s="22">
        <v>2.5</v>
      </c>
      <c r="N147" s="22">
        <v>2.5</v>
      </c>
      <c r="O147" s="22">
        <v>2.5</v>
      </c>
      <c r="P147" s="22">
        <v>2.5</v>
      </c>
      <c r="Q147" s="22">
        <v>2.5</v>
      </c>
      <c r="R147" s="22">
        <v>2.5</v>
      </c>
      <c r="S147" s="22">
        <v>2.5</v>
      </c>
      <c r="T147" s="22">
        <v>2.5</v>
      </c>
      <c r="U147" s="22">
        <v>2.5</v>
      </c>
      <c r="V147" s="22">
        <v>2.5</v>
      </c>
      <c r="W147" s="22">
        <v>2.5</v>
      </c>
      <c r="X147" s="22">
        <v>2.5</v>
      </c>
      <c r="Y147" s="22">
        <v>1.5</v>
      </c>
      <c r="Z147" s="23">
        <v>0</v>
      </c>
      <c r="AA147" s="38">
        <v>0</v>
      </c>
      <c r="AB147" s="38">
        <v>0</v>
      </c>
      <c r="AC147" s="38">
        <v>0</v>
      </c>
      <c r="AD147" s="38">
        <v>0</v>
      </c>
      <c r="AE147" s="38">
        <v>0</v>
      </c>
      <c r="AF147" s="38">
        <v>0</v>
      </c>
    </row>
    <row r="148" spans="1:32" x14ac:dyDescent="0.3">
      <c r="A148" s="57"/>
      <c r="B148" s="57"/>
      <c r="C148" s="39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24">
        <v>-1</v>
      </c>
      <c r="AA148" s="42"/>
      <c r="AB148" s="43"/>
      <c r="AC148" s="43"/>
      <c r="AD148" s="43"/>
      <c r="AE148" s="43"/>
      <c r="AF148" s="44"/>
    </row>
    <row r="149" spans="1:32" x14ac:dyDescent="0.3">
      <c r="A149" s="57"/>
      <c r="B149" s="57"/>
      <c r="C149" s="64" t="s">
        <v>164</v>
      </c>
      <c r="D149" s="65"/>
      <c r="E149" s="51" t="s">
        <v>121</v>
      </c>
      <c r="F149" s="52"/>
      <c r="G149" s="22">
        <v>1.5</v>
      </c>
      <c r="H149" s="22">
        <v>1.5</v>
      </c>
      <c r="I149" s="22">
        <v>1.5</v>
      </c>
      <c r="J149" s="22">
        <v>1.5</v>
      </c>
      <c r="K149" s="22">
        <v>1.5</v>
      </c>
      <c r="L149" s="22">
        <v>1.5</v>
      </c>
      <c r="M149" s="22">
        <v>1.5</v>
      </c>
      <c r="N149" s="22">
        <v>1.5</v>
      </c>
      <c r="O149" s="22">
        <v>1.5</v>
      </c>
      <c r="P149" s="22">
        <v>1.5</v>
      </c>
      <c r="Q149" s="22">
        <v>1.5</v>
      </c>
      <c r="R149" s="22">
        <v>1.5</v>
      </c>
      <c r="S149" s="22">
        <v>1.5</v>
      </c>
      <c r="T149" s="22">
        <v>1.5</v>
      </c>
      <c r="U149" s="22">
        <v>1.5</v>
      </c>
      <c r="V149" s="22">
        <v>1.5</v>
      </c>
      <c r="W149" s="22">
        <v>1.5</v>
      </c>
      <c r="X149" s="22">
        <v>1.5</v>
      </c>
      <c r="Y149" s="22">
        <v>1.5</v>
      </c>
      <c r="Z149" s="22">
        <v>1.5</v>
      </c>
      <c r="AA149" s="22">
        <v>1.5</v>
      </c>
      <c r="AB149" s="23">
        <v>0</v>
      </c>
      <c r="AC149" s="38">
        <v>0</v>
      </c>
      <c r="AD149" s="38">
        <v>0</v>
      </c>
      <c r="AE149" s="38">
        <v>0</v>
      </c>
      <c r="AF149" s="38">
        <v>0</v>
      </c>
    </row>
    <row r="150" spans="1:32" x14ac:dyDescent="0.3">
      <c r="A150" s="57"/>
      <c r="B150" s="45" t="s">
        <v>35</v>
      </c>
      <c r="C150" s="53" t="s">
        <v>34</v>
      </c>
      <c r="D150" s="53"/>
      <c r="E150" s="54" t="s">
        <v>97</v>
      </c>
      <c r="F150" s="54"/>
      <c r="G150" s="22">
        <v>1</v>
      </c>
      <c r="H150" s="22">
        <v>1</v>
      </c>
      <c r="I150" s="38">
        <v>1</v>
      </c>
      <c r="J150" s="38">
        <v>1</v>
      </c>
      <c r="K150" s="38">
        <v>1</v>
      </c>
      <c r="L150" s="38">
        <v>1</v>
      </c>
      <c r="M150" s="38">
        <v>1</v>
      </c>
      <c r="N150" s="23">
        <v>0</v>
      </c>
      <c r="O150" s="38">
        <v>0</v>
      </c>
      <c r="P150" s="38">
        <v>0</v>
      </c>
      <c r="Q150" s="38">
        <v>0</v>
      </c>
      <c r="R150" s="38">
        <v>0</v>
      </c>
      <c r="S150" s="38">
        <v>0</v>
      </c>
      <c r="T150" s="38">
        <v>0</v>
      </c>
      <c r="U150" s="38">
        <v>0</v>
      </c>
      <c r="V150" s="38">
        <v>0</v>
      </c>
      <c r="W150" s="38">
        <v>0</v>
      </c>
      <c r="X150" s="38">
        <v>0</v>
      </c>
      <c r="Y150" s="38">
        <v>0</v>
      </c>
      <c r="Z150" s="38">
        <v>0</v>
      </c>
      <c r="AA150" s="38">
        <v>0</v>
      </c>
      <c r="AB150" s="38">
        <v>0</v>
      </c>
      <c r="AC150" s="38">
        <v>0</v>
      </c>
      <c r="AD150" s="38">
        <v>0</v>
      </c>
      <c r="AE150" s="38">
        <v>0</v>
      </c>
      <c r="AF150" s="38">
        <v>0</v>
      </c>
    </row>
    <row r="151" spans="1:32" x14ac:dyDescent="0.3">
      <c r="A151" s="57"/>
      <c r="B151" s="46"/>
      <c r="C151" s="55" t="s">
        <v>172</v>
      </c>
      <c r="D151" s="56"/>
      <c r="E151" s="51" t="s">
        <v>122</v>
      </c>
      <c r="F151" s="52"/>
      <c r="G151" s="22">
        <v>3</v>
      </c>
      <c r="H151" s="22">
        <v>3</v>
      </c>
      <c r="I151" s="22">
        <v>3</v>
      </c>
      <c r="J151" s="22">
        <v>3</v>
      </c>
      <c r="K151" s="22">
        <v>3</v>
      </c>
      <c r="L151" s="22">
        <v>3</v>
      </c>
      <c r="M151" s="22">
        <v>3</v>
      </c>
      <c r="N151" s="22">
        <v>3</v>
      </c>
      <c r="O151" s="23">
        <v>0</v>
      </c>
      <c r="P151" s="38">
        <v>0</v>
      </c>
      <c r="Q151" s="38">
        <v>0</v>
      </c>
      <c r="R151" s="38">
        <v>0</v>
      </c>
      <c r="S151" s="38">
        <v>0</v>
      </c>
      <c r="T151" s="38">
        <v>0</v>
      </c>
      <c r="U151" s="38">
        <v>0</v>
      </c>
      <c r="V151" s="38">
        <v>0</v>
      </c>
      <c r="W151" s="38">
        <v>0</v>
      </c>
      <c r="X151" s="38">
        <v>0</v>
      </c>
      <c r="Y151" s="38">
        <v>0</v>
      </c>
      <c r="Z151" s="38">
        <v>0</v>
      </c>
      <c r="AA151" s="38">
        <v>0</v>
      </c>
      <c r="AB151" s="38">
        <v>0</v>
      </c>
      <c r="AC151" s="38">
        <v>0</v>
      </c>
      <c r="AD151" s="38">
        <v>0</v>
      </c>
      <c r="AE151" s="38">
        <v>0</v>
      </c>
      <c r="AF151" s="38">
        <v>0</v>
      </c>
    </row>
    <row r="152" spans="1:32" x14ac:dyDescent="0.3">
      <c r="A152" s="57"/>
      <c r="B152" s="46"/>
      <c r="C152" s="53" t="s">
        <v>149</v>
      </c>
      <c r="D152" s="53"/>
      <c r="E152" s="54" t="s">
        <v>97</v>
      </c>
      <c r="F152" s="54"/>
      <c r="G152" s="22">
        <v>4</v>
      </c>
      <c r="H152" s="22">
        <v>4</v>
      </c>
      <c r="I152" s="22">
        <v>4</v>
      </c>
      <c r="J152" s="22">
        <v>4</v>
      </c>
      <c r="K152" s="22">
        <v>4</v>
      </c>
      <c r="L152" s="22">
        <v>4</v>
      </c>
      <c r="M152" s="22">
        <v>4</v>
      </c>
      <c r="N152" s="22">
        <v>4</v>
      </c>
      <c r="O152" s="22">
        <v>4</v>
      </c>
      <c r="P152" s="22">
        <v>4</v>
      </c>
      <c r="Q152" s="22">
        <v>4</v>
      </c>
      <c r="R152" s="23">
        <v>0</v>
      </c>
      <c r="S152" s="38">
        <v>0</v>
      </c>
      <c r="T152" s="38">
        <v>0</v>
      </c>
      <c r="U152" s="38">
        <v>0</v>
      </c>
      <c r="V152" s="38">
        <v>0</v>
      </c>
      <c r="W152" s="38">
        <v>0</v>
      </c>
      <c r="X152" s="38">
        <v>0</v>
      </c>
      <c r="Y152" s="38">
        <v>0</v>
      </c>
      <c r="Z152" s="38">
        <v>0</v>
      </c>
      <c r="AA152" s="38">
        <v>0</v>
      </c>
      <c r="AB152" s="38">
        <v>0</v>
      </c>
      <c r="AC152" s="38">
        <v>0</v>
      </c>
      <c r="AD152" s="38">
        <v>0</v>
      </c>
      <c r="AE152" s="38">
        <v>0</v>
      </c>
      <c r="AF152" s="38">
        <v>0</v>
      </c>
    </row>
    <row r="153" spans="1:32" x14ac:dyDescent="0.3">
      <c r="A153" s="57"/>
      <c r="B153" s="46"/>
      <c r="C153" s="53" t="s">
        <v>150</v>
      </c>
      <c r="D153" s="53"/>
      <c r="E153" s="54" t="s">
        <v>122</v>
      </c>
      <c r="F153" s="54"/>
      <c r="G153" s="22">
        <v>4</v>
      </c>
      <c r="H153" s="22">
        <v>6</v>
      </c>
      <c r="I153" s="22">
        <v>6</v>
      </c>
      <c r="J153" s="22">
        <v>6</v>
      </c>
      <c r="K153" s="22">
        <v>6</v>
      </c>
      <c r="L153" s="22">
        <v>6</v>
      </c>
      <c r="M153" s="22">
        <v>6</v>
      </c>
      <c r="N153" s="22">
        <v>6</v>
      </c>
      <c r="O153" s="22">
        <v>6</v>
      </c>
      <c r="P153" s="22">
        <v>6</v>
      </c>
      <c r="Q153" s="38">
        <v>4</v>
      </c>
      <c r="R153" s="23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  <c r="AF153" s="38">
        <v>0</v>
      </c>
    </row>
    <row r="154" spans="1:32" x14ac:dyDescent="0.3">
      <c r="A154" s="57"/>
      <c r="B154" s="46"/>
      <c r="C154" s="39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24">
        <v>-2</v>
      </c>
      <c r="S154" s="42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4"/>
    </row>
    <row r="155" spans="1:32" x14ac:dyDescent="0.3">
      <c r="A155" s="57"/>
      <c r="B155" s="46"/>
      <c r="C155" s="53" t="s">
        <v>151</v>
      </c>
      <c r="D155" s="53"/>
      <c r="E155" s="54" t="s">
        <v>97</v>
      </c>
      <c r="F155" s="54"/>
      <c r="G155" s="22">
        <v>5</v>
      </c>
      <c r="H155" s="22">
        <v>3</v>
      </c>
      <c r="I155" s="22">
        <v>3</v>
      </c>
      <c r="J155" s="22">
        <v>3</v>
      </c>
      <c r="K155" s="22">
        <v>3</v>
      </c>
      <c r="L155" s="22">
        <v>3</v>
      </c>
      <c r="M155" s="22">
        <v>3</v>
      </c>
      <c r="N155" s="22">
        <v>3</v>
      </c>
      <c r="O155" s="22">
        <v>3</v>
      </c>
      <c r="P155" s="22">
        <v>3</v>
      </c>
      <c r="Q155" s="22">
        <v>3</v>
      </c>
      <c r="R155" s="22">
        <v>3</v>
      </c>
      <c r="S155" s="22">
        <v>3</v>
      </c>
      <c r="T155" s="84">
        <v>0</v>
      </c>
      <c r="U155" s="38">
        <v>0</v>
      </c>
      <c r="V155" s="38">
        <v>0</v>
      </c>
      <c r="W155" s="38">
        <v>0</v>
      </c>
      <c r="X155" s="38">
        <v>0</v>
      </c>
      <c r="Y155" s="38">
        <v>0</v>
      </c>
      <c r="Z155" s="38">
        <v>0</v>
      </c>
      <c r="AA155" s="38">
        <v>0</v>
      </c>
      <c r="AB155" s="38">
        <v>0</v>
      </c>
      <c r="AC155" s="38">
        <v>0</v>
      </c>
      <c r="AD155" s="38">
        <v>0</v>
      </c>
      <c r="AE155" s="38">
        <v>0</v>
      </c>
      <c r="AF155" s="38">
        <v>0</v>
      </c>
    </row>
    <row r="156" spans="1:32" x14ac:dyDescent="0.3">
      <c r="A156" s="57"/>
      <c r="B156" s="46"/>
      <c r="C156" s="39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89">
        <v>2</v>
      </c>
      <c r="U156" s="42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4"/>
    </row>
    <row r="157" spans="1:32" x14ac:dyDescent="0.3">
      <c r="A157" s="57"/>
      <c r="B157" s="46"/>
      <c r="C157" s="53" t="s">
        <v>152</v>
      </c>
      <c r="D157" s="53"/>
      <c r="E157" s="54" t="s">
        <v>122</v>
      </c>
      <c r="F157" s="54"/>
      <c r="G157" s="22">
        <v>4</v>
      </c>
      <c r="H157" s="22">
        <v>4</v>
      </c>
      <c r="I157" s="22">
        <v>4</v>
      </c>
      <c r="J157" s="22">
        <v>4</v>
      </c>
      <c r="K157" s="22">
        <v>4</v>
      </c>
      <c r="L157" s="22">
        <v>4</v>
      </c>
      <c r="M157" s="22">
        <v>4</v>
      </c>
      <c r="N157" s="22">
        <v>4</v>
      </c>
      <c r="O157" s="22">
        <v>4</v>
      </c>
      <c r="P157" s="22">
        <v>4</v>
      </c>
      <c r="Q157" s="22">
        <v>4</v>
      </c>
      <c r="R157" s="22">
        <v>4</v>
      </c>
      <c r="S157" s="22">
        <v>4</v>
      </c>
      <c r="T157" s="22">
        <v>4</v>
      </c>
      <c r="U157" s="22">
        <v>4</v>
      </c>
      <c r="V157" s="23">
        <v>0</v>
      </c>
      <c r="W157" s="38">
        <v>0</v>
      </c>
      <c r="X157" s="38">
        <v>0</v>
      </c>
      <c r="Y157" s="38">
        <v>0</v>
      </c>
      <c r="Z157" s="38">
        <v>0</v>
      </c>
      <c r="AA157" s="38">
        <v>0</v>
      </c>
      <c r="AB157" s="38">
        <v>0</v>
      </c>
      <c r="AC157" s="38">
        <v>0</v>
      </c>
      <c r="AD157" s="38">
        <v>0</v>
      </c>
      <c r="AE157" s="38">
        <v>0</v>
      </c>
      <c r="AF157" s="38">
        <v>0</v>
      </c>
    </row>
    <row r="158" spans="1:32" x14ac:dyDescent="0.3">
      <c r="A158" s="57"/>
      <c r="B158" s="46"/>
      <c r="C158" s="53" t="s">
        <v>153</v>
      </c>
      <c r="D158" s="53"/>
      <c r="E158" s="51" t="s">
        <v>97</v>
      </c>
      <c r="F158" s="52"/>
      <c r="G158" s="22">
        <v>4</v>
      </c>
      <c r="H158" s="22">
        <v>4</v>
      </c>
      <c r="I158" s="22">
        <v>4</v>
      </c>
      <c r="J158" s="22">
        <v>4</v>
      </c>
      <c r="K158" s="22">
        <v>4</v>
      </c>
      <c r="L158" s="22">
        <v>4</v>
      </c>
      <c r="M158" s="22">
        <v>4</v>
      </c>
      <c r="N158" s="22">
        <v>4</v>
      </c>
      <c r="O158" s="22">
        <v>4</v>
      </c>
      <c r="P158" s="22">
        <v>4</v>
      </c>
      <c r="Q158" s="22">
        <v>4</v>
      </c>
      <c r="R158" s="22">
        <v>4</v>
      </c>
      <c r="S158" s="22">
        <v>4</v>
      </c>
      <c r="T158" s="22">
        <v>4</v>
      </c>
      <c r="U158" s="22">
        <v>4</v>
      </c>
      <c r="V158" s="22">
        <v>4</v>
      </c>
      <c r="W158" s="22">
        <v>4</v>
      </c>
      <c r="X158" s="23">
        <v>0</v>
      </c>
      <c r="Y158" s="38">
        <v>0</v>
      </c>
      <c r="Z158" s="38">
        <v>0</v>
      </c>
      <c r="AA158" s="38">
        <v>0</v>
      </c>
      <c r="AB158" s="38">
        <v>0</v>
      </c>
      <c r="AC158" s="38">
        <v>0</v>
      </c>
      <c r="AD158" s="38">
        <v>0</v>
      </c>
      <c r="AE158" s="38">
        <v>0</v>
      </c>
      <c r="AF158" s="38">
        <v>0</v>
      </c>
    </row>
    <row r="159" spans="1:32" x14ac:dyDescent="0.3">
      <c r="A159" s="57"/>
      <c r="B159" s="46"/>
      <c r="C159" s="53" t="s">
        <v>154</v>
      </c>
      <c r="D159" s="53"/>
      <c r="E159" s="54" t="s">
        <v>97</v>
      </c>
      <c r="F159" s="54"/>
      <c r="G159" s="22">
        <v>2</v>
      </c>
      <c r="H159" s="22">
        <v>4</v>
      </c>
      <c r="I159" s="22">
        <v>4</v>
      </c>
      <c r="J159" s="22">
        <v>4</v>
      </c>
      <c r="K159" s="22">
        <v>4</v>
      </c>
      <c r="L159" s="22">
        <v>4</v>
      </c>
      <c r="M159" s="22">
        <v>4</v>
      </c>
      <c r="N159" s="22">
        <v>4</v>
      </c>
      <c r="O159" s="22">
        <v>4</v>
      </c>
      <c r="P159" s="22">
        <v>4</v>
      </c>
      <c r="Q159" s="22">
        <v>4</v>
      </c>
      <c r="R159" s="22">
        <v>4</v>
      </c>
      <c r="S159" s="22">
        <v>4</v>
      </c>
      <c r="T159" s="22">
        <v>4</v>
      </c>
      <c r="U159" s="22">
        <v>4</v>
      </c>
      <c r="V159" s="22">
        <v>4</v>
      </c>
      <c r="W159" s="22">
        <v>4</v>
      </c>
      <c r="X159" s="22">
        <v>4</v>
      </c>
      <c r="Y159" s="22">
        <v>4</v>
      </c>
      <c r="Z159" s="84">
        <v>0</v>
      </c>
      <c r="AA159" s="38">
        <v>0</v>
      </c>
      <c r="AB159" s="38">
        <v>0</v>
      </c>
      <c r="AC159" s="38">
        <v>0</v>
      </c>
      <c r="AD159" s="38">
        <v>0</v>
      </c>
      <c r="AE159" s="38">
        <v>0</v>
      </c>
      <c r="AF159" s="38">
        <v>0</v>
      </c>
    </row>
    <row r="160" spans="1:32" x14ac:dyDescent="0.3">
      <c r="A160" s="57"/>
      <c r="B160" s="46"/>
      <c r="C160" s="87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9">
        <v>2</v>
      </c>
      <c r="AA160" s="91"/>
      <c r="AB160" s="92"/>
      <c r="AC160" s="92"/>
      <c r="AD160" s="92"/>
      <c r="AE160" s="92"/>
      <c r="AF160" s="93"/>
    </row>
    <row r="161" spans="1:32" x14ac:dyDescent="0.3">
      <c r="A161" s="57"/>
      <c r="B161" s="46"/>
      <c r="C161" s="55" t="s">
        <v>166</v>
      </c>
      <c r="D161" s="56"/>
      <c r="E161" s="51" t="s">
        <v>122</v>
      </c>
      <c r="F161" s="52"/>
      <c r="G161" s="22">
        <v>1</v>
      </c>
      <c r="H161" s="22">
        <v>3</v>
      </c>
      <c r="I161" s="22">
        <v>3</v>
      </c>
      <c r="J161" s="22">
        <v>3</v>
      </c>
      <c r="K161" s="22">
        <v>3</v>
      </c>
      <c r="L161" s="22">
        <v>3</v>
      </c>
      <c r="M161" s="22">
        <v>3</v>
      </c>
      <c r="N161" s="22">
        <v>3</v>
      </c>
      <c r="O161" s="22">
        <v>3</v>
      </c>
      <c r="P161" s="22">
        <v>3</v>
      </c>
      <c r="Q161" s="22">
        <v>3</v>
      </c>
      <c r="R161" s="22">
        <v>3</v>
      </c>
      <c r="S161" s="22">
        <v>3</v>
      </c>
      <c r="T161" s="22">
        <v>3</v>
      </c>
      <c r="U161" s="22">
        <v>3</v>
      </c>
      <c r="V161" s="22">
        <v>3</v>
      </c>
      <c r="W161" s="22">
        <v>3</v>
      </c>
      <c r="X161" s="22">
        <v>3</v>
      </c>
      <c r="Y161" s="22">
        <v>3</v>
      </c>
      <c r="Z161" s="22">
        <v>3</v>
      </c>
      <c r="AA161" s="22">
        <v>1</v>
      </c>
      <c r="AB161" s="23">
        <v>0</v>
      </c>
      <c r="AC161" s="38">
        <v>0</v>
      </c>
      <c r="AD161" s="38">
        <v>0</v>
      </c>
      <c r="AE161" s="38">
        <v>0</v>
      </c>
      <c r="AF161" s="38">
        <v>0</v>
      </c>
    </row>
    <row r="162" spans="1:32" x14ac:dyDescent="0.3">
      <c r="A162" s="57"/>
      <c r="B162" s="47"/>
      <c r="C162" s="39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24">
        <v>-2</v>
      </c>
      <c r="AC162" s="42"/>
      <c r="AD162" s="43"/>
      <c r="AE162" s="43"/>
      <c r="AF162" s="44"/>
    </row>
    <row r="163" spans="1:32" x14ac:dyDescent="0.3">
      <c r="A163" s="57"/>
      <c r="B163" s="57" t="s">
        <v>47</v>
      </c>
      <c r="C163" s="53" t="s">
        <v>54</v>
      </c>
      <c r="D163" s="53"/>
      <c r="E163" s="54" t="s">
        <v>121</v>
      </c>
      <c r="F163" s="54"/>
      <c r="G163" s="22">
        <v>0.5</v>
      </c>
      <c r="H163" s="22">
        <v>0.5</v>
      </c>
      <c r="I163" s="22">
        <v>1</v>
      </c>
      <c r="J163" s="22">
        <v>1</v>
      </c>
      <c r="K163" s="22">
        <v>1</v>
      </c>
      <c r="L163" s="22">
        <v>1</v>
      </c>
      <c r="M163" s="22">
        <v>1</v>
      </c>
      <c r="N163" s="23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  <c r="AF163" s="38">
        <v>0</v>
      </c>
    </row>
    <row r="164" spans="1:32" x14ac:dyDescent="0.3">
      <c r="A164" s="57"/>
      <c r="B164" s="57"/>
      <c r="C164" s="55" t="s">
        <v>167</v>
      </c>
      <c r="D164" s="56"/>
      <c r="E164" s="51" t="s">
        <v>120</v>
      </c>
      <c r="F164" s="52"/>
      <c r="G164" s="22">
        <v>1.5</v>
      </c>
      <c r="H164" s="22">
        <v>1.5</v>
      </c>
      <c r="I164" s="22">
        <v>1.5</v>
      </c>
      <c r="J164" s="22">
        <v>1.5</v>
      </c>
      <c r="K164" s="22">
        <v>1.5</v>
      </c>
      <c r="L164" s="22">
        <v>1.5</v>
      </c>
      <c r="M164" s="22">
        <v>1.5</v>
      </c>
      <c r="N164" s="22">
        <v>1.5</v>
      </c>
      <c r="O164" s="23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  <c r="AF164" s="38">
        <v>0</v>
      </c>
    </row>
    <row r="165" spans="1:32" x14ac:dyDescent="0.3">
      <c r="A165" s="57"/>
      <c r="B165" s="57"/>
      <c r="C165" s="53" t="s">
        <v>155</v>
      </c>
      <c r="D165" s="53"/>
      <c r="E165" s="54" t="s">
        <v>122</v>
      </c>
      <c r="F165" s="54"/>
      <c r="G165" s="22">
        <v>2</v>
      </c>
      <c r="H165" s="22">
        <v>2</v>
      </c>
      <c r="I165" s="22">
        <v>2</v>
      </c>
      <c r="J165" s="22">
        <v>2</v>
      </c>
      <c r="K165" s="22">
        <v>2</v>
      </c>
      <c r="L165" s="22">
        <v>2</v>
      </c>
      <c r="M165" s="22">
        <v>2</v>
      </c>
      <c r="N165" s="22">
        <v>2</v>
      </c>
      <c r="O165" s="22">
        <v>2</v>
      </c>
      <c r="P165" s="22">
        <v>2</v>
      </c>
      <c r="Q165" s="22">
        <v>2</v>
      </c>
      <c r="R165" s="23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  <c r="AF165" s="38">
        <v>0</v>
      </c>
    </row>
    <row r="166" spans="1:32" x14ac:dyDescent="0.3">
      <c r="A166" s="57"/>
      <c r="B166" s="57"/>
      <c r="C166" s="53" t="s">
        <v>156</v>
      </c>
      <c r="D166" s="53"/>
      <c r="E166" s="54" t="s">
        <v>123</v>
      </c>
      <c r="F166" s="54"/>
      <c r="G166" s="22">
        <v>1.5</v>
      </c>
      <c r="H166" s="22">
        <v>1.5</v>
      </c>
      <c r="I166" s="22">
        <v>1.5</v>
      </c>
      <c r="J166" s="22">
        <v>1.5</v>
      </c>
      <c r="K166" s="22">
        <v>1.5</v>
      </c>
      <c r="L166" s="22">
        <v>1.5</v>
      </c>
      <c r="M166" s="22">
        <v>1.5</v>
      </c>
      <c r="N166" s="22">
        <v>1.5</v>
      </c>
      <c r="O166" s="22">
        <v>1.5</v>
      </c>
      <c r="P166" s="22">
        <v>1.5</v>
      </c>
      <c r="Q166" s="22">
        <v>1.5</v>
      </c>
      <c r="R166" s="23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  <c r="AF166" s="38">
        <v>0</v>
      </c>
    </row>
    <row r="167" spans="1:32" x14ac:dyDescent="0.3">
      <c r="A167" s="57"/>
      <c r="B167" s="57"/>
      <c r="C167" s="53" t="s">
        <v>157</v>
      </c>
      <c r="D167" s="53"/>
      <c r="E167" s="54" t="s">
        <v>120</v>
      </c>
      <c r="F167" s="54"/>
      <c r="G167" s="22">
        <v>2.5</v>
      </c>
      <c r="H167" s="22">
        <v>2.5</v>
      </c>
      <c r="I167" s="22">
        <v>2.5</v>
      </c>
      <c r="J167" s="22">
        <v>2.5</v>
      </c>
      <c r="K167" s="22">
        <v>2.5</v>
      </c>
      <c r="L167" s="22">
        <v>2.5</v>
      </c>
      <c r="M167" s="22">
        <v>2.5</v>
      </c>
      <c r="N167" s="22">
        <v>2.5</v>
      </c>
      <c r="O167" s="22">
        <v>2.5</v>
      </c>
      <c r="P167" s="22">
        <v>2.5</v>
      </c>
      <c r="Q167" s="22">
        <v>2.5</v>
      </c>
      <c r="R167" s="22">
        <v>2.5</v>
      </c>
      <c r="S167" s="22">
        <v>2.5</v>
      </c>
      <c r="T167" s="23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  <c r="AF167" s="38">
        <v>0</v>
      </c>
    </row>
    <row r="168" spans="1:32" x14ac:dyDescent="0.3">
      <c r="A168" s="57"/>
      <c r="B168" s="57"/>
      <c r="C168" s="53" t="s">
        <v>158</v>
      </c>
      <c r="D168" s="53"/>
      <c r="E168" s="54" t="s">
        <v>121</v>
      </c>
      <c r="F168" s="54"/>
      <c r="G168" s="22">
        <v>2.5</v>
      </c>
      <c r="H168" s="22">
        <v>2.5</v>
      </c>
      <c r="I168" s="22">
        <v>2.5</v>
      </c>
      <c r="J168" s="22">
        <v>2.5</v>
      </c>
      <c r="K168" s="22">
        <v>2.5</v>
      </c>
      <c r="L168" s="22">
        <v>2.5</v>
      </c>
      <c r="M168" s="22">
        <v>2.5</v>
      </c>
      <c r="N168" s="22">
        <v>2.5</v>
      </c>
      <c r="O168" s="22">
        <v>2.5</v>
      </c>
      <c r="P168" s="22">
        <v>2.5</v>
      </c>
      <c r="Q168" s="22">
        <v>2.5</v>
      </c>
      <c r="R168" s="22">
        <v>2.5</v>
      </c>
      <c r="S168" s="22">
        <v>2.5</v>
      </c>
      <c r="T168" s="22">
        <v>2.5</v>
      </c>
      <c r="U168" s="22">
        <v>2.5</v>
      </c>
      <c r="V168" s="23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  <c r="AF168" s="38">
        <v>0</v>
      </c>
    </row>
    <row r="169" spans="1:32" x14ac:dyDescent="0.3">
      <c r="A169" s="57"/>
      <c r="B169" s="57"/>
      <c r="C169" s="53" t="s">
        <v>159</v>
      </c>
      <c r="D169" s="53"/>
      <c r="E169" s="54" t="s">
        <v>121</v>
      </c>
      <c r="F169" s="54"/>
      <c r="G169" s="22">
        <v>2.5</v>
      </c>
      <c r="H169" s="22">
        <v>2.5</v>
      </c>
      <c r="I169" s="22">
        <v>2.5</v>
      </c>
      <c r="J169" s="22">
        <v>2.5</v>
      </c>
      <c r="K169" s="22">
        <v>2.5</v>
      </c>
      <c r="L169" s="22">
        <v>2.5</v>
      </c>
      <c r="M169" s="22">
        <v>2.5</v>
      </c>
      <c r="N169" s="22">
        <v>2.5</v>
      </c>
      <c r="O169" s="22">
        <v>2.5</v>
      </c>
      <c r="P169" s="22">
        <v>2.5</v>
      </c>
      <c r="Q169" s="22">
        <v>2.5</v>
      </c>
      <c r="R169" s="22">
        <v>2.5</v>
      </c>
      <c r="S169" s="22">
        <v>2.5</v>
      </c>
      <c r="T169" s="22">
        <v>2.5</v>
      </c>
      <c r="U169" s="22">
        <v>2.5</v>
      </c>
      <c r="V169" s="22">
        <v>2.5</v>
      </c>
      <c r="W169" s="22">
        <v>2.5</v>
      </c>
      <c r="X169" s="23">
        <v>0</v>
      </c>
      <c r="Y169" s="38">
        <v>0</v>
      </c>
      <c r="Z169" s="38">
        <v>0</v>
      </c>
      <c r="AA169" s="38">
        <v>0</v>
      </c>
      <c r="AB169" s="38">
        <v>0</v>
      </c>
      <c r="AC169" s="38">
        <v>0</v>
      </c>
      <c r="AD169" s="38">
        <v>0</v>
      </c>
      <c r="AE169" s="38">
        <v>0</v>
      </c>
      <c r="AF169" s="38">
        <v>0</v>
      </c>
    </row>
    <row r="170" spans="1:32" x14ac:dyDescent="0.3">
      <c r="A170" s="57"/>
      <c r="B170" s="57"/>
      <c r="C170" s="53" t="s">
        <v>160</v>
      </c>
      <c r="D170" s="53"/>
      <c r="E170" s="54" t="s">
        <v>122</v>
      </c>
      <c r="F170" s="54"/>
      <c r="G170" s="22">
        <v>2.5</v>
      </c>
      <c r="H170" s="22">
        <v>2.5</v>
      </c>
      <c r="I170" s="22">
        <v>2.5</v>
      </c>
      <c r="J170" s="22">
        <v>2.5</v>
      </c>
      <c r="K170" s="22">
        <v>2.5</v>
      </c>
      <c r="L170" s="22">
        <v>2.5</v>
      </c>
      <c r="M170" s="22">
        <v>2.5</v>
      </c>
      <c r="N170" s="22">
        <v>2.5</v>
      </c>
      <c r="O170" s="22">
        <v>2.5</v>
      </c>
      <c r="P170" s="22">
        <v>2.5</v>
      </c>
      <c r="Q170" s="22">
        <v>2.5</v>
      </c>
      <c r="R170" s="22">
        <v>2.5</v>
      </c>
      <c r="S170" s="22">
        <v>2.5</v>
      </c>
      <c r="T170" s="22">
        <v>2.5</v>
      </c>
      <c r="U170" s="22">
        <v>2.5</v>
      </c>
      <c r="V170" s="22">
        <v>2.5</v>
      </c>
      <c r="W170" s="22">
        <v>2.5</v>
      </c>
      <c r="X170" s="22">
        <v>2.5</v>
      </c>
      <c r="Y170" s="22">
        <v>2.5</v>
      </c>
      <c r="Z170" s="23">
        <v>0</v>
      </c>
      <c r="AA170" s="38">
        <v>0</v>
      </c>
      <c r="AB170" s="38">
        <v>0</v>
      </c>
      <c r="AC170" s="38">
        <v>0</v>
      </c>
      <c r="AD170" s="38">
        <v>0</v>
      </c>
      <c r="AE170" s="38">
        <v>0</v>
      </c>
      <c r="AF170" s="38">
        <v>0</v>
      </c>
    </row>
    <row r="171" spans="1:32" x14ac:dyDescent="0.3">
      <c r="A171" s="57"/>
      <c r="B171" s="57"/>
      <c r="C171" s="55" t="s">
        <v>165</v>
      </c>
      <c r="D171" s="56"/>
      <c r="E171" s="51" t="s">
        <v>123</v>
      </c>
      <c r="F171" s="52"/>
      <c r="G171" s="22">
        <v>1.5</v>
      </c>
      <c r="H171" s="22">
        <v>1.5</v>
      </c>
      <c r="I171" s="22">
        <v>1.5</v>
      </c>
      <c r="J171" s="22">
        <v>1.5</v>
      </c>
      <c r="K171" s="22">
        <v>1.5</v>
      </c>
      <c r="L171" s="22">
        <v>1.5</v>
      </c>
      <c r="M171" s="22">
        <v>1.5</v>
      </c>
      <c r="N171" s="22">
        <v>1.5</v>
      </c>
      <c r="O171" s="22">
        <v>1.5</v>
      </c>
      <c r="P171" s="22">
        <v>1.5</v>
      </c>
      <c r="Q171" s="22">
        <v>1.5</v>
      </c>
      <c r="R171" s="22">
        <v>1.5</v>
      </c>
      <c r="S171" s="22">
        <v>1.5</v>
      </c>
      <c r="T171" s="22">
        <v>1.5</v>
      </c>
      <c r="U171" s="22">
        <v>1.5</v>
      </c>
      <c r="V171" s="22">
        <v>1.5</v>
      </c>
      <c r="W171" s="22">
        <v>1.5</v>
      </c>
      <c r="X171" s="22">
        <v>1.5</v>
      </c>
      <c r="Y171" s="22">
        <v>1.5</v>
      </c>
      <c r="Z171" s="22">
        <v>1.5</v>
      </c>
      <c r="AA171" s="22">
        <v>1.5</v>
      </c>
      <c r="AB171" s="23">
        <v>0</v>
      </c>
      <c r="AC171" s="38">
        <v>0</v>
      </c>
      <c r="AD171" s="38">
        <v>0</v>
      </c>
      <c r="AE171" s="38">
        <v>0</v>
      </c>
      <c r="AF171" s="38">
        <v>0</v>
      </c>
    </row>
    <row r="172" spans="1:32" x14ac:dyDescent="0.3">
      <c r="A172" s="57"/>
      <c r="B172" s="45" t="s">
        <v>38</v>
      </c>
      <c r="C172" s="53" t="s">
        <v>36</v>
      </c>
      <c r="D172" s="53"/>
      <c r="E172" s="54" t="s">
        <v>91</v>
      </c>
      <c r="F172" s="54"/>
      <c r="G172" s="22">
        <v>5</v>
      </c>
      <c r="H172" s="22">
        <v>8</v>
      </c>
      <c r="I172" s="22">
        <v>8</v>
      </c>
      <c r="J172" s="22">
        <v>8</v>
      </c>
      <c r="K172" s="22">
        <v>8</v>
      </c>
      <c r="L172" s="22">
        <v>8</v>
      </c>
      <c r="M172" s="22">
        <v>8</v>
      </c>
      <c r="N172" s="22">
        <v>8</v>
      </c>
      <c r="O172" s="22">
        <v>8</v>
      </c>
      <c r="P172" s="22">
        <v>8</v>
      </c>
      <c r="Q172" s="22">
        <v>8</v>
      </c>
      <c r="R172" s="22">
        <v>8</v>
      </c>
      <c r="S172" s="22">
        <v>8</v>
      </c>
      <c r="T172" s="22">
        <v>8</v>
      </c>
      <c r="U172" s="22">
        <v>8</v>
      </c>
      <c r="V172" s="22">
        <v>8</v>
      </c>
      <c r="W172" s="22">
        <v>8</v>
      </c>
      <c r="X172" s="22">
        <v>8</v>
      </c>
      <c r="Y172" s="22">
        <v>8</v>
      </c>
      <c r="Z172" s="22">
        <v>8</v>
      </c>
      <c r="AA172" s="22">
        <v>8</v>
      </c>
      <c r="AB172" s="22">
        <v>8</v>
      </c>
      <c r="AC172" s="22">
        <v>8</v>
      </c>
      <c r="AD172" s="22">
        <v>5</v>
      </c>
      <c r="AE172" s="23">
        <v>0</v>
      </c>
      <c r="AF172" s="38">
        <v>0</v>
      </c>
    </row>
    <row r="173" spans="1:32" x14ac:dyDescent="0.3">
      <c r="A173" s="57"/>
      <c r="B173" s="46"/>
      <c r="C173" s="39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24">
        <v>-3</v>
      </c>
      <c r="AF173" s="38"/>
    </row>
    <row r="174" spans="1:32" x14ac:dyDescent="0.3">
      <c r="A174" s="57"/>
      <c r="B174" s="46"/>
      <c r="C174" s="53" t="s">
        <v>37</v>
      </c>
      <c r="D174" s="53"/>
      <c r="E174" s="54" t="s">
        <v>91</v>
      </c>
      <c r="F174" s="54"/>
      <c r="G174" s="22">
        <v>5</v>
      </c>
      <c r="H174" s="22">
        <v>8</v>
      </c>
      <c r="I174" s="22">
        <v>8</v>
      </c>
      <c r="J174" s="22">
        <v>8</v>
      </c>
      <c r="K174" s="22">
        <v>8</v>
      </c>
      <c r="L174" s="22">
        <v>8</v>
      </c>
      <c r="M174" s="22">
        <v>8</v>
      </c>
      <c r="N174" s="22">
        <v>8</v>
      </c>
      <c r="O174" s="22">
        <v>8</v>
      </c>
      <c r="P174" s="22">
        <v>8</v>
      </c>
      <c r="Q174" s="22">
        <v>8</v>
      </c>
      <c r="R174" s="22">
        <v>8</v>
      </c>
      <c r="S174" s="22">
        <v>8</v>
      </c>
      <c r="T174" s="22">
        <v>8</v>
      </c>
      <c r="U174" s="22">
        <v>8</v>
      </c>
      <c r="V174" s="22">
        <v>8</v>
      </c>
      <c r="W174" s="22">
        <v>8</v>
      </c>
      <c r="X174" s="22">
        <v>8</v>
      </c>
      <c r="Y174" s="22">
        <v>8</v>
      </c>
      <c r="Z174" s="22">
        <v>8</v>
      </c>
      <c r="AA174" s="22">
        <v>8</v>
      </c>
      <c r="AB174" s="22">
        <v>8</v>
      </c>
      <c r="AC174" s="22">
        <v>8</v>
      </c>
      <c r="AD174" s="22">
        <v>8</v>
      </c>
      <c r="AE174" s="22">
        <v>5</v>
      </c>
      <c r="AF174" s="23">
        <v>0</v>
      </c>
    </row>
    <row r="175" spans="1:32" x14ac:dyDescent="0.3">
      <c r="A175" s="57"/>
      <c r="B175" s="47"/>
      <c r="C175" s="39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24">
        <v>-3</v>
      </c>
    </row>
    <row r="176" spans="1:32" ht="21" customHeight="1" x14ac:dyDescent="0.3">
      <c r="A176" s="57"/>
      <c r="B176" s="60" t="s">
        <v>18</v>
      </c>
      <c r="C176" s="60"/>
      <c r="D176" s="60"/>
      <c r="E176" s="85" t="s">
        <v>17</v>
      </c>
      <c r="F176" s="85"/>
      <c r="G176" s="54">
        <f>SUM(G90:G174)</f>
        <v>188</v>
      </c>
      <c r="H176" s="54"/>
      <c r="I176" s="22">
        <f>SUM(I90:I174)</f>
        <v>197</v>
      </c>
      <c r="J176" s="22">
        <f>SUM(J90:J174)</f>
        <v>189</v>
      </c>
      <c r="K176" s="22">
        <f>SUM(K90:K174)</f>
        <v>182</v>
      </c>
      <c r="L176" s="22">
        <f>SUM(M90:M174)</f>
        <v>169</v>
      </c>
      <c r="M176" s="22">
        <f>SUM(M90:M174)</f>
        <v>169</v>
      </c>
      <c r="N176" s="22">
        <f>SUM(N90:N174)</f>
        <v>159.5</v>
      </c>
      <c r="O176" s="22">
        <f>SUM(O90:O174)</f>
        <v>145.5</v>
      </c>
      <c r="P176" s="22">
        <f>SUM(P90:P174)</f>
        <v>138.5</v>
      </c>
      <c r="Q176" s="22">
        <f>SUM(Q90:Q174)</f>
        <v>129.5</v>
      </c>
      <c r="R176" s="22">
        <f>SUM(R90:R174)</f>
        <v>110.5</v>
      </c>
      <c r="S176" s="22">
        <f t="shared" ref="S176:X176" si="0">SUM(S90:S174)</f>
        <v>107.5</v>
      </c>
      <c r="T176" s="22">
        <f t="shared" si="0"/>
        <v>87</v>
      </c>
      <c r="U176" s="22">
        <f t="shared" si="0"/>
        <v>83</v>
      </c>
      <c r="V176" s="22">
        <f t="shared" si="0"/>
        <v>68</v>
      </c>
      <c r="W176" s="22">
        <f t="shared" si="0"/>
        <v>64</v>
      </c>
      <c r="X176" s="22">
        <f t="shared" si="0"/>
        <v>56</v>
      </c>
      <c r="Y176" s="22">
        <f>SUM(Y90:Y174)</f>
        <v>45</v>
      </c>
      <c r="Z176" s="22">
        <f>SUM(Z90:Z174)</f>
        <v>34</v>
      </c>
      <c r="AA176" s="22">
        <f>SUM(AA90:AA174)</f>
        <v>18</v>
      </c>
      <c r="AB176" s="22">
        <f>SUM(AB90:AB174)</f>
        <v>16</v>
      </c>
      <c r="AC176" s="22">
        <f>SUM(AC90:AC174)</f>
        <v>16</v>
      </c>
      <c r="AD176" s="22">
        <f>SUM(AD90:AD174)</f>
        <v>10</v>
      </c>
      <c r="AE176" s="22">
        <f>SUM(AE90:AE174)</f>
        <v>5</v>
      </c>
      <c r="AF176" s="22">
        <f>SUM(AF90:AF174)</f>
        <v>0</v>
      </c>
    </row>
    <row r="180" spans="6:30" x14ac:dyDescent="0.3">
      <c r="F180" s="94" t="s">
        <v>99</v>
      </c>
      <c r="G180" s="22">
        <v>202</v>
      </c>
      <c r="H180" s="22">
        <v>194</v>
      </c>
      <c r="I180" s="22">
        <v>186</v>
      </c>
      <c r="J180" s="22">
        <v>180</v>
      </c>
      <c r="K180" s="22">
        <v>172</v>
      </c>
      <c r="L180" s="22">
        <v>163</v>
      </c>
      <c r="M180" s="22">
        <v>151</v>
      </c>
      <c r="N180" s="22">
        <v>146</v>
      </c>
      <c r="O180" s="22">
        <v>134</v>
      </c>
      <c r="P180" s="22">
        <v>112</v>
      </c>
      <c r="Q180" s="22">
        <v>106</v>
      </c>
      <c r="R180" s="22">
        <v>87</v>
      </c>
      <c r="S180" s="22">
        <v>83</v>
      </c>
      <c r="T180" s="22">
        <v>68</v>
      </c>
      <c r="U180" s="22">
        <v>64</v>
      </c>
      <c r="V180" s="22">
        <v>55</v>
      </c>
      <c r="W180" s="22">
        <v>45</v>
      </c>
      <c r="X180" s="22">
        <v>33</v>
      </c>
      <c r="Y180" s="22">
        <v>22</v>
      </c>
      <c r="Z180" s="22">
        <v>16</v>
      </c>
      <c r="AA180" s="22">
        <v>16</v>
      </c>
      <c r="AB180" s="22">
        <v>16</v>
      </c>
      <c r="AC180" s="22">
        <v>8</v>
      </c>
      <c r="AD180" s="22">
        <v>0</v>
      </c>
    </row>
    <row r="181" spans="6:30" x14ac:dyDescent="0.3">
      <c r="F181" s="94" t="s">
        <v>17</v>
      </c>
      <c r="G181" s="22">
        <v>197</v>
      </c>
      <c r="H181" s="22">
        <v>189</v>
      </c>
      <c r="I181" s="22">
        <v>182</v>
      </c>
      <c r="J181" s="22">
        <v>169</v>
      </c>
      <c r="K181" s="22">
        <v>169</v>
      </c>
      <c r="L181" s="22">
        <v>159.5</v>
      </c>
      <c r="M181" s="22">
        <v>145.5</v>
      </c>
      <c r="N181" s="22">
        <v>138.5</v>
      </c>
      <c r="O181" s="22">
        <v>129.5</v>
      </c>
      <c r="P181" s="22">
        <v>110.5</v>
      </c>
      <c r="Q181" s="22">
        <v>107.5</v>
      </c>
      <c r="R181" s="22">
        <v>87</v>
      </c>
      <c r="S181" s="22">
        <v>83</v>
      </c>
      <c r="T181" s="22">
        <v>68</v>
      </c>
      <c r="U181" s="22">
        <v>64</v>
      </c>
      <c r="V181" s="22">
        <v>56</v>
      </c>
      <c r="W181" s="22">
        <v>45</v>
      </c>
      <c r="X181" s="22">
        <v>34</v>
      </c>
      <c r="Y181" s="22">
        <v>18</v>
      </c>
      <c r="Z181" s="22">
        <v>16</v>
      </c>
      <c r="AA181" s="22">
        <v>16</v>
      </c>
      <c r="AB181" s="22">
        <v>10</v>
      </c>
      <c r="AC181" s="22">
        <v>5</v>
      </c>
      <c r="AD181" s="22">
        <v>0</v>
      </c>
    </row>
  </sheetData>
  <mergeCells count="309">
    <mergeCell ref="B172:B175"/>
    <mergeCell ref="C172:D172"/>
    <mergeCell ref="E172:F172"/>
    <mergeCell ref="C174:D174"/>
    <mergeCell ref="E174:F174"/>
    <mergeCell ref="B176:D176"/>
    <mergeCell ref="E176:F176"/>
    <mergeCell ref="G176:H176"/>
    <mergeCell ref="B163:B171"/>
    <mergeCell ref="C163:D163"/>
    <mergeCell ref="E163:F163"/>
    <mergeCell ref="C164:D164"/>
    <mergeCell ref="E164:F164"/>
    <mergeCell ref="C165:D165"/>
    <mergeCell ref="E165:F165"/>
    <mergeCell ref="C166:D166"/>
    <mergeCell ref="E166:F166"/>
    <mergeCell ref="C167:D167"/>
    <mergeCell ref="E167:F167"/>
    <mergeCell ref="C168:D168"/>
    <mergeCell ref="E168:F168"/>
    <mergeCell ref="C169:D169"/>
    <mergeCell ref="E169:F169"/>
    <mergeCell ref="C170:D170"/>
    <mergeCell ref="E170:F170"/>
    <mergeCell ref="C171:D171"/>
    <mergeCell ref="E171:F171"/>
    <mergeCell ref="B150:B162"/>
    <mergeCell ref="C150:D150"/>
    <mergeCell ref="E150:F150"/>
    <mergeCell ref="C151:D151"/>
    <mergeCell ref="E151:F151"/>
    <mergeCell ref="C152:D152"/>
    <mergeCell ref="E152:F152"/>
    <mergeCell ref="C153:D153"/>
    <mergeCell ref="E153:F153"/>
    <mergeCell ref="C155:D155"/>
    <mergeCell ref="E155:F155"/>
    <mergeCell ref="C157:D157"/>
    <mergeCell ref="E157:F157"/>
    <mergeCell ref="C158:D158"/>
    <mergeCell ref="E158:F158"/>
    <mergeCell ref="C159:D159"/>
    <mergeCell ref="E159:F159"/>
    <mergeCell ref="C161:D161"/>
    <mergeCell ref="E161:F161"/>
    <mergeCell ref="B139:B149"/>
    <mergeCell ref="C139:D139"/>
    <mergeCell ref="E139:F139"/>
    <mergeCell ref="C140:D140"/>
    <mergeCell ref="E140:F140"/>
    <mergeCell ref="C141:D141"/>
    <mergeCell ref="E141:F141"/>
    <mergeCell ref="C143:D143"/>
    <mergeCell ref="E143:F143"/>
    <mergeCell ref="C144:D144"/>
    <mergeCell ref="E144:F144"/>
    <mergeCell ref="C145:D145"/>
    <mergeCell ref="E145:F145"/>
    <mergeCell ref="C146:D146"/>
    <mergeCell ref="E146:F146"/>
    <mergeCell ref="C147:D147"/>
    <mergeCell ref="E147:F147"/>
    <mergeCell ref="C149:D149"/>
    <mergeCell ref="E149:F149"/>
    <mergeCell ref="C133:D133"/>
    <mergeCell ref="E133:F133"/>
    <mergeCell ref="C134:D134"/>
    <mergeCell ref="E134:F134"/>
    <mergeCell ref="C135:D135"/>
    <mergeCell ref="E135:F135"/>
    <mergeCell ref="C137:D137"/>
    <mergeCell ref="E137:F137"/>
    <mergeCell ref="C138:D138"/>
    <mergeCell ref="E138:F138"/>
    <mergeCell ref="C128:D128"/>
    <mergeCell ref="E128:F128"/>
    <mergeCell ref="C129:D129"/>
    <mergeCell ref="E129:F129"/>
    <mergeCell ref="U130:AF130"/>
    <mergeCell ref="C131:D131"/>
    <mergeCell ref="E131:F131"/>
    <mergeCell ref="C132:D132"/>
    <mergeCell ref="E132:F132"/>
    <mergeCell ref="Z113:AF113"/>
    <mergeCell ref="C114:D114"/>
    <mergeCell ref="E114:F114"/>
    <mergeCell ref="C115:D115"/>
    <mergeCell ref="E115:F115"/>
    <mergeCell ref="B117:B138"/>
    <mergeCell ref="C117:D117"/>
    <mergeCell ref="E117:F117"/>
    <mergeCell ref="C118:D118"/>
    <mergeCell ref="E118:F118"/>
    <mergeCell ref="C119:D119"/>
    <mergeCell ref="E119:F119"/>
    <mergeCell ref="C120:D120"/>
    <mergeCell ref="E120:F120"/>
    <mergeCell ref="C121:D121"/>
    <mergeCell ref="E121:F121"/>
    <mergeCell ref="C123:D123"/>
    <mergeCell ref="E123:F123"/>
    <mergeCell ref="C125:D125"/>
    <mergeCell ref="E125:F125"/>
    <mergeCell ref="C126:D126"/>
    <mergeCell ref="E126:F126"/>
    <mergeCell ref="C127:D127"/>
    <mergeCell ref="E127:F127"/>
    <mergeCell ref="C101:D101"/>
    <mergeCell ref="E101:F101"/>
    <mergeCell ref="C102:D102"/>
    <mergeCell ref="E102:F102"/>
    <mergeCell ref="B103:B116"/>
    <mergeCell ref="C103:D103"/>
    <mergeCell ref="E103:F103"/>
    <mergeCell ref="C105:D105"/>
    <mergeCell ref="E105:F105"/>
    <mergeCell ref="C107:D107"/>
    <mergeCell ref="E107:F107"/>
    <mergeCell ref="C108:D108"/>
    <mergeCell ref="E108:F108"/>
    <mergeCell ref="C109:D109"/>
    <mergeCell ref="E109:F109"/>
    <mergeCell ref="C110:D110"/>
    <mergeCell ref="E110:F110"/>
    <mergeCell ref="C111:D111"/>
    <mergeCell ref="E111:F111"/>
    <mergeCell ref="C112:D112"/>
    <mergeCell ref="E112:F112"/>
    <mergeCell ref="C89:D89"/>
    <mergeCell ref="E89:F89"/>
    <mergeCell ref="A90:A176"/>
    <mergeCell ref="B90:D90"/>
    <mergeCell ref="E90:F90"/>
    <mergeCell ref="B92:D92"/>
    <mergeCell ref="E92:F92"/>
    <mergeCell ref="B93:D93"/>
    <mergeCell ref="E93:F93"/>
    <mergeCell ref="B94:B102"/>
    <mergeCell ref="C94:D94"/>
    <mergeCell ref="E94:F94"/>
    <mergeCell ref="C95:D95"/>
    <mergeCell ref="E95:F95"/>
    <mergeCell ref="C96:D96"/>
    <mergeCell ref="E96:F96"/>
    <mergeCell ref="C97:D97"/>
    <mergeCell ref="E97:F97"/>
    <mergeCell ref="C98:D98"/>
    <mergeCell ref="E98:F98"/>
    <mergeCell ref="C99:D99"/>
    <mergeCell ref="E99:F99"/>
    <mergeCell ref="C100:D100"/>
    <mergeCell ref="E100:F100"/>
    <mergeCell ref="C83:D83"/>
    <mergeCell ref="C80:D80"/>
    <mergeCell ref="C39:D39"/>
    <mergeCell ref="C44:D44"/>
    <mergeCell ref="C56:D56"/>
    <mergeCell ref="C45:D45"/>
    <mergeCell ref="C46:D46"/>
    <mergeCell ref="C50:D50"/>
    <mergeCell ref="E49:F49"/>
    <mergeCell ref="C47:D47"/>
    <mergeCell ref="C48:D48"/>
    <mergeCell ref="C49:D49"/>
    <mergeCell ref="E43:F43"/>
    <mergeCell ref="C57:D57"/>
    <mergeCell ref="E57:F57"/>
    <mergeCell ref="C64:D64"/>
    <mergeCell ref="E64:F64"/>
    <mergeCell ref="C82:D82"/>
    <mergeCell ref="E82:F82"/>
    <mergeCell ref="E81:F81"/>
    <mergeCell ref="C21:D21"/>
    <mergeCell ref="C22:D22"/>
    <mergeCell ref="C23:D23"/>
    <mergeCell ref="C24:D24"/>
    <mergeCell ref="C25:D25"/>
    <mergeCell ref="C27:D27"/>
    <mergeCell ref="C28:D28"/>
    <mergeCell ref="E30:F30"/>
    <mergeCell ref="B18:D18"/>
    <mergeCell ref="B19:B27"/>
    <mergeCell ref="C20:D20"/>
    <mergeCell ref="C26:D26"/>
    <mergeCell ref="E26:F26"/>
    <mergeCell ref="A1:B1"/>
    <mergeCell ref="A2:B2"/>
    <mergeCell ref="A3:B3"/>
    <mergeCell ref="A4:B4"/>
    <mergeCell ref="C19:D19"/>
    <mergeCell ref="C35:D35"/>
    <mergeCell ref="C36:D36"/>
    <mergeCell ref="A16:A85"/>
    <mergeCell ref="B85:D85"/>
    <mergeCell ref="C73:D73"/>
    <mergeCell ref="C42:D42"/>
    <mergeCell ref="C43:D43"/>
    <mergeCell ref="B38:B55"/>
    <mergeCell ref="C51:D51"/>
    <mergeCell ref="C52:D52"/>
    <mergeCell ref="C53:D53"/>
    <mergeCell ref="C40:D40"/>
    <mergeCell ref="C41:D41"/>
    <mergeCell ref="B6:E6"/>
    <mergeCell ref="B13:C13"/>
    <mergeCell ref="C15:D15"/>
    <mergeCell ref="E15:F15"/>
    <mergeCell ref="B16:D16"/>
    <mergeCell ref="B17:D17"/>
    <mergeCell ref="E29:F29"/>
    <mergeCell ref="E31:F31"/>
    <mergeCell ref="E32:F32"/>
    <mergeCell ref="E33:F33"/>
    <mergeCell ref="C29:D29"/>
    <mergeCell ref="C30:D30"/>
    <mergeCell ref="C31:D31"/>
    <mergeCell ref="C32:D32"/>
    <mergeCell ref="C38:D38"/>
    <mergeCell ref="C33:D33"/>
    <mergeCell ref="C34:D34"/>
    <mergeCell ref="C37:D37"/>
    <mergeCell ref="E85:F85"/>
    <mergeCell ref="E74:F74"/>
    <mergeCell ref="E76:F76"/>
    <mergeCell ref="E77:F77"/>
    <mergeCell ref="E78:F78"/>
    <mergeCell ref="E79:F79"/>
    <mergeCell ref="E80:F80"/>
    <mergeCell ref="E16:F16"/>
    <mergeCell ref="E17:F17"/>
    <mergeCell ref="E18:F18"/>
    <mergeCell ref="E19:F19"/>
    <mergeCell ref="E21:F21"/>
    <mergeCell ref="E22:F22"/>
    <mergeCell ref="E23:F23"/>
    <mergeCell ref="E24:F24"/>
    <mergeCell ref="E37:F37"/>
    <mergeCell ref="E20:F20"/>
    <mergeCell ref="E34:F34"/>
    <mergeCell ref="E35:F35"/>
    <mergeCell ref="E36:F36"/>
    <mergeCell ref="E25:F25"/>
    <mergeCell ref="E27:F27"/>
    <mergeCell ref="E28:F28"/>
    <mergeCell ref="E38:F38"/>
    <mergeCell ref="E39:F39"/>
    <mergeCell ref="E56:F56"/>
    <mergeCell ref="E50:F50"/>
    <mergeCell ref="E51:F51"/>
    <mergeCell ref="E52:F52"/>
    <mergeCell ref="E53:F53"/>
    <mergeCell ref="E44:F44"/>
    <mergeCell ref="E45:F45"/>
    <mergeCell ref="E46:F46"/>
    <mergeCell ref="E47:F47"/>
    <mergeCell ref="E48:F48"/>
    <mergeCell ref="E42:F42"/>
    <mergeCell ref="E40:F40"/>
    <mergeCell ref="E41:F41"/>
    <mergeCell ref="C84:D84"/>
    <mergeCell ref="C81:D81"/>
    <mergeCell ref="C62:D62"/>
    <mergeCell ref="C63:D63"/>
    <mergeCell ref="E73:F73"/>
    <mergeCell ref="E75:F75"/>
    <mergeCell ref="E66:F66"/>
    <mergeCell ref="C66:D66"/>
    <mergeCell ref="E67:F67"/>
    <mergeCell ref="E68:F68"/>
    <mergeCell ref="E69:F69"/>
    <mergeCell ref="E83:F83"/>
    <mergeCell ref="E84:F84"/>
    <mergeCell ref="E59:F59"/>
    <mergeCell ref="E60:F60"/>
    <mergeCell ref="E65:F65"/>
    <mergeCell ref="B74:B82"/>
    <mergeCell ref="C58:D58"/>
    <mergeCell ref="C59:D59"/>
    <mergeCell ref="C60:D60"/>
    <mergeCell ref="C70:D70"/>
    <mergeCell ref="C69:D69"/>
    <mergeCell ref="C61:D61"/>
    <mergeCell ref="C68:D68"/>
    <mergeCell ref="C65:D65"/>
    <mergeCell ref="C67:D67"/>
    <mergeCell ref="E61:F61"/>
    <mergeCell ref="B56:B64"/>
    <mergeCell ref="B65:B73"/>
    <mergeCell ref="B83:B84"/>
    <mergeCell ref="B28:B37"/>
    <mergeCell ref="C54:D54"/>
    <mergeCell ref="C55:D55"/>
    <mergeCell ref="E54:F54"/>
    <mergeCell ref="E55:F55"/>
    <mergeCell ref="C71:D71"/>
    <mergeCell ref="E71:F71"/>
    <mergeCell ref="C79:D79"/>
    <mergeCell ref="C78:D78"/>
    <mergeCell ref="C77:D77"/>
    <mergeCell ref="C76:D76"/>
    <mergeCell ref="C74:D74"/>
    <mergeCell ref="C72:D72"/>
    <mergeCell ref="E62:F62"/>
    <mergeCell ref="E63:F63"/>
    <mergeCell ref="E72:F72"/>
    <mergeCell ref="C75:D75"/>
    <mergeCell ref="E70:F70"/>
    <mergeCell ref="E58:F58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01"/>
  <sheetViews>
    <sheetView topLeftCell="A65" zoomScale="55" zoomScaleNormal="55" workbookViewId="0">
      <selection activeCell="E30" sqref="E30:F30"/>
    </sheetView>
  </sheetViews>
  <sheetFormatPr defaultRowHeight="13.8" x14ac:dyDescent="0.25"/>
  <cols>
    <col min="1" max="1" width="13.59765625" customWidth="1"/>
    <col min="2" max="2" width="21.09765625" customWidth="1"/>
    <col min="3" max="3" width="55.8984375" customWidth="1"/>
    <col min="4" max="4" width="12" customWidth="1"/>
    <col min="5" max="5" width="10.296875" customWidth="1"/>
    <col min="6" max="6" width="20.09765625" customWidth="1"/>
    <col min="7" max="8" width="6.09765625" customWidth="1"/>
    <col min="9" max="19" width="6" customWidth="1"/>
    <col min="20" max="20" width="6.09765625" customWidth="1"/>
    <col min="21" max="28" width="6" customWidth="1"/>
    <col min="29" max="29" width="6.09765625" customWidth="1"/>
    <col min="30" max="30" width="6" customWidth="1"/>
  </cols>
  <sheetData>
    <row r="1" spans="1:60" ht="17.399999999999999" thickBot="1" x14ac:dyDescent="0.35">
      <c r="A1" s="59" t="s">
        <v>3</v>
      </c>
      <c r="B1" s="59"/>
      <c r="C1" s="5" t="s">
        <v>4</v>
      </c>
      <c r="D1" s="1"/>
      <c r="E1" s="11"/>
      <c r="F1" s="12" t="s">
        <v>107</v>
      </c>
    </row>
    <row r="2" spans="1:60" ht="17.399999999999999" thickBot="1" x14ac:dyDescent="0.35">
      <c r="A2" s="59" t="s">
        <v>2</v>
      </c>
      <c r="B2" s="59"/>
      <c r="C2" s="3" t="s">
        <v>39</v>
      </c>
      <c r="D2" s="1"/>
      <c r="E2" s="13"/>
      <c r="F2" s="14" t="s">
        <v>106</v>
      </c>
    </row>
    <row r="3" spans="1:60" ht="17.399999999999999" thickBot="1" x14ac:dyDescent="0.35">
      <c r="A3" s="59" t="s">
        <v>1</v>
      </c>
      <c r="B3" s="59"/>
      <c r="C3" s="4">
        <v>44291</v>
      </c>
      <c r="D3" s="1"/>
      <c r="E3" s="15"/>
      <c r="F3" s="14" t="s">
        <v>105</v>
      </c>
    </row>
    <row r="4" spans="1:60" ht="18" customHeight="1" thickBot="1" x14ac:dyDescent="0.35">
      <c r="A4" s="59" t="s">
        <v>0</v>
      </c>
      <c r="B4" s="59"/>
      <c r="C4" s="4">
        <v>44311</v>
      </c>
      <c r="D4" s="1"/>
      <c r="E4" s="16"/>
      <c r="F4" s="14" t="s">
        <v>104</v>
      </c>
    </row>
    <row r="5" spans="1:60" ht="18" customHeight="1" thickBot="1" x14ac:dyDescent="0.35">
      <c r="A5" s="1"/>
      <c r="B5" s="1"/>
      <c r="C5" s="1"/>
      <c r="D5" s="1"/>
      <c r="E5" s="17"/>
      <c r="F5" s="18" t="s">
        <v>103</v>
      </c>
    </row>
    <row r="6" spans="1:60" ht="17.399999999999999" thickBot="1" x14ac:dyDescent="0.35">
      <c r="A6" s="1"/>
      <c r="B6" s="66" t="s">
        <v>40</v>
      </c>
      <c r="C6" s="66"/>
      <c r="D6" s="66"/>
      <c r="E6" s="67"/>
    </row>
    <row r="7" spans="1:60" ht="17.399999999999999" thickBot="1" x14ac:dyDescent="0.35">
      <c r="A7" s="1"/>
      <c r="B7" s="7" t="s">
        <v>7</v>
      </c>
      <c r="C7" s="7" t="s">
        <v>100</v>
      </c>
      <c r="D7" s="7" t="s">
        <v>17</v>
      </c>
      <c r="E7" s="7" t="s">
        <v>99</v>
      </c>
    </row>
    <row r="8" spans="1:60" ht="17.399999999999999" thickBot="1" x14ac:dyDescent="0.35">
      <c r="A8" s="1"/>
      <c r="B8" s="9">
        <v>1</v>
      </c>
      <c r="C8" s="3" t="s">
        <v>8</v>
      </c>
      <c r="D8" s="3">
        <f ca="1">SUMIF($E$16:$F$78,"Minh",$G$16:$G$78)+SUMIF($E$16:$F$78,"All team",$G$16:$G$78)/5</f>
        <v>19.399999999999999</v>
      </c>
      <c r="E8" s="3">
        <f ca="1">SUMIF($E$16:$F$78,"Minh",$H$16:$H$78)+SUMIF($E$16:$F$78,"All team",$H$16:$H$78)/5</f>
        <v>19</v>
      </c>
    </row>
    <row r="9" spans="1:60" ht="17.399999999999999" thickBot="1" x14ac:dyDescent="0.35">
      <c r="A9" s="1"/>
      <c r="B9" s="9">
        <v>2</v>
      </c>
      <c r="C9" s="3" t="s">
        <v>9</v>
      </c>
      <c r="D9" s="3">
        <f ca="1">SUMIF($E$16:$F$78,"M.Thắng",$G$16:$G$78)+SUMIF($E$16:$F$78,"All team",$G$16:$G$78)/5+SUMIF($E$16:$F$78,"Quang,M.Thắng",$G$16:$G$78)/2</f>
        <v>26.9</v>
      </c>
      <c r="E9" s="3">
        <f ca="1">SUMIF($E$16:$F$78,"M.Thắng",$H$16:$H$78)+SUMIF($E$16:$F$78,"All team",$H$16:$H$78)/5+SUMIF($E$16:$F$78,"Quang,M.Thắng",$H$16:$H$78)/2</f>
        <v>28</v>
      </c>
    </row>
    <row r="10" spans="1:60" ht="17.399999999999999" thickBot="1" x14ac:dyDescent="0.35">
      <c r="A10" s="1"/>
      <c r="B10" s="9">
        <v>3</v>
      </c>
      <c r="C10" s="3" t="s">
        <v>10</v>
      </c>
      <c r="D10" s="3">
        <f ca="1">SUMIF($E$16:$F$78,"T.Thắng",$G$16:$G$78)+SUMIF($E$16:$F$78,"All team",$G$16:$G$78)/5+SUMIF($E$16:$F$78,"Bửu, T.Thắng",$G$16:$G$78)/2</f>
        <v>20.399999999999999</v>
      </c>
      <c r="E10" s="3">
        <f ca="1">SUMIF($E$16:$F$78,"T.Thắng",$H$16:$H$78)+SUMIF($E$16:$F$78,"All team",$H$16:$H$78)/5+SUMIF($E$16:$F$78,"Bửu, T.Thắng",$H$16:$H$78)/2</f>
        <v>20</v>
      </c>
    </row>
    <row r="11" spans="1:60" ht="17.399999999999999" thickBot="1" x14ac:dyDescent="0.35">
      <c r="A11" s="1"/>
      <c r="B11" s="9">
        <v>4</v>
      </c>
      <c r="C11" s="3" t="s">
        <v>11</v>
      </c>
      <c r="D11" s="3">
        <f ca="1">SUMIF($E$16:$F$78,"Quang",$G$16:$G$78)+SUMIF($E$16:$F$78,"All team",$G$16:$G$78)/5+SUMIF($E$16:$F$78,"Quang,M.Thắng",$G$16:$G$78)/2</f>
        <v>32.9</v>
      </c>
      <c r="E11" s="3">
        <f ca="1">SUMIF($E$16:$F$78,"Quang",$H$16:$H$78)+SUMIF($E$16:$F$78,"All team",$H$16:$H$78)/5+SUMIF($E$16:$F$78,"Quang,M.Thắng",$H$16:$H$78)/2</f>
        <v>32</v>
      </c>
    </row>
    <row r="12" spans="1:60" ht="17.399999999999999" thickBot="1" x14ac:dyDescent="0.35">
      <c r="A12" s="1"/>
      <c r="B12" s="9">
        <v>5</v>
      </c>
      <c r="C12" s="3" t="s">
        <v>12</v>
      </c>
      <c r="D12" s="3">
        <f ca="1">SUMIF($E$16:$F$78,"Bửu",$G$16:$G$78)+SUMIF($E$16:$F$78,"All team",$G$16:$G$78)/5+SUMIF($E$16:$F$78,"Bửu, T.Thắng",$G$16:$G$78)/2</f>
        <v>18.399999999999999</v>
      </c>
      <c r="E12" s="3">
        <f ca="1">SUMIF($E$16:$F$78,"Bửu",$H$16:$H$78)+SUMIF($E$16:$F$78,"All team",$H$16:$H$78)/5+SUMIF($E$16:$F$78,"Bửu, T.Thắng",$H$16:$H$78)/2</f>
        <v>20</v>
      </c>
    </row>
    <row r="13" spans="1:60" ht="17.399999999999999" thickBot="1" x14ac:dyDescent="0.35">
      <c r="A13" s="1"/>
      <c r="B13" s="61" t="s">
        <v>18</v>
      </c>
      <c r="C13" s="61"/>
      <c r="D13" s="6">
        <f ca="1">SUM(D8:D12)</f>
        <v>118</v>
      </c>
      <c r="E13" s="6">
        <f ca="1">SUM(E8:E12)</f>
        <v>119</v>
      </c>
    </row>
    <row r="15" spans="1:60" ht="63.75" customHeight="1" x14ac:dyDescent="0.3">
      <c r="A15" s="27" t="s">
        <v>13</v>
      </c>
      <c r="B15" s="27" t="s">
        <v>14</v>
      </c>
      <c r="C15" s="69" t="s">
        <v>15</v>
      </c>
      <c r="D15" s="69"/>
      <c r="E15" s="69" t="s">
        <v>16</v>
      </c>
      <c r="F15" s="69"/>
      <c r="G15" s="20" t="s">
        <v>17</v>
      </c>
      <c r="H15" s="20" t="s">
        <v>99</v>
      </c>
      <c r="I15" s="21">
        <v>44291</v>
      </c>
      <c r="J15" s="21">
        <v>44292</v>
      </c>
      <c r="K15" s="21">
        <v>44293</v>
      </c>
      <c r="L15" s="21">
        <v>44294</v>
      </c>
      <c r="M15" s="21">
        <v>44295</v>
      </c>
      <c r="N15" s="21">
        <v>44296</v>
      </c>
      <c r="O15" s="21">
        <v>44297</v>
      </c>
      <c r="P15" s="21">
        <v>44298</v>
      </c>
      <c r="Q15" s="21">
        <v>44299</v>
      </c>
      <c r="R15" s="21">
        <v>44300</v>
      </c>
      <c r="S15" s="21">
        <v>44301</v>
      </c>
      <c r="T15" s="21">
        <v>44302</v>
      </c>
      <c r="U15" s="21">
        <v>44303</v>
      </c>
      <c r="V15" s="21">
        <v>44304</v>
      </c>
      <c r="W15" s="21">
        <v>44305</v>
      </c>
      <c r="X15" s="21">
        <v>44306</v>
      </c>
      <c r="Y15" s="21">
        <v>44307</v>
      </c>
      <c r="Z15" s="21">
        <v>44308</v>
      </c>
      <c r="AA15" s="21">
        <v>44309</v>
      </c>
      <c r="AB15" s="21">
        <v>44310</v>
      </c>
      <c r="AC15" s="21">
        <v>44311</v>
      </c>
      <c r="AD15" s="21">
        <v>44312</v>
      </c>
      <c r="AE15" s="8"/>
      <c r="AF15" s="8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ht="16.8" x14ac:dyDescent="0.3">
      <c r="A16" s="57" t="s">
        <v>39</v>
      </c>
      <c r="B16" s="53" t="s">
        <v>19</v>
      </c>
      <c r="C16" s="53"/>
      <c r="D16" s="53"/>
      <c r="E16" s="54" t="s">
        <v>91</v>
      </c>
      <c r="F16" s="54"/>
      <c r="G16" s="22">
        <v>10</v>
      </c>
      <c r="H16" s="22">
        <v>10</v>
      </c>
      <c r="I16" s="22">
        <v>10</v>
      </c>
      <c r="J16" s="23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</row>
    <row r="17" spans="1:30" ht="16.8" x14ac:dyDescent="0.3">
      <c r="A17" s="57"/>
      <c r="B17" s="53" t="s">
        <v>88</v>
      </c>
      <c r="C17" s="53"/>
      <c r="D17" s="53"/>
      <c r="E17" s="54" t="s">
        <v>92</v>
      </c>
      <c r="F17" s="54"/>
      <c r="G17" s="22">
        <v>2</v>
      </c>
      <c r="H17" s="22">
        <v>4</v>
      </c>
      <c r="I17" s="22">
        <v>4</v>
      </c>
      <c r="J17" s="22">
        <v>2</v>
      </c>
      <c r="K17" s="23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</row>
    <row r="18" spans="1:30" ht="16.8" x14ac:dyDescent="0.3">
      <c r="A18" s="57"/>
      <c r="B18" s="54"/>
      <c r="C18" s="54"/>
      <c r="D18" s="54"/>
      <c r="E18" s="54"/>
      <c r="F18" s="54"/>
      <c r="G18" s="22"/>
      <c r="H18" s="22"/>
      <c r="I18" s="22"/>
      <c r="J18" s="22"/>
      <c r="K18" s="24">
        <v>2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</row>
    <row r="19" spans="1:30" ht="16.8" x14ac:dyDescent="0.3">
      <c r="A19" s="57"/>
      <c r="B19" s="53" t="s">
        <v>21</v>
      </c>
      <c r="C19" s="53"/>
      <c r="D19" s="53"/>
      <c r="E19" s="54" t="s">
        <v>92</v>
      </c>
      <c r="F19" s="54"/>
      <c r="G19" s="22">
        <v>6</v>
      </c>
      <c r="H19" s="22">
        <v>4</v>
      </c>
      <c r="I19" s="22">
        <v>4</v>
      </c>
      <c r="J19" s="22">
        <v>4</v>
      </c>
      <c r="K19" s="22">
        <v>4</v>
      </c>
      <c r="L19" s="23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</row>
    <row r="20" spans="1:30" ht="16.8" x14ac:dyDescent="0.3">
      <c r="A20" s="57"/>
      <c r="B20" s="54"/>
      <c r="C20" s="54"/>
      <c r="D20" s="54"/>
      <c r="E20" s="54"/>
      <c r="F20" s="54"/>
      <c r="G20" s="22"/>
      <c r="H20" s="22"/>
      <c r="I20" s="22"/>
      <c r="J20" s="22"/>
      <c r="K20" s="22"/>
      <c r="L20" s="25">
        <v>2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</row>
    <row r="21" spans="1:30" ht="17.25" customHeight="1" x14ac:dyDescent="0.3">
      <c r="A21" s="57"/>
      <c r="B21" s="57" t="s">
        <v>23</v>
      </c>
      <c r="C21" s="53" t="s">
        <v>41</v>
      </c>
      <c r="D21" s="53"/>
      <c r="E21" s="54" t="s">
        <v>93</v>
      </c>
      <c r="F21" s="54"/>
      <c r="G21" s="26">
        <v>0.25</v>
      </c>
      <c r="H21" s="26">
        <v>0.25</v>
      </c>
      <c r="I21" s="26">
        <v>0.25</v>
      </c>
      <c r="J21" s="26">
        <v>0.25</v>
      </c>
      <c r="K21" s="26">
        <v>0.25</v>
      </c>
      <c r="L21" s="26">
        <v>0.25</v>
      </c>
      <c r="M21" s="23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</row>
    <row r="22" spans="1:30" ht="16.8" x14ac:dyDescent="0.3">
      <c r="A22" s="57"/>
      <c r="B22" s="57"/>
      <c r="C22" s="53" t="s">
        <v>55</v>
      </c>
      <c r="D22" s="53"/>
      <c r="E22" s="54" t="s">
        <v>93</v>
      </c>
      <c r="F22" s="54"/>
      <c r="G22" s="26">
        <v>0.25</v>
      </c>
      <c r="H22" s="26">
        <v>0.25</v>
      </c>
      <c r="I22" s="26">
        <v>0.25</v>
      </c>
      <c r="J22" s="26">
        <v>0.25</v>
      </c>
      <c r="K22" s="26">
        <v>0.25</v>
      </c>
      <c r="L22" s="26">
        <v>0.25</v>
      </c>
      <c r="M22" s="23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</row>
    <row r="23" spans="1:30" ht="16.8" x14ac:dyDescent="0.3">
      <c r="A23" s="57"/>
      <c r="B23" s="57"/>
      <c r="C23" s="53" t="s">
        <v>42</v>
      </c>
      <c r="D23" s="53"/>
      <c r="E23" s="54" t="s">
        <v>93</v>
      </c>
      <c r="F23" s="54"/>
      <c r="G23" s="26">
        <v>0.25</v>
      </c>
      <c r="H23" s="26">
        <v>0.25</v>
      </c>
      <c r="I23" s="26">
        <v>0.25</v>
      </c>
      <c r="J23" s="26">
        <v>0.25</v>
      </c>
      <c r="K23" s="26">
        <v>0.25</v>
      </c>
      <c r="L23" s="26">
        <v>0.25</v>
      </c>
      <c r="M23" s="23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</row>
    <row r="24" spans="1:30" ht="16.8" x14ac:dyDescent="0.3">
      <c r="A24" s="57"/>
      <c r="B24" s="57"/>
      <c r="C24" s="53" t="s">
        <v>43</v>
      </c>
      <c r="D24" s="53"/>
      <c r="E24" s="54" t="s">
        <v>93</v>
      </c>
      <c r="F24" s="54"/>
      <c r="G24" s="26">
        <v>0.25</v>
      </c>
      <c r="H24" s="26">
        <v>0.25</v>
      </c>
      <c r="I24" s="26">
        <v>0.25</v>
      </c>
      <c r="J24" s="26">
        <v>0.25</v>
      </c>
      <c r="K24" s="26">
        <v>0.25</v>
      </c>
      <c r="L24" s="26">
        <v>0.25</v>
      </c>
      <c r="M24" s="23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</row>
    <row r="25" spans="1:30" ht="16.8" x14ac:dyDescent="0.3">
      <c r="A25" s="57"/>
      <c r="B25" s="57"/>
      <c r="C25" s="53" t="s">
        <v>44</v>
      </c>
      <c r="D25" s="53"/>
      <c r="E25" s="54" t="s">
        <v>93</v>
      </c>
      <c r="F25" s="54"/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 s="22">
        <v>1</v>
      </c>
      <c r="M25" s="22">
        <v>1</v>
      </c>
      <c r="N25" s="23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</row>
    <row r="26" spans="1:30" ht="16.8" x14ac:dyDescent="0.3">
      <c r="A26" s="57"/>
      <c r="B26" s="57"/>
      <c r="C26" s="53" t="s">
        <v>45</v>
      </c>
      <c r="D26" s="53"/>
      <c r="E26" s="54" t="s">
        <v>93</v>
      </c>
      <c r="F26" s="54"/>
      <c r="G26" s="22">
        <v>1</v>
      </c>
      <c r="H26" s="22">
        <v>1</v>
      </c>
      <c r="I26" s="22">
        <v>1</v>
      </c>
      <c r="J26" s="22">
        <v>1</v>
      </c>
      <c r="K26" s="22">
        <v>1</v>
      </c>
      <c r="L26" s="22">
        <v>1</v>
      </c>
      <c r="M26" s="22">
        <v>1</v>
      </c>
      <c r="N26" s="23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</row>
    <row r="27" spans="1:30" ht="16.8" x14ac:dyDescent="0.3">
      <c r="A27" s="57"/>
      <c r="B27" s="57"/>
      <c r="C27" s="53" t="s">
        <v>89</v>
      </c>
      <c r="D27" s="53"/>
      <c r="E27" s="54" t="s">
        <v>91</v>
      </c>
      <c r="F27" s="54"/>
      <c r="G27" s="22">
        <v>5</v>
      </c>
      <c r="H27" s="22">
        <v>10</v>
      </c>
      <c r="I27" s="22">
        <v>10</v>
      </c>
      <c r="J27" s="22">
        <v>10</v>
      </c>
      <c r="K27" s="22">
        <v>10</v>
      </c>
      <c r="L27" s="22">
        <v>10</v>
      </c>
      <c r="M27" s="22">
        <v>10</v>
      </c>
      <c r="N27" s="22">
        <v>5</v>
      </c>
      <c r="O27" s="23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</row>
    <row r="28" spans="1:30" ht="16.8" x14ac:dyDescent="0.3">
      <c r="A28" s="57"/>
      <c r="B28" s="57"/>
      <c r="C28" s="54"/>
      <c r="D28" s="54"/>
      <c r="E28" s="54"/>
      <c r="F28" s="54"/>
      <c r="G28" s="22"/>
      <c r="H28" s="22"/>
      <c r="I28" s="22"/>
      <c r="J28" s="22"/>
      <c r="K28" s="22"/>
      <c r="L28" s="22"/>
      <c r="M28" s="22"/>
      <c r="N28" s="10"/>
      <c r="O28" s="24">
        <v>5</v>
      </c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</row>
    <row r="29" spans="1:30" ht="16.8" x14ac:dyDescent="0.3">
      <c r="A29" s="57"/>
      <c r="B29" s="57" t="s">
        <v>27</v>
      </c>
      <c r="C29" s="53" t="s">
        <v>48</v>
      </c>
      <c r="D29" s="53"/>
      <c r="E29" s="54" t="s">
        <v>95</v>
      </c>
      <c r="F29" s="54"/>
      <c r="G29" s="22">
        <v>1</v>
      </c>
      <c r="H29" s="22">
        <v>1</v>
      </c>
      <c r="I29" s="22">
        <v>1</v>
      </c>
      <c r="J29" s="22">
        <v>1</v>
      </c>
      <c r="K29" s="22">
        <v>1</v>
      </c>
      <c r="L29" s="22">
        <v>1</v>
      </c>
      <c r="M29" s="22">
        <v>1</v>
      </c>
      <c r="N29" s="22">
        <v>1</v>
      </c>
      <c r="O29" s="22">
        <v>1</v>
      </c>
      <c r="P29" s="23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</row>
    <row r="30" spans="1:30" ht="16.8" x14ac:dyDescent="0.3">
      <c r="A30" s="57"/>
      <c r="B30" s="57"/>
      <c r="C30" s="53" t="s">
        <v>56</v>
      </c>
      <c r="D30" s="53"/>
      <c r="E30" s="54" t="s">
        <v>95</v>
      </c>
      <c r="F30" s="54"/>
      <c r="G30" s="22">
        <v>3</v>
      </c>
      <c r="H30" s="22">
        <v>1</v>
      </c>
      <c r="I30" s="22">
        <v>1</v>
      </c>
      <c r="J30" s="22">
        <v>1</v>
      </c>
      <c r="K30" s="22">
        <v>1</v>
      </c>
      <c r="L30" s="22">
        <v>1</v>
      </c>
      <c r="M30" s="22">
        <v>1</v>
      </c>
      <c r="N30" s="22">
        <v>1</v>
      </c>
      <c r="O30" s="22">
        <v>1</v>
      </c>
      <c r="P30" s="23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</row>
    <row r="31" spans="1:30" ht="16.8" x14ac:dyDescent="0.3">
      <c r="A31" s="57"/>
      <c r="B31" s="57"/>
      <c r="C31" s="54"/>
      <c r="D31" s="54"/>
      <c r="E31" s="54"/>
      <c r="F31" s="54"/>
      <c r="G31" s="22"/>
      <c r="H31" s="22"/>
      <c r="I31" s="22"/>
      <c r="J31" s="22"/>
      <c r="K31" s="22"/>
      <c r="L31" s="22"/>
      <c r="M31" s="22"/>
      <c r="N31" s="22"/>
      <c r="O31" s="10"/>
      <c r="P31" s="25">
        <v>2</v>
      </c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</row>
    <row r="32" spans="1:30" ht="16.8" x14ac:dyDescent="0.3">
      <c r="A32" s="57"/>
      <c r="B32" s="57"/>
      <c r="C32" s="53" t="s">
        <v>62</v>
      </c>
      <c r="D32" s="53"/>
      <c r="E32" s="54" t="s">
        <v>94</v>
      </c>
      <c r="F32" s="54"/>
      <c r="G32" s="22">
        <v>1</v>
      </c>
      <c r="H32" s="22">
        <v>1</v>
      </c>
      <c r="I32" s="22">
        <v>1</v>
      </c>
      <c r="J32" s="22">
        <v>1</v>
      </c>
      <c r="K32" s="22">
        <v>1</v>
      </c>
      <c r="L32" s="22">
        <v>1</v>
      </c>
      <c r="M32" s="22">
        <v>1</v>
      </c>
      <c r="N32" s="22">
        <v>1</v>
      </c>
      <c r="O32" s="22">
        <v>1</v>
      </c>
      <c r="P32" s="23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</row>
    <row r="33" spans="1:30" ht="16.8" x14ac:dyDescent="0.3">
      <c r="A33" s="57"/>
      <c r="B33" s="57"/>
      <c r="C33" s="53" t="s">
        <v>68</v>
      </c>
      <c r="D33" s="53"/>
      <c r="E33" s="54" t="s">
        <v>94</v>
      </c>
      <c r="F33" s="54"/>
      <c r="G33" s="22">
        <v>1</v>
      </c>
      <c r="H33" s="22">
        <v>1</v>
      </c>
      <c r="I33" s="22">
        <v>1</v>
      </c>
      <c r="J33" s="22">
        <v>1</v>
      </c>
      <c r="K33" s="22">
        <v>1</v>
      </c>
      <c r="L33" s="22">
        <v>1</v>
      </c>
      <c r="M33" s="22">
        <v>1</v>
      </c>
      <c r="N33" s="22">
        <v>1</v>
      </c>
      <c r="O33" s="22">
        <v>1</v>
      </c>
      <c r="P33" s="23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</row>
    <row r="34" spans="1:30" ht="16.8" x14ac:dyDescent="0.3">
      <c r="A34" s="57"/>
      <c r="B34" s="57"/>
      <c r="C34" s="53" t="s">
        <v>73</v>
      </c>
      <c r="D34" s="53"/>
      <c r="E34" s="54" t="s">
        <v>93</v>
      </c>
      <c r="F34" s="54"/>
      <c r="G34" s="22"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22">
        <v>1</v>
      </c>
      <c r="N34" s="22">
        <v>1</v>
      </c>
      <c r="O34" s="22">
        <v>1</v>
      </c>
      <c r="P34" s="22">
        <v>1</v>
      </c>
      <c r="Q34" s="23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</row>
    <row r="35" spans="1:30" ht="16.8" x14ac:dyDescent="0.3">
      <c r="A35" s="57"/>
      <c r="B35" s="57"/>
      <c r="C35" s="53" t="s">
        <v>80</v>
      </c>
      <c r="D35" s="53"/>
      <c r="E35" s="54" t="s">
        <v>93</v>
      </c>
      <c r="F35" s="54"/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22">
        <v>1</v>
      </c>
      <c r="N35" s="22">
        <v>1</v>
      </c>
      <c r="O35" s="22">
        <v>1</v>
      </c>
      <c r="P35" s="22">
        <v>1</v>
      </c>
      <c r="Q35" s="23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</row>
    <row r="36" spans="1:30" ht="16.8" x14ac:dyDescent="0.3">
      <c r="A36" s="57"/>
      <c r="B36" s="57"/>
      <c r="C36" s="53" t="s">
        <v>90</v>
      </c>
      <c r="D36" s="53"/>
      <c r="E36" s="54" t="s">
        <v>91</v>
      </c>
      <c r="F36" s="54"/>
      <c r="G36" s="22">
        <v>7</v>
      </c>
      <c r="H36" s="22">
        <v>10</v>
      </c>
      <c r="I36" s="22">
        <v>10</v>
      </c>
      <c r="J36" s="22">
        <v>10</v>
      </c>
      <c r="K36" s="22">
        <v>10</v>
      </c>
      <c r="L36" s="22">
        <v>10</v>
      </c>
      <c r="M36" s="22">
        <v>10</v>
      </c>
      <c r="N36" s="22">
        <v>10</v>
      </c>
      <c r="O36" s="22">
        <v>10</v>
      </c>
      <c r="P36" s="22">
        <v>10</v>
      </c>
      <c r="Q36" s="22">
        <v>7</v>
      </c>
      <c r="R36" s="23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</row>
    <row r="37" spans="1:30" ht="16.8" x14ac:dyDescent="0.3">
      <c r="A37" s="57"/>
      <c r="B37" s="57"/>
      <c r="C37" s="54"/>
      <c r="D37" s="54"/>
      <c r="E37" s="54"/>
      <c r="F37" s="54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10"/>
      <c r="R37" s="24">
        <v>3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</row>
    <row r="38" spans="1:30" ht="16.8" x14ac:dyDescent="0.3">
      <c r="A38" s="57"/>
      <c r="B38" s="57" t="s">
        <v>31</v>
      </c>
      <c r="C38" s="53" t="s">
        <v>49</v>
      </c>
      <c r="D38" s="53"/>
      <c r="E38" s="54" t="s">
        <v>96</v>
      </c>
      <c r="F38" s="54"/>
      <c r="G38" s="22">
        <v>1</v>
      </c>
      <c r="H38" s="22">
        <v>2</v>
      </c>
      <c r="I38" s="22">
        <v>2</v>
      </c>
      <c r="J38" s="22">
        <v>2</v>
      </c>
      <c r="K38" s="22">
        <v>2</v>
      </c>
      <c r="L38" s="22">
        <v>2</v>
      </c>
      <c r="M38" s="22">
        <v>2</v>
      </c>
      <c r="N38" s="22">
        <v>2</v>
      </c>
      <c r="O38" s="22">
        <v>2</v>
      </c>
      <c r="P38" s="22">
        <v>2</v>
      </c>
      <c r="Q38" s="22">
        <v>2</v>
      </c>
      <c r="R38" s="22">
        <v>1</v>
      </c>
      <c r="S38" s="23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</row>
    <row r="39" spans="1:30" ht="16.8" x14ac:dyDescent="0.3">
      <c r="A39" s="57"/>
      <c r="B39" s="57"/>
      <c r="C39" s="54"/>
      <c r="D39" s="54"/>
      <c r="E39" s="54"/>
      <c r="F39" s="54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10"/>
      <c r="S39" s="24">
        <v>1</v>
      </c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</row>
    <row r="40" spans="1:30" ht="16.8" x14ac:dyDescent="0.3">
      <c r="A40" s="57"/>
      <c r="B40" s="57"/>
      <c r="C40" s="53" t="s">
        <v>50</v>
      </c>
      <c r="D40" s="53"/>
      <c r="E40" s="54" t="s">
        <v>97</v>
      </c>
      <c r="F40" s="54"/>
      <c r="G40" s="22">
        <v>2</v>
      </c>
      <c r="H40" s="22">
        <v>2</v>
      </c>
      <c r="I40" s="22">
        <v>2</v>
      </c>
      <c r="J40" s="22">
        <v>2</v>
      </c>
      <c r="K40" s="22">
        <v>2</v>
      </c>
      <c r="L40" s="22">
        <v>2</v>
      </c>
      <c r="M40" s="22">
        <v>2</v>
      </c>
      <c r="N40" s="22">
        <v>2</v>
      </c>
      <c r="O40" s="22">
        <v>2</v>
      </c>
      <c r="P40" s="22">
        <v>2</v>
      </c>
      <c r="Q40" s="22">
        <v>2</v>
      </c>
      <c r="R40" s="22">
        <v>2</v>
      </c>
      <c r="S40" s="23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</row>
    <row r="41" spans="1:30" ht="16.8" x14ac:dyDescent="0.3">
      <c r="A41" s="57"/>
      <c r="B41" s="57"/>
      <c r="C41" s="53" t="s">
        <v>57</v>
      </c>
      <c r="D41" s="53"/>
      <c r="E41" s="54" t="s">
        <v>96</v>
      </c>
      <c r="F41" s="54"/>
      <c r="G41" s="22">
        <v>2</v>
      </c>
      <c r="H41" s="22">
        <v>2</v>
      </c>
      <c r="I41" s="22">
        <v>2</v>
      </c>
      <c r="J41" s="22">
        <v>2</v>
      </c>
      <c r="K41" s="22">
        <v>2</v>
      </c>
      <c r="L41" s="22">
        <v>2</v>
      </c>
      <c r="M41" s="22">
        <v>2</v>
      </c>
      <c r="N41" s="22">
        <v>2</v>
      </c>
      <c r="O41" s="22">
        <v>2</v>
      </c>
      <c r="P41" s="22">
        <v>2</v>
      </c>
      <c r="Q41" s="22">
        <v>2</v>
      </c>
      <c r="R41" s="22">
        <v>2</v>
      </c>
      <c r="S41" s="23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</row>
    <row r="42" spans="1:30" ht="16.8" x14ac:dyDescent="0.3">
      <c r="A42" s="57"/>
      <c r="B42" s="57"/>
      <c r="C42" s="53" t="s">
        <v>58</v>
      </c>
      <c r="D42" s="53"/>
      <c r="E42" s="54" t="s">
        <v>97</v>
      </c>
      <c r="F42" s="54"/>
      <c r="G42" s="22">
        <v>6</v>
      </c>
      <c r="H42" s="22">
        <v>4</v>
      </c>
      <c r="I42" s="22">
        <v>4</v>
      </c>
      <c r="J42" s="22">
        <v>4</v>
      </c>
      <c r="K42" s="22">
        <v>4</v>
      </c>
      <c r="L42" s="22">
        <v>4</v>
      </c>
      <c r="M42" s="22">
        <v>4</v>
      </c>
      <c r="N42" s="22">
        <v>4</v>
      </c>
      <c r="O42" s="22">
        <v>4</v>
      </c>
      <c r="P42" s="22">
        <v>4</v>
      </c>
      <c r="Q42" s="22">
        <v>4</v>
      </c>
      <c r="R42" s="22">
        <v>4</v>
      </c>
      <c r="S42" s="22">
        <v>2</v>
      </c>
      <c r="T42" s="23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</row>
    <row r="43" spans="1:30" ht="16.8" x14ac:dyDescent="0.3">
      <c r="A43" s="57"/>
      <c r="B43" s="57"/>
      <c r="C43" s="71"/>
      <c r="D43" s="71"/>
      <c r="E43" s="54"/>
      <c r="F43" s="54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10"/>
      <c r="T43" s="25">
        <v>2</v>
      </c>
      <c r="U43" s="22"/>
      <c r="V43" s="22"/>
      <c r="W43" s="22"/>
      <c r="X43" s="22"/>
      <c r="Y43" s="22"/>
      <c r="Z43" s="22"/>
      <c r="AA43" s="22"/>
      <c r="AB43" s="22"/>
      <c r="AC43" s="22"/>
      <c r="AD43" s="22"/>
    </row>
    <row r="44" spans="1:30" ht="16.8" x14ac:dyDescent="0.3">
      <c r="A44" s="57"/>
      <c r="B44" s="57"/>
      <c r="C44" s="53" t="s">
        <v>64</v>
      </c>
      <c r="D44" s="53"/>
      <c r="E44" s="54" t="s">
        <v>96</v>
      </c>
      <c r="F44" s="54"/>
      <c r="G44" s="22">
        <v>2</v>
      </c>
      <c r="H44" s="22">
        <v>2</v>
      </c>
      <c r="I44" s="22">
        <v>2</v>
      </c>
      <c r="J44" s="22">
        <v>2</v>
      </c>
      <c r="K44" s="22">
        <v>2</v>
      </c>
      <c r="L44" s="22">
        <v>2</v>
      </c>
      <c r="M44" s="22">
        <v>2</v>
      </c>
      <c r="N44" s="22">
        <v>2</v>
      </c>
      <c r="O44" s="22">
        <v>2</v>
      </c>
      <c r="P44" s="22">
        <v>2</v>
      </c>
      <c r="Q44" s="22">
        <v>2</v>
      </c>
      <c r="R44" s="22">
        <v>2</v>
      </c>
      <c r="S44" s="22">
        <v>2</v>
      </c>
      <c r="T44" s="23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2">
        <v>0</v>
      </c>
    </row>
    <row r="45" spans="1:30" ht="16.8" x14ac:dyDescent="0.3">
      <c r="A45" s="57"/>
      <c r="B45" s="57"/>
      <c r="C45" s="53" t="s">
        <v>63</v>
      </c>
      <c r="D45" s="53"/>
      <c r="E45" s="54" t="s">
        <v>97</v>
      </c>
      <c r="F45" s="54"/>
      <c r="G45" s="22">
        <v>2</v>
      </c>
      <c r="H45" s="22">
        <v>2</v>
      </c>
      <c r="I45" s="22">
        <v>2</v>
      </c>
      <c r="J45" s="22">
        <v>2</v>
      </c>
      <c r="K45" s="22">
        <v>2</v>
      </c>
      <c r="L45" s="22">
        <v>2</v>
      </c>
      <c r="M45" s="22">
        <v>2</v>
      </c>
      <c r="N45" s="22">
        <v>2</v>
      </c>
      <c r="O45" s="22">
        <v>2</v>
      </c>
      <c r="P45" s="22">
        <v>2</v>
      </c>
      <c r="Q45" s="22">
        <v>2</v>
      </c>
      <c r="R45" s="22">
        <v>2</v>
      </c>
      <c r="S45" s="22">
        <v>2</v>
      </c>
      <c r="T45" s="23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</row>
    <row r="46" spans="1:30" ht="16.8" x14ac:dyDescent="0.3">
      <c r="A46" s="57"/>
      <c r="B46" s="57"/>
      <c r="C46" s="53" t="s">
        <v>69</v>
      </c>
      <c r="D46" s="53"/>
      <c r="E46" s="54" t="s">
        <v>96</v>
      </c>
      <c r="F46" s="54"/>
      <c r="G46" s="22">
        <v>2</v>
      </c>
      <c r="H46" s="22">
        <v>2</v>
      </c>
      <c r="I46" s="22">
        <v>2</v>
      </c>
      <c r="J46" s="22">
        <v>2</v>
      </c>
      <c r="K46" s="22">
        <v>2</v>
      </c>
      <c r="L46" s="22">
        <v>2</v>
      </c>
      <c r="M46" s="22">
        <v>2</v>
      </c>
      <c r="N46" s="22">
        <v>2</v>
      </c>
      <c r="O46" s="22">
        <v>2</v>
      </c>
      <c r="P46" s="22">
        <v>2</v>
      </c>
      <c r="Q46" s="22">
        <v>2</v>
      </c>
      <c r="R46" s="22">
        <v>2</v>
      </c>
      <c r="S46" s="22">
        <v>2</v>
      </c>
      <c r="T46" s="22">
        <v>2</v>
      </c>
      <c r="U46" s="23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</row>
    <row r="47" spans="1:30" ht="16.8" x14ac:dyDescent="0.3">
      <c r="A47" s="57"/>
      <c r="B47" s="57"/>
      <c r="C47" s="53" t="s">
        <v>70</v>
      </c>
      <c r="D47" s="53"/>
      <c r="E47" s="54" t="s">
        <v>97</v>
      </c>
      <c r="F47" s="54"/>
      <c r="G47" s="22">
        <v>2</v>
      </c>
      <c r="H47" s="22">
        <v>2</v>
      </c>
      <c r="I47" s="22">
        <v>2</v>
      </c>
      <c r="J47" s="22">
        <v>2</v>
      </c>
      <c r="K47" s="22">
        <v>2</v>
      </c>
      <c r="L47" s="22">
        <v>2</v>
      </c>
      <c r="M47" s="22">
        <v>2</v>
      </c>
      <c r="N47" s="22">
        <v>2</v>
      </c>
      <c r="O47" s="22">
        <v>2</v>
      </c>
      <c r="P47" s="22">
        <v>2</v>
      </c>
      <c r="Q47" s="22">
        <v>2</v>
      </c>
      <c r="R47" s="22">
        <v>2</v>
      </c>
      <c r="S47" s="22">
        <v>2</v>
      </c>
      <c r="T47" s="22">
        <v>2</v>
      </c>
      <c r="U47" s="23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2">
        <v>0</v>
      </c>
    </row>
    <row r="48" spans="1:30" ht="16.8" x14ac:dyDescent="0.3">
      <c r="A48" s="57"/>
      <c r="B48" s="57"/>
      <c r="C48" s="53" t="s">
        <v>74</v>
      </c>
      <c r="D48" s="53"/>
      <c r="E48" s="54" t="s">
        <v>96</v>
      </c>
      <c r="F48" s="54"/>
      <c r="G48" s="22">
        <v>3</v>
      </c>
      <c r="H48" s="22">
        <v>2</v>
      </c>
      <c r="I48" s="22">
        <v>2</v>
      </c>
      <c r="J48" s="22">
        <v>2</v>
      </c>
      <c r="K48" s="22">
        <v>2</v>
      </c>
      <c r="L48" s="22">
        <v>2</v>
      </c>
      <c r="M48" s="22">
        <v>2</v>
      </c>
      <c r="N48" s="22">
        <v>2</v>
      </c>
      <c r="O48" s="22">
        <v>2</v>
      </c>
      <c r="P48" s="22">
        <v>2</v>
      </c>
      <c r="Q48" s="22">
        <v>2</v>
      </c>
      <c r="R48" s="22">
        <v>2</v>
      </c>
      <c r="S48" s="22">
        <v>2</v>
      </c>
      <c r="T48" s="22">
        <v>2</v>
      </c>
      <c r="U48" s="22">
        <v>2</v>
      </c>
      <c r="V48" s="23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</row>
    <row r="49" spans="1:30" ht="16.8" x14ac:dyDescent="0.3">
      <c r="A49" s="57"/>
      <c r="B49" s="57"/>
      <c r="C49" s="54"/>
      <c r="D49" s="54"/>
      <c r="E49" s="54"/>
      <c r="F49" s="54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10"/>
      <c r="V49" s="25">
        <v>1</v>
      </c>
      <c r="W49" s="22"/>
      <c r="X49" s="22"/>
      <c r="Y49" s="22"/>
      <c r="Z49" s="22"/>
      <c r="AA49" s="22"/>
      <c r="AB49" s="22"/>
      <c r="AC49" s="22"/>
      <c r="AD49" s="22"/>
    </row>
    <row r="50" spans="1:30" ht="16.8" x14ac:dyDescent="0.3">
      <c r="A50" s="57"/>
      <c r="B50" s="57"/>
      <c r="C50" s="53" t="s">
        <v>75</v>
      </c>
      <c r="D50" s="53"/>
      <c r="E50" s="54" t="s">
        <v>97</v>
      </c>
      <c r="F50" s="54"/>
      <c r="G50" s="22">
        <v>4</v>
      </c>
      <c r="H50" s="22">
        <v>4</v>
      </c>
      <c r="I50" s="22">
        <v>4</v>
      </c>
      <c r="J50" s="22">
        <v>4</v>
      </c>
      <c r="K50" s="22">
        <v>4</v>
      </c>
      <c r="L50" s="22">
        <v>4</v>
      </c>
      <c r="M50" s="22">
        <v>4</v>
      </c>
      <c r="N50" s="22">
        <v>4</v>
      </c>
      <c r="O50" s="22">
        <v>4</v>
      </c>
      <c r="P50" s="22">
        <v>4</v>
      </c>
      <c r="Q50" s="22">
        <v>4</v>
      </c>
      <c r="R50" s="22">
        <v>4</v>
      </c>
      <c r="S50" s="22">
        <v>4</v>
      </c>
      <c r="T50" s="22">
        <v>4</v>
      </c>
      <c r="U50" s="22">
        <v>4</v>
      </c>
      <c r="V50" s="22">
        <v>2</v>
      </c>
      <c r="W50" s="23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</row>
    <row r="51" spans="1:30" ht="16.8" x14ac:dyDescent="0.3">
      <c r="A51" s="57"/>
      <c r="B51" s="57"/>
      <c r="C51" s="53" t="s">
        <v>81</v>
      </c>
      <c r="D51" s="53"/>
      <c r="E51" s="54" t="s">
        <v>96</v>
      </c>
      <c r="F51" s="54"/>
      <c r="G51" s="22">
        <v>2</v>
      </c>
      <c r="H51" s="22">
        <v>2</v>
      </c>
      <c r="I51" s="22">
        <v>2</v>
      </c>
      <c r="J51" s="22">
        <v>2</v>
      </c>
      <c r="K51" s="22">
        <v>2</v>
      </c>
      <c r="L51" s="22">
        <v>2</v>
      </c>
      <c r="M51" s="22">
        <v>2</v>
      </c>
      <c r="N51" s="22">
        <v>2</v>
      </c>
      <c r="O51" s="22">
        <v>2</v>
      </c>
      <c r="P51" s="22">
        <v>2</v>
      </c>
      <c r="Q51" s="22">
        <v>2</v>
      </c>
      <c r="R51" s="22">
        <v>2</v>
      </c>
      <c r="S51" s="22">
        <v>2</v>
      </c>
      <c r="T51" s="22">
        <v>2</v>
      </c>
      <c r="U51" s="22">
        <v>2</v>
      </c>
      <c r="V51" s="22">
        <v>2</v>
      </c>
      <c r="W51" s="23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</row>
    <row r="52" spans="1:30" ht="16.8" x14ac:dyDescent="0.3">
      <c r="A52" s="57"/>
      <c r="B52" s="57"/>
      <c r="C52" s="53" t="s">
        <v>82</v>
      </c>
      <c r="D52" s="53"/>
      <c r="E52" s="54" t="s">
        <v>97</v>
      </c>
      <c r="F52" s="54"/>
      <c r="G52" s="22">
        <v>2</v>
      </c>
      <c r="H52" s="22">
        <v>2</v>
      </c>
      <c r="I52" s="22">
        <v>2</v>
      </c>
      <c r="J52" s="22">
        <v>2</v>
      </c>
      <c r="K52" s="22">
        <v>2</v>
      </c>
      <c r="L52" s="22">
        <v>2</v>
      </c>
      <c r="M52" s="22">
        <v>2</v>
      </c>
      <c r="N52" s="22">
        <v>2</v>
      </c>
      <c r="O52" s="22">
        <v>2</v>
      </c>
      <c r="P52" s="22">
        <v>2</v>
      </c>
      <c r="Q52" s="22">
        <v>2</v>
      </c>
      <c r="R52" s="22">
        <v>2</v>
      </c>
      <c r="S52" s="22">
        <v>2</v>
      </c>
      <c r="T52" s="22">
        <v>2</v>
      </c>
      <c r="U52" s="22">
        <v>2</v>
      </c>
      <c r="V52" s="22">
        <v>2</v>
      </c>
      <c r="W52" s="22">
        <v>2</v>
      </c>
      <c r="X52" s="23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</row>
    <row r="53" spans="1:30" ht="16.8" x14ac:dyDescent="0.3">
      <c r="A53" s="57"/>
      <c r="B53" s="57"/>
      <c r="C53" s="53" t="s">
        <v>30</v>
      </c>
      <c r="D53" s="53"/>
      <c r="E53" s="54" t="s">
        <v>91</v>
      </c>
      <c r="F53" s="54"/>
      <c r="G53" s="22">
        <v>10</v>
      </c>
      <c r="H53" s="22">
        <v>10</v>
      </c>
      <c r="I53" s="22">
        <v>10</v>
      </c>
      <c r="J53" s="22">
        <v>10</v>
      </c>
      <c r="K53" s="22">
        <v>10</v>
      </c>
      <c r="L53" s="22">
        <v>10</v>
      </c>
      <c r="M53" s="22">
        <v>10</v>
      </c>
      <c r="N53" s="22">
        <v>10</v>
      </c>
      <c r="O53" s="22">
        <v>10</v>
      </c>
      <c r="P53" s="22">
        <v>10</v>
      </c>
      <c r="Q53" s="22">
        <v>10</v>
      </c>
      <c r="R53" s="22">
        <v>10</v>
      </c>
      <c r="S53" s="22">
        <v>10</v>
      </c>
      <c r="T53" s="22">
        <v>10</v>
      </c>
      <c r="U53" s="22">
        <v>10</v>
      </c>
      <c r="V53" s="22">
        <v>10</v>
      </c>
      <c r="W53" s="22">
        <v>10</v>
      </c>
      <c r="X53" s="22">
        <v>10</v>
      </c>
      <c r="Y53" s="23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</row>
    <row r="54" spans="1:30" ht="16.8" x14ac:dyDescent="0.3">
      <c r="A54" s="57"/>
      <c r="B54" s="57" t="s">
        <v>33</v>
      </c>
      <c r="C54" s="53" t="s">
        <v>51</v>
      </c>
      <c r="D54" s="53"/>
      <c r="E54" s="54" t="s">
        <v>93</v>
      </c>
      <c r="F54" s="54"/>
      <c r="G54" s="22">
        <v>1</v>
      </c>
      <c r="H54" s="22">
        <v>1</v>
      </c>
      <c r="I54" s="22">
        <v>1</v>
      </c>
      <c r="J54" s="22">
        <v>1</v>
      </c>
      <c r="K54" s="22">
        <v>1</v>
      </c>
      <c r="L54" s="22">
        <v>1</v>
      </c>
      <c r="M54" s="22">
        <v>1</v>
      </c>
      <c r="N54" s="22">
        <v>1</v>
      </c>
      <c r="O54" s="22">
        <v>1</v>
      </c>
      <c r="P54" s="22">
        <v>1</v>
      </c>
      <c r="Q54" s="22">
        <v>1</v>
      </c>
      <c r="R54" s="22">
        <v>1</v>
      </c>
      <c r="S54" s="22">
        <v>1</v>
      </c>
      <c r="T54" s="22">
        <v>1</v>
      </c>
      <c r="U54" s="22">
        <v>1</v>
      </c>
      <c r="V54" s="22">
        <v>1</v>
      </c>
      <c r="W54" s="22">
        <v>1</v>
      </c>
      <c r="X54" s="22">
        <v>1</v>
      </c>
      <c r="Y54" s="22">
        <v>1</v>
      </c>
      <c r="Z54" s="23">
        <v>0</v>
      </c>
      <c r="AA54" s="22">
        <v>0</v>
      </c>
      <c r="AB54" s="22">
        <v>0</v>
      </c>
      <c r="AC54" s="22">
        <v>0</v>
      </c>
      <c r="AD54" s="22">
        <v>0</v>
      </c>
    </row>
    <row r="55" spans="1:30" ht="16.8" x14ac:dyDescent="0.3">
      <c r="A55" s="57"/>
      <c r="B55" s="57"/>
      <c r="C55" s="53" t="s">
        <v>59</v>
      </c>
      <c r="D55" s="53"/>
      <c r="E55" s="54" t="s">
        <v>93</v>
      </c>
      <c r="F55" s="54"/>
      <c r="G55" s="22">
        <v>3</v>
      </c>
      <c r="H55" s="22">
        <v>1</v>
      </c>
      <c r="I55" s="22">
        <v>1</v>
      </c>
      <c r="J55" s="22">
        <v>1</v>
      </c>
      <c r="K55" s="22">
        <v>1</v>
      </c>
      <c r="L55" s="22">
        <v>1</v>
      </c>
      <c r="M55" s="22">
        <v>1</v>
      </c>
      <c r="N55" s="22">
        <v>1</v>
      </c>
      <c r="O55" s="22">
        <v>1</v>
      </c>
      <c r="P55" s="22">
        <v>1</v>
      </c>
      <c r="Q55" s="22">
        <v>1</v>
      </c>
      <c r="R55" s="22">
        <v>1</v>
      </c>
      <c r="S55" s="22">
        <v>1</v>
      </c>
      <c r="T55" s="22">
        <v>1</v>
      </c>
      <c r="U55" s="22">
        <v>1</v>
      </c>
      <c r="V55" s="22">
        <v>1</v>
      </c>
      <c r="W55" s="22">
        <v>1</v>
      </c>
      <c r="X55" s="22">
        <v>1</v>
      </c>
      <c r="Y55" s="22">
        <v>1</v>
      </c>
      <c r="Z55" s="23">
        <v>0</v>
      </c>
      <c r="AA55" s="22">
        <v>0</v>
      </c>
      <c r="AB55" s="22">
        <v>0</v>
      </c>
      <c r="AC55" s="22">
        <v>0</v>
      </c>
      <c r="AD55" s="22">
        <v>0</v>
      </c>
    </row>
    <row r="56" spans="1:30" ht="16.8" x14ac:dyDescent="0.3">
      <c r="A56" s="57"/>
      <c r="B56" s="57"/>
      <c r="C56" s="54"/>
      <c r="D56" s="54"/>
      <c r="E56" s="54"/>
      <c r="F56" s="54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10"/>
      <c r="Z56" s="25">
        <v>2</v>
      </c>
      <c r="AA56" s="22"/>
      <c r="AB56" s="22"/>
      <c r="AC56" s="22"/>
      <c r="AD56" s="22"/>
    </row>
    <row r="57" spans="1:30" ht="16.8" x14ac:dyDescent="0.3">
      <c r="A57" s="57"/>
      <c r="B57" s="57"/>
      <c r="C57" s="53" t="s">
        <v>65</v>
      </c>
      <c r="D57" s="53"/>
      <c r="E57" s="54" t="s">
        <v>94</v>
      </c>
      <c r="F57" s="54"/>
      <c r="G57" s="22">
        <v>1</v>
      </c>
      <c r="H57" s="22">
        <v>1</v>
      </c>
      <c r="I57" s="22">
        <v>1</v>
      </c>
      <c r="J57" s="22">
        <v>1</v>
      </c>
      <c r="K57" s="22">
        <v>1</v>
      </c>
      <c r="L57" s="22">
        <v>1</v>
      </c>
      <c r="M57" s="22">
        <v>1</v>
      </c>
      <c r="N57" s="22">
        <v>1</v>
      </c>
      <c r="O57" s="22">
        <v>1</v>
      </c>
      <c r="P57" s="22">
        <v>1</v>
      </c>
      <c r="Q57" s="22">
        <v>1</v>
      </c>
      <c r="R57" s="22">
        <v>1</v>
      </c>
      <c r="S57" s="22">
        <v>1</v>
      </c>
      <c r="T57" s="22">
        <v>1</v>
      </c>
      <c r="U57" s="22">
        <v>1</v>
      </c>
      <c r="V57" s="22">
        <v>1</v>
      </c>
      <c r="W57" s="22">
        <v>1</v>
      </c>
      <c r="X57" s="22">
        <v>1</v>
      </c>
      <c r="Y57" s="22">
        <v>1</v>
      </c>
      <c r="Z57" s="23">
        <v>0</v>
      </c>
      <c r="AA57" s="22">
        <v>0</v>
      </c>
      <c r="AB57" s="22">
        <v>0</v>
      </c>
      <c r="AC57" s="22">
        <v>0</v>
      </c>
      <c r="AD57" s="22">
        <v>0</v>
      </c>
    </row>
    <row r="58" spans="1:30" ht="16.8" x14ac:dyDescent="0.3">
      <c r="A58" s="57"/>
      <c r="B58" s="57"/>
      <c r="C58" s="53" t="s">
        <v>71</v>
      </c>
      <c r="D58" s="53"/>
      <c r="E58" s="54" t="s">
        <v>94</v>
      </c>
      <c r="F58" s="54"/>
      <c r="G58" s="22">
        <v>1</v>
      </c>
      <c r="H58" s="22">
        <v>1</v>
      </c>
      <c r="I58" s="22">
        <v>1</v>
      </c>
      <c r="J58" s="22">
        <v>1</v>
      </c>
      <c r="K58" s="22">
        <v>1</v>
      </c>
      <c r="L58" s="22">
        <v>1</v>
      </c>
      <c r="M58" s="22">
        <v>1</v>
      </c>
      <c r="N58" s="22">
        <v>1</v>
      </c>
      <c r="O58" s="22">
        <v>1</v>
      </c>
      <c r="P58" s="22">
        <v>1</v>
      </c>
      <c r="Q58" s="22">
        <v>1</v>
      </c>
      <c r="R58" s="22">
        <v>1</v>
      </c>
      <c r="S58" s="22">
        <v>1</v>
      </c>
      <c r="T58" s="22">
        <v>1</v>
      </c>
      <c r="U58" s="22">
        <v>1</v>
      </c>
      <c r="V58" s="22">
        <v>1</v>
      </c>
      <c r="W58" s="22">
        <v>1</v>
      </c>
      <c r="X58" s="22">
        <v>1</v>
      </c>
      <c r="Y58" s="22">
        <v>1</v>
      </c>
      <c r="Z58" s="23">
        <v>0</v>
      </c>
      <c r="AA58" s="22">
        <v>0</v>
      </c>
      <c r="AB58" s="22">
        <v>0</v>
      </c>
      <c r="AC58" s="22">
        <v>0</v>
      </c>
      <c r="AD58" s="22">
        <v>0</v>
      </c>
    </row>
    <row r="59" spans="1:30" ht="16.8" x14ac:dyDescent="0.3">
      <c r="A59" s="57"/>
      <c r="B59" s="57"/>
      <c r="C59" s="53" t="s">
        <v>76</v>
      </c>
      <c r="D59" s="53"/>
      <c r="E59" s="54" t="s">
        <v>95</v>
      </c>
      <c r="F59" s="54"/>
      <c r="G59" s="22">
        <v>1</v>
      </c>
      <c r="H59" s="22">
        <v>1</v>
      </c>
      <c r="I59" s="22">
        <v>1</v>
      </c>
      <c r="J59" s="22">
        <v>1</v>
      </c>
      <c r="K59" s="22">
        <v>1</v>
      </c>
      <c r="L59" s="22">
        <v>1</v>
      </c>
      <c r="M59" s="22">
        <v>1</v>
      </c>
      <c r="N59" s="22">
        <v>1</v>
      </c>
      <c r="O59" s="22">
        <v>1</v>
      </c>
      <c r="P59" s="22">
        <v>1</v>
      </c>
      <c r="Q59" s="22">
        <v>1</v>
      </c>
      <c r="R59" s="22">
        <v>1</v>
      </c>
      <c r="S59" s="22">
        <v>1</v>
      </c>
      <c r="T59" s="22">
        <v>1</v>
      </c>
      <c r="U59" s="22">
        <v>1</v>
      </c>
      <c r="V59" s="22">
        <v>1</v>
      </c>
      <c r="W59" s="22">
        <v>1</v>
      </c>
      <c r="X59" s="22">
        <v>1</v>
      </c>
      <c r="Y59" s="22">
        <v>1</v>
      </c>
      <c r="Z59" s="23">
        <v>0</v>
      </c>
      <c r="AA59" s="22">
        <v>0</v>
      </c>
      <c r="AB59" s="22">
        <v>0</v>
      </c>
      <c r="AC59" s="22">
        <v>0</v>
      </c>
      <c r="AD59" s="22">
        <v>0</v>
      </c>
    </row>
    <row r="60" spans="1:30" ht="16.8" x14ac:dyDescent="0.3">
      <c r="A60" s="57"/>
      <c r="B60" s="57"/>
      <c r="C60" s="53" t="s">
        <v>83</v>
      </c>
      <c r="D60" s="53"/>
      <c r="E60" s="54" t="s">
        <v>95</v>
      </c>
      <c r="F60" s="54"/>
      <c r="G60" s="22">
        <v>1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22">
        <v>1</v>
      </c>
      <c r="N60" s="22">
        <v>1</v>
      </c>
      <c r="O60" s="22">
        <v>1</v>
      </c>
      <c r="P60" s="22">
        <v>1</v>
      </c>
      <c r="Q60" s="22">
        <v>1</v>
      </c>
      <c r="R60" s="22">
        <v>1</v>
      </c>
      <c r="S60" s="22">
        <v>1</v>
      </c>
      <c r="T60" s="22">
        <v>1</v>
      </c>
      <c r="U60" s="22">
        <v>1</v>
      </c>
      <c r="V60" s="22">
        <v>1</v>
      </c>
      <c r="W60" s="22">
        <v>1</v>
      </c>
      <c r="X60" s="22">
        <v>1</v>
      </c>
      <c r="Y60" s="22">
        <v>1</v>
      </c>
      <c r="Z60" s="23">
        <v>0</v>
      </c>
      <c r="AA60" s="22">
        <v>0</v>
      </c>
      <c r="AB60" s="22">
        <v>0</v>
      </c>
      <c r="AC60" s="22">
        <v>0</v>
      </c>
      <c r="AD60" s="22">
        <v>0</v>
      </c>
    </row>
    <row r="61" spans="1:30" ht="16.8" x14ac:dyDescent="0.3">
      <c r="A61" s="57"/>
      <c r="B61" s="57" t="s">
        <v>35</v>
      </c>
      <c r="C61" s="53" t="s">
        <v>52</v>
      </c>
      <c r="D61" s="53"/>
      <c r="E61" s="54" t="s">
        <v>98</v>
      </c>
      <c r="F61" s="54"/>
      <c r="G61" s="22"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22">
        <v>1</v>
      </c>
      <c r="N61" s="22">
        <v>1</v>
      </c>
      <c r="O61" s="22">
        <v>1</v>
      </c>
      <c r="P61" s="22">
        <v>1</v>
      </c>
      <c r="Q61" s="22">
        <v>1</v>
      </c>
      <c r="R61" s="22">
        <v>1</v>
      </c>
      <c r="S61" s="22">
        <v>1</v>
      </c>
      <c r="T61" s="22">
        <v>1</v>
      </c>
      <c r="U61" s="22">
        <v>1</v>
      </c>
      <c r="V61" s="22">
        <v>1</v>
      </c>
      <c r="W61" s="22">
        <v>1</v>
      </c>
      <c r="X61" s="22">
        <v>1</v>
      </c>
      <c r="Y61" s="22">
        <v>1</v>
      </c>
      <c r="Z61" s="22">
        <v>1</v>
      </c>
      <c r="AA61" s="23">
        <v>0</v>
      </c>
      <c r="AB61" s="22">
        <v>0</v>
      </c>
      <c r="AC61" s="22">
        <v>0</v>
      </c>
      <c r="AD61" s="22">
        <v>0</v>
      </c>
    </row>
    <row r="62" spans="1:30" ht="16.8" x14ac:dyDescent="0.3">
      <c r="A62" s="57"/>
      <c r="B62" s="57"/>
      <c r="C62" s="53" t="s">
        <v>60</v>
      </c>
      <c r="D62" s="53"/>
      <c r="E62" s="54" t="s">
        <v>98</v>
      </c>
      <c r="F62" s="54"/>
      <c r="G62" s="22">
        <v>4</v>
      </c>
      <c r="H62" s="22">
        <v>2</v>
      </c>
      <c r="I62" s="22">
        <v>2</v>
      </c>
      <c r="J62" s="22">
        <v>2</v>
      </c>
      <c r="K62" s="22">
        <v>2</v>
      </c>
      <c r="L62" s="22">
        <v>2</v>
      </c>
      <c r="M62" s="22">
        <v>2</v>
      </c>
      <c r="N62" s="22">
        <v>2</v>
      </c>
      <c r="O62" s="22">
        <v>2</v>
      </c>
      <c r="P62" s="22">
        <v>2</v>
      </c>
      <c r="Q62" s="22">
        <v>2</v>
      </c>
      <c r="R62" s="22">
        <v>2</v>
      </c>
      <c r="S62" s="22">
        <v>2</v>
      </c>
      <c r="T62" s="22">
        <v>2</v>
      </c>
      <c r="U62" s="22">
        <v>2</v>
      </c>
      <c r="V62" s="22">
        <v>2</v>
      </c>
      <c r="W62" s="22">
        <v>2</v>
      </c>
      <c r="X62" s="22">
        <v>2</v>
      </c>
      <c r="Y62" s="22">
        <v>2</v>
      </c>
      <c r="Z62" s="22">
        <v>2</v>
      </c>
      <c r="AA62" s="23">
        <v>0</v>
      </c>
      <c r="AB62" s="22">
        <v>0</v>
      </c>
      <c r="AC62" s="22">
        <v>0</v>
      </c>
      <c r="AD62" s="22">
        <v>0</v>
      </c>
    </row>
    <row r="63" spans="1:30" ht="16.8" x14ac:dyDescent="0.3">
      <c r="A63" s="57"/>
      <c r="B63" s="57"/>
      <c r="C63" s="71"/>
      <c r="D63" s="71"/>
      <c r="E63" s="54"/>
      <c r="F63" s="54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10"/>
      <c r="AA63" s="25">
        <v>2</v>
      </c>
      <c r="AB63" s="22"/>
      <c r="AC63" s="22"/>
      <c r="AD63" s="22"/>
    </row>
    <row r="64" spans="1:30" ht="16.8" x14ac:dyDescent="0.3">
      <c r="A64" s="57"/>
      <c r="B64" s="57"/>
      <c r="C64" s="53" t="s">
        <v>66</v>
      </c>
      <c r="D64" s="53"/>
      <c r="E64" s="54" t="s">
        <v>98</v>
      </c>
      <c r="F64" s="54"/>
      <c r="G64" s="22"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22">
        <v>1</v>
      </c>
      <c r="N64" s="22">
        <v>1</v>
      </c>
      <c r="O64" s="22">
        <v>1</v>
      </c>
      <c r="P64" s="22">
        <v>1</v>
      </c>
      <c r="Q64" s="22">
        <v>1</v>
      </c>
      <c r="R64" s="22">
        <v>1</v>
      </c>
      <c r="S64" s="22">
        <v>1</v>
      </c>
      <c r="T64" s="22">
        <v>1</v>
      </c>
      <c r="U64" s="22">
        <v>1</v>
      </c>
      <c r="V64" s="22">
        <v>1</v>
      </c>
      <c r="W64" s="22">
        <v>1</v>
      </c>
      <c r="X64" s="22">
        <v>1</v>
      </c>
      <c r="Y64" s="22">
        <v>1</v>
      </c>
      <c r="Z64" s="22">
        <v>1</v>
      </c>
      <c r="AA64" s="23">
        <v>0</v>
      </c>
      <c r="AB64" s="22">
        <v>0</v>
      </c>
      <c r="AC64" s="22">
        <v>0</v>
      </c>
      <c r="AD64" s="22">
        <v>0</v>
      </c>
    </row>
    <row r="65" spans="1:30" ht="16.8" x14ac:dyDescent="0.3">
      <c r="A65" s="57"/>
      <c r="B65" s="57"/>
      <c r="C65" s="53" t="s">
        <v>79</v>
      </c>
      <c r="D65" s="53"/>
      <c r="E65" s="54" t="s">
        <v>98</v>
      </c>
      <c r="F65" s="54"/>
      <c r="G65" s="22"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22">
        <v>1</v>
      </c>
      <c r="N65" s="22">
        <v>1</v>
      </c>
      <c r="O65" s="22">
        <v>1</v>
      </c>
      <c r="P65" s="22">
        <v>1</v>
      </c>
      <c r="Q65" s="22">
        <v>1</v>
      </c>
      <c r="R65" s="22">
        <v>1</v>
      </c>
      <c r="S65" s="22">
        <v>1</v>
      </c>
      <c r="T65" s="22">
        <v>1</v>
      </c>
      <c r="U65" s="22">
        <v>1</v>
      </c>
      <c r="V65" s="22">
        <v>1</v>
      </c>
      <c r="W65" s="22">
        <v>1</v>
      </c>
      <c r="X65" s="22">
        <v>1</v>
      </c>
      <c r="Y65" s="22">
        <v>1</v>
      </c>
      <c r="Z65" s="22">
        <v>1</v>
      </c>
      <c r="AA65" s="22">
        <v>1</v>
      </c>
      <c r="AB65" s="23">
        <v>0</v>
      </c>
      <c r="AC65" s="22">
        <v>0</v>
      </c>
      <c r="AD65" s="22">
        <v>0</v>
      </c>
    </row>
    <row r="66" spans="1:30" ht="16.8" x14ac:dyDescent="0.3">
      <c r="A66" s="57"/>
      <c r="B66" s="57"/>
      <c r="C66" s="53" t="s">
        <v>77</v>
      </c>
      <c r="D66" s="53"/>
      <c r="E66" s="54" t="s">
        <v>98</v>
      </c>
      <c r="F66" s="54"/>
      <c r="G66" s="22">
        <v>1</v>
      </c>
      <c r="H66" s="22">
        <v>2</v>
      </c>
      <c r="I66" s="22">
        <v>2</v>
      </c>
      <c r="J66" s="22">
        <v>2</v>
      </c>
      <c r="K66" s="22">
        <v>2</v>
      </c>
      <c r="L66" s="22">
        <v>2</v>
      </c>
      <c r="M66" s="22">
        <v>2</v>
      </c>
      <c r="N66" s="22">
        <v>2</v>
      </c>
      <c r="O66" s="22">
        <v>2</v>
      </c>
      <c r="P66" s="22">
        <v>2</v>
      </c>
      <c r="Q66" s="22">
        <v>2</v>
      </c>
      <c r="R66" s="22">
        <v>2</v>
      </c>
      <c r="S66" s="22">
        <v>2</v>
      </c>
      <c r="T66" s="22">
        <v>2</v>
      </c>
      <c r="U66" s="22">
        <v>2</v>
      </c>
      <c r="V66" s="22">
        <v>2</v>
      </c>
      <c r="W66" s="22">
        <v>2</v>
      </c>
      <c r="X66" s="22">
        <v>2</v>
      </c>
      <c r="Y66" s="22">
        <v>2</v>
      </c>
      <c r="Z66" s="22">
        <v>2</v>
      </c>
      <c r="AA66" s="22">
        <v>1</v>
      </c>
      <c r="AB66" s="23">
        <v>0</v>
      </c>
      <c r="AC66" s="22">
        <v>0</v>
      </c>
      <c r="AD66" s="22">
        <v>0</v>
      </c>
    </row>
    <row r="67" spans="1:30" ht="16.8" x14ac:dyDescent="0.3">
      <c r="A67" s="57"/>
      <c r="B67" s="57"/>
      <c r="C67" s="71"/>
      <c r="D67" s="71"/>
      <c r="E67" s="54"/>
      <c r="F67" s="54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10"/>
      <c r="AB67" s="24">
        <v>1</v>
      </c>
      <c r="AC67" s="22"/>
      <c r="AD67" s="22"/>
    </row>
    <row r="68" spans="1:30" ht="16.8" x14ac:dyDescent="0.3">
      <c r="A68" s="57"/>
      <c r="B68" s="57"/>
      <c r="C68" s="53" t="s">
        <v>84</v>
      </c>
      <c r="D68" s="53"/>
      <c r="E68" s="54" t="s">
        <v>98</v>
      </c>
      <c r="F68" s="54"/>
      <c r="G68" s="22"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22">
        <v>1</v>
      </c>
      <c r="N68" s="22">
        <v>1</v>
      </c>
      <c r="O68" s="22">
        <v>1</v>
      </c>
      <c r="P68" s="22">
        <v>1</v>
      </c>
      <c r="Q68" s="22">
        <v>1</v>
      </c>
      <c r="R68" s="22">
        <v>1</v>
      </c>
      <c r="S68" s="22">
        <v>1</v>
      </c>
      <c r="T68" s="22">
        <v>1</v>
      </c>
      <c r="U68" s="22">
        <v>1</v>
      </c>
      <c r="V68" s="22">
        <v>1</v>
      </c>
      <c r="W68" s="22">
        <v>1</v>
      </c>
      <c r="X68" s="22">
        <v>1</v>
      </c>
      <c r="Y68" s="22">
        <v>1</v>
      </c>
      <c r="Z68" s="22">
        <v>1</v>
      </c>
      <c r="AA68" s="22">
        <v>1</v>
      </c>
      <c r="AB68" s="23">
        <v>0</v>
      </c>
      <c r="AC68" s="22">
        <v>0</v>
      </c>
      <c r="AD68" s="22">
        <v>0</v>
      </c>
    </row>
    <row r="69" spans="1:30" ht="16.8" x14ac:dyDescent="0.3">
      <c r="A69" s="57"/>
      <c r="B69" s="57" t="s">
        <v>47</v>
      </c>
      <c r="C69" s="53" t="s">
        <v>53</v>
      </c>
      <c r="D69" s="53"/>
      <c r="E69" s="54" t="s">
        <v>91</v>
      </c>
      <c r="F69" s="54"/>
      <c r="G69" s="22"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22">
        <v>1</v>
      </c>
      <c r="N69" s="22">
        <v>1</v>
      </c>
      <c r="O69" s="22">
        <v>1</v>
      </c>
      <c r="P69" s="22">
        <v>1</v>
      </c>
      <c r="Q69" s="22">
        <v>1</v>
      </c>
      <c r="R69" s="22">
        <v>1</v>
      </c>
      <c r="S69" s="22">
        <v>1</v>
      </c>
      <c r="T69" s="22">
        <v>1</v>
      </c>
      <c r="U69" s="22">
        <v>1</v>
      </c>
      <c r="V69" s="22">
        <v>1</v>
      </c>
      <c r="W69" s="22">
        <v>1</v>
      </c>
      <c r="X69" s="22">
        <v>1</v>
      </c>
      <c r="Y69" s="22">
        <v>1</v>
      </c>
      <c r="Z69" s="22">
        <v>1</v>
      </c>
      <c r="AA69" s="22">
        <v>1</v>
      </c>
      <c r="AB69" s="22">
        <v>1</v>
      </c>
      <c r="AC69" s="23">
        <v>0</v>
      </c>
      <c r="AD69" s="22">
        <v>0</v>
      </c>
    </row>
    <row r="70" spans="1:30" ht="16.8" x14ac:dyDescent="0.3">
      <c r="A70" s="57"/>
      <c r="B70" s="57"/>
      <c r="C70" s="53" t="s">
        <v>61</v>
      </c>
      <c r="D70" s="53"/>
      <c r="E70" s="54" t="s">
        <v>91</v>
      </c>
      <c r="F70" s="54"/>
      <c r="G70" s="22">
        <v>3</v>
      </c>
      <c r="H70" s="22">
        <v>2</v>
      </c>
      <c r="I70" s="22">
        <v>2</v>
      </c>
      <c r="J70" s="22">
        <v>2</v>
      </c>
      <c r="K70" s="22">
        <v>2</v>
      </c>
      <c r="L70" s="22">
        <v>2</v>
      </c>
      <c r="M70" s="22">
        <v>2</v>
      </c>
      <c r="N70" s="22">
        <v>2</v>
      </c>
      <c r="O70" s="22">
        <v>2</v>
      </c>
      <c r="P70" s="22">
        <v>2</v>
      </c>
      <c r="Q70" s="22">
        <v>2</v>
      </c>
      <c r="R70" s="22">
        <v>2</v>
      </c>
      <c r="S70" s="22">
        <v>2</v>
      </c>
      <c r="T70" s="22">
        <v>2</v>
      </c>
      <c r="U70" s="22">
        <v>2</v>
      </c>
      <c r="V70" s="22">
        <v>2</v>
      </c>
      <c r="W70" s="22">
        <v>2</v>
      </c>
      <c r="X70" s="22">
        <v>2</v>
      </c>
      <c r="Y70" s="22">
        <v>2</v>
      </c>
      <c r="Z70" s="22">
        <v>2</v>
      </c>
      <c r="AA70" s="22">
        <v>2</v>
      </c>
      <c r="AB70" s="22">
        <v>2</v>
      </c>
      <c r="AC70" s="23">
        <v>0</v>
      </c>
      <c r="AD70" s="22">
        <v>0</v>
      </c>
    </row>
    <row r="71" spans="1:30" ht="16.8" x14ac:dyDescent="0.3">
      <c r="A71" s="57"/>
      <c r="B71" s="57"/>
      <c r="C71" s="54"/>
      <c r="D71" s="54"/>
      <c r="E71" s="54"/>
      <c r="F71" s="54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10"/>
      <c r="AC71" s="25">
        <v>1</v>
      </c>
      <c r="AD71" s="22"/>
    </row>
    <row r="72" spans="1:30" ht="16.8" x14ac:dyDescent="0.3">
      <c r="A72" s="57"/>
      <c r="B72" s="57"/>
      <c r="C72" s="53" t="s">
        <v>67</v>
      </c>
      <c r="D72" s="53"/>
      <c r="E72" s="54" t="s">
        <v>91</v>
      </c>
      <c r="F72" s="54"/>
      <c r="G72" s="22">
        <v>2</v>
      </c>
      <c r="H72" s="22">
        <v>2</v>
      </c>
      <c r="I72" s="22">
        <v>2</v>
      </c>
      <c r="J72" s="22">
        <v>2</v>
      </c>
      <c r="K72" s="22">
        <v>2</v>
      </c>
      <c r="L72" s="22">
        <v>2</v>
      </c>
      <c r="M72" s="22">
        <v>2</v>
      </c>
      <c r="N72" s="22">
        <v>2</v>
      </c>
      <c r="O72" s="22">
        <v>2</v>
      </c>
      <c r="P72" s="22">
        <v>2</v>
      </c>
      <c r="Q72" s="22">
        <v>2</v>
      </c>
      <c r="R72" s="22">
        <v>2</v>
      </c>
      <c r="S72" s="22">
        <v>2</v>
      </c>
      <c r="T72" s="22">
        <v>2</v>
      </c>
      <c r="U72" s="22">
        <v>2</v>
      </c>
      <c r="V72" s="22">
        <v>2</v>
      </c>
      <c r="W72" s="22">
        <v>2</v>
      </c>
      <c r="X72" s="22">
        <v>2</v>
      </c>
      <c r="Y72" s="22">
        <v>2</v>
      </c>
      <c r="Z72" s="22">
        <v>2</v>
      </c>
      <c r="AA72" s="22">
        <v>2</v>
      </c>
      <c r="AB72" s="22">
        <v>2</v>
      </c>
      <c r="AC72" s="23">
        <v>0</v>
      </c>
      <c r="AD72" s="22">
        <v>0</v>
      </c>
    </row>
    <row r="73" spans="1:30" ht="16.8" x14ac:dyDescent="0.3">
      <c r="A73" s="57"/>
      <c r="B73" s="57"/>
      <c r="C73" s="53" t="s">
        <v>72</v>
      </c>
      <c r="D73" s="53"/>
      <c r="E73" s="54" t="s">
        <v>91</v>
      </c>
      <c r="F73" s="54"/>
      <c r="G73" s="22">
        <v>1</v>
      </c>
      <c r="H73" s="22">
        <v>2</v>
      </c>
      <c r="I73" s="22">
        <v>2</v>
      </c>
      <c r="J73" s="22">
        <v>2</v>
      </c>
      <c r="K73" s="22">
        <v>2</v>
      </c>
      <c r="L73" s="22">
        <v>2</v>
      </c>
      <c r="M73" s="22">
        <v>2</v>
      </c>
      <c r="N73" s="22">
        <v>2</v>
      </c>
      <c r="O73" s="22">
        <v>2</v>
      </c>
      <c r="P73" s="22">
        <v>2</v>
      </c>
      <c r="Q73" s="22">
        <v>2</v>
      </c>
      <c r="R73" s="22">
        <v>2</v>
      </c>
      <c r="S73" s="22">
        <v>2</v>
      </c>
      <c r="T73" s="22">
        <v>2</v>
      </c>
      <c r="U73" s="22">
        <v>2</v>
      </c>
      <c r="V73" s="22">
        <v>2</v>
      </c>
      <c r="W73" s="22">
        <v>2</v>
      </c>
      <c r="X73" s="22">
        <v>2</v>
      </c>
      <c r="Y73" s="22">
        <v>2</v>
      </c>
      <c r="Z73" s="22">
        <v>2</v>
      </c>
      <c r="AA73" s="22">
        <v>2</v>
      </c>
      <c r="AB73" s="22">
        <v>1</v>
      </c>
      <c r="AC73" s="23">
        <v>0</v>
      </c>
      <c r="AD73" s="22">
        <v>0</v>
      </c>
    </row>
    <row r="74" spans="1:30" ht="16.8" x14ac:dyDescent="0.3">
      <c r="A74" s="57"/>
      <c r="B74" s="57"/>
      <c r="C74" s="54"/>
      <c r="D74" s="54"/>
      <c r="E74" s="54"/>
      <c r="F74" s="54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10"/>
      <c r="AC74" s="24">
        <v>1</v>
      </c>
      <c r="AD74" s="22"/>
    </row>
    <row r="75" spans="1:30" ht="16.8" x14ac:dyDescent="0.3">
      <c r="A75" s="57"/>
      <c r="B75" s="57"/>
      <c r="C75" s="53" t="s">
        <v>78</v>
      </c>
      <c r="D75" s="53"/>
      <c r="E75" s="54" t="s">
        <v>91</v>
      </c>
      <c r="F75" s="54"/>
      <c r="G75" s="22">
        <v>2</v>
      </c>
      <c r="H75" s="22">
        <v>2</v>
      </c>
      <c r="I75" s="22">
        <v>2</v>
      </c>
      <c r="J75" s="22">
        <v>2</v>
      </c>
      <c r="K75" s="22">
        <v>2</v>
      </c>
      <c r="L75" s="22">
        <v>2</v>
      </c>
      <c r="M75" s="22">
        <v>2</v>
      </c>
      <c r="N75" s="22">
        <v>2</v>
      </c>
      <c r="O75" s="22">
        <v>2</v>
      </c>
      <c r="P75" s="22">
        <v>2</v>
      </c>
      <c r="Q75" s="22">
        <v>2</v>
      </c>
      <c r="R75" s="22">
        <v>2</v>
      </c>
      <c r="S75" s="22">
        <v>2</v>
      </c>
      <c r="T75" s="22">
        <v>2</v>
      </c>
      <c r="U75" s="22">
        <v>2</v>
      </c>
      <c r="V75" s="22">
        <v>2</v>
      </c>
      <c r="W75" s="22">
        <v>2</v>
      </c>
      <c r="X75" s="22">
        <v>2</v>
      </c>
      <c r="Y75" s="22">
        <v>2</v>
      </c>
      <c r="Z75" s="22">
        <v>2</v>
      </c>
      <c r="AA75" s="22">
        <v>2</v>
      </c>
      <c r="AB75" s="22">
        <v>2</v>
      </c>
      <c r="AC75" s="23">
        <v>0</v>
      </c>
      <c r="AD75" s="22">
        <v>0</v>
      </c>
    </row>
    <row r="76" spans="1:30" ht="16.8" x14ac:dyDescent="0.3">
      <c r="A76" s="57"/>
      <c r="B76" s="57"/>
      <c r="C76" s="53" t="s">
        <v>85</v>
      </c>
      <c r="D76" s="53"/>
      <c r="E76" s="54" t="s">
        <v>91</v>
      </c>
      <c r="F76" s="54"/>
      <c r="G76" s="22">
        <v>1</v>
      </c>
      <c r="H76" s="22">
        <v>1</v>
      </c>
      <c r="I76" s="22">
        <v>1</v>
      </c>
      <c r="J76" s="22">
        <v>1</v>
      </c>
      <c r="K76" s="22">
        <v>1</v>
      </c>
      <c r="L76" s="22">
        <v>1</v>
      </c>
      <c r="M76" s="22">
        <v>1</v>
      </c>
      <c r="N76" s="22">
        <v>1</v>
      </c>
      <c r="O76" s="22">
        <v>1</v>
      </c>
      <c r="P76" s="22">
        <v>1</v>
      </c>
      <c r="Q76" s="22">
        <v>1</v>
      </c>
      <c r="R76" s="22">
        <v>1</v>
      </c>
      <c r="S76" s="22">
        <v>1</v>
      </c>
      <c r="T76" s="22">
        <v>1</v>
      </c>
      <c r="U76" s="22">
        <v>1</v>
      </c>
      <c r="V76" s="22">
        <v>1</v>
      </c>
      <c r="W76" s="22">
        <v>1</v>
      </c>
      <c r="X76" s="22">
        <v>1</v>
      </c>
      <c r="Y76" s="22">
        <v>1</v>
      </c>
      <c r="Z76" s="22">
        <v>1</v>
      </c>
      <c r="AA76" s="22">
        <v>1</v>
      </c>
      <c r="AB76" s="22">
        <v>1</v>
      </c>
      <c r="AC76" s="23">
        <v>0</v>
      </c>
      <c r="AD76" s="22">
        <v>0</v>
      </c>
    </row>
    <row r="77" spans="1:30" ht="16.8" x14ac:dyDescent="0.3">
      <c r="A77" s="57"/>
      <c r="B77" s="57" t="s">
        <v>46</v>
      </c>
      <c r="C77" s="53" t="s">
        <v>86</v>
      </c>
      <c r="D77" s="53"/>
      <c r="E77" s="54" t="s">
        <v>91</v>
      </c>
      <c r="F77" s="54"/>
      <c r="G77" s="22">
        <v>5</v>
      </c>
      <c r="H77" s="22">
        <v>5</v>
      </c>
      <c r="I77" s="22">
        <v>5</v>
      </c>
      <c r="J77" s="22">
        <v>5</v>
      </c>
      <c r="K77" s="22">
        <v>5</v>
      </c>
      <c r="L77" s="22">
        <v>5</v>
      </c>
      <c r="M77" s="22">
        <v>5</v>
      </c>
      <c r="N77" s="22">
        <v>5</v>
      </c>
      <c r="O77" s="22">
        <v>5</v>
      </c>
      <c r="P77" s="22">
        <v>5</v>
      </c>
      <c r="Q77" s="22">
        <v>5</v>
      </c>
      <c r="R77" s="22">
        <v>5</v>
      </c>
      <c r="S77" s="22">
        <v>5</v>
      </c>
      <c r="T77" s="22">
        <v>5</v>
      </c>
      <c r="U77" s="22">
        <v>5</v>
      </c>
      <c r="V77" s="22">
        <v>5</v>
      </c>
      <c r="W77" s="22">
        <v>5</v>
      </c>
      <c r="X77" s="22">
        <v>5</v>
      </c>
      <c r="Y77" s="22">
        <v>5</v>
      </c>
      <c r="Z77" s="22">
        <v>5</v>
      </c>
      <c r="AA77" s="22">
        <v>5</v>
      </c>
      <c r="AB77" s="22">
        <v>5</v>
      </c>
      <c r="AC77" s="22">
        <v>5</v>
      </c>
      <c r="AD77" s="23">
        <v>0</v>
      </c>
    </row>
    <row r="78" spans="1:30" ht="16.8" x14ac:dyDescent="0.3">
      <c r="A78" s="57"/>
      <c r="B78" s="57"/>
      <c r="C78" s="53" t="s">
        <v>87</v>
      </c>
      <c r="D78" s="53"/>
      <c r="E78" s="54" t="s">
        <v>91</v>
      </c>
      <c r="F78" s="54"/>
      <c r="G78" s="22">
        <v>5</v>
      </c>
      <c r="H78" s="22">
        <v>5</v>
      </c>
      <c r="I78" s="22">
        <v>5</v>
      </c>
      <c r="J78" s="22">
        <v>5</v>
      </c>
      <c r="K78" s="22">
        <v>5</v>
      </c>
      <c r="L78" s="22">
        <v>5</v>
      </c>
      <c r="M78" s="22">
        <v>5</v>
      </c>
      <c r="N78" s="22">
        <v>5</v>
      </c>
      <c r="O78" s="22">
        <v>5</v>
      </c>
      <c r="P78" s="22">
        <v>5</v>
      </c>
      <c r="Q78" s="22">
        <v>5</v>
      </c>
      <c r="R78" s="22">
        <v>5</v>
      </c>
      <c r="S78" s="22">
        <v>5</v>
      </c>
      <c r="T78" s="22">
        <v>5</v>
      </c>
      <c r="U78" s="22">
        <v>5</v>
      </c>
      <c r="V78" s="22">
        <v>5</v>
      </c>
      <c r="W78" s="22">
        <v>5</v>
      </c>
      <c r="X78" s="22">
        <v>5</v>
      </c>
      <c r="Y78" s="22">
        <v>5</v>
      </c>
      <c r="Z78" s="22">
        <v>5</v>
      </c>
      <c r="AA78" s="22">
        <v>5</v>
      </c>
      <c r="AB78" s="22">
        <v>5</v>
      </c>
      <c r="AC78" s="22">
        <v>5</v>
      </c>
      <c r="AD78" s="23">
        <v>0</v>
      </c>
    </row>
    <row r="79" spans="1:30" ht="16.8" x14ac:dyDescent="0.3">
      <c r="A79" s="57"/>
      <c r="B79" s="68" t="s">
        <v>18</v>
      </c>
      <c r="C79" s="68"/>
      <c r="D79" s="68"/>
      <c r="E79" s="58" t="s">
        <v>17</v>
      </c>
      <c r="F79" s="58"/>
      <c r="G79" s="54">
        <f>SUM(G16:G78)</f>
        <v>118</v>
      </c>
      <c r="H79" s="54"/>
      <c r="I79" s="22">
        <f>SUM(I16:I78)</f>
        <v>119</v>
      </c>
      <c r="J79" s="22">
        <f>SUM(J16:J78)</f>
        <v>107</v>
      </c>
      <c r="K79" s="22">
        <f>SUM(K16:K78)-K18</f>
        <v>105</v>
      </c>
      <c r="L79" s="22">
        <f>SUM(L16:L78)</f>
        <v>103</v>
      </c>
      <c r="M79" s="22">
        <f>SUM(M16:M78)</f>
        <v>100</v>
      </c>
      <c r="N79" s="22">
        <f>SUM(N16:N78)</f>
        <v>93</v>
      </c>
      <c r="O79" s="22">
        <f>SUM(O16:O78)-O28</f>
        <v>88</v>
      </c>
      <c r="P79" s="22">
        <f>SUM(P16:P78)</f>
        <v>86</v>
      </c>
      <c r="Q79" s="22">
        <f>SUM(Q16:Q78)</f>
        <v>79</v>
      </c>
      <c r="R79" s="22">
        <f>SUM(R16:R78)-R37</f>
        <v>71</v>
      </c>
      <c r="S79" s="22">
        <f>SUM(S16:S78)-S39</f>
        <v>64</v>
      </c>
      <c r="T79" s="22">
        <f t="shared" ref="T79:AA79" si="0">SUM(T16:T78)</f>
        <v>60</v>
      </c>
      <c r="U79" s="22">
        <f t="shared" si="0"/>
        <v>54</v>
      </c>
      <c r="V79" s="22">
        <f t="shared" si="0"/>
        <v>51</v>
      </c>
      <c r="W79" s="22">
        <f t="shared" si="0"/>
        <v>46</v>
      </c>
      <c r="X79" s="22">
        <f t="shared" si="0"/>
        <v>44</v>
      </c>
      <c r="Y79" s="22">
        <f t="shared" si="0"/>
        <v>34</v>
      </c>
      <c r="Z79" s="22">
        <f t="shared" si="0"/>
        <v>30</v>
      </c>
      <c r="AA79" s="22">
        <f t="shared" si="0"/>
        <v>25</v>
      </c>
      <c r="AB79" s="22">
        <f>SUM(AB16:AB78)-AB67</f>
        <v>19</v>
      </c>
      <c r="AC79" s="22">
        <f>SUM(AC16:AC78)-AC74</f>
        <v>11</v>
      </c>
      <c r="AD79" s="22">
        <f>SUM(AD16:AD78)</f>
        <v>0</v>
      </c>
    </row>
    <row r="80" spans="1:30" ht="16.8" x14ac:dyDescent="0.3">
      <c r="A80" s="57"/>
      <c r="B80" s="68"/>
      <c r="C80" s="68"/>
      <c r="D80" s="68"/>
      <c r="E80" s="58" t="s">
        <v>99</v>
      </c>
      <c r="F80" s="58"/>
      <c r="G80" s="54">
        <f>SUM(H16:H78)</f>
        <v>119</v>
      </c>
      <c r="H80" s="54"/>
      <c r="I80" s="22">
        <f>SUM(I16:I78)</f>
        <v>119</v>
      </c>
      <c r="J80" s="22">
        <f>SUM(J16:J78)+K18</f>
        <v>109</v>
      </c>
      <c r="K80" s="22">
        <f>SUM(K16:K78)-K18</f>
        <v>105</v>
      </c>
      <c r="L80" s="22">
        <f>SUM(L16:L78)-L20</f>
        <v>101</v>
      </c>
      <c r="M80" s="22">
        <f>SUM(M16:M78)</f>
        <v>100</v>
      </c>
      <c r="N80" s="22">
        <f>SUM(N16:N78)+O28</f>
        <v>98</v>
      </c>
      <c r="O80" s="22">
        <f>SUM(O16:O78)-O28</f>
        <v>88</v>
      </c>
      <c r="P80" s="22">
        <f>SUM(P16:P78)-P31</f>
        <v>84</v>
      </c>
      <c r="Q80" s="22">
        <f>SUM(Q16:Q78)+R37</f>
        <v>82</v>
      </c>
      <c r="R80" s="22">
        <f>SUM(R16:R78)-R37+S39</f>
        <v>72</v>
      </c>
      <c r="S80" s="22">
        <f>SUM(S16:S78)-S39</f>
        <v>64</v>
      </c>
      <c r="T80" s="22">
        <f>SUM(T16:T78)-T43</f>
        <v>58</v>
      </c>
      <c r="U80" s="22">
        <f>SUM(U16:U78)</f>
        <v>54</v>
      </c>
      <c r="V80" s="22">
        <f>SUM(V16:V78)-V49</f>
        <v>50</v>
      </c>
      <c r="W80" s="22">
        <f>SUM(W16:W78)</f>
        <v>46</v>
      </c>
      <c r="X80" s="22">
        <f>SUM(X16:X78)</f>
        <v>44</v>
      </c>
      <c r="Y80" s="22">
        <f>SUM(Y16:Y78)</f>
        <v>34</v>
      </c>
      <c r="Z80" s="22">
        <f>SUM(Z16:Z78)-Z56</f>
        <v>28</v>
      </c>
      <c r="AA80" s="22">
        <f>SUM(AA16:AA78)+AB67-AA63</f>
        <v>24</v>
      </c>
      <c r="AB80" s="22">
        <f>SUM(AB16:AB78)-AB67+AC74</f>
        <v>20</v>
      </c>
      <c r="AC80" s="22">
        <f>SUM(AC16:AC78)-AC74-AC71</f>
        <v>10</v>
      </c>
      <c r="AD80" s="22">
        <f>SUM(AD16:AD78)</f>
        <v>0</v>
      </c>
    </row>
    <row r="101" spans="3:4" x14ac:dyDescent="0.25">
      <c r="C101" s="70"/>
      <c r="D101" s="70"/>
    </row>
  </sheetData>
  <mergeCells count="148">
    <mergeCell ref="G79:H79"/>
    <mergeCell ref="G80:H80"/>
    <mergeCell ref="B18:D18"/>
    <mergeCell ref="E18:F18"/>
    <mergeCell ref="B20:D20"/>
    <mergeCell ref="E20:F20"/>
    <mergeCell ref="E56:F56"/>
    <mergeCell ref="C63:D63"/>
    <mergeCell ref="E63:F63"/>
    <mergeCell ref="C71:D71"/>
    <mergeCell ref="C74:D74"/>
    <mergeCell ref="E74:F74"/>
    <mergeCell ref="E71:F71"/>
    <mergeCell ref="C67:D67"/>
    <mergeCell ref="E67:F67"/>
    <mergeCell ref="E31:F31"/>
    <mergeCell ref="B29:B37"/>
    <mergeCell ref="C37:D37"/>
    <mergeCell ref="E37:F37"/>
    <mergeCell ref="C39:D39"/>
    <mergeCell ref="E39:F39"/>
    <mergeCell ref="C43:D43"/>
    <mergeCell ref="E43:F43"/>
    <mergeCell ref="C49:D49"/>
    <mergeCell ref="C101:D101"/>
    <mergeCell ref="C51:D51"/>
    <mergeCell ref="C52:D52"/>
    <mergeCell ref="C53:D53"/>
    <mergeCell ref="C54:D54"/>
    <mergeCell ref="C44:D44"/>
    <mergeCell ref="C41:D41"/>
    <mergeCell ref="C42:D42"/>
    <mergeCell ref="E50:F50"/>
    <mergeCell ref="E51:F51"/>
    <mergeCell ref="E52:F52"/>
    <mergeCell ref="E53:F53"/>
    <mergeCell ref="E42:F42"/>
    <mergeCell ref="E44:F44"/>
    <mergeCell ref="E45:F45"/>
    <mergeCell ref="E46:F46"/>
    <mergeCell ref="C56:D56"/>
    <mergeCell ref="C55:D55"/>
    <mergeCell ref="C57:D57"/>
    <mergeCell ref="C58:D58"/>
    <mergeCell ref="C50:D50"/>
    <mergeCell ref="E49:F49"/>
    <mergeCell ref="E73:F73"/>
    <mergeCell ref="E75:F75"/>
    <mergeCell ref="C60:D60"/>
    <mergeCell ref="C61:D61"/>
    <mergeCell ref="C31:D31"/>
    <mergeCell ref="C45:D45"/>
    <mergeCell ref="C46:D46"/>
    <mergeCell ref="C47:D47"/>
    <mergeCell ref="C48:D48"/>
    <mergeCell ref="E34:F34"/>
    <mergeCell ref="E48:F48"/>
    <mergeCell ref="C34:D34"/>
    <mergeCell ref="C35:D35"/>
    <mergeCell ref="C36:D36"/>
    <mergeCell ref="C38:D38"/>
    <mergeCell ref="C40:D40"/>
    <mergeCell ref="E33:F33"/>
    <mergeCell ref="E26:F26"/>
    <mergeCell ref="E27:F27"/>
    <mergeCell ref="C22:D22"/>
    <mergeCell ref="C23:D23"/>
    <mergeCell ref="C24:D24"/>
    <mergeCell ref="C25:D25"/>
    <mergeCell ref="C26:D26"/>
    <mergeCell ref="B38:B53"/>
    <mergeCell ref="B77:B78"/>
    <mergeCell ref="C73:D73"/>
    <mergeCell ref="C75:D75"/>
    <mergeCell ref="C76:D76"/>
    <mergeCell ref="C77:D77"/>
    <mergeCell ref="C78:D78"/>
    <mergeCell ref="C65:D65"/>
    <mergeCell ref="C66:D66"/>
    <mergeCell ref="C68:D68"/>
    <mergeCell ref="C69:D69"/>
    <mergeCell ref="B69:B76"/>
    <mergeCell ref="B61:B68"/>
    <mergeCell ref="B54:B60"/>
    <mergeCell ref="C70:D70"/>
    <mergeCell ref="C72:D72"/>
    <mergeCell ref="C59:D59"/>
    <mergeCell ref="C29:D29"/>
    <mergeCell ref="C30:D30"/>
    <mergeCell ref="C32:D32"/>
    <mergeCell ref="C33:D33"/>
    <mergeCell ref="E58:F58"/>
    <mergeCell ref="B13:C13"/>
    <mergeCell ref="E16:F16"/>
    <mergeCell ref="E17:F17"/>
    <mergeCell ref="E19:F19"/>
    <mergeCell ref="E21:F21"/>
    <mergeCell ref="E54:F54"/>
    <mergeCell ref="E55:F55"/>
    <mergeCell ref="E57:F57"/>
    <mergeCell ref="C27:D27"/>
    <mergeCell ref="C15:D15"/>
    <mergeCell ref="E15:F15"/>
    <mergeCell ref="B16:D16"/>
    <mergeCell ref="B17:D17"/>
    <mergeCell ref="B19:D19"/>
    <mergeCell ref="C21:D21"/>
    <mergeCell ref="E22:F22"/>
    <mergeCell ref="E23:F23"/>
    <mergeCell ref="E24:F24"/>
    <mergeCell ref="E25:F25"/>
    <mergeCell ref="A1:B1"/>
    <mergeCell ref="A2:B2"/>
    <mergeCell ref="A3:B3"/>
    <mergeCell ref="A4:B4"/>
    <mergeCell ref="B6:E6"/>
    <mergeCell ref="A16:A80"/>
    <mergeCell ref="E79:F79"/>
    <mergeCell ref="E80:F80"/>
    <mergeCell ref="C62:D62"/>
    <mergeCell ref="C64:D64"/>
    <mergeCell ref="E35:F35"/>
    <mergeCell ref="E36:F36"/>
    <mergeCell ref="E38:F38"/>
    <mergeCell ref="E40:F40"/>
    <mergeCell ref="E41:F41"/>
    <mergeCell ref="E29:F29"/>
    <mergeCell ref="E30:F30"/>
    <mergeCell ref="E32:F32"/>
    <mergeCell ref="E59:F59"/>
    <mergeCell ref="E47:F47"/>
    <mergeCell ref="B79:D80"/>
    <mergeCell ref="B21:B28"/>
    <mergeCell ref="C28:D28"/>
    <mergeCell ref="E28:F28"/>
    <mergeCell ref="E76:F76"/>
    <mergeCell ref="E77:F77"/>
    <mergeCell ref="E78:F78"/>
    <mergeCell ref="E66:F66"/>
    <mergeCell ref="E68:F68"/>
    <mergeCell ref="E69:F69"/>
    <mergeCell ref="E70:F70"/>
    <mergeCell ref="E72:F72"/>
    <mergeCell ref="E60:F60"/>
    <mergeCell ref="E61:F61"/>
    <mergeCell ref="E62:F62"/>
    <mergeCell ref="E64:F64"/>
    <mergeCell ref="E65:F65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"/>
  <sheetViews>
    <sheetView workbookViewId="0">
      <selection activeCell="I9" sqref="I9"/>
    </sheetView>
  </sheetViews>
  <sheetFormatPr defaultRowHeight="13.8" x14ac:dyDescent="0.25"/>
  <cols>
    <col min="2" max="11" width="10" customWidth="1"/>
  </cols>
  <sheetData>
    <row r="1" spans="1:11" ht="16.8" x14ac:dyDescent="0.25">
      <c r="A1" s="74" t="s">
        <v>101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6.8" x14ac:dyDescent="0.25">
      <c r="A2" s="77"/>
      <c r="B2" s="78" t="s">
        <v>93</v>
      </c>
      <c r="C2" s="78"/>
      <c r="D2" s="78" t="s">
        <v>96</v>
      </c>
      <c r="E2" s="78"/>
      <c r="F2" s="78" t="s">
        <v>95</v>
      </c>
      <c r="G2" s="78"/>
      <c r="H2" s="78" t="s">
        <v>97</v>
      </c>
      <c r="I2" s="78"/>
      <c r="J2" s="78" t="s">
        <v>94</v>
      </c>
      <c r="K2" s="79"/>
    </row>
    <row r="3" spans="1:11" ht="16.8" x14ac:dyDescent="0.25">
      <c r="A3" s="77"/>
      <c r="B3" s="28" t="s">
        <v>17</v>
      </c>
      <c r="C3" s="28" t="s">
        <v>99</v>
      </c>
      <c r="D3" s="28" t="s">
        <v>17</v>
      </c>
      <c r="E3" s="28" t="s">
        <v>99</v>
      </c>
      <c r="F3" s="28" t="s">
        <v>17</v>
      </c>
      <c r="G3" s="28" t="s">
        <v>99</v>
      </c>
      <c r="H3" s="28" t="s">
        <v>17</v>
      </c>
      <c r="I3" s="28" t="s">
        <v>99</v>
      </c>
      <c r="J3" s="28" t="s">
        <v>17</v>
      </c>
      <c r="K3" s="29" t="s">
        <v>99</v>
      </c>
    </row>
    <row r="4" spans="1:11" ht="16.8" x14ac:dyDescent="0.25">
      <c r="A4" s="32" t="s">
        <v>5</v>
      </c>
      <c r="B4" s="30">
        <f ca="1">'Sprint 1'!$D$8</f>
        <v>0</v>
      </c>
      <c r="C4" s="30">
        <f ca="1">'Sprint 1'!$E$8</f>
        <v>68.8</v>
      </c>
      <c r="D4" s="30">
        <f ca="1">'Sprint 1'!$D$9</f>
        <v>0</v>
      </c>
      <c r="E4" s="30">
        <f ca="1">'Sprint 1'!$E$9</f>
        <v>20.8</v>
      </c>
      <c r="F4" s="30">
        <f ca="1">'Sprint 1'!$D$10</f>
        <v>0</v>
      </c>
      <c r="G4" s="30">
        <f ca="1">'Sprint 1'!$E$10</f>
        <v>30.8</v>
      </c>
      <c r="H4" s="30">
        <f ca="1">'Sprint 1'!$D$11</f>
        <v>0</v>
      </c>
      <c r="I4" s="30">
        <f ca="1">'Sprint 1'!$E$11</f>
        <v>54.3</v>
      </c>
      <c r="J4" s="30">
        <f ca="1">'Sprint 1'!$D$12</f>
        <v>0</v>
      </c>
      <c r="K4" s="30">
        <f ca="1">'Sprint 1'!$E$12</f>
        <v>27.3</v>
      </c>
    </row>
    <row r="5" spans="1:11" ht="16.8" x14ac:dyDescent="0.25">
      <c r="A5" s="32" t="s">
        <v>39</v>
      </c>
      <c r="B5" s="30">
        <f ca="1">'Sprint 2'!$D$8</f>
        <v>19.399999999999999</v>
      </c>
      <c r="C5" s="30">
        <f ca="1">'Sprint 2'!$E$8</f>
        <v>19</v>
      </c>
      <c r="D5" s="30">
        <f ca="1">'Sprint 2'!$D$9</f>
        <v>26.9</v>
      </c>
      <c r="E5" s="30">
        <f ca="1">'Sprint 2'!$E$9</f>
        <v>28</v>
      </c>
      <c r="F5" s="30">
        <f ca="1">'Sprint 2'!$D$10</f>
        <v>20.399999999999999</v>
      </c>
      <c r="G5" s="30">
        <f ca="1">'Sprint 2'!$E$10</f>
        <v>20</v>
      </c>
      <c r="H5" s="30">
        <f ca="1">'Sprint 2'!$D$11</f>
        <v>32.9</v>
      </c>
      <c r="I5" s="30">
        <f ca="1">'Sprint 2'!$E$11</f>
        <v>32</v>
      </c>
      <c r="J5" s="30">
        <f ca="1">'Sprint 2'!$D$12</f>
        <v>18.399999999999999</v>
      </c>
      <c r="K5" s="30">
        <f ca="1">'Sprint 2'!$E$12</f>
        <v>20</v>
      </c>
    </row>
    <row r="6" spans="1:11" ht="17.399999999999999" thickBot="1" x14ac:dyDescent="0.3">
      <c r="A6" s="33" t="s">
        <v>18</v>
      </c>
      <c r="B6" s="31">
        <f t="shared" ref="B6:K6" ca="1" si="0">SUM(B4:B5)</f>
        <v>19.399999999999999</v>
      </c>
      <c r="C6" s="31">
        <f t="shared" ca="1" si="0"/>
        <v>87.8</v>
      </c>
      <c r="D6" s="31">
        <f t="shared" ca="1" si="0"/>
        <v>26.9</v>
      </c>
      <c r="E6" s="31">
        <f t="shared" ca="1" si="0"/>
        <v>48.8</v>
      </c>
      <c r="F6" s="31">
        <f t="shared" ca="1" si="0"/>
        <v>20.399999999999999</v>
      </c>
      <c r="G6" s="31">
        <f t="shared" ca="1" si="0"/>
        <v>50.8</v>
      </c>
      <c r="H6" s="31">
        <f t="shared" ca="1" si="0"/>
        <v>32.9</v>
      </c>
      <c r="I6" s="31">
        <f t="shared" ca="1" si="0"/>
        <v>86.3</v>
      </c>
      <c r="J6" s="31">
        <f t="shared" ca="1" si="0"/>
        <v>18.399999999999999</v>
      </c>
      <c r="K6" s="31">
        <f t="shared" ca="1" si="0"/>
        <v>47.3</v>
      </c>
    </row>
    <row r="8" spans="1:11" ht="14.4" thickBot="1" x14ac:dyDescent="0.3"/>
    <row r="9" spans="1:11" ht="16.8" x14ac:dyDescent="0.3">
      <c r="E9" s="72" t="s">
        <v>102</v>
      </c>
      <c r="F9" s="73"/>
    </row>
    <row r="10" spans="1:11" ht="16.8" x14ac:dyDescent="0.3">
      <c r="E10" s="34" t="s">
        <v>17</v>
      </c>
      <c r="F10" s="35">
        <f ca="1">SUMIF($B$3:$K$3,"Thực tế",$B$6:$K$6)</f>
        <v>118</v>
      </c>
    </row>
    <row r="11" spans="1:11" ht="17.399999999999999" thickBot="1" x14ac:dyDescent="0.35">
      <c r="E11" s="36" t="s">
        <v>99</v>
      </c>
      <c r="F11" s="37">
        <f ca="1">SUMIF($B$3:$K$3,"Ước tính",$B$6:$K$6)</f>
        <v>321</v>
      </c>
    </row>
  </sheetData>
  <mergeCells count="8">
    <mergeCell ref="E9:F9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Soma Cruz</cp:lastModifiedBy>
  <dcterms:created xsi:type="dcterms:W3CDTF">2021-04-23T08:05:10Z</dcterms:created>
  <dcterms:modified xsi:type="dcterms:W3CDTF">2024-12-19T09:37:25Z</dcterms:modified>
</cp:coreProperties>
</file>