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s\sensor\"/>
    </mc:Choice>
  </mc:AlternateContent>
  <xr:revisionPtr revIDLastSave="0" documentId="13_ncr:1_{77BF14F3-42A8-487D-9D82-78CD1DF88CED}" xr6:coauthVersionLast="45" xr6:coauthVersionMax="45" xr10:uidLastSave="{00000000-0000-0000-0000-000000000000}"/>
  <bookViews>
    <workbookView xWindow="-108" yWindow="-108" windowWidth="23256" windowHeight="12576" xr2:uid="{0EF84DCE-84F3-4F0A-A9BB-4A18FA5482DB}"/>
  </bookViews>
  <sheets>
    <sheet name="Conclusions" sheetId="1" r:id="rId1"/>
    <sheet name="Address" sheetId="6" r:id="rId2"/>
    <sheet name="Sheet5" sheetId="5" state="hidden" r:id="rId3"/>
    <sheet name="Sheet4" sheetId="4" state="hidden" r:id="rId4"/>
    <sheet name="Sheet2" sheetId="2" state="hidden" r:id="rId5"/>
    <sheet name="Sheet3" sheetId="3" state="hidden" r:id="rId6"/>
  </sheets>
  <definedNames>
    <definedName name="_xlnm._FilterDatabase" localSheetId="0" hidden="1">Conclusions!$A$1:$V$40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V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2" i="1"/>
  <c r="L41" i="1" l="1"/>
</calcChain>
</file>

<file path=xl/sharedStrings.xml><?xml version="1.0" encoding="utf-8"?>
<sst xmlns="http://schemas.openxmlformats.org/spreadsheetml/2006/main" count="427" uniqueCount="144">
  <si>
    <t>Argyle - Thunder 1: MK-III Weather Station Temp</t>
  </si>
  <si>
    <t>Argyle - Thunder 1: MK-III Weather Station Wind Speed</t>
  </si>
  <si>
    <t>Argyle - Thunder 1: MK-III Weather Station Pressure</t>
  </si>
  <si>
    <t>Langley - Thunder 1: MK-III Weather Station Temp</t>
  </si>
  <si>
    <t>Langley - Cumulus: Bioswale Calibrated VWC</t>
  </si>
  <si>
    <t>UI Labs Bioswale - Thunder 1: TM1 Temp Sensor</t>
  </si>
  <si>
    <t>UI Labs Bioswale NWS Probability of Precipitation</t>
  </si>
  <si>
    <t>Argyle - Thunder 1: MK-III Weather Station RH</t>
  </si>
  <si>
    <t>Langley - Thunder 1: MK-III Weather Station RH</t>
  </si>
  <si>
    <t>Langley - Cumulus: Weather Station Air Temp</t>
  </si>
  <si>
    <t>Langley - Cumulus: Weather Station Wind Speed</t>
  </si>
  <si>
    <t>Langley - Thunder 1: SM1 Soil Moisture Sensor</t>
  </si>
  <si>
    <t>UI Labs Bioswale - Thunder 1: MK-III Weather Station Rainfall</t>
  </si>
  <si>
    <t>UI Labs Bioswale - Cumulus: Weather Station Wind Speed</t>
  </si>
  <si>
    <t>Argyle - Thunder 1: MK-III Weather Station Rainfall</t>
  </si>
  <si>
    <t>Langley - Thunder 1: TM1 Temp Sensor</t>
  </si>
  <si>
    <t>UI Labs Bioswale - Thunder 1: MK-III Weather Station Wind Speed</t>
  </si>
  <si>
    <t>Argyle - Cumulus: Weather Station Rainfall</t>
  </si>
  <si>
    <t>Langley - Cumulus: Weather Station Rainfall</t>
  </si>
  <si>
    <t>UI Labs Bioswale - Cumulus: Weather Station Air Temp</t>
  </si>
  <si>
    <t>UI Labs Bioswale - Thunder 1: MK-III Weather Station Temp</t>
  </si>
  <si>
    <t>Langley - Cumulus: Weather Station Pressure</t>
  </si>
  <si>
    <t>Langley - Thunder 1: MK-III Weather Station Rainfall</t>
  </si>
  <si>
    <t>Argyle - Cumulus: Weather Station Wind Speed</t>
  </si>
  <si>
    <t>UI Labs Bioswale - Thunder 1: MK-III Weather Station RH</t>
  </si>
  <si>
    <t>UI Labs Bioswale - Thunder 1: MK-III Weather Station Wind Direction</t>
  </si>
  <si>
    <t>Argyle - Thunder 1: MK-III Weather Station Wind Direction</t>
  </si>
  <si>
    <t>Langley - Thunder 1: MK-III Weather Station Wind Speed</t>
  </si>
  <si>
    <t>Argyle - Cumulus: Weather Station Pressure</t>
  </si>
  <si>
    <t>UI Labs Bioswale NWS Quantitative Precipitation Forecast</t>
  </si>
  <si>
    <t>Argyle - Thunder 1: TM1 Temp Sensor</t>
  </si>
  <si>
    <t>Argyle - Cumulus: Weather Station Air Temp</t>
  </si>
  <si>
    <t>UI Labs Bioswale - Thunder 1: MK-III Weather Station Pressure</t>
  </si>
  <si>
    <t>Langley - Thunder 1: MK-III Weather Station Wind Direction</t>
  </si>
  <si>
    <t>Argyle - Thunder 1: SM1 Soil Moisture Sensor</t>
  </si>
  <si>
    <t>Argyle - Cumulus: Bioswale Calibrated VWC</t>
  </si>
  <si>
    <t>Langley - Thunder 1: MK-III Weather Station Pressure</t>
  </si>
  <si>
    <t>UI Labs Bioswale - Thunder 1: SM1 Soil Moisture Sensor</t>
  </si>
  <si>
    <t>UI Labs Bioswale - Cumulus: Weather Station Pressure</t>
  </si>
  <si>
    <t>Measurement Title</t>
  </si>
  <si>
    <t>Measurement_Description</t>
  </si>
  <si>
    <t>MK-III Weather Station Wind Direction</t>
  </si>
  <si>
    <t>MK-III Weather Station RH</t>
  </si>
  <si>
    <t>MK-III Weather Station Pressure</t>
  </si>
  <si>
    <t>Nulls (Pressure)</t>
  </si>
  <si>
    <t>MK-III Weather Station Wind Speed</t>
  </si>
  <si>
    <t>Nulls (WindSpeed)</t>
  </si>
  <si>
    <t>MK-III Weather Station Temp</t>
  </si>
  <si>
    <t>Nulls (Temp)</t>
  </si>
  <si>
    <t>MK-III Weather Station Rainfall</t>
  </si>
  <si>
    <t>TM1 Temp Sensor</t>
  </si>
  <si>
    <t>Nulls (Rainfall)</t>
  </si>
  <si>
    <t>SM1 Soil Moisture Sensor</t>
  </si>
  <si>
    <t>Nulls (Others)</t>
  </si>
  <si>
    <t>Company Name</t>
  </si>
  <si>
    <t>UI Labs Bioswale</t>
  </si>
  <si>
    <t>Argyle</t>
  </si>
  <si>
    <t>Langley</t>
  </si>
  <si>
    <t>Measurement_Type</t>
  </si>
  <si>
    <t>Measurement_Medium</t>
  </si>
  <si>
    <t>Atmosphere</t>
  </si>
  <si>
    <t>Atmoshpere</t>
  </si>
  <si>
    <t>Soil</t>
  </si>
  <si>
    <t>Null (Atmosphere)</t>
  </si>
  <si>
    <t>Wind Direction</t>
  </si>
  <si>
    <t>Relative Humidity</t>
  </si>
  <si>
    <t>Differential Pressure</t>
  </si>
  <si>
    <t>Wind Speed</t>
  </si>
  <si>
    <t>Temperature</t>
  </si>
  <si>
    <t>Cumulative Precipitation</t>
  </si>
  <si>
    <t>Soil Moisture</t>
  </si>
  <si>
    <t>TimeWindowBoundary</t>
  </si>
  <si>
    <t>Measurement_Title</t>
  </si>
  <si>
    <t>count(conv_datetime)</t>
  </si>
  <si>
    <t>min(conv_datetime)</t>
  </si>
  <si>
    <t>max(conv_datetime)</t>
  </si>
  <si>
    <t>2017-03-13T10:43:48.000+0000</t>
  </si>
  <si>
    <t>2018-04-16T10:02:52.000+0000</t>
  </si>
  <si>
    <t>2017-03-19T15:37:07.000+0000</t>
  </si>
  <si>
    <t>2018-01-04T01:54:42.000+0000</t>
  </si>
  <si>
    <t>2017-03-19T15:37:58.000+0000</t>
  </si>
  <si>
    <t>2018-01-04T01:57:03.000+0000</t>
  </si>
  <si>
    <t>2018-01-04T01:53:46.000+0000</t>
  </si>
  <si>
    <t>2018-04-16T09:01:36.000+0000</t>
  </si>
  <si>
    <t>2017-03-19T15:35:03.000+0000</t>
  </si>
  <si>
    <t>2017-12-12T15:59:24.000+0000</t>
  </si>
  <si>
    <t>2017-03-19T15:35:59.000+0000</t>
  </si>
  <si>
    <t>2017-12-12T15:59:29.000+0000</t>
  </si>
  <si>
    <t>2017-03-13T10:43:55.000+0000</t>
  </si>
  <si>
    <t>2018-04-16T10:02:58.000+0000</t>
  </si>
  <si>
    <t>2018-01-04T01:51:37.000+0000</t>
  </si>
  <si>
    <t>2018-01-04T01:54:51.000+0000</t>
  </si>
  <si>
    <t>2017-03-19T15:38:08.000+0000</t>
  </si>
  <si>
    <t>2018-01-04T01:51:27.000+0000</t>
  </si>
  <si>
    <t>2018-01-04T01:53:37.000+0000</t>
  </si>
  <si>
    <t>2017-04-27T16:00:00.000+0000</t>
  </si>
  <si>
    <t>2018-05-03T19:00:00.000+0000</t>
  </si>
  <si>
    <t>2017-03-10T13:54:48.000+0000</t>
  </si>
  <si>
    <t>2017-03-19T15:34:01.000+0000</t>
  </si>
  <si>
    <t>2018-04-25T12:18:12.000+0000</t>
  </si>
  <si>
    <t>2018-01-04T01:56:53.000+0000</t>
  </si>
  <si>
    <t>2018-04-16T09:01:43.000+0000</t>
  </si>
  <si>
    <t>2017-04-27T07:00:00.000+0000</t>
  </si>
  <si>
    <t>2018-05-04T07:00:00.000+0000</t>
  </si>
  <si>
    <t>Count</t>
  </si>
  <si>
    <t>Start Time</t>
  </si>
  <si>
    <t>End Time</t>
  </si>
  <si>
    <t>Conv_Start_Time</t>
  </si>
  <si>
    <t>Conv_Start_Date</t>
  </si>
  <si>
    <t>Conv_End_Date</t>
  </si>
  <si>
    <t>Conv_End_Time</t>
  </si>
  <si>
    <t>min(Measurement_Value)</t>
  </si>
  <si>
    <t>max(Measurement_Value)</t>
  </si>
  <si>
    <t>avg(Measurement_Value)</t>
  </si>
  <si>
    <t>Min_Value</t>
  </si>
  <si>
    <t>Max_Value</t>
  </si>
  <si>
    <t>Avg_Value</t>
  </si>
  <si>
    <t>Units</t>
  </si>
  <si>
    <t>count</t>
  </si>
  <si>
    <t>deg from North</t>
  </si>
  <si>
    <t>percent (%)</t>
  </si>
  <si>
    <t>pascals (Pa)</t>
  </si>
  <si>
    <t>meters per second (m/s)</t>
  </si>
  <si>
    <t>deg celsius (degC)</t>
  </si>
  <si>
    <t>Inches (In)</t>
  </si>
  <si>
    <t>milliVolts (mV)</t>
  </si>
  <si>
    <t>Universal Coordinated time (UTC)</t>
  </si>
  <si>
    <t>Percent Volumetric Water Content (%(vwc))</t>
  </si>
  <si>
    <t>Measurement_Period_Type</t>
  </si>
  <si>
    <t>Cumulative</t>
  </si>
  <si>
    <t>Instantaneous</t>
  </si>
  <si>
    <t>Data_Stream_ID</t>
  </si>
  <si>
    <t>Latitude</t>
  </si>
  <si>
    <t>Longitude</t>
  </si>
  <si>
    <t>1333 North Hickory Avenue, Chicago, IL 60642, Near North Side Chicago Illinois United States</t>
  </si>
  <si>
    <t>7750 South Langley Avenue, Chicago, IL 60619, Greater Grand Crossing Chicago Illinois United States</t>
  </si>
  <si>
    <t>5012 North Broadway, Chicago, IL 60640, Uptown Chicago Illinois United States</t>
  </si>
  <si>
    <t>Company</t>
  </si>
  <si>
    <t>Address</t>
  </si>
  <si>
    <t>UI &lt;-&gt; Langley</t>
  </si>
  <si>
    <t>UI &lt;-&gt; Argyle</t>
  </si>
  <si>
    <t>Langley &lt;-&gt; Argyle</t>
  </si>
  <si>
    <t>Min (kms)</t>
  </si>
  <si>
    <t>Max (Kms)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</si>
</sst>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rgb="FF11111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/>
      <diagonal/>
    </border>
    <border>
      <left style="medium">
        <color theme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theme="1"/>
      </right>
      <top style="medium">
        <color theme="1"/>
      </top>
      <bottom/>
      <diagonal/>
    </border>
    <border>
      <left style="thin">
        <color theme="0"/>
      </left>
      <right style="medium">
        <color theme="1"/>
      </right>
      <top/>
      <bottom/>
      <diagonal/>
    </border>
    <border>
      <left style="thin">
        <color theme="0"/>
      </left>
      <right style="medium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4" fontId="0" fillId="0" borderId="4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21" fontId="0" fillId="0" borderId="4" xfId="0" applyNumberForma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1" fillId="3" borderId="11" xfId="0" applyFont="1" applyFill="1" applyBorder="1" applyAlignment="1">
      <alignment horizontal="center" vertical="center"/>
    </xf>
    <xf numFmtId="14" fontId="1" fillId="3" borderId="11" xfId="0" applyNumberFormat="1" applyFont="1" applyFill="1" applyBorder="1" applyAlignment="1">
      <alignment horizontal="center" vertical="center"/>
    </xf>
    <xf numFmtId="164" fontId="1" fillId="3" borderId="11" xfId="0" applyNumberFormat="1" applyFont="1" applyFill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21" fontId="0" fillId="0" borderId="6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21" fontId="0" fillId="0" borderId="7" xfId="0" applyNumberFormat="1" applyBorder="1" applyAlignment="1">
      <alignment horizontal="center" vertical="center"/>
    </xf>
    <xf numFmtId="14" fontId="1" fillId="3" borderId="12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6" xfId="0" applyNumberFormat="1" applyBorder="1" applyAlignment="1">
      <alignment horizontal="right" vertical="center"/>
    </xf>
    <xf numFmtId="2" fontId="0" fillId="0" borderId="4" xfId="0" applyNumberFormat="1" applyBorder="1" applyAlignment="1">
      <alignment horizontal="right" vertical="center"/>
    </xf>
    <xf numFmtId="2" fontId="0" fillId="0" borderId="7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1" xfId="0" applyBorder="1"/>
    <xf numFmtId="0" fontId="0" fillId="0" borderId="11" xfId="0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0" fillId="0" borderId="5" xfId="0" applyBorder="1"/>
    <xf numFmtId="165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3" xfId="0" applyFont="1" applyBorder="1" applyAlignment="1">
      <alignment horizontal="center"/>
    </xf>
    <xf numFmtId="14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21" fontId="0" fillId="0" borderId="5" xfId="0" applyNumberFormat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3" fillId="0" borderId="2" xfId="0" applyFont="1" applyBorder="1" applyAlignment="1">
      <alignment horizontal="left" vertical="center" wrapText="1"/>
    </xf>
    <xf numFmtId="165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569B4-B880-4465-AC39-9E6DFAFF9025}">
  <sheetPr>
    <tabColor theme="7"/>
  </sheetPr>
  <dimension ref="A1:V41"/>
  <sheetViews>
    <sheetView tabSelected="1" topLeftCell="G1" workbookViewId="0">
      <selection activeCell="U24" sqref="U24"/>
    </sheetView>
  </sheetViews>
  <sheetFormatPr defaultRowHeight="14.4" x14ac:dyDescent="0.3"/>
  <cols>
    <col min="1" max="1" width="25.5546875" style="6" bestFit="1" customWidth="1"/>
    <col min="2" max="2" width="22.5546875" style="6" bestFit="1" customWidth="1"/>
    <col min="3" max="3" width="29.109375" style="6" bestFit="1" customWidth="1"/>
    <col min="4" max="4" width="37.109375" style="6" bestFit="1" customWidth="1"/>
    <col min="5" max="5" width="32.88671875" style="6" bestFit="1" customWidth="1"/>
    <col min="6" max="6" width="58" style="2" bestFit="1" customWidth="1"/>
    <col min="7" max="7" width="12.33203125" style="3" bestFit="1" customWidth="1"/>
    <col min="8" max="8" width="13.88671875" style="3" bestFit="1" customWidth="1"/>
    <col min="9" max="9" width="19.21875" style="2" bestFit="1" customWidth="1"/>
    <col min="10" max="10" width="19.109375" style="2" bestFit="1" customWidth="1"/>
    <col min="11" max="11" width="4" style="2" customWidth="1"/>
    <col min="12" max="12" width="10.5546875" style="3" bestFit="1" customWidth="1"/>
    <col min="13" max="14" width="27.6640625" style="2" hidden="1" customWidth="1"/>
    <col min="15" max="15" width="19.77734375" style="4" bestFit="1" customWidth="1"/>
    <col min="16" max="16" width="20" style="5" bestFit="1" customWidth="1"/>
    <col min="17" max="17" width="19" style="6" bestFit="1" customWidth="1"/>
    <col min="18" max="18" width="19.21875" style="6" bestFit="1" customWidth="1"/>
    <col min="19" max="19" width="3.21875" style="2" customWidth="1"/>
    <col min="20" max="20" width="14.5546875" style="6" bestFit="1" customWidth="1"/>
    <col min="21" max="21" width="14.88671875" style="6" bestFit="1" customWidth="1"/>
    <col min="22" max="22" width="10" style="40" bestFit="1" customWidth="1"/>
    <col min="23" max="16384" width="8.88671875" style="2"/>
  </cols>
  <sheetData>
    <row r="1" spans="1:22" ht="15" thickBot="1" x14ac:dyDescent="0.35">
      <c r="A1" s="15" t="s">
        <v>59</v>
      </c>
      <c r="B1" s="15" t="s">
        <v>58</v>
      </c>
      <c r="C1" s="15" t="s">
        <v>128</v>
      </c>
      <c r="D1" s="15" t="s">
        <v>117</v>
      </c>
      <c r="E1" s="15" t="s">
        <v>40</v>
      </c>
      <c r="F1" s="15" t="s">
        <v>39</v>
      </c>
      <c r="G1" s="16" t="s">
        <v>132</v>
      </c>
      <c r="H1" s="16" t="s">
        <v>133</v>
      </c>
      <c r="I1" s="15" t="s">
        <v>131</v>
      </c>
      <c r="J1" s="17" t="s">
        <v>54</v>
      </c>
      <c r="K1" s="68"/>
      <c r="L1" s="24" t="s">
        <v>104</v>
      </c>
      <c r="M1" s="24" t="s">
        <v>105</v>
      </c>
      <c r="N1" s="24" t="s">
        <v>106</v>
      </c>
      <c r="O1" s="25" t="s">
        <v>108</v>
      </c>
      <c r="P1" s="26" t="s">
        <v>107</v>
      </c>
      <c r="Q1" s="25" t="s">
        <v>109</v>
      </c>
      <c r="R1" s="25" t="s">
        <v>110</v>
      </c>
      <c r="S1" s="68"/>
      <c r="T1" s="25" t="s">
        <v>114</v>
      </c>
      <c r="U1" s="25" t="s">
        <v>115</v>
      </c>
      <c r="V1" s="33" t="s">
        <v>116</v>
      </c>
    </row>
    <row r="2" spans="1:22" x14ac:dyDescent="0.3">
      <c r="A2" s="58" t="s">
        <v>60</v>
      </c>
      <c r="B2" s="58" t="s">
        <v>64</v>
      </c>
      <c r="C2" s="58" t="s">
        <v>130</v>
      </c>
      <c r="D2" s="58" t="s">
        <v>119</v>
      </c>
      <c r="E2" s="58" t="s">
        <v>41</v>
      </c>
      <c r="F2" s="18" t="s">
        <v>25</v>
      </c>
      <c r="G2" s="20">
        <f>VLOOKUP($F2,Sheet5!$A$2:'Sheet5'!$C$40,2,FALSE)</f>
        <v>41.907150000000001</v>
      </c>
      <c r="H2" s="20">
        <f>VLOOKUP($F2,Sheet5!$A$2:'Sheet5'!$C$40,3,FALSE)</f>
        <v>-87.653996000000006</v>
      </c>
      <c r="I2" s="19">
        <f>VLOOKUP($F2,Sheet4!$A$2:'Sheet4'!$B$40,2,FALSE)</f>
        <v>33315</v>
      </c>
      <c r="J2" s="18" t="s">
        <v>55</v>
      </c>
      <c r="K2" s="68"/>
      <c r="L2" s="19">
        <f>VLOOKUP($F2,Sheet2!$A$2:'Sheet2'!$D$40,2,FALSE)</f>
        <v>338454</v>
      </c>
      <c r="M2" s="18" t="str">
        <f>VLOOKUP($F2,Sheet2!$A$2:'Sheet2'!$D$40,3,FALSE)</f>
        <v>2017-03-19T15:35:03.000+0000</v>
      </c>
      <c r="N2" s="18" t="str">
        <f>VLOOKUP($F2,Sheet2!$A$2:'Sheet2'!$D$40,4,FALSE)</f>
        <v>2017-12-12T15:59:24.000+0000</v>
      </c>
      <c r="O2" s="27">
        <v>42813</v>
      </c>
      <c r="P2" s="28">
        <v>0.64934027777777781</v>
      </c>
      <c r="Q2" s="27">
        <v>43081</v>
      </c>
      <c r="R2" s="29">
        <v>0.66625000000000001</v>
      </c>
      <c r="S2" s="68"/>
      <c r="T2" s="34">
        <f>VLOOKUP($F2,Sheet3!$A$2:'Sheet3'!$D$40,2,FALSE)</f>
        <v>0</v>
      </c>
      <c r="U2" s="34">
        <f>VLOOKUP($F2,Sheet3!$A$2:'Sheet3'!$D$40,3,FALSE)</f>
        <v>360</v>
      </c>
      <c r="V2" s="37">
        <f>VLOOKUP($F2,Sheet3!$A$2:'Sheet3'!$D$40,4,FALSE)</f>
        <v>203.56175728459399</v>
      </c>
    </row>
    <row r="3" spans="1:22" x14ac:dyDescent="0.3">
      <c r="A3" s="59"/>
      <c r="B3" s="59"/>
      <c r="C3" s="59"/>
      <c r="D3" s="59"/>
      <c r="E3" s="59"/>
      <c r="F3" s="9" t="s">
        <v>33</v>
      </c>
      <c r="G3" s="11">
        <f>VLOOKUP($F3,Sheet5!$A$2:'Sheet5'!$C$40,2,FALSE)</f>
        <v>41.753112000000002</v>
      </c>
      <c r="H3" s="11">
        <f>VLOOKUP($F3,Sheet5!$A$2:'Sheet5'!$C$40,3,FALSE)</f>
        <v>-87.607731000000001</v>
      </c>
      <c r="I3" s="10">
        <f>VLOOKUP($F3,Sheet4!$A$2:'Sheet4'!$B$40,2,FALSE)</f>
        <v>39207</v>
      </c>
      <c r="J3" s="9" t="s">
        <v>57</v>
      </c>
      <c r="K3" s="68"/>
      <c r="L3" s="10">
        <f>VLOOKUP($F3,Sheet2!$A$2:'Sheet2'!$D$40,2,FALSE)</f>
        <v>162006</v>
      </c>
      <c r="M3" s="9" t="str">
        <f>VLOOKUP($F3,Sheet2!$A$2:'Sheet2'!$D$40,3,FALSE)</f>
        <v>2017-03-19T15:38:08.000+0000</v>
      </c>
      <c r="N3" s="9" t="str">
        <f>VLOOKUP($F3,Sheet2!$A$2:'Sheet2'!$D$40,4,FALSE)</f>
        <v>2018-01-04T01:53:37.000+0000</v>
      </c>
      <c r="O3" s="12">
        <v>42813</v>
      </c>
      <c r="P3" s="13">
        <v>0.65148148148148144</v>
      </c>
      <c r="Q3" s="12">
        <v>43104</v>
      </c>
      <c r="R3" s="14">
        <v>7.8900462962962964E-2</v>
      </c>
      <c r="S3" s="68"/>
      <c r="T3" s="35">
        <f>VLOOKUP($F3,Sheet3!$A$2:'Sheet3'!$D$40,2,FALSE)</f>
        <v>0</v>
      </c>
      <c r="U3" s="35">
        <f>VLOOKUP($F3,Sheet3!$A$2:'Sheet3'!$D$40,3,FALSE)</f>
        <v>360</v>
      </c>
      <c r="V3" s="38">
        <f>VLOOKUP($F3,Sheet3!$A$2:'Sheet3'!$D$40,4,FALSE)</f>
        <v>96.084367245657504</v>
      </c>
    </row>
    <row r="4" spans="1:22" ht="15" thickBot="1" x14ac:dyDescent="0.35">
      <c r="A4" s="60"/>
      <c r="B4" s="60"/>
      <c r="C4" s="60"/>
      <c r="D4" s="60"/>
      <c r="E4" s="60"/>
      <c r="F4" s="21" t="s">
        <v>26</v>
      </c>
      <c r="G4" s="23">
        <f>VLOOKUP($F4,Sheet5!$A$2:'Sheet5'!$C$40,2,FALSE)</f>
        <v>41.973086000000002</v>
      </c>
      <c r="H4" s="23">
        <f>VLOOKUP($F4,Sheet5!$A$2:'Sheet5'!$C$40,3,FALSE)</f>
        <v>-87.659724999999995</v>
      </c>
      <c r="I4" s="22">
        <f>VLOOKUP($F4,Sheet4!$A$2:'Sheet4'!$B$40,2,FALSE)</f>
        <v>39186</v>
      </c>
      <c r="J4" s="21" t="s">
        <v>56</v>
      </c>
      <c r="K4" s="68"/>
      <c r="L4" s="22">
        <f>VLOOKUP($F4,Sheet2!$A$2:'Sheet2'!$D$40,2,FALSE)</f>
        <v>496449</v>
      </c>
      <c r="M4" s="21" t="str">
        <f>VLOOKUP($F4,Sheet2!$A$2:'Sheet2'!$D$40,3,FALSE)</f>
        <v>2017-03-13T10:43:48.000+0000</v>
      </c>
      <c r="N4" s="21" t="str">
        <f>VLOOKUP($F4,Sheet2!$A$2:'Sheet2'!$D$40,4,FALSE)</f>
        <v>2018-04-16T10:02:52.000+0000</v>
      </c>
      <c r="O4" s="30">
        <v>42807</v>
      </c>
      <c r="P4" s="31">
        <v>0.44708333333333333</v>
      </c>
      <c r="Q4" s="30">
        <v>43206</v>
      </c>
      <c r="R4" s="32">
        <v>0.41865740740740742</v>
      </c>
      <c r="S4" s="68"/>
      <c r="T4" s="36">
        <f>VLOOKUP($F4,Sheet3!$A$2:'Sheet3'!$D$40,2,FALSE)</f>
        <v>0</v>
      </c>
      <c r="U4" s="36">
        <f>VLOOKUP($F4,Sheet3!$A$2:'Sheet3'!$D$40,3,FALSE)</f>
        <v>360</v>
      </c>
      <c r="V4" s="39">
        <f>VLOOKUP($F4,Sheet3!$A$2:'Sheet3'!$D$40,4,FALSE)</f>
        <v>168.466938195061</v>
      </c>
    </row>
    <row r="5" spans="1:22" x14ac:dyDescent="0.3">
      <c r="A5" s="58" t="s">
        <v>60</v>
      </c>
      <c r="B5" s="58" t="s">
        <v>65</v>
      </c>
      <c r="C5" s="58" t="s">
        <v>130</v>
      </c>
      <c r="D5" s="58" t="s">
        <v>120</v>
      </c>
      <c r="E5" s="58" t="s">
        <v>42</v>
      </c>
      <c r="F5" s="18" t="s">
        <v>24</v>
      </c>
      <c r="G5" s="20">
        <f>VLOOKUP($F5,Sheet5!$A$2:'Sheet5'!$C$40,2,FALSE)</f>
        <v>41.907150000000001</v>
      </c>
      <c r="H5" s="20">
        <f>VLOOKUP($F5,Sheet5!$A$2:'Sheet5'!$C$40,3,FALSE)</f>
        <v>-87.653996000000006</v>
      </c>
      <c r="I5" s="19">
        <f>VLOOKUP($F5,Sheet4!$A$2:'Sheet4'!$B$40,2,FALSE)</f>
        <v>33309</v>
      </c>
      <c r="J5" s="18" t="s">
        <v>55</v>
      </c>
      <c r="K5" s="68"/>
      <c r="L5" s="19">
        <f>VLOOKUP($F5,Sheet2!$A$2:'Sheet2'!$D$40,2,FALSE)</f>
        <v>337788</v>
      </c>
      <c r="M5" s="18" t="str">
        <f>VLOOKUP($F5,Sheet2!$A$2:'Sheet2'!$D$40,3,FALSE)</f>
        <v>2017-03-19T15:35:03.000+0000</v>
      </c>
      <c r="N5" s="18" t="str">
        <f>VLOOKUP($F5,Sheet2!$A$2:'Sheet2'!$D$40,4,FALSE)</f>
        <v>2017-12-12T15:59:24.000+0000</v>
      </c>
      <c r="O5" s="27">
        <v>42813</v>
      </c>
      <c r="P5" s="28">
        <v>0.64934027777777781</v>
      </c>
      <c r="Q5" s="27">
        <v>43081</v>
      </c>
      <c r="R5" s="29">
        <v>0.66625000000000001</v>
      </c>
      <c r="S5" s="68"/>
      <c r="T5" s="34">
        <f>VLOOKUP($F5,Sheet3!$A$2:'Sheet3'!$D$40,2,FALSE)</f>
        <v>0</v>
      </c>
      <c r="U5" s="34">
        <f>VLOOKUP($F5,Sheet3!$A$2:'Sheet3'!$D$40,3,FALSE)</f>
        <v>100</v>
      </c>
      <c r="V5" s="37">
        <f>VLOOKUP($F5,Sheet3!$A$2:'Sheet3'!$D$40,4,FALSE)</f>
        <v>67.658904401577303</v>
      </c>
    </row>
    <row r="6" spans="1:22" x14ac:dyDescent="0.3">
      <c r="A6" s="59"/>
      <c r="B6" s="59"/>
      <c r="C6" s="59"/>
      <c r="D6" s="59"/>
      <c r="E6" s="59"/>
      <c r="F6" s="9" t="s">
        <v>8</v>
      </c>
      <c r="G6" s="11">
        <f>VLOOKUP($F6,Sheet5!$A$2:'Sheet5'!$C$40,2,FALSE)</f>
        <v>41.753112000000002</v>
      </c>
      <c r="H6" s="11">
        <f>VLOOKUP($F6,Sheet5!$A$2:'Sheet5'!$C$40,3,FALSE)</f>
        <v>-87.607731000000001</v>
      </c>
      <c r="I6" s="10">
        <f>VLOOKUP($F6,Sheet4!$A$2:'Sheet4'!$B$40,2,FALSE)</f>
        <v>39201</v>
      </c>
      <c r="J6" s="9" t="s">
        <v>57</v>
      </c>
      <c r="K6" s="68"/>
      <c r="L6" s="10">
        <f>VLOOKUP($F6,Sheet2!$A$2:'Sheet2'!$D$40,2,FALSE)</f>
        <v>162019</v>
      </c>
      <c r="M6" s="9" t="str">
        <f>VLOOKUP($F6,Sheet2!$A$2:'Sheet2'!$D$40,3,FALSE)</f>
        <v>2017-03-19T15:37:07.000+0000</v>
      </c>
      <c r="N6" s="9" t="str">
        <f>VLOOKUP($F6,Sheet2!$A$2:'Sheet2'!$D$40,4,FALSE)</f>
        <v>2018-01-04T01:54:42.000+0000</v>
      </c>
      <c r="O6" s="12">
        <v>42813</v>
      </c>
      <c r="P6" s="13">
        <v>0.65077546296296296</v>
      </c>
      <c r="Q6" s="12">
        <v>43104</v>
      </c>
      <c r="R6" s="14">
        <v>7.9652777777777781E-2</v>
      </c>
      <c r="S6" s="68"/>
      <c r="T6" s="35">
        <f>VLOOKUP($F6,Sheet3!$A$2:'Sheet3'!$D$40,2,FALSE)</f>
        <v>0</v>
      </c>
      <c r="U6" s="35">
        <f>VLOOKUP($F6,Sheet3!$A$2:'Sheet3'!$D$40,3,FALSE)</f>
        <v>99</v>
      </c>
      <c r="V6" s="38">
        <f>VLOOKUP($F6,Sheet3!$A$2:'Sheet3'!$D$40,4,FALSE)</f>
        <v>31.5421401193687</v>
      </c>
    </row>
    <row r="7" spans="1:22" ht="15" thickBot="1" x14ac:dyDescent="0.35">
      <c r="A7" s="60"/>
      <c r="B7" s="60"/>
      <c r="C7" s="60"/>
      <c r="D7" s="60"/>
      <c r="E7" s="60"/>
      <c r="F7" s="21" t="s">
        <v>7</v>
      </c>
      <c r="G7" s="23">
        <f>VLOOKUP($F7,Sheet5!$A$2:'Sheet5'!$C$40,2,FALSE)</f>
        <v>41.973086000000002</v>
      </c>
      <c r="H7" s="23">
        <f>VLOOKUP($F7,Sheet5!$A$2:'Sheet5'!$C$40,3,FALSE)</f>
        <v>-87.659724999999995</v>
      </c>
      <c r="I7" s="22">
        <f>VLOOKUP($F7,Sheet4!$A$2:'Sheet4'!$B$40,2,FALSE)</f>
        <v>39180</v>
      </c>
      <c r="J7" s="21" t="s">
        <v>56</v>
      </c>
      <c r="K7" s="68"/>
      <c r="L7" s="22">
        <f>VLOOKUP($F7,Sheet2!$A$2:'Sheet2'!$D$40,2,FALSE)</f>
        <v>496458</v>
      </c>
      <c r="M7" s="21" t="str">
        <f>VLOOKUP($F7,Sheet2!$A$2:'Sheet2'!$D$40,3,FALSE)</f>
        <v>2017-03-13T10:43:48.000+0000</v>
      </c>
      <c r="N7" s="21" t="str">
        <f>VLOOKUP($F7,Sheet2!$A$2:'Sheet2'!$D$40,4,FALSE)</f>
        <v>2018-04-16T10:02:52.000+0000</v>
      </c>
      <c r="O7" s="30">
        <v>42807</v>
      </c>
      <c r="P7" s="31">
        <v>0.44708333333333333</v>
      </c>
      <c r="Q7" s="30">
        <v>43206</v>
      </c>
      <c r="R7" s="32">
        <v>0.41865740740740742</v>
      </c>
      <c r="S7" s="68"/>
      <c r="T7" s="36">
        <f>VLOOKUP($F7,Sheet3!$A$2:'Sheet3'!$D$40,2,FALSE)</f>
        <v>-1</v>
      </c>
      <c r="U7" s="36">
        <f>VLOOKUP($F7,Sheet3!$A$2:'Sheet3'!$D$40,3,FALSE)</f>
        <v>100</v>
      </c>
      <c r="V7" s="39">
        <f>VLOOKUP($F7,Sheet3!$A$2:'Sheet3'!$D$40,4,FALSE)</f>
        <v>35.959267450620104</v>
      </c>
    </row>
    <row r="8" spans="1:22" x14ac:dyDescent="0.3">
      <c r="A8" s="58" t="s">
        <v>61</v>
      </c>
      <c r="B8" s="58" t="s">
        <v>66</v>
      </c>
      <c r="C8" s="58" t="s">
        <v>130</v>
      </c>
      <c r="D8" s="58" t="s">
        <v>121</v>
      </c>
      <c r="E8" s="58" t="s">
        <v>43</v>
      </c>
      <c r="F8" s="18" t="s">
        <v>32</v>
      </c>
      <c r="G8" s="20">
        <f>VLOOKUP($F8,Sheet5!$A$2:'Sheet5'!$C$40,2,FALSE)</f>
        <v>41.907150000000001</v>
      </c>
      <c r="H8" s="20">
        <f>VLOOKUP($F8,Sheet5!$A$2:'Sheet5'!$C$40,3,FALSE)</f>
        <v>-87.653996000000006</v>
      </c>
      <c r="I8" s="19">
        <f>VLOOKUP($F8,Sheet4!$A$2:'Sheet4'!$B$40,2,FALSE)</f>
        <v>33311</v>
      </c>
      <c r="J8" s="18" t="s">
        <v>55</v>
      </c>
      <c r="K8" s="68"/>
      <c r="L8" s="19">
        <f>VLOOKUP($F8,Sheet2!$A$2:'Sheet2'!$D$40,2,FALSE)</f>
        <v>338652</v>
      </c>
      <c r="M8" s="18" t="str">
        <f>VLOOKUP($F8,Sheet2!$A$2:'Sheet2'!$D$40,3,FALSE)</f>
        <v>2017-03-19T15:35:03.000+0000</v>
      </c>
      <c r="N8" s="18" t="str">
        <f>VLOOKUP($F8,Sheet2!$A$2:'Sheet2'!$D$40,4,FALSE)</f>
        <v>2017-12-12T15:59:24.000+0000</v>
      </c>
      <c r="O8" s="27">
        <v>42813</v>
      </c>
      <c r="P8" s="28">
        <v>0.64934027777777781</v>
      </c>
      <c r="Q8" s="27">
        <v>43081</v>
      </c>
      <c r="R8" s="29">
        <v>0.66625000000000001</v>
      </c>
      <c r="S8" s="68"/>
      <c r="T8" s="34">
        <f>VLOOKUP($F8,Sheet3!$A$2:'Sheet3'!$D$40,2,FALSE)</f>
        <v>0</v>
      </c>
      <c r="U8" s="34">
        <f>VLOOKUP($F8,Sheet3!$A$2:'Sheet3'!$D$40,3,FALSE)</f>
        <v>10155</v>
      </c>
      <c r="V8" s="37">
        <f>VLOOKUP($F8,Sheet3!$A$2:'Sheet3'!$D$40,4,FALSE)</f>
        <v>9932.8143108559798</v>
      </c>
    </row>
    <row r="9" spans="1:22" x14ac:dyDescent="0.3">
      <c r="A9" s="59"/>
      <c r="B9" s="59"/>
      <c r="C9" s="59"/>
      <c r="D9" s="59"/>
      <c r="E9" s="59"/>
      <c r="F9" s="9" t="s">
        <v>36</v>
      </c>
      <c r="G9" s="11">
        <f>VLOOKUP($F9,Sheet5!$A$2:'Sheet5'!$C$40,2,FALSE)</f>
        <v>41.753112000000002</v>
      </c>
      <c r="H9" s="11">
        <f>VLOOKUP($F9,Sheet5!$A$2:'Sheet5'!$C$40,3,FALSE)</f>
        <v>-87.607731000000001</v>
      </c>
      <c r="I9" s="10">
        <f>VLOOKUP($F9,Sheet4!$A$2:'Sheet4'!$B$40,2,FALSE)</f>
        <v>39203</v>
      </c>
      <c r="J9" s="9" t="s">
        <v>57</v>
      </c>
      <c r="K9" s="68"/>
      <c r="L9" s="10">
        <f>VLOOKUP($F9,Sheet2!$A$2:'Sheet2'!$D$40,2,FALSE)</f>
        <v>162021</v>
      </c>
      <c r="M9" s="9" t="str">
        <f>VLOOKUP($F9,Sheet2!$A$2:'Sheet2'!$D$40,3,FALSE)</f>
        <v>2017-03-19T15:37:07.000+0000</v>
      </c>
      <c r="N9" s="9" t="str">
        <f>VLOOKUP($F9,Sheet2!$A$2:'Sheet2'!$D$40,4,FALSE)</f>
        <v>2018-01-04T01:54:42.000+0000</v>
      </c>
      <c r="O9" s="12">
        <v>42813</v>
      </c>
      <c r="P9" s="13">
        <v>0.65077546296296296</v>
      </c>
      <c r="Q9" s="12">
        <v>43104</v>
      </c>
      <c r="R9" s="14">
        <v>7.9652777777777781E-2</v>
      </c>
      <c r="S9" s="68"/>
      <c r="T9" s="35">
        <f>VLOOKUP($F9,Sheet3!$A$2:'Sheet3'!$D$40,2,FALSE)</f>
        <v>0</v>
      </c>
      <c r="U9" s="35">
        <f>VLOOKUP($F9,Sheet3!$A$2:'Sheet3'!$D$40,3,FALSE)</f>
        <v>10205</v>
      </c>
      <c r="V9" s="38">
        <f>VLOOKUP($F9,Sheet3!$A$2:'Sheet3'!$D$40,4,FALSE)</f>
        <v>4637.6733139531298</v>
      </c>
    </row>
    <row r="10" spans="1:22" ht="15" thickBot="1" x14ac:dyDescent="0.35">
      <c r="A10" s="60"/>
      <c r="B10" s="60"/>
      <c r="C10" s="60"/>
      <c r="D10" s="60"/>
      <c r="E10" s="60"/>
      <c r="F10" s="21" t="s">
        <v>2</v>
      </c>
      <c r="G10" s="23">
        <f>VLOOKUP($F10,Sheet5!$A$2:'Sheet5'!$C$40,2,FALSE)</f>
        <v>41.973086000000002</v>
      </c>
      <c r="H10" s="23">
        <f>VLOOKUP($F10,Sheet5!$A$2:'Sheet5'!$C$40,3,FALSE)</f>
        <v>-87.659724999999995</v>
      </c>
      <c r="I10" s="22">
        <f>VLOOKUP($F10,Sheet4!$A$2:'Sheet4'!$B$40,2,FALSE)</f>
        <v>39182</v>
      </c>
      <c r="J10" s="21" t="s">
        <v>56</v>
      </c>
      <c r="K10" s="68"/>
      <c r="L10" s="22">
        <f>VLOOKUP($F10,Sheet2!$A$2:'Sheet2'!$D$40,2,FALSE)</f>
        <v>496457</v>
      </c>
      <c r="M10" s="21" t="str">
        <f>VLOOKUP($F10,Sheet2!$A$2:'Sheet2'!$D$40,3,FALSE)</f>
        <v>2017-03-13T10:43:48.000+0000</v>
      </c>
      <c r="N10" s="21" t="str">
        <f>VLOOKUP($F10,Sheet2!$A$2:'Sheet2'!$D$40,4,FALSE)</f>
        <v>2018-04-16T10:02:52.000+0000</v>
      </c>
      <c r="O10" s="30">
        <v>42807</v>
      </c>
      <c r="P10" s="31">
        <v>0.44708333333333333</v>
      </c>
      <c r="Q10" s="30">
        <v>43206</v>
      </c>
      <c r="R10" s="32">
        <v>0.41865740740740742</v>
      </c>
      <c r="S10" s="68"/>
      <c r="T10" s="36">
        <f>VLOOKUP($F10,Sheet3!$A$2:'Sheet3'!$D$40,2,FALSE)</f>
        <v>0</v>
      </c>
      <c r="U10" s="36">
        <f>VLOOKUP($F10,Sheet3!$A$2:'Sheet3'!$D$40,3,FALSE)</f>
        <v>10221</v>
      </c>
      <c r="V10" s="39">
        <f>VLOOKUP($F10,Sheet3!$A$2:'Sheet3'!$D$40,4,FALSE)</f>
        <v>9977.3658423589495</v>
      </c>
    </row>
    <row r="11" spans="1:22" x14ac:dyDescent="0.3">
      <c r="A11" s="61" t="s">
        <v>63</v>
      </c>
      <c r="B11" s="58" t="s">
        <v>66</v>
      </c>
      <c r="C11" s="58" t="s">
        <v>130</v>
      </c>
      <c r="D11" s="58" t="s">
        <v>121</v>
      </c>
      <c r="E11" s="61" t="s">
        <v>44</v>
      </c>
      <c r="F11" s="18" t="s">
        <v>38</v>
      </c>
      <c r="G11" s="20">
        <f>VLOOKUP($F11,Sheet5!$A$2:'Sheet5'!$C$40,2,FALSE)</f>
        <v>41.907150000000001</v>
      </c>
      <c r="H11" s="20">
        <f>VLOOKUP($F11,Sheet5!$A$2:'Sheet5'!$C$40,3,FALSE)</f>
        <v>-87.653996000000006</v>
      </c>
      <c r="I11" s="19">
        <f>VLOOKUP($F11,Sheet4!$A$2:'Sheet4'!$B$40,2,FALSE)</f>
        <v>36178</v>
      </c>
      <c r="J11" s="18" t="s">
        <v>55</v>
      </c>
      <c r="K11" s="68"/>
      <c r="L11" s="19">
        <f>VLOOKUP($F11,Sheet2!$A$2:'Sheet2'!$D$40,2,FALSE)</f>
        <v>342184</v>
      </c>
      <c r="M11" s="18" t="str">
        <f>VLOOKUP($F11,Sheet2!$A$2:'Sheet2'!$D$40,3,FALSE)</f>
        <v>2017-03-19T15:35:59.000+0000</v>
      </c>
      <c r="N11" s="18" t="str">
        <f>VLOOKUP($F11,Sheet2!$A$2:'Sheet2'!$D$40,4,FALSE)</f>
        <v>2017-12-12T15:59:29.000+0000</v>
      </c>
      <c r="O11" s="27">
        <v>42813</v>
      </c>
      <c r="P11" s="28">
        <v>0.64998842592592598</v>
      </c>
      <c r="Q11" s="27">
        <v>43081</v>
      </c>
      <c r="R11" s="29">
        <v>0.66630787037037031</v>
      </c>
      <c r="S11" s="68"/>
      <c r="T11" s="34">
        <f>VLOOKUP($F11,Sheet3!$A$2:'Sheet3'!$D$40,2,FALSE)</f>
        <v>0</v>
      </c>
      <c r="U11" s="34">
        <f>VLOOKUP($F11,Sheet3!$A$2:'Sheet3'!$D$40,3,FALSE)</f>
        <v>101550</v>
      </c>
      <c r="V11" s="37">
        <f>VLOOKUP($F11,Sheet3!$A$2:'Sheet3'!$D$40,4,FALSE)</f>
        <v>99323.463136791906</v>
      </c>
    </row>
    <row r="12" spans="1:22" x14ac:dyDescent="0.3">
      <c r="A12" s="62"/>
      <c r="B12" s="59"/>
      <c r="C12" s="59"/>
      <c r="D12" s="59"/>
      <c r="E12" s="62"/>
      <c r="F12" s="9" t="s">
        <v>21</v>
      </c>
      <c r="G12" s="11">
        <f>VLOOKUP($F12,Sheet5!$A$2:'Sheet5'!$C$40,2,FALSE)</f>
        <v>41.753112000000002</v>
      </c>
      <c r="H12" s="11">
        <f>VLOOKUP($F12,Sheet5!$A$2:'Sheet5'!$C$40,3,FALSE)</f>
        <v>-87.607731000000001</v>
      </c>
      <c r="I12" s="10">
        <f>VLOOKUP($F12,Sheet4!$A$2:'Sheet4'!$B$40,2,FALSE)</f>
        <v>40104</v>
      </c>
      <c r="J12" s="9" t="s">
        <v>57</v>
      </c>
      <c r="K12" s="68"/>
      <c r="L12" s="10">
        <f>VLOOKUP($F12,Sheet2!$A$2:'Sheet2'!$D$40,2,FALSE)</f>
        <v>164256</v>
      </c>
      <c r="M12" s="9" t="str">
        <f>VLOOKUP($F12,Sheet2!$A$2:'Sheet2'!$D$40,3,FALSE)</f>
        <v>2017-03-19T15:37:58.000+0000</v>
      </c>
      <c r="N12" s="9" t="str">
        <f>VLOOKUP($F12,Sheet2!$A$2:'Sheet2'!$D$40,4,FALSE)</f>
        <v>2018-01-04T01:54:51.000+0000</v>
      </c>
      <c r="O12" s="12">
        <v>42813</v>
      </c>
      <c r="P12" s="13">
        <v>0.65136574074074072</v>
      </c>
      <c r="Q12" s="12">
        <v>43104</v>
      </c>
      <c r="R12" s="14">
        <v>7.9756944444444436E-2</v>
      </c>
      <c r="S12" s="68"/>
      <c r="T12" s="35">
        <f>VLOOKUP($F12,Sheet3!$A$2:'Sheet3'!$D$40,2,FALSE)</f>
        <v>0</v>
      </c>
      <c r="U12" s="35">
        <f>VLOOKUP($F12,Sheet3!$A$2:'Sheet3'!$D$40,3,FALSE)</f>
        <v>102050</v>
      </c>
      <c r="V12" s="38">
        <f>VLOOKUP($F12,Sheet3!$A$2:'Sheet3'!$D$40,4,FALSE)</f>
        <v>45112.5398158971</v>
      </c>
    </row>
    <row r="13" spans="1:22" ht="15" thickBot="1" x14ac:dyDescent="0.35">
      <c r="A13" s="63"/>
      <c r="B13" s="60"/>
      <c r="C13" s="60"/>
      <c r="D13" s="60"/>
      <c r="E13" s="63"/>
      <c r="F13" s="21" t="s">
        <v>28</v>
      </c>
      <c r="G13" s="23">
        <f>VLOOKUP($F13,Sheet5!$A$2:'Sheet5'!$C$40,2,FALSE)</f>
        <v>41.973086000000002</v>
      </c>
      <c r="H13" s="23">
        <f>VLOOKUP($F13,Sheet5!$A$2:'Sheet5'!$C$40,3,FALSE)</f>
        <v>-87.659724999999995</v>
      </c>
      <c r="I13" s="22">
        <f>VLOOKUP($F13,Sheet4!$A$2:'Sheet4'!$B$40,2,FALSE)</f>
        <v>40115</v>
      </c>
      <c r="J13" s="21" t="s">
        <v>56</v>
      </c>
      <c r="K13" s="68"/>
      <c r="L13" s="22">
        <f>VLOOKUP($F13,Sheet2!$A$2:'Sheet2'!$D$40,2,FALSE)</f>
        <v>425691</v>
      </c>
      <c r="M13" s="21" t="str">
        <f>VLOOKUP($F13,Sheet2!$A$2:'Sheet2'!$D$40,3,FALSE)</f>
        <v>2017-03-13T10:43:55.000+0000</v>
      </c>
      <c r="N13" s="21" t="str">
        <f>VLOOKUP($F13,Sheet2!$A$2:'Sheet2'!$D$40,4,FALSE)</f>
        <v>2018-04-16T10:02:58.000+0000</v>
      </c>
      <c r="O13" s="30">
        <v>42807</v>
      </c>
      <c r="P13" s="31">
        <v>0.44716435185185183</v>
      </c>
      <c r="Q13" s="30">
        <v>43206</v>
      </c>
      <c r="R13" s="32">
        <v>0.41872685185185188</v>
      </c>
      <c r="S13" s="68"/>
      <c r="T13" s="36">
        <f>VLOOKUP($F13,Sheet3!$A$2:'Sheet3'!$D$40,2,FALSE)</f>
        <v>0</v>
      </c>
      <c r="U13" s="36">
        <f>VLOOKUP($F13,Sheet3!$A$2:'Sheet3'!$D$40,3,FALSE)</f>
        <v>102210</v>
      </c>
      <c r="V13" s="39">
        <f>VLOOKUP($F13,Sheet3!$A$2:'Sheet3'!$D$40,4,FALSE)</f>
        <v>99812.083952914196</v>
      </c>
    </row>
    <row r="14" spans="1:22" x14ac:dyDescent="0.3">
      <c r="A14" s="58" t="s">
        <v>60</v>
      </c>
      <c r="B14" s="58" t="s">
        <v>67</v>
      </c>
      <c r="C14" s="58" t="s">
        <v>130</v>
      </c>
      <c r="D14" s="58" t="s">
        <v>122</v>
      </c>
      <c r="E14" s="58" t="s">
        <v>45</v>
      </c>
      <c r="F14" s="18" t="s">
        <v>16</v>
      </c>
      <c r="G14" s="20">
        <f>VLOOKUP($F14,Sheet5!$A$2:'Sheet5'!$C$40,2,FALSE)</f>
        <v>41.907150000000001</v>
      </c>
      <c r="H14" s="20">
        <f>VLOOKUP($F14,Sheet5!$A$2:'Sheet5'!$C$40,3,FALSE)</f>
        <v>-87.653996000000006</v>
      </c>
      <c r="I14" s="19">
        <f>VLOOKUP($F14,Sheet4!$A$2:'Sheet4'!$B$40,2,FALSE)</f>
        <v>33313</v>
      </c>
      <c r="J14" s="18" t="s">
        <v>55</v>
      </c>
      <c r="K14" s="68"/>
      <c r="L14" s="19">
        <f>VLOOKUP($F14,Sheet2!$A$2:'Sheet2'!$D$40,2,FALSE)</f>
        <v>338546</v>
      </c>
      <c r="M14" s="18" t="str">
        <f>VLOOKUP($F14,Sheet2!$A$2:'Sheet2'!$D$40,3,FALSE)</f>
        <v>2017-03-19T15:35:03.000+0000</v>
      </c>
      <c r="N14" s="18" t="str">
        <f>VLOOKUP($F14,Sheet2!$A$2:'Sheet2'!$D$40,4,FALSE)</f>
        <v>2017-12-12T15:59:24.000+0000</v>
      </c>
      <c r="O14" s="27">
        <v>42813</v>
      </c>
      <c r="P14" s="28">
        <v>0.64934027777777781</v>
      </c>
      <c r="Q14" s="27">
        <v>43081</v>
      </c>
      <c r="R14" s="29">
        <v>0.66625000000000001</v>
      </c>
      <c r="S14" s="68"/>
      <c r="T14" s="34">
        <f>VLOOKUP($F14,Sheet3!$A$2:'Sheet3'!$D$40,2,FALSE)</f>
        <v>0</v>
      </c>
      <c r="U14" s="34">
        <f>VLOOKUP($F14,Sheet3!$A$2:'Sheet3'!$D$40,3,FALSE)</f>
        <v>122</v>
      </c>
      <c r="V14" s="37">
        <f>VLOOKUP($F14,Sheet3!$A$2:'Sheet3'!$D$40,4,FALSE)</f>
        <v>10.6728509567385</v>
      </c>
    </row>
    <row r="15" spans="1:22" x14ac:dyDescent="0.3">
      <c r="A15" s="59"/>
      <c r="B15" s="59"/>
      <c r="C15" s="59"/>
      <c r="D15" s="59"/>
      <c r="E15" s="59"/>
      <c r="F15" s="9" t="s">
        <v>27</v>
      </c>
      <c r="G15" s="11">
        <f>VLOOKUP($F15,Sheet5!$A$2:'Sheet5'!$C$40,2,FALSE)</f>
        <v>41.753112000000002</v>
      </c>
      <c r="H15" s="11">
        <f>VLOOKUP($F15,Sheet5!$A$2:'Sheet5'!$C$40,3,FALSE)</f>
        <v>-87.607731000000001</v>
      </c>
      <c r="I15" s="10">
        <f>VLOOKUP($F15,Sheet4!$A$2:'Sheet4'!$B$40,2,FALSE)</f>
        <v>39205</v>
      </c>
      <c r="J15" s="9" t="s">
        <v>57</v>
      </c>
      <c r="K15" s="68"/>
      <c r="L15" s="10">
        <f>VLOOKUP($F15,Sheet2!$A$2:'Sheet2'!$D$40,2,FALSE)</f>
        <v>162007</v>
      </c>
      <c r="M15" s="9" t="str">
        <f>VLOOKUP($F15,Sheet2!$A$2:'Sheet2'!$D$40,3,FALSE)</f>
        <v>2017-03-19T15:37:07.000+0000</v>
      </c>
      <c r="N15" s="9" t="str">
        <f>VLOOKUP($F15,Sheet2!$A$2:'Sheet2'!$D$40,4,FALSE)</f>
        <v>2018-01-04T01:53:37.000+0000</v>
      </c>
      <c r="O15" s="12">
        <v>42813</v>
      </c>
      <c r="P15" s="13">
        <v>0.65077546296296296</v>
      </c>
      <c r="Q15" s="12">
        <v>43104</v>
      </c>
      <c r="R15" s="14">
        <v>7.8900462962962964E-2</v>
      </c>
      <c r="S15" s="68"/>
      <c r="T15" s="35">
        <f>VLOOKUP($F15,Sheet3!$A$2:'Sheet3'!$D$40,2,FALSE)</f>
        <v>0</v>
      </c>
      <c r="U15" s="35">
        <f>VLOOKUP($F15,Sheet3!$A$2:'Sheet3'!$D$40,3,FALSE)</f>
        <v>129</v>
      </c>
      <c r="V15" s="38">
        <f>VLOOKUP($F15,Sheet3!$A$2:'Sheet3'!$D$40,4,FALSE)</f>
        <v>7.6080601455492598</v>
      </c>
    </row>
    <row r="16" spans="1:22" ht="15" thickBot="1" x14ac:dyDescent="0.35">
      <c r="A16" s="60"/>
      <c r="B16" s="60"/>
      <c r="C16" s="60"/>
      <c r="D16" s="60"/>
      <c r="E16" s="60"/>
      <c r="F16" s="21" t="s">
        <v>1</v>
      </c>
      <c r="G16" s="23">
        <f>VLOOKUP($F16,Sheet5!$A$2:'Sheet5'!$C$40,2,FALSE)</f>
        <v>41.973086000000002</v>
      </c>
      <c r="H16" s="23">
        <f>VLOOKUP($F16,Sheet5!$A$2:'Sheet5'!$C$40,3,FALSE)</f>
        <v>-87.659724999999995</v>
      </c>
      <c r="I16" s="22">
        <f>VLOOKUP($F16,Sheet4!$A$2:'Sheet4'!$B$40,2,FALSE)</f>
        <v>39184</v>
      </c>
      <c r="J16" s="21" t="s">
        <v>56</v>
      </c>
      <c r="K16" s="68"/>
      <c r="L16" s="22">
        <f>VLOOKUP($F16,Sheet2!$A$2:'Sheet2'!$D$40,2,FALSE)</f>
        <v>496452</v>
      </c>
      <c r="M16" s="21" t="str">
        <f>VLOOKUP($F16,Sheet2!$A$2:'Sheet2'!$D$40,3,FALSE)</f>
        <v>2017-03-13T10:43:48.000+0000</v>
      </c>
      <c r="N16" s="21" t="str">
        <f>VLOOKUP($F16,Sheet2!$A$2:'Sheet2'!$D$40,4,FALSE)</f>
        <v>2018-04-16T10:02:52.000+0000</v>
      </c>
      <c r="O16" s="30">
        <v>42807</v>
      </c>
      <c r="P16" s="31">
        <v>0.44708333333333333</v>
      </c>
      <c r="Q16" s="30">
        <v>43206</v>
      </c>
      <c r="R16" s="32">
        <v>0.41865740740740742</v>
      </c>
      <c r="S16" s="68"/>
      <c r="T16" s="36">
        <f>VLOOKUP($F16,Sheet3!$A$2:'Sheet3'!$D$40,2,FALSE)</f>
        <v>0</v>
      </c>
      <c r="U16" s="36">
        <f>VLOOKUP($F16,Sheet3!$A$2:'Sheet3'!$D$40,3,FALSE)</f>
        <v>103</v>
      </c>
      <c r="V16" s="39">
        <f>VLOOKUP($F16,Sheet3!$A$2:'Sheet3'!$D$40,4,FALSE)</f>
        <v>4.8630925044113003</v>
      </c>
    </row>
    <row r="17" spans="1:22" x14ac:dyDescent="0.3">
      <c r="A17" s="61" t="s">
        <v>63</v>
      </c>
      <c r="B17" s="58" t="s">
        <v>67</v>
      </c>
      <c r="C17" s="58" t="s">
        <v>130</v>
      </c>
      <c r="D17" s="58" t="s">
        <v>122</v>
      </c>
      <c r="E17" s="61" t="s">
        <v>46</v>
      </c>
      <c r="F17" s="18" t="s">
        <v>13</v>
      </c>
      <c r="G17" s="20">
        <f>VLOOKUP($F17,Sheet5!$A$2:'Sheet5'!$C$40,2,FALSE)</f>
        <v>41.907150000000001</v>
      </c>
      <c r="H17" s="20">
        <f>VLOOKUP($F17,Sheet5!$A$2:'Sheet5'!$C$40,3,FALSE)</f>
        <v>-87.653996000000006</v>
      </c>
      <c r="I17" s="19">
        <f>VLOOKUP($F17,Sheet4!$A$2:'Sheet4'!$B$40,2,FALSE)</f>
        <v>36180</v>
      </c>
      <c r="J17" s="18" t="s">
        <v>55</v>
      </c>
      <c r="K17" s="68"/>
      <c r="L17" s="19">
        <f>VLOOKUP($F17,Sheet2!$A$2:'Sheet2'!$D$40,2,FALSE)</f>
        <v>342091</v>
      </c>
      <c r="M17" s="18" t="str">
        <f>VLOOKUP($F17,Sheet2!$A$2:'Sheet2'!$D$40,3,FALSE)</f>
        <v>2017-03-19T15:35:59.000+0000</v>
      </c>
      <c r="N17" s="18" t="str">
        <f>VLOOKUP($F17,Sheet2!$A$2:'Sheet2'!$D$40,4,FALSE)</f>
        <v>2017-12-12T15:59:29.000+0000</v>
      </c>
      <c r="O17" s="27">
        <v>42813</v>
      </c>
      <c r="P17" s="28">
        <v>0.64998842592592598</v>
      </c>
      <c r="Q17" s="27">
        <v>43081</v>
      </c>
      <c r="R17" s="29">
        <v>0.66630787037037031</v>
      </c>
      <c r="S17" s="68"/>
      <c r="T17" s="34">
        <f>VLOOKUP($F17,Sheet3!$A$2:'Sheet3'!$D$40,2,FALSE)</f>
        <v>0</v>
      </c>
      <c r="U17" s="34">
        <f>VLOOKUP($F17,Sheet3!$A$2:'Sheet3'!$D$40,3,FALSE)</f>
        <v>12.2</v>
      </c>
      <c r="V17" s="37">
        <f>VLOOKUP($F17,Sheet3!$A$2:'Sheet3'!$D$40,4,FALSE)</f>
        <v>1.0094264391638399</v>
      </c>
    </row>
    <row r="18" spans="1:22" x14ac:dyDescent="0.3">
      <c r="A18" s="62"/>
      <c r="B18" s="59"/>
      <c r="C18" s="59"/>
      <c r="D18" s="59"/>
      <c r="E18" s="62"/>
      <c r="F18" s="9" t="s">
        <v>10</v>
      </c>
      <c r="G18" s="11">
        <f>VLOOKUP($F18,Sheet5!$A$2:'Sheet5'!$C$40,2,FALSE)</f>
        <v>41.753112000000002</v>
      </c>
      <c r="H18" s="11">
        <f>VLOOKUP($F18,Sheet5!$A$2:'Sheet5'!$C$40,3,FALSE)</f>
        <v>-87.607731000000001</v>
      </c>
      <c r="I18" s="10">
        <f>VLOOKUP($F18,Sheet4!$A$2:'Sheet4'!$B$40,2,FALSE)</f>
        <v>40106</v>
      </c>
      <c r="J18" s="9" t="s">
        <v>57</v>
      </c>
      <c r="K18" s="68"/>
      <c r="L18" s="10">
        <f>VLOOKUP($F18,Sheet2!$A$2:'Sheet2'!$D$40,2,FALSE)</f>
        <v>164278</v>
      </c>
      <c r="M18" s="9" t="str">
        <f>VLOOKUP($F18,Sheet2!$A$2:'Sheet2'!$D$40,3,FALSE)</f>
        <v>2017-03-19T15:37:58.000+0000</v>
      </c>
      <c r="N18" s="9" t="str">
        <f>VLOOKUP($F18,Sheet2!$A$2:'Sheet2'!$D$40,4,FALSE)</f>
        <v>2018-01-04T01:53:46.000+0000</v>
      </c>
      <c r="O18" s="12">
        <v>42813</v>
      </c>
      <c r="P18" s="13">
        <v>0.65136574074074072</v>
      </c>
      <c r="Q18" s="12">
        <v>43104</v>
      </c>
      <c r="R18" s="14">
        <v>7.9004629629629633E-2</v>
      </c>
      <c r="S18" s="68"/>
      <c r="T18" s="35">
        <f>VLOOKUP($F18,Sheet3!$A$2:'Sheet3'!$D$40,2,FALSE)</f>
        <v>0</v>
      </c>
      <c r="U18" s="35">
        <f>VLOOKUP($F18,Sheet3!$A$2:'Sheet3'!$D$40,3,FALSE)</f>
        <v>12.9</v>
      </c>
      <c r="V18" s="38">
        <f>VLOOKUP($F18,Sheet3!$A$2:'Sheet3'!$D$40,4,FALSE)</f>
        <v>0.73767089932918595</v>
      </c>
    </row>
    <row r="19" spans="1:22" ht="15" thickBot="1" x14ac:dyDescent="0.35">
      <c r="A19" s="63"/>
      <c r="B19" s="60"/>
      <c r="C19" s="60"/>
      <c r="D19" s="60"/>
      <c r="E19" s="63"/>
      <c r="F19" s="21" t="s">
        <v>23</v>
      </c>
      <c r="G19" s="23">
        <f>VLOOKUP($F19,Sheet5!$A$2:'Sheet5'!$C$40,2,FALSE)</f>
        <v>41.973086000000002</v>
      </c>
      <c r="H19" s="23">
        <f>VLOOKUP($F19,Sheet5!$A$2:'Sheet5'!$C$40,3,FALSE)</f>
        <v>-87.659724999999995</v>
      </c>
      <c r="I19" s="22">
        <f>VLOOKUP($F19,Sheet4!$A$2:'Sheet4'!$B$40,2,FALSE)</f>
        <v>40117</v>
      </c>
      <c r="J19" s="21" t="s">
        <v>56</v>
      </c>
      <c r="K19" s="68"/>
      <c r="L19" s="22">
        <f>VLOOKUP($F19,Sheet2!$A$2:'Sheet2'!$D$40,2,FALSE)</f>
        <v>425690</v>
      </c>
      <c r="M19" s="21" t="str">
        <f>VLOOKUP($F19,Sheet2!$A$2:'Sheet2'!$D$40,3,FALSE)</f>
        <v>2017-03-13T10:43:55.000+0000</v>
      </c>
      <c r="N19" s="21" t="str">
        <f>VLOOKUP($F19,Sheet2!$A$2:'Sheet2'!$D$40,4,FALSE)</f>
        <v>2018-04-16T10:02:58.000+0000</v>
      </c>
      <c r="O19" s="30">
        <v>42807</v>
      </c>
      <c r="P19" s="31">
        <v>0.44716435185185183</v>
      </c>
      <c r="Q19" s="30">
        <v>43206</v>
      </c>
      <c r="R19" s="32">
        <v>0.41872685185185188</v>
      </c>
      <c r="S19" s="68"/>
      <c r="T19" s="36">
        <f>VLOOKUP($F19,Sheet3!$A$2:'Sheet3'!$D$40,2,FALSE)</f>
        <v>0</v>
      </c>
      <c r="U19" s="36">
        <f>VLOOKUP($F19,Sheet3!$A$2:'Sheet3'!$D$40,3,FALSE)</f>
        <v>10.3</v>
      </c>
      <c r="V19" s="39">
        <f>VLOOKUP($F19,Sheet3!$A$2:'Sheet3'!$D$40,4,FALSE)</f>
        <v>0.36427329746998699</v>
      </c>
    </row>
    <row r="20" spans="1:22" x14ac:dyDescent="0.3">
      <c r="A20" s="65" t="s">
        <v>60</v>
      </c>
      <c r="B20" s="58" t="s">
        <v>68</v>
      </c>
      <c r="C20" s="58" t="s">
        <v>130</v>
      </c>
      <c r="D20" s="58" t="s">
        <v>123</v>
      </c>
      <c r="E20" s="58" t="s">
        <v>47</v>
      </c>
      <c r="F20" s="18" t="s">
        <v>20</v>
      </c>
      <c r="G20" s="20">
        <f>VLOOKUP($F20,Sheet5!$A$2:'Sheet5'!$C$40,2,FALSE)</f>
        <v>41.907150000000001</v>
      </c>
      <c r="H20" s="20">
        <f>VLOOKUP($F20,Sheet5!$A$2:'Sheet5'!$C$40,3,FALSE)</f>
        <v>-87.653996000000006</v>
      </c>
      <c r="I20" s="19">
        <f>VLOOKUP($F20,Sheet4!$A$2:'Sheet4'!$B$40,2,FALSE)</f>
        <v>33307</v>
      </c>
      <c r="J20" s="18" t="s">
        <v>55</v>
      </c>
      <c r="K20" s="68"/>
      <c r="L20" s="19">
        <f>VLOOKUP($F20,Sheet2!$A$2:'Sheet2'!$D$40,2,FALSE)</f>
        <v>338908</v>
      </c>
      <c r="M20" s="18" t="str">
        <f>VLOOKUP($F20,Sheet2!$A$2:'Sheet2'!$D$40,3,FALSE)</f>
        <v>2017-03-19T15:35:03.000+0000</v>
      </c>
      <c r="N20" s="18" t="str">
        <f>VLOOKUP($F20,Sheet2!$A$2:'Sheet2'!$D$40,4,FALSE)</f>
        <v>2017-12-12T15:59:24.000+0000</v>
      </c>
      <c r="O20" s="27">
        <v>42813</v>
      </c>
      <c r="P20" s="28">
        <v>0.64934027777777781</v>
      </c>
      <c r="Q20" s="27">
        <v>43081</v>
      </c>
      <c r="R20" s="29">
        <v>0.66625000000000001</v>
      </c>
      <c r="S20" s="68"/>
      <c r="T20" s="34">
        <f>VLOOKUP($F20,Sheet3!$A$2:'Sheet3'!$D$40,2,FALSE)</f>
        <v>-63</v>
      </c>
      <c r="U20" s="34">
        <f>VLOOKUP($F20,Sheet3!$A$2:'Sheet3'!$D$40,3,FALSE)</f>
        <v>65535</v>
      </c>
      <c r="V20" s="37">
        <f>VLOOKUP($F20,Sheet3!$A$2:'Sheet3'!$D$40,4,FALSE)</f>
        <v>355.70247382770498</v>
      </c>
    </row>
    <row r="21" spans="1:22" x14ac:dyDescent="0.3">
      <c r="A21" s="66"/>
      <c r="B21" s="59"/>
      <c r="C21" s="59"/>
      <c r="D21" s="59"/>
      <c r="E21" s="59"/>
      <c r="F21" s="9" t="s">
        <v>3</v>
      </c>
      <c r="G21" s="11">
        <f>VLOOKUP($F21,Sheet5!$A$2:'Sheet5'!$C$40,2,FALSE)</f>
        <v>41.753112000000002</v>
      </c>
      <c r="H21" s="11">
        <f>VLOOKUP($F21,Sheet5!$A$2:'Sheet5'!$C$40,3,FALSE)</f>
        <v>-87.607731000000001</v>
      </c>
      <c r="I21" s="10">
        <f>VLOOKUP($F21,Sheet4!$A$2:'Sheet4'!$B$40,2,FALSE)</f>
        <v>39199</v>
      </c>
      <c r="J21" s="9" t="s">
        <v>57</v>
      </c>
      <c r="K21" s="68"/>
      <c r="L21" s="10">
        <f>VLOOKUP($F21,Sheet2!$A$2:'Sheet2'!$D$40,2,FALSE)</f>
        <v>161999</v>
      </c>
      <c r="M21" s="9" t="str">
        <f>VLOOKUP($F21,Sheet2!$A$2:'Sheet2'!$D$40,3,FALSE)</f>
        <v>2017-03-19T15:37:07.000+0000</v>
      </c>
      <c r="N21" s="9" t="str">
        <f>VLOOKUP($F21,Sheet2!$A$2:'Sheet2'!$D$40,4,FALSE)</f>
        <v>2018-01-04T01:56:53.000+0000</v>
      </c>
      <c r="O21" s="12">
        <v>42813</v>
      </c>
      <c r="P21" s="13">
        <v>0.65077546296296296</v>
      </c>
      <c r="Q21" s="12">
        <v>43104</v>
      </c>
      <c r="R21" s="14">
        <v>8.1168981481481481E-2</v>
      </c>
      <c r="S21" s="68"/>
      <c r="T21" s="35">
        <f>VLOOKUP($F21,Sheet3!$A$2:'Sheet3'!$D$40,2,FALSE)</f>
        <v>-225</v>
      </c>
      <c r="U21" s="35">
        <f>VLOOKUP($F21,Sheet3!$A$2:'Sheet3'!$D$40,3,FALSE)</f>
        <v>177</v>
      </c>
      <c r="V21" s="38">
        <f>VLOOKUP($F21,Sheet3!$A$2:'Sheet3'!$D$40,4,FALSE)</f>
        <v>-0.54926882264705301</v>
      </c>
    </row>
    <row r="22" spans="1:22" ht="15" thickBot="1" x14ac:dyDescent="0.35">
      <c r="A22" s="67"/>
      <c r="B22" s="60"/>
      <c r="C22" s="60"/>
      <c r="D22" s="60"/>
      <c r="E22" s="60"/>
      <c r="F22" s="41" t="s">
        <v>0</v>
      </c>
      <c r="G22" s="43">
        <f>VLOOKUP($F22,Sheet5!$A$2:'Sheet5'!$C$40,2,FALSE)</f>
        <v>41.973086000000002</v>
      </c>
      <c r="H22" s="43">
        <f>VLOOKUP($F22,Sheet5!$A$2:'Sheet5'!$C$40,3,FALSE)</f>
        <v>-87.659724999999995</v>
      </c>
      <c r="I22" s="42">
        <f>VLOOKUP($F22,Sheet4!$A$2:'Sheet4'!$B$40,2,FALSE)</f>
        <v>39178</v>
      </c>
      <c r="J22" s="41" t="s">
        <v>56</v>
      </c>
      <c r="K22" s="68"/>
      <c r="L22" s="22">
        <f>VLOOKUP($F22,Sheet2!$A$2:'Sheet2'!$D$40,2,FALSE)</f>
        <v>496464</v>
      </c>
      <c r="M22" s="21" t="str">
        <f>VLOOKUP($F22,Sheet2!$A$2:'Sheet2'!$D$40,3,FALSE)</f>
        <v>2017-03-13T10:43:48.000+0000</v>
      </c>
      <c r="N22" s="21" t="str">
        <f>VLOOKUP($F22,Sheet2!$A$2:'Sheet2'!$D$40,4,FALSE)</f>
        <v>2018-04-16T10:02:52.000+0000</v>
      </c>
      <c r="O22" s="30">
        <v>42807</v>
      </c>
      <c r="P22" s="31">
        <v>0.44708333333333333</v>
      </c>
      <c r="Q22" s="30">
        <v>43206</v>
      </c>
      <c r="R22" s="32">
        <v>0.41865740740740742</v>
      </c>
      <c r="S22" s="68"/>
      <c r="T22" s="36">
        <f>VLOOKUP($F22,Sheet3!$A$2:'Sheet3'!$D$40,2,FALSE)</f>
        <v>-550</v>
      </c>
      <c r="U22" s="36">
        <f>VLOOKUP($F22,Sheet3!$A$2:'Sheet3'!$D$40,3,FALSE)</f>
        <v>65535</v>
      </c>
      <c r="V22" s="39">
        <f>VLOOKUP($F22,Sheet3!$A$2:'Sheet3'!$D$40,4,FALSE)</f>
        <v>361.53481622031001</v>
      </c>
    </row>
    <row r="23" spans="1:22" x14ac:dyDescent="0.3">
      <c r="A23" s="61" t="s">
        <v>63</v>
      </c>
      <c r="B23" s="58" t="s">
        <v>68</v>
      </c>
      <c r="C23" s="58" t="s">
        <v>130</v>
      </c>
      <c r="D23" s="58" t="s">
        <v>123</v>
      </c>
      <c r="E23" s="61" t="s">
        <v>48</v>
      </c>
      <c r="F23" s="18" t="s">
        <v>19</v>
      </c>
      <c r="G23" s="20">
        <f>VLOOKUP($F23,Sheet5!$A$2:'Sheet5'!$C$40,2,FALSE)</f>
        <v>41.907150000000001</v>
      </c>
      <c r="H23" s="20">
        <f>VLOOKUP($F23,Sheet5!$A$2:'Sheet5'!$C$40,3,FALSE)</f>
        <v>-87.653996000000006</v>
      </c>
      <c r="I23" s="19">
        <f>VLOOKUP($F23,Sheet4!$A$2:'Sheet4'!$B$40,2,FALSE)</f>
        <v>36176</v>
      </c>
      <c r="J23" s="18" t="s">
        <v>55</v>
      </c>
      <c r="K23" s="68"/>
      <c r="L23" s="19">
        <f>VLOOKUP($F23,Sheet2!$A$2:'Sheet2'!$D$40,2,FALSE)</f>
        <v>342474</v>
      </c>
      <c r="M23" s="18" t="str">
        <f>VLOOKUP($F23,Sheet2!$A$2:'Sheet2'!$D$40,3,FALSE)</f>
        <v>2017-03-19T15:35:59.000+0000</v>
      </c>
      <c r="N23" s="18" t="str">
        <f>VLOOKUP($F23,Sheet2!$A$2:'Sheet2'!$D$40,4,FALSE)</f>
        <v>2017-12-12T15:59:29.000+0000</v>
      </c>
      <c r="O23" s="27">
        <v>42813</v>
      </c>
      <c r="P23" s="28">
        <v>0.64998842592592598</v>
      </c>
      <c r="Q23" s="27">
        <v>43081</v>
      </c>
      <c r="R23" s="29">
        <v>0.66630787037037031</v>
      </c>
      <c r="S23" s="68"/>
      <c r="T23" s="34">
        <f>VLOOKUP($F23,Sheet3!$A$2:'Sheet3'!$D$40,2,FALSE)</f>
        <v>-6.3</v>
      </c>
      <c r="U23" s="34">
        <f>VLOOKUP($F23,Sheet3!$A$2:'Sheet3'!$D$40,3,FALSE)</f>
        <v>6553</v>
      </c>
      <c r="V23" s="37">
        <f>VLOOKUP($F23,Sheet3!$A$2:'Sheet3'!$D$40,4,FALSE)</f>
        <v>35.282683064991197</v>
      </c>
    </row>
    <row r="24" spans="1:22" x14ac:dyDescent="0.3">
      <c r="A24" s="62"/>
      <c r="B24" s="59"/>
      <c r="C24" s="59"/>
      <c r="D24" s="59"/>
      <c r="E24" s="62"/>
      <c r="F24" s="9" t="s">
        <v>9</v>
      </c>
      <c r="G24" s="11">
        <f>VLOOKUP($F24,Sheet5!$A$2:'Sheet5'!$C$40,2,FALSE)</f>
        <v>41.753112000000002</v>
      </c>
      <c r="H24" s="11">
        <f>VLOOKUP($F24,Sheet5!$A$2:'Sheet5'!$C$40,3,FALSE)</f>
        <v>-87.607731000000001</v>
      </c>
      <c r="I24" s="10">
        <f>VLOOKUP($F24,Sheet4!$A$2:'Sheet4'!$B$40,2,FALSE)</f>
        <v>40102</v>
      </c>
      <c r="J24" s="9" t="s">
        <v>57</v>
      </c>
      <c r="K24" s="68"/>
      <c r="L24" s="10">
        <f>VLOOKUP($F24,Sheet2!$A$2:'Sheet2'!$D$40,2,FALSE)</f>
        <v>164262</v>
      </c>
      <c r="M24" s="9" t="str">
        <f>VLOOKUP($F24,Sheet2!$A$2:'Sheet2'!$D$40,3,FALSE)</f>
        <v>2017-03-19T15:37:58.000+0000</v>
      </c>
      <c r="N24" s="9" t="str">
        <f>VLOOKUP($F24,Sheet2!$A$2:'Sheet2'!$D$40,4,FALSE)</f>
        <v>2018-01-04T01:57:03.000+0000</v>
      </c>
      <c r="O24" s="12">
        <v>42813</v>
      </c>
      <c r="P24" s="13">
        <v>0.65136574074074072</v>
      </c>
      <c r="Q24" s="12">
        <v>43104</v>
      </c>
      <c r="R24" s="14">
        <v>8.1284722222222217E-2</v>
      </c>
      <c r="S24" s="68"/>
      <c r="T24" s="35">
        <f>VLOOKUP($F24,Sheet3!$A$2:'Sheet3'!$D$40,2,FALSE)</f>
        <v>-22.5</v>
      </c>
      <c r="U24" s="35">
        <f>VLOOKUP($F24,Sheet3!$A$2:'Sheet3'!$D$40,3,FALSE)</f>
        <v>17.7</v>
      </c>
      <c r="V24" s="38">
        <f>VLOOKUP($F24,Sheet3!$A$2:'Sheet3'!$D$40,4,FALSE)</f>
        <v>2.1496146399791602E-3</v>
      </c>
    </row>
    <row r="25" spans="1:22" ht="15" thickBot="1" x14ac:dyDescent="0.35">
      <c r="A25" s="63"/>
      <c r="B25" s="60"/>
      <c r="C25" s="60"/>
      <c r="D25" s="60"/>
      <c r="E25" s="63"/>
      <c r="F25" s="21" t="s">
        <v>31</v>
      </c>
      <c r="G25" s="23">
        <f>VLOOKUP($F25,Sheet5!$A$2:'Sheet5'!$C$40,2,FALSE)</f>
        <v>41.973086000000002</v>
      </c>
      <c r="H25" s="23">
        <f>VLOOKUP($F25,Sheet5!$A$2:'Sheet5'!$C$40,3,FALSE)</f>
        <v>-87.659724999999995</v>
      </c>
      <c r="I25" s="22">
        <f>VLOOKUP($F25,Sheet4!$A$2:'Sheet4'!$B$40,2,FALSE)</f>
        <v>40113</v>
      </c>
      <c r="J25" s="21" t="s">
        <v>56</v>
      </c>
      <c r="K25" s="68"/>
      <c r="L25" s="22">
        <f>VLOOKUP($F25,Sheet2!$A$2:'Sheet2'!$D$40,2,FALSE)</f>
        <v>425689</v>
      </c>
      <c r="M25" s="21" t="str">
        <f>VLOOKUP($F25,Sheet2!$A$2:'Sheet2'!$D$40,3,FALSE)</f>
        <v>2017-03-13T10:43:55.000+0000</v>
      </c>
      <c r="N25" s="21" t="str">
        <f>VLOOKUP($F25,Sheet2!$A$2:'Sheet2'!$D$40,4,FALSE)</f>
        <v>2018-04-16T10:02:58.000+0000</v>
      </c>
      <c r="O25" s="30">
        <v>42807</v>
      </c>
      <c r="P25" s="31">
        <v>0.44716435185185183</v>
      </c>
      <c r="Q25" s="30">
        <v>43206</v>
      </c>
      <c r="R25" s="32">
        <v>0.41872685185185188</v>
      </c>
      <c r="S25" s="68"/>
      <c r="T25" s="36">
        <f>VLOOKUP($F25,Sheet3!$A$2:'Sheet3'!$D$40,2,FALSE)</f>
        <v>-55</v>
      </c>
      <c r="U25" s="36">
        <f>VLOOKUP($F25,Sheet3!$A$2:'Sheet3'!$D$40,3,FALSE)</f>
        <v>6553</v>
      </c>
      <c r="V25" s="39">
        <f>VLOOKUP($F25,Sheet3!$A$2:'Sheet3'!$D$40,4,FALSE)</f>
        <v>38.535215850068703</v>
      </c>
    </row>
    <row r="26" spans="1:22" x14ac:dyDescent="0.3">
      <c r="A26" s="58" t="s">
        <v>60</v>
      </c>
      <c r="B26" s="58" t="s">
        <v>69</v>
      </c>
      <c r="C26" s="58" t="s">
        <v>129</v>
      </c>
      <c r="D26" s="58" t="s">
        <v>118</v>
      </c>
      <c r="E26" s="58" t="s">
        <v>49</v>
      </c>
      <c r="F26" s="18" t="s">
        <v>12</v>
      </c>
      <c r="G26" s="20">
        <f>VLOOKUP($F26,Sheet5!$A$2:'Sheet5'!$C$40,2,FALSE)</f>
        <v>41.907150000000001</v>
      </c>
      <c r="H26" s="20">
        <f>VLOOKUP($F26,Sheet5!$A$2:'Sheet5'!$C$40,3,FALSE)</f>
        <v>-87.653996000000006</v>
      </c>
      <c r="I26" s="19">
        <f>VLOOKUP($F26,Sheet4!$A$2:'Sheet4'!$B$40,2,FALSE)</f>
        <v>33317</v>
      </c>
      <c r="J26" s="18" t="s">
        <v>55</v>
      </c>
      <c r="K26" s="68"/>
      <c r="L26" s="19">
        <f>VLOOKUP($F26,Sheet2!$A$2:'Sheet2'!$D$40,2,FALSE)</f>
        <v>338373</v>
      </c>
      <c r="M26" s="18" t="str">
        <f>VLOOKUP($F26,Sheet2!$A$2:'Sheet2'!$D$40,3,FALSE)</f>
        <v>2017-03-19T15:35:03.000+0000</v>
      </c>
      <c r="N26" s="18" t="str">
        <f>VLOOKUP($F26,Sheet2!$A$2:'Sheet2'!$D$40,4,FALSE)</f>
        <v>2017-12-12T15:59:24.000+0000</v>
      </c>
      <c r="O26" s="27">
        <v>42813</v>
      </c>
      <c r="P26" s="28">
        <v>0.64934027777777781</v>
      </c>
      <c r="Q26" s="27">
        <v>43081</v>
      </c>
      <c r="R26" s="29">
        <v>0.66625000000000001</v>
      </c>
      <c r="S26" s="68"/>
      <c r="T26" s="34">
        <f>VLOOKUP($F26,Sheet3!$A$2:'Sheet3'!$D$40,2,FALSE)</f>
        <v>0</v>
      </c>
      <c r="U26" s="34">
        <f>VLOOKUP($F26,Sheet3!$A$2:'Sheet3'!$D$40,3,FALSE)</f>
        <v>5962</v>
      </c>
      <c r="V26" s="37">
        <f>VLOOKUP($F26,Sheet3!$A$2:'Sheet3'!$D$40,4,FALSE)</f>
        <v>3360.6226442417001</v>
      </c>
    </row>
    <row r="27" spans="1:22" x14ac:dyDescent="0.3">
      <c r="A27" s="59"/>
      <c r="B27" s="59"/>
      <c r="C27" s="59"/>
      <c r="D27" s="59"/>
      <c r="E27" s="59"/>
      <c r="F27" s="9" t="s">
        <v>22</v>
      </c>
      <c r="G27" s="11">
        <f>VLOOKUP($F27,Sheet5!$A$2:'Sheet5'!$C$40,2,FALSE)</f>
        <v>41.753112000000002</v>
      </c>
      <c r="H27" s="11">
        <f>VLOOKUP($F27,Sheet5!$A$2:'Sheet5'!$C$40,3,FALSE)</f>
        <v>-87.607731000000001</v>
      </c>
      <c r="I27" s="10">
        <f>VLOOKUP($F27,Sheet4!$A$2:'Sheet4'!$B$40,2,FALSE)</f>
        <v>39209</v>
      </c>
      <c r="J27" s="9" t="s">
        <v>57</v>
      </c>
      <c r="K27" s="68"/>
      <c r="L27" s="10">
        <f>VLOOKUP($F27,Sheet2!$A$2:'Sheet2'!$D$40,2,FALSE)</f>
        <v>161963</v>
      </c>
      <c r="M27" s="9" t="str">
        <f>VLOOKUP($F27,Sheet2!$A$2:'Sheet2'!$D$40,3,FALSE)</f>
        <v>2017-03-19T15:38:08.000+0000</v>
      </c>
      <c r="N27" s="9" t="str">
        <f>VLOOKUP($F27,Sheet2!$A$2:'Sheet2'!$D$40,4,FALSE)</f>
        <v>2018-01-04T01:51:27.000+0000</v>
      </c>
      <c r="O27" s="12">
        <v>42813</v>
      </c>
      <c r="P27" s="13">
        <v>0.65148148148148144</v>
      </c>
      <c r="Q27" s="12">
        <v>43104</v>
      </c>
      <c r="R27" s="14">
        <v>7.739583333333333E-2</v>
      </c>
      <c r="S27" s="68"/>
      <c r="T27" s="35">
        <f>VLOOKUP($F27,Sheet3!$A$2:'Sheet3'!$D$40,2,FALSE)</f>
        <v>0</v>
      </c>
      <c r="U27" s="35">
        <f>VLOOKUP($F27,Sheet3!$A$2:'Sheet3'!$D$40,3,FALSE)</f>
        <v>199</v>
      </c>
      <c r="V27" s="38">
        <f>VLOOKUP($F27,Sheet3!$A$2:'Sheet3'!$D$40,4,FALSE)</f>
        <v>76.135172848119595</v>
      </c>
    </row>
    <row r="28" spans="1:22" ht="15" thickBot="1" x14ac:dyDescent="0.35">
      <c r="A28" s="60"/>
      <c r="B28" s="60"/>
      <c r="C28" s="60"/>
      <c r="D28" s="60"/>
      <c r="E28" s="60"/>
      <c r="F28" s="21" t="s">
        <v>14</v>
      </c>
      <c r="G28" s="23">
        <f>VLOOKUP($F28,Sheet5!$A$2:'Sheet5'!$C$40,2,FALSE)</f>
        <v>41.973086000000002</v>
      </c>
      <c r="H28" s="23">
        <f>VLOOKUP($F28,Sheet5!$A$2:'Sheet5'!$C$40,3,FALSE)</f>
        <v>-87.659724999999995</v>
      </c>
      <c r="I28" s="22">
        <f>VLOOKUP($F28,Sheet4!$A$2:'Sheet4'!$B$40,2,FALSE)</f>
        <v>39188</v>
      </c>
      <c r="J28" s="21" t="s">
        <v>56</v>
      </c>
      <c r="K28" s="68"/>
      <c r="L28" s="22">
        <f>VLOOKUP($F28,Sheet2!$A$2:'Sheet2'!$D$40,2,FALSE)</f>
        <v>496451</v>
      </c>
      <c r="M28" s="21" t="str">
        <f>VLOOKUP($F28,Sheet2!$A$2:'Sheet2'!$D$40,3,FALSE)</f>
        <v>2017-03-13T10:43:48.000+0000</v>
      </c>
      <c r="N28" s="21" t="str">
        <f>VLOOKUP($F28,Sheet2!$A$2:'Sheet2'!$D$40,4,FALSE)</f>
        <v>2018-04-16T10:02:52.000+0000</v>
      </c>
      <c r="O28" s="30">
        <v>42807</v>
      </c>
      <c r="P28" s="31">
        <v>0.44708333333333333</v>
      </c>
      <c r="Q28" s="30">
        <v>43206</v>
      </c>
      <c r="R28" s="32">
        <v>0.41865740740740742</v>
      </c>
      <c r="S28" s="68"/>
      <c r="T28" s="36">
        <f>VLOOKUP($F28,Sheet3!$A$2:'Sheet3'!$D$40,2,FALSE)</f>
        <v>0</v>
      </c>
      <c r="U28" s="36">
        <f>VLOOKUP($F28,Sheet3!$A$2:'Sheet3'!$D$40,3,FALSE)</f>
        <v>4047</v>
      </c>
      <c r="V28" s="39">
        <f>VLOOKUP($F28,Sheet3!$A$2:'Sheet3'!$D$40,4,FALSE)</f>
        <v>1388.1612445135499</v>
      </c>
    </row>
    <row r="29" spans="1:22" x14ac:dyDescent="0.3">
      <c r="A29" s="61" t="s">
        <v>63</v>
      </c>
      <c r="B29" s="58" t="s">
        <v>69</v>
      </c>
      <c r="C29" s="58" t="s">
        <v>129</v>
      </c>
      <c r="D29" s="58" t="s">
        <v>124</v>
      </c>
      <c r="E29" s="61" t="s">
        <v>51</v>
      </c>
      <c r="F29" s="18" t="s">
        <v>18</v>
      </c>
      <c r="G29" s="20">
        <f>VLOOKUP($F29,Sheet5!$A$2:'Sheet5'!$C$40,2,FALSE)</f>
        <v>41.753112000000002</v>
      </c>
      <c r="H29" s="20">
        <f>VLOOKUP($F29,Sheet5!$A$2:'Sheet5'!$C$40,3,FALSE)</f>
        <v>-87.607731000000001</v>
      </c>
      <c r="I29" s="19">
        <f>VLOOKUP($F29,Sheet4!$A$2:'Sheet4'!$B$40,2,FALSE)</f>
        <v>40100</v>
      </c>
      <c r="J29" s="18" t="s">
        <v>57</v>
      </c>
      <c r="K29" s="68"/>
      <c r="L29" s="19">
        <f>VLOOKUP($F29,Sheet2!$A$2:'Sheet2'!$D$40,2,FALSE)</f>
        <v>164310</v>
      </c>
      <c r="M29" s="18" t="str">
        <f>VLOOKUP($F29,Sheet2!$A$2:'Sheet2'!$D$40,3,FALSE)</f>
        <v>2017-03-19T15:37:58.000+0000</v>
      </c>
      <c r="N29" s="18" t="str">
        <f>VLOOKUP($F29,Sheet2!$A$2:'Sheet2'!$D$40,4,FALSE)</f>
        <v>2018-01-04T01:51:37.000+0000</v>
      </c>
      <c r="O29" s="27">
        <v>42813</v>
      </c>
      <c r="P29" s="28">
        <v>0.65136574074074072</v>
      </c>
      <c r="Q29" s="27">
        <v>43104</v>
      </c>
      <c r="R29" s="29">
        <v>7.7511574074074066E-2</v>
      </c>
      <c r="S29" s="68"/>
      <c r="T29" s="34">
        <f>VLOOKUP($F29,Sheet3!$A$2:'Sheet3'!$D$40,2,FALSE)</f>
        <v>0</v>
      </c>
      <c r="U29" s="34">
        <f>VLOOKUP($F29,Sheet3!$A$2:'Sheet3'!$D$40,3,FALSE)</f>
        <v>1.99</v>
      </c>
      <c r="V29" s="37">
        <f>VLOOKUP($F29,Sheet3!$A$2:'Sheet3'!$D$40,4,FALSE)</f>
        <v>0.73852766112854096</v>
      </c>
    </row>
    <row r="30" spans="1:22" ht="15" thickBot="1" x14ac:dyDescent="0.35">
      <c r="A30" s="63"/>
      <c r="B30" s="60"/>
      <c r="C30" s="60"/>
      <c r="D30" s="60"/>
      <c r="E30" s="63"/>
      <c r="F30" s="21" t="s">
        <v>17</v>
      </c>
      <c r="G30" s="23">
        <f>VLOOKUP($F30,Sheet5!$A$2:'Sheet5'!$C$40,2,FALSE)</f>
        <v>41.973086000000002</v>
      </c>
      <c r="H30" s="23">
        <f>VLOOKUP($F30,Sheet5!$A$2:'Sheet5'!$C$40,3,FALSE)</f>
        <v>-87.659724999999995</v>
      </c>
      <c r="I30" s="22">
        <f>VLOOKUP($F30,Sheet4!$A$2:'Sheet4'!$B$40,2,FALSE)</f>
        <v>40111</v>
      </c>
      <c r="J30" s="21" t="s">
        <v>56</v>
      </c>
      <c r="K30" s="68"/>
      <c r="L30" s="22">
        <f>VLOOKUP($F30,Sheet2!$A$2:'Sheet2'!$D$40,2,FALSE)</f>
        <v>425688</v>
      </c>
      <c r="M30" s="21" t="str">
        <f>VLOOKUP($F30,Sheet2!$A$2:'Sheet2'!$D$40,3,FALSE)</f>
        <v>2017-03-13T10:43:55.000+0000</v>
      </c>
      <c r="N30" s="21" t="str">
        <f>VLOOKUP($F30,Sheet2!$A$2:'Sheet2'!$D$40,4,FALSE)</f>
        <v>2018-04-16T10:02:58.000+0000</v>
      </c>
      <c r="O30" s="30">
        <v>42807</v>
      </c>
      <c r="P30" s="31">
        <v>0.44716435185185183</v>
      </c>
      <c r="Q30" s="30">
        <v>43206</v>
      </c>
      <c r="R30" s="32">
        <v>0.41872685185185188</v>
      </c>
      <c r="S30" s="68"/>
      <c r="T30" s="36">
        <f>VLOOKUP($F30,Sheet3!$A$2:'Sheet3'!$D$40,2,FALSE)</f>
        <v>0</v>
      </c>
      <c r="U30" s="36">
        <f>VLOOKUP($F30,Sheet3!$A$2:'Sheet3'!$D$40,3,FALSE)</f>
        <v>40.47</v>
      </c>
      <c r="V30" s="39">
        <f>VLOOKUP($F30,Sheet3!$A$2:'Sheet3'!$D$40,4,FALSE)</f>
        <v>12.432318270656699</v>
      </c>
    </row>
    <row r="31" spans="1:22" x14ac:dyDescent="0.3">
      <c r="A31" s="65" t="s">
        <v>60</v>
      </c>
      <c r="B31" s="58" t="s">
        <v>68</v>
      </c>
      <c r="C31" s="58" t="s">
        <v>130</v>
      </c>
      <c r="D31" s="58" t="s">
        <v>125</v>
      </c>
      <c r="E31" s="58" t="s">
        <v>50</v>
      </c>
      <c r="F31" s="18" t="s">
        <v>5</v>
      </c>
      <c r="G31" s="20">
        <f>VLOOKUP($F31,Sheet5!$A$2:'Sheet5'!$C$40,2,FALSE)</f>
        <v>41.907150000000001</v>
      </c>
      <c r="H31" s="20">
        <f>VLOOKUP($F31,Sheet5!$A$2:'Sheet5'!$C$40,3,FALSE)</f>
        <v>-87.653996000000006</v>
      </c>
      <c r="I31" s="19">
        <f>VLOOKUP($F31,Sheet4!$A$2:'Sheet4'!$B$40,2,FALSE)</f>
        <v>33305</v>
      </c>
      <c r="J31" s="18" t="s">
        <v>55</v>
      </c>
      <c r="K31" s="68"/>
      <c r="L31" s="19">
        <f>VLOOKUP($F31,Sheet2!$A$2:'Sheet2'!$D$40,2,FALSE)</f>
        <v>553058</v>
      </c>
      <c r="M31" s="18" t="str">
        <f>VLOOKUP($F31,Sheet2!$A$2:'Sheet2'!$D$40,3,FALSE)</f>
        <v>2017-03-19T15:35:03.000+0000</v>
      </c>
      <c r="N31" s="18" t="str">
        <f>VLOOKUP($F31,Sheet2!$A$2:'Sheet2'!$D$40,4,FALSE)</f>
        <v>2018-04-25T12:18:12.000+0000</v>
      </c>
      <c r="O31" s="27">
        <v>42813</v>
      </c>
      <c r="P31" s="28">
        <v>0.64934027777777781</v>
      </c>
      <c r="Q31" s="27">
        <v>43215</v>
      </c>
      <c r="R31" s="29">
        <v>0.51263888888888887</v>
      </c>
      <c r="S31" s="68"/>
      <c r="T31" s="34">
        <f>VLOOKUP($F31,Sheet3!$A$2:'Sheet3'!$D$40,2,FALSE)</f>
        <v>199</v>
      </c>
      <c r="U31" s="34">
        <f>VLOOKUP($F31,Sheet3!$A$2:'Sheet3'!$D$40,3,FALSE)</f>
        <v>611</v>
      </c>
      <c r="V31" s="37">
        <f>VLOOKUP($F31,Sheet3!$A$2:'Sheet3'!$D$40,4,FALSE)</f>
        <v>443.02878179142101</v>
      </c>
    </row>
    <row r="32" spans="1:22" x14ac:dyDescent="0.3">
      <c r="A32" s="66"/>
      <c r="B32" s="59"/>
      <c r="C32" s="59"/>
      <c r="D32" s="59"/>
      <c r="E32" s="59"/>
      <c r="F32" s="9" t="s">
        <v>15</v>
      </c>
      <c r="G32" s="11">
        <f>VLOOKUP($F32,Sheet5!$A$2:'Sheet5'!$C$40,2,FALSE)</f>
        <v>41.753112000000002</v>
      </c>
      <c r="H32" s="11">
        <f>VLOOKUP($F32,Sheet5!$A$2:'Sheet5'!$C$40,3,FALSE)</f>
        <v>-87.607731000000001</v>
      </c>
      <c r="I32" s="10">
        <f>VLOOKUP($F32,Sheet4!$A$2:'Sheet4'!$B$40,2,FALSE)</f>
        <v>39197</v>
      </c>
      <c r="J32" s="9" t="s">
        <v>57</v>
      </c>
      <c r="K32" s="68"/>
      <c r="L32" s="10">
        <f>VLOOKUP($F32,Sheet2!$A$2:'Sheet2'!$D$40,2,FALSE)</f>
        <v>528093</v>
      </c>
      <c r="M32" s="9" t="str">
        <f>VLOOKUP($F32,Sheet2!$A$2:'Sheet2'!$D$40,3,FALSE)</f>
        <v>2017-03-19T15:37:07.000+0000</v>
      </c>
      <c r="N32" s="9" t="str">
        <f>VLOOKUP($F32,Sheet2!$A$2:'Sheet2'!$D$40,4,FALSE)</f>
        <v>2018-04-16T09:01:36.000+0000</v>
      </c>
      <c r="O32" s="12">
        <v>42813</v>
      </c>
      <c r="P32" s="13">
        <v>0.65077546296296296</v>
      </c>
      <c r="Q32" s="12">
        <v>43206</v>
      </c>
      <c r="R32" s="14">
        <v>0.37611111111111112</v>
      </c>
      <c r="S32" s="68"/>
      <c r="T32" s="35">
        <f>VLOOKUP($F32,Sheet3!$A$2:'Sheet3'!$D$40,2,FALSE)</f>
        <v>217</v>
      </c>
      <c r="U32" s="35">
        <f>VLOOKUP($F32,Sheet3!$A$2:'Sheet3'!$D$40,3,FALSE)</f>
        <v>540</v>
      </c>
      <c r="V32" s="38">
        <f>VLOOKUP($F32,Sheet3!$A$2:'Sheet3'!$D$40,4,FALSE)</f>
        <v>383.018350934399</v>
      </c>
    </row>
    <row r="33" spans="1:22" ht="15" thickBot="1" x14ac:dyDescent="0.35">
      <c r="A33" s="67"/>
      <c r="B33" s="60"/>
      <c r="C33" s="60"/>
      <c r="D33" s="60"/>
      <c r="E33" s="60"/>
      <c r="F33" s="41" t="s">
        <v>30</v>
      </c>
      <c r="G33" s="43">
        <f>VLOOKUP($F33,Sheet5!$A$2:'Sheet5'!$C$40,2,FALSE)</f>
        <v>41.973086000000002</v>
      </c>
      <c r="H33" s="43">
        <f>VLOOKUP($F33,Sheet5!$A$2:'Sheet5'!$C$40,3,FALSE)</f>
        <v>-87.659724999999995</v>
      </c>
      <c r="I33" s="42">
        <f>VLOOKUP($F33,Sheet4!$A$2:'Sheet4'!$B$40,2,FALSE)</f>
        <v>39176</v>
      </c>
      <c r="J33" s="41" t="s">
        <v>56</v>
      </c>
      <c r="K33" s="68"/>
      <c r="L33" s="22">
        <f>VLOOKUP($F33,Sheet2!$A$2:'Sheet2'!$D$40,2,FALSE)</f>
        <v>520707</v>
      </c>
      <c r="M33" s="21" t="str">
        <f>VLOOKUP($F33,Sheet2!$A$2:'Sheet2'!$D$40,3,FALSE)</f>
        <v>2017-03-13T10:43:48.000+0000</v>
      </c>
      <c r="N33" s="21" t="str">
        <f>VLOOKUP($F33,Sheet2!$A$2:'Sheet2'!$D$40,4,FALSE)</f>
        <v>2018-04-16T10:02:52.000+0000</v>
      </c>
      <c r="O33" s="30">
        <v>42807</v>
      </c>
      <c r="P33" s="31">
        <v>0.44708333333333333</v>
      </c>
      <c r="Q33" s="30">
        <v>43206</v>
      </c>
      <c r="R33" s="32">
        <v>0.41865740740740742</v>
      </c>
      <c r="S33" s="68"/>
      <c r="T33" s="36">
        <f>VLOOKUP($F33,Sheet3!$A$2:'Sheet3'!$D$40,2,FALSE)</f>
        <v>0</v>
      </c>
      <c r="U33" s="36">
        <f>VLOOKUP($F33,Sheet3!$A$2:'Sheet3'!$D$40,3,FALSE)</f>
        <v>3301</v>
      </c>
      <c r="V33" s="39">
        <f>VLOOKUP($F33,Sheet3!$A$2:'Sheet3'!$D$40,4,FALSE)</f>
        <v>3293.76802117121</v>
      </c>
    </row>
    <row r="34" spans="1:22" x14ac:dyDescent="0.3">
      <c r="A34" s="58" t="s">
        <v>62</v>
      </c>
      <c r="B34" s="58" t="s">
        <v>70</v>
      </c>
      <c r="C34" s="58" t="s">
        <v>130</v>
      </c>
      <c r="D34" s="58" t="s">
        <v>125</v>
      </c>
      <c r="E34" s="58" t="s">
        <v>52</v>
      </c>
      <c r="F34" s="18" t="s">
        <v>37</v>
      </c>
      <c r="G34" s="20">
        <f>VLOOKUP($F34,Sheet5!$A$2:'Sheet5'!$C$40,2,FALSE)</f>
        <v>41.907150000000001</v>
      </c>
      <c r="H34" s="20">
        <f>VLOOKUP($F34,Sheet5!$A$2:'Sheet5'!$C$40,3,FALSE)</f>
        <v>-87.653996000000006</v>
      </c>
      <c r="I34" s="19">
        <f>VLOOKUP($F34,Sheet4!$A$2:'Sheet4'!$B$40,2,FALSE)</f>
        <v>33303</v>
      </c>
      <c r="J34" s="18" t="s">
        <v>55</v>
      </c>
      <c r="K34" s="68"/>
      <c r="L34" s="19">
        <f>VLOOKUP($F34,Sheet2!$A$2:'Sheet2'!$D$40,2,FALSE)</f>
        <v>553057</v>
      </c>
      <c r="M34" s="18" t="str">
        <f>VLOOKUP($F34,Sheet2!$A$2:'Sheet2'!$D$40,3,FALSE)</f>
        <v>2017-03-19T15:34:01.000+0000</v>
      </c>
      <c r="N34" s="18" t="str">
        <f>VLOOKUP($F34,Sheet2!$A$2:'Sheet2'!$D$40,4,FALSE)</f>
        <v>2018-04-25T12:18:12.000+0000</v>
      </c>
      <c r="O34" s="27">
        <v>42813</v>
      </c>
      <c r="P34" s="28">
        <v>0.64862268518518518</v>
      </c>
      <c r="Q34" s="27">
        <v>43215</v>
      </c>
      <c r="R34" s="29">
        <v>0.51263888888888887</v>
      </c>
      <c r="S34" s="68"/>
      <c r="T34" s="34">
        <f>VLOOKUP($F34,Sheet3!$A$2:'Sheet3'!$D$40,2,FALSE)</f>
        <v>705</v>
      </c>
      <c r="U34" s="34">
        <f>VLOOKUP($F34,Sheet3!$A$2:'Sheet3'!$D$40,3,FALSE)</f>
        <v>1088</v>
      </c>
      <c r="V34" s="37">
        <f>VLOOKUP($F34,Sheet3!$A$2:'Sheet3'!$D$40,4,FALSE)</f>
        <v>940.58209190011098</v>
      </c>
    </row>
    <row r="35" spans="1:22" x14ac:dyDescent="0.3">
      <c r="A35" s="59"/>
      <c r="B35" s="59"/>
      <c r="C35" s="59"/>
      <c r="D35" s="59"/>
      <c r="E35" s="59"/>
      <c r="F35" s="9" t="s">
        <v>11</v>
      </c>
      <c r="G35" s="11">
        <f>VLOOKUP($F35,Sheet5!$A$2:'Sheet5'!$C$40,2,FALSE)</f>
        <v>41.753112000000002</v>
      </c>
      <c r="H35" s="11">
        <f>VLOOKUP($F35,Sheet5!$A$2:'Sheet5'!$C$40,3,FALSE)</f>
        <v>-87.607731000000001</v>
      </c>
      <c r="I35" s="10">
        <f>VLOOKUP($F35,Sheet4!$A$2:'Sheet4'!$B$40,2,FALSE)</f>
        <v>39195</v>
      </c>
      <c r="J35" s="9" t="s">
        <v>57</v>
      </c>
      <c r="K35" s="68"/>
      <c r="L35" s="10">
        <f>VLOOKUP($F35,Sheet2!$A$2:'Sheet2'!$D$40,2,FALSE)</f>
        <v>528082</v>
      </c>
      <c r="M35" s="9" t="str">
        <f>VLOOKUP($F35,Sheet2!$A$2:'Sheet2'!$D$40,3,FALSE)</f>
        <v>2017-03-19T15:37:07.000+0000</v>
      </c>
      <c r="N35" s="9" t="str">
        <f>VLOOKUP($F35,Sheet2!$A$2:'Sheet2'!$D$40,4,FALSE)</f>
        <v>2018-04-16T09:01:36.000+0000</v>
      </c>
      <c r="O35" s="12">
        <v>42813</v>
      </c>
      <c r="P35" s="13">
        <v>0.65077546296296296</v>
      </c>
      <c r="Q35" s="12">
        <v>43206</v>
      </c>
      <c r="R35" s="14">
        <v>0.37611111111111112</v>
      </c>
      <c r="S35" s="68"/>
      <c r="T35" s="35">
        <f>VLOOKUP($F35,Sheet3!$A$2:'Sheet3'!$D$40,2,FALSE)</f>
        <v>675</v>
      </c>
      <c r="U35" s="35">
        <f>VLOOKUP($F35,Sheet3!$A$2:'Sheet3'!$D$40,3,FALSE)</f>
        <v>990</v>
      </c>
      <c r="V35" s="38">
        <f>VLOOKUP($F35,Sheet3!$A$2:'Sheet3'!$D$40,4,FALSE)</f>
        <v>832.13469499054997</v>
      </c>
    </row>
    <row r="36" spans="1:22" ht="15" thickBot="1" x14ac:dyDescent="0.35">
      <c r="A36" s="60"/>
      <c r="B36" s="60"/>
      <c r="C36" s="60"/>
      <c r="D36" s="60"/>
      <c r="E36" s="60"/>
      <c r="F36" s="21" t="s">
        <v>34</v>
      </c>
      <c r="G36" s="23">
        <f>VLOOKUP($F36,Sheet5!$A$2:'Sheet5'!$C$40,2,FALSE)</f>
        <v>41.973086000000002</v>
      </c>
      <c r="H36" s="23">
        <f>VLOOKUP($F36,Sheet5!$A$2:'Sheet5'!$C$40,3,FALSE)</f>
        <v>-87.659724999999995</v>
      </c>
      <c r="I36" s="22">
        <f>VLOOKUP($F36,Sheet4!$A$2:'Sheet4'!$B$40,2,FALSE)</f>
        <v>39174</v>
      </c>
      <c r="J36" s="21" t="s">
        <v>56</v>
      </c>
      <c r="K36" s="68"/>
      <c r="L36" s="22">
        <f>VLOOKUP($F36,Sheet2!$A$2:'Sheet2'!$D$40,2,FALSE)</f>
        <v>520706</v>
      </c>
      <c r="M36" s="21" t="str">
        <f>VLOOKUP($F36,Sheet2!$A$2:'Sheet2'!$D$40,3,FALSE)</f>
        <v>2017-03-13T10:43:48.000+0000</v>
      </c>
      <c r="N36" s="21" t="str">
        <f>VLOOKUP($F36,Sheet2!$A$2:'Sheet2'!$D$40,4,FALSE)</f>
        <v>2018-04-16T10:02:52.000+0000</v>
      </c>
      <c r="O36" s="30">
        <v>42807</v>
      </c>
      <c r="P36" s="31">
        <v>0.44708333333333333</v>
      </c>
      <c r="Q36" s="30">
        <v>43206</v>
      </c>
      <c r="R36" s="32">
        <v>0.41865740740740742</v>
      </c>
      <c r="S36" s="68"/>
      <c r="T36" s="36">
        <f>VLOOKUP($F36,Sheet3!$A$2:'Sheet3'!$D$40,2,FALSE)</f>
        <v>0</v>
      </c>
      <c r="U36" s="36">
        <f>VLOOKUP($F36,Sheet3!$A$2:'Sheet3'!$D$40,3,FALSE)</f>
        <v>1208</v>
      </c>
      <c r="V36" s="39">
        <f>VLOOKUP($F36,Sheet3!$A$2:'Sheet3'!$D$40,4,FALSE)</f>
        <v>612.180814125437</v>
      </c>
    </row>
    <row r="37" spans="1:22" ht="15" thickBot="1" x14ac:dyDescent="0.35">
      <c r="A37" s="61" t="s">
        <v>63</v>
      </c>
      <c r="B37" s="64" t="s">
        <v>71</v>
      </c>
      <c r="C37" s="58" t="s">
        <v>130</v>
      </c>
      <c r="D37" s="64" t="s">
        <v>126</v>
      </c>
      <c r="E37" s="61" t="s">
        <v>53</v>
      </c>
      <c r="F37" s="44" t="s">
        <v>29</v>
      </c>
      <c r="G37" s="45">
        <f>VLOOKUP($F37,Sheet5!$A$2:'Sheet5'!$C$40,2,FALSE)</f>
        <v>41.907150000000001</v>
      </c>
      <c r="H37" s="45">
        <f>VLOOKUP($F37,Sheet5!$A$2:'Sheet5'!$C$40,3,FALSE)</f>
        <v>-87.653996000000006</v>
      </c>
      <c r="I37" s="46">
        <f>VLOOKUP($F37,Sheet4!$A$2:'Sheet4'!$B$40,2,FALSE)</f>
        <v>33265</v>
      </c>
      <c r="J37" s="44" t="s">
        <v>55</v>
      </c>
      <c r="K37" s="68"/>
      <c r="L37" s="46">
        <f>VLOOKUP($F37,Sheet2!$A$2:'Sheet2'!$D$40,2,FALSE)</f>
        <v>1492</v>
      </c>
      <c r="M37" s="44" t="str">
        <f>VLOOKUP($F37,Sheet2!$A$2:'Sheet2'!$D$40,3,FALSE)</f>
        <v>2017-04-27T16:00:00.000+0000</v>
      </c>
      <c r="N37" s="44" t="str">
        <f>VLOOKUP($F37,Sheet2!$A$2:'Sheet2'!$D$40,4,FALSE)</f>
        <v>2018-05-03T19:00:00.000+0000</v>
      </c>
      <c r="O37" s="51">
        <v>42852</v>
      </c>
      <c r="P37" s="52">
        <v>0.66666666666666663</v>
      </c>
      <c r="Q37" s="51">
        <v>43223</v>
      </c>
      <c r="R37" s="53">
        <v>0.79166666666666663</v>
      </c>
      <c r="S37" s="68"/>
      <c r="T37" s="55">
        <f>VLOOKUP($F37,Sheet3!$A$2:'Sheet3'!$D$40,2,FALSE)</f>
        <v>0</v>
      </c>
      <c r="U37" s="55">
        <f>VLOOKUP($F37,Sheet3!$A$2:'Sheet3'!$D$40,3,FALSE)</f>
        <v>1.81</v>
      </c>
      <c r="V37" s="56">
        <f>VLOOKUP($F37,Sheet3!$A$2:'Sheet3'!$D$40,4,FALSE)</f>
        <v>3.0281501340482499E-2</v>
      </c>
    </row>
    <row r="38" spans="1:22" ht="15" thickBot="1" x14ac:dyDescent="0.35">
      <c r="A38" s="62"/>
      <c r="B38" s="64"/>
      <c r="C38" s="59"/>
      <c r="D38" s="64"/>
      <c r="E38" s="62"/>
      <c r="F38" s="44" t="s">
        <v>6</v>
      </c>
      <c r="G38" s="45">
        <f>VLOOKUP($F38,Sheet5!$A$2:'Sheet5'!$C$40,2,FALSE)</f>
        <v>41.907150000000001</v>
      </c>
      <c r="H38" s="45">
        <f>VLOOKUP($F38,Sheet5!$A$2:'Sheet5'!$C$40,3,FALSE)</f>
        <v>-87.653996000000006</v>
      </c>
      <c r="I38" s="46">
        <f>VLOOKUP($F38,Sheet4!$A$2:'Sheet4'!$B$40,2,FALSE)</f>
        <v>33264</v>
      </c>
      <c r="J38" s="44" t="s">
        <v>55</v>
      </c>
      <c r="K38" s="68"/>
      <c r="L38" s="46">
        <f>VLOOKUP($F38,Sheet2!$A$2:'Sheet2'!$D$40,2,FALSE)</f>
        <v>745</v>
      </c>
      <c r="M38" s="44" t="str">
        <f>VLOOKUP($F38,Sheet2!$A$2:'Sheet2'!$D$40,3,FALSE)</f>
        <v>2017-04-27T07:00:00.000+0000</v>
      </c>
      <c r="N38" s="44" t="str">
        <f>VLOOKUP($F38,Sheet2!$A$2:'Sheet2'!$D$40,4,FALSE)</f>
        <v>2018-05-04T07:00:00.000+0000</v>
      </c>
      <c r="O38" s="51">
        <v>42852</v>
      </c>
      <c r="P38" s="52">
        <v>0.29166666666666669</v>
      </c>
      <c r="Q38" s="51">
        <v>43224</v>
      </c>
      <c r="R38" s="53">
        <v>0.29166666666666669</v>
      </c>
      <c r="S38" s="68"/>
      <c r="T38" s="55">
        <f>VLOOKUP($F38,Sheet3!$A$2:'Sheet3'!$D$40,2,FALSE)</f>
        <v>0</v>
      </c>
      <c r="U38" s="55">
        <f>VLOOKUP($F38,Sheet3!$A$2:'Sheet3'!$D$40,3,FALSE)</f>
        <v>100</v>
      </c>
      <c r="V38" s="56">
        <f>VLOOKUP($F38,Sheet3!$A$2:'Sheet3'!$D$40,4,FALSE)</f>
        <v>26.3020134228187</v>
      </c>
    </row>
    <row r="39" spans="1:22" ht="15" thickBot="1" x14ac:dyDescent="0.35">
      <c r="A39" s="62"/>
      <c r="B39" s="64" t="s">
        <v>70</v>
      </c>
      <c r="C39" s="59"/>
      <c r="D39" s="64" t="s">
        <v>127</v>
      </c>
      <c r="E39" s="62"/>
      <c r="F39" s="44" t="s">
        <v>4</v>
      </c>
      <c r="G39" s="45">
        <f>VLOOKUP($F39,Sheet5!$A$2:'Sheet5'!$C$40,2,FALSE)</f>
        <v>41.753112000000002</v>
      </c>
      <c r="H39" s="45">
        <f>VLOOKUP($F39,Sheet5!$A$2:'Sheet5'!$C$40,3,FALSE)</f>
        <v>-87.607731000000001</v>
      </c>
      <c r="I39" s="46">
        <f>VLOOKUP($F39,Sheet4!$A$2:'Sheet4'!$B$40,2,FALSE)</f>
        <v>40098</v>
      </c>
      <c r="J39" s="44" t="s">
        <v>57</v>
      </c>
      <c r="K39" s="68"/>
      <c r="L39" s="46">
        <f>VLOOKUP($F39,Sheet2!$A$2:'Sheet2'!$D$40,2,FALSE)</f>
        <v>529160</v>
      </c>
      <c r="M39" s="44" t="str">
        <f>VLOOKUP($F39,Sheet2!$A$2:'Sheet2'!$D$40,3,FALSE)</f>
        <v>2017-03-19T15:37:58.000+0000</v>
      </c>
      <c r="N39" s="44" t="str">
        <f>VLOOKUP($F39,Sheet2!$A$2:'Sheet2'!$D$40,4,FALSE)</f>
        <v>2018-04-16T09:01:43.000+0000</v>
      </c>
      <c r="O39" s="51">
        <v>42813</v>
      </c>
      <c r="P39" s="52">
        <v>0.65136574074074072</v>
      </c>
      <c r="Q39" s="51">
        <v>43206</v>
      </c>
      <c r="R39" s="53">
        <v>0.37619212962962961</v>
      </c>
      <c r="S39" s="68"/>
      <c r="T39" s="55">
        <f>VLOOKUP($F39,Sheet3!$A$2:'Sheet3'!$D$40,2,FALSE)</f>
        <v>15.036</v>
      </c>
      <c r="U39" s="55">
        <f>VLOOKUP($F39,Sheet3!$A$2:'Sheet3'!$D$40,3,FALSE)</f>
        <v>36</v>
      </c>
      <c r="V39" s="56">
        <f>VLOOKUP($F39,Sheet3!$A$2:'Sheet3'!$D$40,4,FALSE)</f>
        <v>25.513494309016199</v>
      </c>
    </row>
    <row r="40" spans="1:22" ht="15" thickBot="1" x14ac:dyDescent="0.35">
      <c r="A40" s="63"/>
      <c r="B40" s="64"/>
      <c r="C40" s="60"/>
      <c r="D40" s="64"/>
      <c r="E40" s="63"/>
      <c r="F40" s="44" t="s">
        <v>35</v>
      </c>
      <c r="G40" s="45">
        <f>VLOOKUP($F40,Sheet5!$A$2:'Sheet5'!$C$40,2,FALSE)</f>
        <v>41.973086000000002</v>
      </c>
      <c r="H40" s="45">
        <f>VLOOKUP($F40,Sheet5!$A$2:'Sheet5'!$C$40,3,FALSE)</f>
        <v>-87.659724999999995</v>
      </c>
      <c r="I40" s="46">
        <f>VLOOKUP($F40,Sheet4!$A$2:'Sheet4'!$B$40,2,FALSE)</f>
        <v>40109</v>
      </c>
      <c r="J40" s="44" t="s">
        <v>56</v>
      </c>
      <c r="K40" s="68"/>
      <c r="L40" s="46">
        <f>VLOOKUP($F40,Sheet2!$A$2:'Sheet2'!$D$40,2,FALSE)</f>
        <v>196519</v>
      </c>
      <c r="M40" s="44" t="str">
        <f>VLOOKUP($F40,Sheet2!$A$2:'Sheet2'!$D$40,3,FALSE)</f>
        <v>2017-03-10T13:54:48.000+0000</v>
      </c>
      <c r="N40" s="44" t="str">
        <f>VLOOKUP($F40,Sheet2!$A$2:'Sheet2'!$D$40,4,FALSE)</f>
        <v>2018-04-16T10:02:58.000+0000</v>
      </c>
      <c r="O40" s="51">
        <v>42804</v>
      </c>
      <c r="P40" s="52">
        <v>0.57972222222222225</v>
      </c>
      <c r="Q40" s="51">
        <v>43206</v>
      </c>
      <c r="R40" s="53">
        <v>0.41872685185185188</v>
      </c>
      <c r="S40" s="68"/>
      <c r="T40" s="55">
        <f>VLOOKUP($F40,Sheet3!$A$2:'Sheet3'!$D$40,2,FALSE)</f>
        <v>-16.794239999999999</v>
      </c>
      <c r="U40" s="55">
        <f>VLOOKUP($F40,Sheet3!$A$2:'Sheet3'!$D$40,3,FALSE)</f>
        <v>64.340800000000002</v>
      </c>
      <c r="V40" s="56">
        <f>VLOOKUP($F40,Sheet3!$A$2:'Sheet3'!$D$40,4,FALSE)</f>
        <v>37.290927869871901</v>
      </c>
    </row>
    <row r="41" spans="1:22" x14ac:dyDescent="0.3">
      <c r="A41" s="50"/>
      <c r="B41" s="50"/>
      <c r="C41" s="50"/>
      <c r="D41" s="50"/>
      <c r="E41" s="50"/>
      <c r="F41" s="7"/>
      <c r="G41" s="8"/>
      <c r="H41" s="8"/>
      <c r="I41" s="7"/>
      <c r="J41" s="7"/>
      <c r="L41" s="47">
        <f>SUM(L2:L40)</f>
        <v>13299699</v>
      </c>
      <c r="M41" s="7"/>
      <c r="N41" s="7"/>
      <c r="O41" s="48"/>
      <c r="P41" s="49"/>
      <c r="Q41" s="50"/>
      <c r="R41" s="50"/>
      <c r="T41" s="50"/>
      <c r="U41" s="50"/>
      <c r="V41" s="54"/>
    </row>
  </sheetData>
  <autoFilter ref="A1:V40" xr:uid="{4D252C75-44E6-4D4D-8EE3-77366163396F}"/>
  <mergeCells count="69">
    <mergeCell ref="B2:B4"/>
    <mergeCell ref="B17:B19"/>
    <mergeCell ref="B20:B22"/>
    <mergeCell ref="B23:B25"/>
    <mergeCell ref="B26:B28"/>
    <mergeCell ref="K1:K40"/>
    <mergeCell ref="S1:S40"/>
    <mergeCell ref="E2:E4"/>
    <mergeCell ref="D2:D4"/>
    <mergeCell ref="C2:C4"/>
    <mergeCell ref="A26:A28"/>
    <mergeCell ref="A29:A30"/>
    <mergeCell ref="A31:A33"/>
    <mergeCell ref="A34:A36"/>
    <mergeCell ref="A2:A4"/>
    <mergeCell ref="A5:A7"/>
    <mergeCell ref="A8:A10"/>
    <mergeCell ref="A11:A13"/>
    <mergeCell ref="A14:A16"/>
    <mergeCell ref="B11:B13"/>
    <mergeCell ref="B14:B16"/>
    <mergeCell ref="A17:A19"/>
    <mergeCell ref="A20:A22"/>
    <mergeCell ref="A23:A25"/>
    <mergeCell ref="E5:E7"/>
    <mergeCell ref="D5:D7"/>
    <mergeCell ref="C5:C7"/>
    <mergeCell ref="B5:B7"/>
    <mergeCell ref="B8:B10"/>
    <mergeCell ref="A37:A40"/>
    <mergeCell ref="B29:B30"/>
    <mergeCell ref="C29:C30"/>
    <mergeCell ref="D29:D30"/>
    <mergeCell ref="E29:E30"/>
    <mergeCell ref="B31:B33"/>
    <mergeCell ref="B34:B36"/>
    <mergeCell ref="B37:B38"/>
    <mergeCell ref="B39:B40"/>
    <mergeCell ref="C34:C36"/>
    <mergeCell ref="D37:D38"/>
    <mergeCell ref="D39:D40"/>
    <mergeCell ref="E37:E40"/>
    <mergeCell ref="C37:C40"/>
    <mergeCell ref="C31:C33"/>
    <mergeCell ref="D31:D33"/>
    <mergeCell ref="C26:C28"/>
    <mergeCell ref="D8:D10"/>
    <mergeCell ref="D11:D13"/>
    <mergeCell ref="D14:D16"/>
    <mergeCell ref="D17:D19"/>
    <mergeCell ref="D20:D22"/>
    <mergeCell ref="D23:D25"/>
    <mergeCell ref="D26:D28"/>
    <mergeCell ref="C8:C10"/>
    <mergeCell ref="C11:C13"/>
    <mergeCell ref="C14:C16"/>
    <mergeCell ref="C17:C19"/>
    <mergeCell ref="C20:C22"/>
    <mergeCell ref="C23:C25"/>
    <mergeCell ref="D34:D36"/>
    <mergeCell ref="E8:E10"/>
    <mergeCell ref="E11:E13"/>
    <mergeCell ref="E14:E16"/>
    <mergeCell ref="E17:E19"/>
    <mergeCell ref="E20:E22"/>
    <mergeCell ref="E23:E25"/>
    <mergeCell ref="E26:E28"/>
    <mergeCell ref="E31:E33"/>
    <mergeCell ref="E34:E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338A4-C13B-44E5-847C-53AB3F0F4406}">
  <sheetPr>
    <tabColor theme="9" tint="-0.249977111117893"/>
  </sheetPr>
  <dimension ref="A1:I7"/>
  <sheetViews>
    <sheetView workbookViewId="0">
      <selection activeCell="F18" sqref="F18"/>
    </sheetView>
  </sheetViews>
  <sheetFormatPr defaultRowHeight="14.4" x14ac:dyDescent="0.3"/>
  <cols>
    <col min="1" max="1" width="14.88671875" bestFit="1" customWidth="1"/>
    <col min="2" max="2" width="9" bestFit="1" customWidth="1"/>
    <col min="3" max="3" width="10.44140625" bestFit="1" customWidth="1"/>
    <col min="4" max="4" width="94.33203125" bestFit="1" customWidth="1"/>
    <col min="7" max="7" width="16.44140625" style="72" bestFit="1" customWidth="1"/>
    <col min="8" max="8" width="9.5546875" style="1" bestFit="1" customWidth="1"/>
    <col min="9" max="9" width="10" style="1" bestFit="1" customWidth="1"/>
  </cols>
  <sheetData>
    <row r="1" spans="1:9" ht="15.6" x14ac:dyDescent="0.3">
      <c r="A1" s="57" t="s">
        <v>137</v>
      </c>
      <c r="B1" s="57" t="s">
        <v>132</v>
      </c>
      <c r="C1" s="57" t="s">
        <v>133</v>
      </c>
      <c r="D1" s="57" t="s">
        <v>138</v>
      </c>
      <c r="H1" s="74" t="s">
        <v>142</v>
      </c>
      <c r="I1" s="74" t="s">
        <v>143</v>
      </c>
    </row>
    <row r="2" spans="1:9" x14ac:dyDescent="0.3">
      <c r="A2" s="71" t="s">
        <v>55</v>
      </c>
      <c r="B2" s="70">
        <v>41.907150000000001</v>
      </c>
      <c r="C2" s="70">
        <v>-87.653996000000006</v>
      </c>
      <c r="D2" s="69" t="s">
        <v>134</v>
      </c>
      <c r="G2" s="73" t="s">
        <v>139</v>
      </c>
      <c r="H2" s="1">
        <v>20.100000000000001</v>
      </c>
      <c r="I2" s="1">
        <v>24.1</v>
      </c>
    </row>
    <row r="3" spans="1:9" x14ac:dyDescent="0.3">
      <c r="A3" s="71"/>
      <c r="B3" s="70"/>
      <c r="C3" s="70"/>
      <c r="D3" s="69"/>
      <c r="G3" s="73" t="s">
        <v>140</v>
      </c>
      <c r="H3" s="1">
        <v>9.9</v>
      </c>
      <c r="I3" s="1">
        <v>12.3</v>
      </c>
    </row>
    <row r="4" spans="1:9" ht="19.8" customHeight="1" x14ac:dyDescent="0.3">
      <c r="A4" s="71" t="s">
        <v>57</v>
      </c>
      <c r="B4" s="70">
        <v>41.753112000000002</v>
      </c>
      <c r="C4" s="70">
        <v>-87.607731000000001</v>
      </c>
      <c r="D4" s="69" t="s">
        <v>135</v>
      </c>
      <c r="G4" s="73" t="s">
        <v>141</v>
      </c>
      <c r="H4" s="1">
        <v>30</v>
      </c>
      <c r="I4" s="1">
        <v>32</v>
      </c>
    </row>
    <row r="5" spans="1:9" x14ac:dyDescent="0.3">
      <c r="A5" s="71"/>
      <c r="B5" s="70"/>
      <c r="C5" s="70"/>
      <c r="D5" s="69"/>
    </row>
    <row r="6" spans="1:9" x14ac:dyDescent="0.3">
      <c r="A6" s="71" t="s">
        <v>56</v>
      </c>
      <c r="B6" s="70">
        <v>41.973086000000002</v>
      </c>
      <c r="C6" s="70">
        <v>-87.659724999999995</v>
      </c>
      <c r="D6" s="69" t="s">
        <v>136</v>
      </c>
    </row>
    <row r="7" spans="1:9" x14ac:dyDescent="0.3">
      <c r="A7" s="71"/>
      <c r="B7" s="70"/>
      <c r="C7" s="70"/>
      <c r="D7" s="69"/>
    </row>
  </sheetData>
  <mergeCells count="12">
    <mergeCell ref="D6:D7"/>
    <mergeCell ref="B6:B7"/>
    <mergeCell ref="C6:C7"/>
    <mergeCell ref="A2:A3"/>
    <mergeCell ref="A4:A5"/>
    <mergeCell ref="A6:A7"/>
    <mergeCell ref="D2:D3"/>
    <mergeCell ref="D4:D5"/>
    <mergeCell ref="B2:B3"/>
    <mergeCell ref="C2:C3"/>
    <mergeCell ref="B4:B5"/>
    <mergeCell ref="C4:C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83722-2703-4CAD-868B-FB7E485CBC1A}">
  <dimension ref="A1:C40"/>
  <sheetViews>
    <sheetView topLeftCell="A12" workbookViewId="0">
      <selection sqref="A1:C40"/>
    </sheetView>
  </sheetViews>
  <sheetFormatPr defaultRowHeight="14.4" x14ac:dyDescent="0.3"/>
  <sheetData>
    <row r="1" spans="1:3" x14ac:dyDescent="0.3">
      <c r="A1" t="s">
        <v>72</v>
      </c>
      <c r="B1" t="s">
        <v>132</v>
      </c>
      <c r="C1" t="s">
        <v>133</v>
      </c>
    </row>
    <row r="2" spans="1:3" x14ac:dyDescent="0.3">
      <c r="A2" t="s">
        <v>5</v>
      </c>
      <c r="B2">
        <v>41.907150000000001</v>
      </c>
      <c r="C2">
        <v>-87.653996000000006</v>
      </c>
    </row>
    <row r="3" spans="1:3" x14ac:dyDescent="0.3">
      <c r="A3" t="s">
        <v>11</v>
      </c>
      <c r="B3">
        <v>41.753112000000002</v>
      </c>
      <c r="C3">
        <v>-87.607731000000001</v>
      </c>
    </row>
    <row r="4" spans="1:3" x14ac:dyDescent="0.3">
      <c r="A4" t="s">
        <v>19</v>
      </c>
      <c r="B4">
        <v>41.907150000000001</v>
      </c>
      <c r="C4">
        <v>-87.653996000000006</v>
      </c>
    </row>
    <row r="5" spans="1:3" x14ac:dyDescent="0.3">
      <c r="A5" t="s">
        <v>17</v>
      </c>
      <c r="B5">
        <v>41.973086000000002</v>
      </c>
      <c r="C5">
        <v>-87.659724999999995</v>
      </c>
    </row>
    <row r="6" spans="1:3" x14ac:dyDescent="0.3">
      <c r="A6" t="s">
        <v>7</v>
      </c>
      <c r="B6">
        <v>41.973086000000002</v>
      </c>
      <c r="C6">
        <v>-87.659724999999995</v>
      </c>
    </row>
    <row r="7" spans="1:3" x14ac:dyDescent="0.3">
      <c r="A7" t="s">
        <v>36</v>
      </c>
      <c r="B7">
        <v>41.753112000000002</v>
      </c>
      <c r="C7">
        <v>-87.607731000000001</v>
      </c>
    </row>
    <row r="8" spans="1:3" x14ac:dyDescent="0.3">
      <c r="A8" t="s">
        <v>31</v>
      </c>
      <c r="B8">
        <v>41.973086000000002</v>
      </c>
      <c r="C8">
        <v>-87.659724999999995</v>
      </c>
    </row>
    <row r="9" spans="1:3" x14ac:dyDescent="0.3">
      <c r="A9" t="s">
        <v>16</v>
      </c>
      <c r="B9">
        <v>41.907150000000001</v>
      </c>
      <c r="C9">
        <v>-87.653996000000006</v>
      </c>
    </row>
    <row r="10" spans="1:3" x14ac:dyDescent="0.3">
      <c r="A10" t="s">
        <v>6</v>
      </c>
      <c r="B10">
        <v>41.907150000000001</v>
      </c>
      <c r="C10">
        <v>-87.653996000000006</v>
      </c>
    </row>
    <row r="11" spans="1:3" x14ac:dyDescent="0.3">
      <c r="A11" t="s">
        <v>21</v>
      </c>
      <c r="B11">
        <v>41.753112000000002</v>
      </c>
      <c r="C11">
        <v>-87.607731000000001</v>
      </c>
    </row>
    <row r="12" spans="1:3" x14ac:dyDescent="0.3">
      <c r="A12" t="s">
        <v>10</v>
      </c>
      <c r="B12">
        <v>41.753112000000002</v>
      </c>
      <c r="C12">
        <v>-87.607731000000001</v>
      </c>
    </row>
    <row r="13" spans="1:3" x14ac:dyDescent="0.3">
      <c r="A13" t="s">
        <v>1</v>
      </c>
      <c r="B13">
        <v>41.973086000000002</v>
      </c>
      <c r="C13">
        <v>-87.659724999999995</v>
      </c>
    </row>
    <row r="14" spans="1:3" x14ac:dyDescent="0.3">
      <c r="A14" t="s">
        <v>20</v>
      </c>
      <c r="B14">
        <v>41.907150000000001</v>
      </c>
      <c r="C14">
        <v>-87.653996000000006</v>
      </c>
    </row>
    <row r="15" spans="1:3" x14ac:dyDescent="0.3">
      <c r="A15" t="s">
        <v>34</v>
      </c>
      <c r="B15">
        <v>41.973086000000002</v>
      </c>
      <c r="C15">
        <v>-87.659724999999995</v>
      </c>
    </row>
    <row r="16" spans="1:3" x14ac:dyDescent="0.3">
      <c r="A16" t="s">
        <v>18</v>
      </c>
      <c r="B16">
        <v>41.753112000000002</v>
      </c>
      <c r="C16">
        <v>-87.607731000000001</v>
      </c>
    </row>
    <row r="17" spans="1:3" x14ac:dyDescent="0.3">
      <c r="A17" t="s">
        <v>8</v>
      </c>
      <c r="B17">
        <v>41.753112000000002</v>
      </c>
      <c r="C17">
        <v>-87.607731000000001</v>
      </c>
    </row>
    <row r="18" spans="1:3" x14ac:dyDescent="0.3">
      <c r="A18" t="s">
        <v>13</v>
      </c>
      <c r="B18">
        <v>41.907150000000001</v>
      </c>
      <c r="C18">
        <v>-87.653996000000006</v>
      </c>
    </row>
    <row r="19" spans="1:3" x14ac:dyDescent="0.3">
      <c r="A19" t="s">
        <v>14</v>
      </c>
      <c r="B19">
        <v>41.973086000000002</v>
      </c>
      <c r="C19">
        <v>-87.659724999999995</v>
      </c>
    </row>
    <row r="20" spans="1:3" x14ac:dyDescent="0.3">
      <c r="A20" t="s">
        <v>32</v>
      </c>
      <c r="B20">
        <v>41.907150000000001</v>
      </c>
      <c r="C20">
        <v>-87.653996000000006</v>
      </c>
    </row>
    <row r="21" spans="1:3" x14ac:dyDescent="0.3">
      <c r="A21" t="s">
        <v>4</v>
      </c>
      <c r="B21">
        <v>41.753112000000002</v>
      </c>
      <c r="C21">
        <v>-87.607731000000001</v>
      </c>
    </row>
    <row r="22" spans="1:3" x14ac:dyDescent="0.3">
      <c r="A22" t="s">
        <v>38</v>
      </c>
      <c r="B22">
        <v>41.907150000000001</v>
      </c>
      <c r="C22">
        <v>-87.653996000000006</v>
      </c>
    </row>
    <row r="23" spans="1:3" x14ac:dyDescent="0.3">
      <c r="A23" t="s">
        <v>28</v>
      </c>
      <c r="B23">
        <v>41.973086000000002</v>
      </c>
      <c r="C23">
        <v>-87.659724999999995</v>
      </c>
    </row>
    <row r="24" spans="1:3" x14ac:dyDescent="0.3">
      <c r="A24" t="s">
        <v>9</v>
      </c>
      <c r="B24">
        <v>41.753112000000002</v>
      </c>
      <c r="C24">
        <v>-87.607731000000001</v>
      </c>
    </row>
    <row r="25" spans="1:3" x14ac:dyDescent="0.3">
      <c r="A25" t="s">
        <v>22</v>
      </c>
      <c r="B25">
        <v>41.753112000000002</v>
      </c>
      <c r="C25">
        <v>-87.607731000000001</v>
      </c>
    </row>
    <row r="26" spans="1:3" x14ac:dyDescent="0.3">
      <c r="A26" t="s">
        <v>3</v>
      </c>
      <c r="B26">
        <v>41.753112000000002</v>
      </c>
      <c r="C26">
        <v>-87.607731000000001</v>
      </c>
    </row>
    <row r="27" spans="1:3" x14ac:dyDescent="0.3">
      <c r="A27" t="s">
        <v>0</v>
      </c>
      <c r="B27">
        <v>41.973086000000002</v>
      </c>
      <c r="C27">
        <v>-87.659724999999995</v>
      </c>
    </row>
    <row r="28" spans="1:3" x14ac:dyDescent="0.3">
      <c r="A28" t="s">
        <v>25</v>
      </c>
      <c r="B28">
        <v>41.907150000000001</v>
      </c>
      <c r="C28">
        <v>-87.653996000000006</v>
      </c>
    </row>
    <row r="29" spans="1:3" x14ac:dyDescent="0.3">
      <c r="A29" t="s">
        <v>2</v>
      </c>
      <c r="B29">
        <v>41.973086000000002</v>
      </c>
      <c r="C29">
        <v>-87.659724999999995</v>
      </c>
    </row>
    <row r="30" spans="1:3" x14ac:dyDescent="0.3">
      <c r="A30" t="s">
        <v>33</v>
      </c>
      <c r="B30">
        <v>41.753112000000002</v>
      </c>
      <c r="C30">
        <v>-87.607731000000001</v>
      </c>
    </row>
    <row r="31" spans="1:3" x14ac:dyDescent="0.3">
      <c r="A31" t="s">
        <v>23</v>
      </c>
      <c r="B31">
        <v>41.973086000000002</v>
      </c>
      <c r="C31">
        <v>-87.659724999999995</v>
      </c>
    </row>
    <row r="32" spans="1:3" x14ac:dyDescent="0.3">
      <c r="A32" t="s">
        <v>26</v>
      </c>
      <c r="B32">
        <v>41.973086000000002</v>
      </c>
      <c r="C32">
        <v>-87.659724999999995</v>
      </c>
    </row>
    <row r="33" spans="1:3" x14ac:dyDescent="0.3">
      <c r="A33" t="s">
        <v>27</v>
      </c>
      <c r="B33">
        <v>41.753112000000002</v>
      </c>
      <c r="C33">
        <v>-87.607731000000001</v>
      </c>
    </row>
    <row r="34" spans="1:3" x14ac:dyDescent="0.3">
      <c r="A34" t="s">
        <v>37</v>
      </c>
      <c r="B34">
        <v>41.907150000000001</v>
      </c>
      <c r="C34">
        <v>-87.653996000000006</v>
      </c>
    </row>
    <row r="35" spans="1:3" x14ac:dyDescent="0.3">
      <c r="A35" t="s">
        <v>29</v>
      </c>
      <c r="B35">
        <v>41.907150000000001</v>
      </c>
      <c r="C35">
        <v>-87.653996000000006</v>
      </c>
    </row>
    <row r="36" spans="1:3" x14ac:dyDescent="0.3">
      <c r="A36" t="s">
        <v>12</v>
      </c>
      <c r="B36">
        <v>41.907150000000001</v>
      </c>
      <c r="C36">
        <v>-87.653996000000006</v>
      </c>
    </row>
    <row r="37" spans="1:3" x14ac:dyDescent="0.3">
      <c r="A37" t="s">
        <v>24</v>
      </c>
      <c r="B37">
        <v>41.907150000000001</v>
      </c>
      <c r="C37">
        <v>-87.653996000000006</v>
      </c>
    </row>
    <row r="38" spans="1:3" x14ac:dyDescent="0.3">
      <c r="A38" t="s">
        <v>30</v>
      </c>
      <c r="B38">
        <v>41.973086000000002</v>
      </c>
      <c r="C38">
        <v>-87.659724999999995</v>
      </c>
    </row>
    <row r="39" spans="1:3" x14ac:dyDescent="0.3">
      <c r="A39" t="s">
        <v>15</v>
      </c>
      <c r="B39">
        <v>41.753112000000002</v>
      </c>
      <c r="C39">
        <v>-87.607731000000001</v>
      </c>
    </row>
    <row r="40" spans="1:3" x14ac:dyDescent="0.3">
      <c r="A40" t="s">
        <v>35</v>
      </c>
      <c r="B40">
        <v>41.973086000000002</v>
      </c>
      <c r="C40">
        <v>-87.659724999999995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5FC58-A50C-4512-A94B-7946E34AA237}">
  <dimension ref="A1:B40"/>
  <sheetViews>
    <sheetView topLeftCell="A12" workbookViewId="0">
      <selection sqref="A1:B1048576"/>
    </sheetView>
  </sheetViews>
  <sheetFormatPr defaultRowHeight="14.4" x14ac:dyDescent="0.3"/>
  <sheetData>
    <row r="1" spans="1:2" x14ac:dyDescent="0.3">
      <c r="A1" t="s">
        <v>72</v>
      </c>
      <c r="B1" t="s">
        <v>131</v>
      </c>
    </row>
    <row r="2" spans="1:2" x14ac:dyDescent="0.3">
      <c r="A2" t="s">
        <v>25</v>
      </c>
      <c r="B2">
        <v>33315</v>
      </c>
    </row>
    <row r="3" spans="1:2" x14ac:dyDescent="0.3">
      <c r="A3" t="s">
        <v>18</v>
      </c>
      <c r="B3">
        <v>40100</v>
      </c>
    </row>
    <row r="4" spans="1:2" x14ac:dyDescent="0.3">
      <c r="A4" t="s">
        <v>20</v>
      </c>
      <c r="B4">
        <v>33307</v>
      </c>
    </row>
    <row r="5" spans="1:2" x14ac:dyDescent="0.3">
      <c r="A5" t="s">
        <v>35</v>
      </c>
      <c r="B5">
        <v>40109</v>
      </c>
    </row>
    <row r="6" spans="1:2" x14ac:dyDescent="0.3">
      <c r="A6" t="s">
        <v>37</v>
      </c>
      <c r="B6">
        <v>33303</v>
      </c>
    </row>
    <row r="7" spans="1:2" x14ac:dyDescent="0.3">
      <c r="A7" t="s">
        <v>21</v>
      </c>
      <c r="B7">
        <v>40104</v>
      </c>
    </row>
    <row r="8" spans="1:2" x14ac:dyDescent="0.3">
      <c r="A8" t="s">
        <v>10</v>
      </c>
      <c r="B8">
        <v>40106</v>
      </c>
    </row>
    <row r="9" spans="1:2" x14ac:dyDescent="0.3">
      <c r="A9" t="s">
        <v>14</v>
      </c>
      <c r="B9">
        <v>39188</v>
      </c>
    </row>
    <row r="10" spans="1:2" x14ac:dyDescent="0.3">
      <c r="A10" t="s">
        <v>17</v>
      </c>
      <c r="B10">
        <v>40111</v>
      </c>
    </row>
    <row r="11" spans="1:2" x14ac:dyDescent="0.3">
      <c r="A11" t="s">
        <v>4</v>
      </c>
      <c r="B11">
        <v>40098</v>
      </c>
    </row>
    <row r="12" spans="1:2" x14ac:dyDescent="0.3">
      <c r="A12" t="s">
        <v>12</v>
      </c>
      <c r="B12">
        <v>33317</v>
      </c>
    </row>
    <row r="13" spans="1:2" x14ac:dyDescent="0.3">
      <c r="A13" t="s">
        <v>2</v>
      </c>
      <c r="B13">
        <v>39182</v>
      </c>
    </row>
    <row r="14" spans="1:2" x14ac:dyDescent="0.3">
      <c r="A14" t="s">
        <v>32</v>
      </c>
      <c r="B14">
        <v>33311</v>
      </c>
    </row>
    <row r="15" spans="1:2" x14ac:dyDescent="0.3">
      <c r="A15" t="s">
        <v>13</v>
      </c>
      <c r="B15">
        <v>36180</v>
      </c>
    </row>
    <row r="16" spans="1:2" x14ac:dyDescent="0.3">
      <c r="A16" t="s">
        <v>9</v>
      </c>
      <c r="B16">
        <v>40102</v>
      </c>
    </row>
    <row r="17" spans="1:2" x14ac:dyDescent="0.3">
      <c r="A17" t="s">
        <v>1</v>
      </c>
      <c r="B17">
        <v>39184</v>
      </c>
    </row>
    <row r="18" spans="1:2" x14ac:dyDescent="0.3">
      <c r="A18" t="s">
        <v>27</v>
      </c>
      <c r="B18">
        <v>39205</v>
      </c>
    </row>
    <row r="19" spans="1:2" x14ac:dyDescent="0.3">
      <c r="A19" t="s">
        <v>15</v>
      </c>
      <c r="B19">
        <v>39197</v>
      </c>
    </row>
    <row r="20" spans="1:2" x14ac:dyDescent="0.3">
      <c r="A20" t="s">
        <v>38</v>
      </c>
      <c r="B20">
        <v>36178</v>
      </c>
    </row>
    <row r="21" spans="1:2" x14ac:dyDescent="0.3">
      <c r="A21" t="s">
        <v>30</v>
      </c>
      <c r="B21">
        <v>39176</v>
      </c>
    </row>
    <row r="22" spans="1:2" x14ac:dyDescent="0.3">
      <c r="A22" t="s">
        <v>0</v>
      </c>
      <c r="B22">
        <v>39178</v>
      </c>
    </row>
    <row r="23" spans="1:2" x14ac:dyDescent="0.3">
      <c r="A23" t="s">
        <v>36</v>
      </c>
      <c r="B23">
        <v>39203</v>
      </c>
    </row>
    <row r="24" spans="1:2" x14ac:dyDescent="0.3">
      <c r="A24" t="s">
        <v>31</v>
      </c>
      <c r="B24">
        <v>40113</v>
      </c>
    </row>
    <row r="25" spans="1:2" x14ac:dyDescent="0.3">
      <c r="A25" t="s">
        <v>26</v>
      </c>
      <c r="B25">
        <v>39186</v>
      </c>
    </row>
    <row r="26" spans="1:2" x14ac:dyDescent="0.3">
      <c r="A26" t="s">
        <v>8</v>
      </c>
      <c r="B26">
        <v>39201</v>
      </c>
    </row>
    <row r="27" spans="1:2" x14ac:dyDescent="0.3">
      <c r="A27" t="s">
        <v>16</v>
      </c>
      <c r="B27">
        <v>33313</v>
      </c>
    </row>
    <row r="28" spans="1:2" x14ac:dyDescent="0.3">
      <c r="A28" t="s">
        <v>3</v>
      </c>
      <c r="B28">
        <v>39199</v>
      </c>
    </row>
    <row r="29" spans="1:2" x14ac:dyDescent="0.3">
      <c r="A29" t="s">
        <v>19</v>
      </c>
      <c r="B29">
        <v>36176</v>
      </c>
    </row>
    <row r="30" spans="1:2" x14ac:dyDescent="0.3">
      <c r="A30" t="s">
        <v>5</v>
      </c>
      <c r="B30">
        <v>33305</v>
      </c>
    </row>
    <row r="31" spans="1:2" x14ac:dyDescent="0.3">
      <c r="A31" t="s">
        <v>33</v>
      </c>
      <c r="B31">
        <v>39207</v>
      </c>
    </row>
    <row r="32" spans="1:2" x14ac:dyDescent="0.3">
      <c r="A32" t="s">
        <v>11</v>
      </c>
      <c r="B32">
        <v>39195</v>
      </c>
    </row>
    <row r="33" spans="1:2" x14ac:dyDescent="0.3">
      <c r="A33" t="s">
        <v>28</v>
      </c>
      <c r="B33">
        <v>40115</v>
      </c>
    </row>
    <row r="34" spans="1:2" x14ac:dyDescent="0.3">
      <c r="A34" t="s">
        <v>34</v>
      </c>
      <c r="B34">
        <v>39174</v>
      </c>
    </row>
    <row r="35" spans="1:2" x14ac:dyDescent="0.3">
      <c r="A35" t="s">
        <v>22</v>
      </c>
      <c r="B35">
        <v>39209</v>
      </c>
    </row>
    <row r="36" spans="1:2" x14ac:dyDescent="0.3">
      <c r="A36" t="s">
        <v>6</v>
      </c>
      <c r="B36">
        <v>33264</v>
      </c>
    </row>
    <row r="37" spans="1:2" x14ac:dyDescent="0.3">
      <c r="A37" t="s">
        <v>24</v>
      </c>
      <c r="B37">
        <v>33309</v>
      </c>
    </row>
    <row r="38" spans="1:2" x14ac:dyDescent="0.3">
      <c r="A38" t="s">
        <v>7</v>
      </c>
      <c r="B38">
        <v>39180</v>
      </c>
    </row>
    <row r="39" spans="1:2" x14ac:dyDescent="0.3">
      <c r="A39" t="s">
        <v>23</v>
      </c>
      <c r="B39">
        <v>40117</v>
      </c>
    </row>
    <row r="40" spans="1:2" x14ac:dyDescent="0.3">
      <c r="A40" t="s">
        <v>29</v>
      </c>
      <c r="B40">
        <v>33265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005EA-4503-4D08-B19D-9BADA6A5AC8B}">
  <dimension ref="A1:D40"/>
  <sheetViews>
    <sheetView topLeftCell="A34" workbookViewId="0">
      <selection activeCell="B1" sqref="B1:B1048576"/>
    </sheetView>
  </sheetViews>
  <sheetFormatPr defaultRowHeight="14.4" x14ac:dyDescent="0.3"/>
  <cols>
    <col min="1" max="1" width="59.88671875" bestFit="1" customWidth="1"/>
    <col min="2" max="2" width="19.77734375" bestFit="1" customWidth="1"/>
    <col min="3" max="4" width="27.6640625" bestFit="1" customWidth="1"/>
  </cols>
  <sheetData>
    <row r="1" spans="1:4" x14ac:dyDescent="0.3">
      <c r="A1" t="s">
        <v>72</v>
      </c>
      <c r="B1" s="1" t="s">
        <v>73</v>
      </c>
      <c r="C1" t="s">
        <v>74</v>
      </c>
      <c r="D1" t="s">
        <v>75</v>
      </c>
    </row>
    <row r="2" spans="1:4" x14ac:dyDescent="0.3">
      <c r="A2" t="s">
        <v>7</v>
      </c>
      <c r="B2" s="1">
        <v>496458</v>
      </c>
      <c r="C2" t="s">
        <v>76</v>
      </c>
      <c r="D2" t="s">
        <v>77</v>
      </c>
    </row>
    <row r="3" spans="1:4" x14ac:dyDescent="0.3">
      <c r="A3" t="s">
        <v>8</v>
      </c>
      <c r="B3" s="1">
        <v>162019</v>
      </c>
      <c r="C3" t="s">
        <v>78</v>
      </c>
      <c r="D3" t="s">
        <v>79</v>
      </c>
    </row>
    <row r="4" spans="1:4" x14ac:dyDescent="0.3">
      <c r="A4" t="s">
        <v>9</v>
      </c>
      <c r="B4" s="1">
        <v>164262</v>
      </c>
      <c r="C4" t="s">
        <v>80</v>
      </c>
      <c r="D4" t="s">
        <v>81</v>
      </c>
    </row>
    <row r="5" spans="1:4" x14ac:dyDescent="0.3">
      <c r="A5" t="s">
        <v>10</v>
      </c>
      <c r="B5" s="1">
        <v>164278</v>
      </c>
      <c r="C5" t="s">
        <v>80</v>
      </c>
      <c r="D5" t="s">
        <v>82</v>
      </c>
    </row>
    <row r="6" spans="1:4" x14ac:dyDescent="0.3">
      <c r="A6" t="s">
        <v>11</v>
      </c>
      <c r="B6" s="1">
        <v>528082</v>
      </c>
      <c r="C6" t="s">
        <v>78</v>
      </c>
      <c r="D6" t="s">
        <v>83</v>
      </c>
    </row>
    <row r="7" spans="1:4" x14ac:dyDescent="0.3">
      <c r="A7" t="s">
        <v>12</v>
      </c>
      <c r="B7" s="1">
        <v>338373</v>
      </c>
      <c r="C7" t="s">
        <v>84</v>
      </c>
      <c r="D7" t="s">
        <v>85</v>
      </c>
    </row>
    <row r="8" spans="1:4" x14ac:dyDescent="0.3">
      <c r="A8" t="s">
        <v>13</v>
      </c>
      <c r="B8" s="1">
        <v>342091</v>
      </c>
      <c r="C8" t="s">
        <v>86</v>
      </c>
      <c r="D8" t="s">
        <v>87</v>
      </c>
    </row>
    <row r="9" spans="1:4" x14ac:dyDescent="0.3">
      <c r="A9" t="s">
        <v>14</v>
      </c>
      <c r="B9" s="1">
        <v>496451</v>
      </c>
      <c r="C9" t="s">
        <v>76</v>
      </c>
      <c r="D9" t="s">
        <v>77</v>
      </c>
    </row>
    <row r="10" spans="1:4" x14ac:dyDescent="0.3">
      <c r="A10" t="s">
        <v>15</v>
      </c>
      <c r="B10" s="1">
        <v>528093</v>
      </c>
      <c r="C10" t="s">
        <v>78</v>
      </c>
      <c r="D10" t="s">
        <v>83</v>
      </c>
    </row>
    <row r="11" spans="1:4" x14ac:dyDescent="0.3">
      <c r="A11" t="s">
        <v>16</v>
      </c>
      <c r="B11" s="1">
        <v>338546</v>
      </c>
      <c r="C11" t="s">
        <v>84</v>
      </c>
      <c r="D11" t="s">
        <v>85</v>
      </c>
    </row>
    <row r="12" spans="1:4" x14ac:dyDescent="0.3">
      <c r="A12" t="s">
        <v>17</v>
      </c>
      <c r="B12" s="1">
        <v>425688</v>
      </c>
      <c r="C12" t="s">
        <v>88</v>
      </c>
      <c r="D12" t="s">
        <v>89</v>
      </c>
    </row>
    <row r="13" spans="1:4" x14ac:dyDescent="0.3">
      <c r="A13" t="s">
        <v>18</v>
      </c>
      <c r="B13" s="1">
        <v>164310</v>
      </c>
      <c r="C13" t="s">
        <v>80</v>
      </c>
      <c r="D13" t="s">
        <v>90</v>
      </c>
    </row>
    <row r="14" spans="1:4" x14ac:dyDescent="0.3">
      <c r="A14" t="s">
        <v>19</v>
      </c>
      <c r="B14" s="1">
        <v>342474</v>
      </c>
      <c r="C14" t="s">
        <v>86</v>
      </c>
      <c r="D14" t="s">
        <v>87</v>
      </c>
    </row>
    <row r="15" spans="1:4" x14ac:dyDescent="0.3">
      <c r="A15" t="s">
        <v>20</v>
      </c>
      <c r="B15" s="1">
        <v>338908</v>
      </c>
      <c r="C15" t="s">
        <v>84</v>
      </c>
      <c r="D15" t="s">
        <v>85</v>
      </c>
    </row>
    <row r="16" spans="1:4" x14ac:dyDescent="0.3">
      <c r="A16" t="s">
        <v>21</v>
      </c>
      <c r="B16" s="1">
        <v>164256</v>
      </c>
      <c r="C16" t="s">
        <v>80</v>
      </c>
      <c r="D16" t="s">
        <v>91</v>
      </c>
    </row>
    <row r="17" spans="1:4" x14ac:dyDescent="0.3">
      <c r="A17" t="s">
        <v>22</v>
      </c>
      <c r="B17" s="1">
        <v>161963</v>
      </c>
      <c r="C17" t="s">
        <v>92</v>
      </c>
      <c r="D17" t="s">
        <v>93</v>
      </c>
    </row>
    <row r="18" spans="1:4" x14ac:dyDescent="0.3">
      <c r="A18" t="s">
        <v>23</v>
      </c>
      <c r="B18" s="1">
        <v>425690</v>
      </c>
      <c r="C18" t="s">
        <v>88</v>
      </c>
      <c r="D18" t="s">
        <v>89</v>
      </c>
    </row>
    <row r="19" spans="1:4" x14ac:dyDescent="0.3">
      <c r="A19" t="s">
        <v>24</v>
      </c>
      <c r="B19" s="1">
        <v>337788</v>
      </c>
      <c r="C19" t="s">
        <v>84</v>
      </c>
      <c r="D19" t="s">
        <v>85</v>
      </c>
    </row>
    <row r="20" spans="1:4" x14ac:dyDescent="0.3">
      <c r="A20" t="s">
        <v>25</v>
      </c>
      <c r="B20" s="1">
        <v>338454</v>
      </c>
      <c r="C20" t="s">
        <v>84</v>
      </c>
      <c r="D20" t="s">
        <v>85</v>
      </c>
    </row>
    <row r="21" spans="1:4" x14ac:dyDescent="0.3">
      <c r="A21" t="s">
        <v>26</v>
      </c>
      <c r="B21" s="1">
        <v>496449</v>
      </c>
      <c r="C21" t="s">
        <v>76</v>
      </c>
      <c r="D21" t="s">
        <v>77</v>
      </c>
    </row>
    <row r="22" spans="1:4" x14ac:dyDescent="0.3">
      <c r="A22" t="s">
        <v>27</v>
      </c>
      <c r="B22" s="1">
        <v>162007</v>
      </c>
      <c r="C22" t="s">
        <v>78</v>
      </c>
      <c r="D22" t="s">
        <v>94</v>
      </c>
    </row>
    <row r="23" spans="1:4" x14ac:dyDescent="0.3">
      <c r="A23" t="s">
        <v>28</v>
      </c>
      <c r="B23" s="1">
        <v>425691</v>
      </c>
      <c r="C23" t="s">
        <v>88</v>
      </c>
      <c r="D23" t="s">
        <v>89</v>
      </c>
    </row>
    <row r="24" spans="1:4" x14ac:dyDescent="0.3">
      <c r="A24" t="s">
        <v>29</v>
      </c>
      <c r="B24" s="1">
        <v>1492</v>
      </c>
      <c r="C24" t="s">
        <v>95</v>
      </c>
      <c r="D24" t="s">
        <v>96</v>
      </c>
    </row>
    <row r="25" spans="1:4" x14ac:dyDescent="0.3">
      <c r="A25" t="s">
        <v>30</v>
      </c>
      <c r="B25" s="1">
        <v>520707</v>
      </c>
      <c r="C25" t="s">
        <v>76</v>
      </c>
      <c r="D25" t="s">
        <v>77</v>
      </c>
    </row>
    <row r="26" spans="1:4" x14ac:dyDescent="0.3">
      <c r="A26" t="s">
        <v>31</v>
      </c>
      <c r="B26" s="1">
        <v>425689</v>
      </c>
      <c r="C26" t="s">
        <v>88</v>
      </c>
      <c r="D26" t="s">
        <v>89</v>
      </c>
    </row>
    <row r="27" spans="1:4" x14ac:dyDescent="0.3">
      <c r="A27" t="s">
        <v>32</v>
      </c>
      <c r="B27" s="1">
        <v>338652</v>
      </c>
      <c r="C27" t="s">
        <v>84</v>
      </c>
      <c r="D27" t="s">
        <v>85</v>
      </c>
    </row>
    <row r="28" spans="1:4" x14ac:dyDescent="0.3">
      <c r="A28" t="s">
        <v>33</v>
      </c>
      <c r="B28" s="1">
        <v>162006</v>
      </c>
      <c r="C28" t="s">
        <v>92</v>
      </c>
      <c r="D28" t="s">
        <v>94</v>
      </c>
    </row>
    <row r="29" spans="1:4" x14ac:dyDescent="0.3">
      <c r="A29" t="s">
        <v>34</v>
      </c>
      <c r="B29" s="1">
        <v>520706</v>
      </c>
      <c r="C29" t="s">
        <v>76</v>
      </c>
      <c r="D29" t="s">
        <v>77</v>
      </c>
    </row>
    <row r="30" spans="1:4" x14ac:dyDescent="0.3">
      <c r="A30" t="s">
        <v>35</v>
      </c>
      <c r="B30" s="1">
        <v>196519</v>
      </c>
      <c r="C30" t="s">
        <v>97</v>
      </c>
      <c r="D30" t="s">
        <v>89</v>
      </c>
    </row>
    <row r="31" spans="1:4" x14ac:dyDescent="0.3">
      <c r="A31" t="s">
        <v>36</v>
      </c>
      <c r="B31" s="1">
        <v>162021</v>
      </c>
      <c r="C31" t="s">
        <v>78</v>
      </c>
      <c r="D31" t="s">
        <v>79</v>
      </c>
    </row>
    <row r="32" spans="1:4" x14ac:dyDescent="0.3">
      <c r="A32" t="s">
        <v>37</v>
      </c>
      <c r="B32" s="1">
        <v>553057</v>
      </c>
      <c r="C32" t="s">
        <v>98</v>
      </c>
      <c r="D32" t="s">
        <v>99</v>
      </c>
    </row>
    <row r="33" spans="1:4" x14ac:dyDescent="0.3">
      <c r="A33" t="s">
        <v>38</v>
      </c>
      <c r="B33" s="1">
        <v>342184</v>
      </c>
      <c r="C33" t="s">
        <v>86</v>
      </c>
      <c r="D33" t="s">
        <v>87</v>
      </c>
    </row>
    <row r="34" spans="1:4" x14ac:dyDescent="0.3">
      <c r="A34" t="s">
        <v>0</v>
      </c>
      <c r="B34" s="1">
        <v>496464</v>
      </c>
      <c r="C34" t="s">
        <v>76</v>
      </c>
      <c r="D34" t="s">
        <v>77</v>
      </c>
    </row>
    <row r="35" spans="1:4" x14ac:dyDescent="0.3">
      <c r="A35" t="s">
        <v>1</v>
      </c>
      <c r="B35" s="1">
        <v>496452</v>
      </c>
      <c r="C35" t="s">
        <v>76</v>
      </c>
      <c r="D35" t="s">
        <v>77</v>
      </c>
    </row>
    <row r="36" spans="1:4" x14ac:dyDescent="0.3">
      <c r="A36" t="s">
        <v>2</v>
      </c>
      <c r="B36" s="1">
        <v>496457</v>
      </c>
      <c r="C36" t="s">
        <v>76</v>
      </c>
      <c r="D36" t="s">
        <v>77</v>
      </c>
    </row>
    <row r="37" spans="1:4" x14ac:dyDescent="0.3">
      <c r="A37" t="s">
        <v>3</v>
      </c>
      <c r="B37" s="1">
        <v>161999</v>
      </c>
      <c r="C37" t="s">
        <v>78</v>
      </c>
      <c r="D37" t="s">
        <v>100</v>
      </c>
    </row>
    <row r="38" spans="1:4" x14ac:dyDescent="0.3">
      <c r="A38" t="s">
        <v>4</v>
      </c>
      <c r="B38" s="1">
        <v>529160</v>
      </c>
      <c r="C38" t="s">
        <v>80</v>
      </c>
      <c r="D38" t="s">
        <v>101</v>
      </c>
    </row>
    <row r="39" spans="1:4" x14ac:dyDescent="0.3">
      <c r="A39" t="s">
        <v>5</v>
      </c>
      <c r="B39" s="1">
        <v>553058</v>
      </c>
      <c r="C39" t="s">
        <v>84</v>
      </c>
      <c r="D39" t="s">
        <v>99</v>
      </c>
    </row>
    <row r="40" spans="1:4" x14ac:dyDescent="0.3">
      <c r="A40" t="s">
        <v>6</v>
      </c>
      <c r="B40" s="1">
        <v>745</v>
      </c>
      <c r="C40" t="s">
        <v>102</v>
      </c>
      <c r="D40" t="s">
        <v>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FBB25-DA7D-4822-9802-08BDD44C4563}">
  <dimension ref="A1:D40"/>
  <sheetViews>
    <sheetView workbookViewId="0">
      <selection activeCell="A2" sqref="A2"/>
    </sheetView>
  </sheetViews>
  <sheetFormatPr defaultRowHeight="14.4" x14ac:dyDescent="0.3"/>
  <cols>
    <col min="1" max="1" width="58" bestFit="1" customWidth="1"/>
    <col min="2" max="2" width="22.33203125" bestFit="1" customWidth="1"/>
    <col min="3" max="3" width="22.77734375" bestFit="1" customWidth="1"/>
    <col min="4" max="4" width="22.109375" bestFit="1" customWidth="1"/>
  </cols>
  <sheetData>
    <row r="1" spans="1:4" x14ac:dyDescent="0.3">
      <c r="A1" t="s">
        <v>72</v>
      </c>
      <c r="B1" t="s">
        <v>111</v>
      </c>
      <c r="C1" t="s">
        <v>112</v>
      </c>
      <c r="D1" t="s">
        <v>113</v>
      </c>
    </row>
    <row r="2" spans="1:4" x14ac:dyDescent="0.3">
      <c r="A2" t="s">
        <v>7</v>
      </c>
      <c r="B2">
        <v>-1</v>
      </c>
      <c r="C2">
        <v>100</v>
      </c>
      <c r="D2">
        <v>35.959267450620104</v>
      </c>
    </row>
    <row r="3" spans="1:4" x14ac:dyDescent="0.3">
      <c r="A3" t="s">
        <v>8</v>
      </c>
      <c r="B3">
        <v>0</v>
      </c>
      <c r="C3">
        <v>99</v>
      </c>
      <c r="D3">
        <v>31.5421401193687</v>
      </c>
    </row>
    <row r="4" spans="1:4" x14ac:dyDescent="0.3">
      <c r="A4" t="s">
        <v>9</v>
      </c>
      <c r="B4">
        <v>-22.5</v>
      </c>
      <c r="C4">
        <v>17.7</v>
      </c>
      <c r="D4">
        <v>2.1496146399791602E-3</v>
      </c>
    </row>
    <row r="5" spans="1:4" x14ac:dyDescent="0.3">
      <c r="A5" t="s">
        <v>10</v>
      </c>
      <c r="B5">
        <v>0</v>
      </c>
      <c r="C5">
        <v>12.9</v>
      </c>
      <c r="D5">
        <v>0.73767089932918595</v>
      </c>
    </row>
    <row r="6" spans="1:4" x14ac:dyDescent="0.3">
      <c r="A6" t="s">
        <v>11</v>
      </c>
      <c r="B6">
        <v>675</v>
      </c>
      <c r="C6">
        <v>990</v>
      </c>
      <c r="D6">
        <v>832.13469499054997</v>
      </c>
    </row>
    <row r="7" spans="1:4" x14ac:dyDescent="0.3">
      <c r="A7" t="s">
        <v>12</v>
      </c>
      <c r="B7">
        <v>0</v>
      </c>
      <c r="C7">
        <v>5962</v>
      </c>
      <c r="D7">
        <v>3360.6226442417001</v>
      </c>
    </row>
    <row r="8" spans="1:4" x14ac:dyDescent="0.3">
      <c r="A8" t="s">
        <v>13</v>
      </c>
      <c r="B8">
        <v>0</v>
      </c>
      <c r="C8">
        <v>12.2</v>
      </c>
      <c r="D8">
        <v>1.0094264391638399</v>
      </c>
    </row>
    <row r="9" spans="1:4" x14ac:dyDescent="0.3">
      <c r="A9" t="s">
        <v>14</v>
      </c>
      <c r="B9">
        <v>0</v>
      </c>
      <c r="C9">
        <v>4047</v>
      </c>
      <c r="D9">
        <v>1388.1612445135499</v>
      </c>
    </row>
    <row r="10" spans="1:4" x14ac:dyDescent="0.3">
      <c r="A10" t="s">
        <v>15</v>
      </c>
      <c r="B10">
        <v>217</v>
      </c>
      <c r="C10">
        <v>540</v>
      </c>
      <c r="D10">
        <v>383.018350934399</v>
      </c>
    </row>
    <row r="11" spans="1:4" x14ac:dyDescent="0.3">
      <c r="A11" t="s">
        <v>16</v>
      </c>
      <c r="B11">
        <v>0</v>
      </c>
      <c r="C11">
        <v>122</v>
      </c>
      <c r="D11">
        <v>10.6728509567385</v>
      </c>
    </row>
    <row r="12" spans="1:4" x14ac:dyDescent="0.3">
      <c r="A12" t="s">
        <v>17</v>
      </c>
      <c r="B12">
        <v>0</v>
      </c>
      <c r="C12">
        <v>40.47</v>
      </c>
      <c r="D12">
        <v>12.432318270656699</v>
      </c>
    </row>
    <row r="13" spans="1:4" x14ac:dyDescent="0.3">
      <c r="A13" t="s">
        <v>18</v>
      </c>
      <c r="B13">
        <v>0</v>
      </c>
      <c r="C13">
        <v>1.99</v>
      </c>
      <c r="D13">
        <v>0.73852766112854096</v>
      </c>
    </row>
    <row r="14" spans="1:4" x14ac:dyDescent="0.3">
      <c r="A14" t="s">
        <v>19</v>
      </c>
      <c r="B14">
        <v>-6.3</v>
      </c>
      <c r="C14">
        <v>6553</v>
      </c>
      <c r="D14">
        <v>35.282683064991197</v>
      </c>
    </row>
    <row r="15" spans="1:4" x14ac:dyDescent="0.3">
      <c r="A15" t="s">
        <v>20</v>
      </c>
      <c r="B15">
        <v>-63</v>
      </c>
      <c r="C15">
        <v>65535</v>
      </c>
      <c r="D15">
        <v>355.70247382770498</v>
      </c>
    </row>
    <row r="16" spans="1:4" x14ac:dyDescent="0.3">
      <c r="A16" t="s">
        <v>21</v>
      </c>
      <c r="B16">
        <v>0</v>
      </c>
      <c r="C16">
        <v>102050</v>
      </c>
      <c r="D16">
        <v>45112.5398158971</v>
      </c>
    </row>
    <row r="17" spans="1:4" x14ac:dyDescent="0.3">
      <c r="A17" t="s">
        <v>22</v>
      </c>
      <c r="B17">
        <v>0</v>
      </c>
      <c r="C17">
        <v>199</v>
      </c>
      <c r="D17">
        <v>76.135172848119595</v>
      </c>
    </row>
    <row r="18" spans="1:4" x14ac:dyDescent="0.3">
      <c r="A18" t="s">
        <v>23</v>
      </c>
      <c r="B18">
        <v>0</v>
      </c>
      <c r="C18">
        <v>10.3</v>
      </c>
      <c r="D18">
        <v>0.36427329746998699</v>
      </c>
    </row>
    <row r="19" spans="1:4" x14ac:dyDescent="0.3">
      <c r="A19" t="s">
        <v>24</v>
      </c>
      <c r="B19">
        <v>0</v>
      </c>
      <c r="C19">
        <v>100</v>
      </c>
      <c r="D19">
        <v>67.658904401577303</v>
      </c>
    </row>
    <row r="20" spans="1:4" x14ac:dyDescent="0.3">
      <c r="A20" t="s">
        <v>25</v>
      </c>
      <c r="B20">
        <v>0</v>
      </c>
      <c r="C20">
        <v>360</v>
      </c>
      <c r="D20">
        <v>203.56175728459399</v>
      </c>
    </row>
    <row r="21" spans="1:4" x14ac:dyDescent="0.3">
      <c r="A21" t="s">
        <v>26</v>
      </c>
      <c r="B21">
        <v>0</v>
      </c>
      <c r="C21">
        <v>360</v>
      </c>
      <c r="D21">
        <v>168.466938195061</v>
      </c>
    </row>
    <row r="22" spans="1:4" x14ac:dyDescent="0.3">
      <c r="A22" t="s">
        <v>27</v>
      </c>
      <c r="B22">
        <v>0</v>
      </c>
      <c r="C22">
        <v>129</v>
      </c>
      <c r="D22">
        <v>7.6080601455492598</v>
      </c>
    </row>
    <row r="23" spans="1:4" x14ac:dyDescent="0.3">
      <c r="A23" t="s">
        <v>28</v>
      </c>
      <c r="B23">
        <v>0</v>
      </c>
      <c r="C23">
        <v>102210</v>
      </c>
      <c r="D23">
        <v>99812.083952914196</v>
      </c>
    </row>
    <row r="24" spans="1:4" x14ac:dyDescent="0.3">
      <c r="A24" t="s">
        <v>29</v>
      </c>
      <c r="B24">
        <v>0</v>
      </c>
      <c r="C24">
        <v>1.81</v>
      </c>
      <c r="D24">
        <v>3.0281501340482499E-2</v>
      </c>
    </row>
    <row r="25" spans="1:4" x14ac:dyDescent="0.3">
      <c r="A25" t="s">
        <v>30</v>
      </c>
      <c r="B25">
        <v>0</v>
      </c>
      <c r="C25">
        <v>3301</v>
      </c>
      <c r="D25">
        <v>3293.76802117121</v>
      </c>
    </row>
    <row r="26" spans="1:4" x14ac:dyDescent="0.3">
      <c r="A26" t="s">
        <v>31</v>
      </c>
      <c r="B26">
        <v>-55</v>
      </c>
      <c r="C26">
        <v>6553</v>
      </c>
      <c r="D26">
        <v>38.535215850068703</v>
      </c>
    </row>
    <row r="27" spans="1:4" x14ac:dyDescent="0.3">
      <c r="A27" t="s">
        <v>32</v>
      </c>
      <c r="B27">
        <v>0</v>
      </c>
      <c r="C27">
        <v>10155</v>
      </c>
      <c r="D27">
        <v>9932.8143108559798</v>
      </c>
    </row>
    <row r="28" spans="1:4" x14ac:dyDescent="0.3">
      <c r="A28" t="s">
        <v>33</v>
      </c>
      <c r="B28">
        <v>0</v>
      </c>
      <c r="C28">
        <v>360</v>
      </c>
      <c r="D28">
        <v>96.084367245657504</v>
      </c>
    </row>
    <row r="29" spans="1:4" x14ac:dyDescent="0.3">
      <c r="A29" t="s">
        <v>34</v>
      </c>
      <c r="B29">
        <v>0</v>
      </c>
      <c r="C29">
        <v>1208</v>
      </c>
      <c r="D29">
        <v>612.180814125437</v>
      </c>
    </row>
    <row r="30" spans="1:4" x14ac:dyDescent="0.3">
      <c r="A30" t="s">
        <v>35</v>
      </c>
      <c r="B30">
        <v>-16.794239999999999</v>
      </c>
      <c r="C30">
        <v>64.340800000000002</v>
      </c>
      <c r="D30">
        <v>37.290927869871901</v>
      </c>
    </row>
    <row r="31" spans="1:4" x14ac:dyDescent="0.3">
      <c r="A31" t="s">
        <v>36</v>
      </c>
      <c r="B31">
        <v>0</v>
      </c>
      <c r="C31">
        <v>10205</v>
      </c>
      <c r="D31">
        <v>4637.6733139531298</v>
      </c>
    </row>
    <row r="32" spans="1:4" x14ac:dyDescent="0.3">
      <c r="A32" t="s">
        <v>37</v>
      </c>
      <c r="B32">
        <v>705</v>
      </c>
      <c r="C32">
        <v>1088</v>
      </c>
      <c r="D32">
        <v>940.58209190011098</v>
      </c>
    </row>
    <row r="33" spans="1:4" x14ac:dyDescent="0.3">
      <c r="A33" t="s">
        <v>38</v>
      </c>
      <c r="B33">
        <v>0</v>
      </c>
      <c r="C33">
        <v>101550</v>
      </c>
      <c r="D33">
        <v>99323.463136791906</v>
      </c>
    </row>
    <row r="34" spans="1:4" x14ac:dyDescent="0.3">
      <c r="A34" t="s">
        <v>0</v>
      </c>
      <c r="B34">
        <v>-550</v>
      </c>
      <c r="C34">
        <v>65535</v>
      </c>
      <c r="D34">
        <v>361.53481622031001</v>
      </c>
    </row>
    <row r="35" spans="1:4" x14ac:dyDescent="0.3">
      <c r="A35" t="s">
        <v>1</v>
      </c>
      <c r="B35">
        <v>0</v>
      </c>
      <c r="C35">
        <v>103</v>
      </c>
      <c r="D35">
        <v>4.8630925044113003</v>
      </c>
    </row>
    <row r="36" spans="1:4" x14ac:dyDescent="0.3">
      <c r="A36" t="s">
        <v>2</v>
      </c>
      <c r="B36">
        <v>0</v>
      </c>
      <c r="C36">
        <v>10221</v>
      </c>
      <c r="D36">
        <v>9977.3658423589495</v>
      </c>
    </row>
    <row r="37" spans="1:4" x14ac:dyDescent="0.3">
      <c r="A37" t="s">
        <v>3</v>
      </c>
      <c r="B37">
        <v>-225</v>
      </c>
      <c r="C37">
        <v>177</v>
      </c>
      <c r="D37">
        <v>-0.54926882264705301</v>
      </c>
    </row>
    <row r="38" spans="1:4" x14ac:dyDescent="0.3">
      <c r="A38" t="s">
        <v>4</v>
      </c>
      <c r="B38">
        <v>15.036</v>
      </c>
      <c r="C38">
        <v>36</v>
      </c>
      <c r="D38">
        <v>25.513494309016199</v>
      </c>
    </row>
    <row r="39" spans="1:4" x14ac:dyDescent="0.3">
      <c r="A39" t="s">
        <v>5</v>
      </c>
      <c r="B39">
        <v>199</v>
      </c>
      <c r="C39">
        <v>611</v>
      </c>
      <c r="D39">
        <v>443.02878179142101</v>
      </c>
    </row>
    <row r="40" spans="1:4" x14ac:dyDescent="0.3">
      <c r="A40" t="s">
        <v>6</v>
      </c>
      <c r="B40">
        <v>0</v>
      </c>
      <c r="C40">
        <v>100</v>
      </c>
      <c r="D40">
        <v>26.3020134228187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Conclusions</vt:lpstr>
      <vt:lpstr>Address</vt:lpstr>
      <vt:lpstr>Sheet5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2020-09-13T15:55:51Z</dcterms:created>
  <dcterms:modified xsi:type="dcterms:W3CDTF">2020-09-15T07:31:52Z</dcterms:modified>
</cp:coreProperties>
</file>