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smart_result" sheetId="1" r:id="rId4"/>
    <sheet state="visible" name="useful for dna" sheetId="2" r:id="rId5"/>
    <sheet state="visible" name="design choices" sheetId="3" r:id="rId6"/>
    <sheet state="visible" name="intuitiveness" sheetId="4" r:id="rId7"/>
  </sheets>
  <definedNames/>
  <calcPr/>
</workbook>
</file>

<file path=xl/sharedStrings.xml><?xml version="1.0" encoding="utf-8"?>
<sst xmlns="http://schemas.openxmlformats.org/spreadsheetml/2006/main" count="164" uniqueCount="39">
  <si>
    <t>Grouping</t>
  </si>
  <si>
    <t xml:space="preserve">Category </t>
  </si>
  <si>
    <t>Total count</t>
  </si>
  <si>
    <t>SA</t>
  </si>
  <si>
    <t>A</t>
  </si>
  <si>
    <t>N</t>
  </si>
  <si>
    <t>D</t>
  </si>
  <si>
    <t>SD</t>
  </si>
  <si>
    <t>mean</t>
  </si>
  <si>
    <t xml:space="preserve"> mean2</t>
  </si>
  <si>
    <t>Standard deviation</t>
  </si>
  <si>
    <t>Design Choices</t>
  </si>
  <si>
    <t>Workflow complex</t>
  </si>
  <si>
    <t>Well Integrated</t>
  </si>
  <si>
    <t xml:space="preserve">Inconsistency </t>
  </si>
  <si>
    <t>Useful for DNA</t>
  </si>
  <si>
    <t>useful for DNA</t>
  </si>
  <si>
    <t xml:space="preserve">use workflow frequently </t>
  </si>
  <si>
    <t>Intuitiveness</t>
  </si>
  <si>
    <t>add weights</t>
  </si>
  <si>
    <t>upload data</t>
  </si>
  <si>
    <t>select attributes</t>
  </si>
  <si>
    <t>how item are ranked</t>
  </si>
  <si>
    <t xml:space="preserve">merge attributes </t>
  </si>
  <si>
    <t xml:space="preserve">Transition </t>
  </si>
  <si>
    <t>learn to use quickly</t>
  </si>
  <si>
    <t xml:space="preserve">need assistance </t>
  </si>
  <si>
    <t xml:space="preserve">Confident </t>
  </si>
  <si>
    <t>learn before using</t>
  </si>
  <si>
    <t>time</t>
  </si>
  <si>
    <t>average</t>
  </si>
  <si>
    <t>standard deviation</t>
  </si>
  <si>
    <t>buffer</t>
  </si>
  <si>
    <t>Strongly Agree</t>
  </si>
  <si>
    <t>Agree</t>
  </si>
  <si>
    <t>Neutral</t>
  </si>
  <si>
    <t>Disagree</t>
  </si>
  <si>
    <t>Strongly Disagree</t>
  </si>
  <si>
    <t>Strongy 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</si>
</sst>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9" xfId="0" applyFont="1" applyNumberFormat="1"/>
    <xf borderId="0" fillId="0" fontId="1" numFmtId="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Useful for DNA storage</a:t>
            </a:r>
          </a:p>
        </c:rich>
      </c:tx>
      <c:overlay val="0"/>
    </c:title>
    <c:plotArea>
      <c:layout>
        <c:manualLayout>
          <c:xMode val="edge"/>
          <c:yMode val="edge"/>
          <c:x val="0.22855000000000014"/>
          <c:y val="0.13724168912848156"/>
          <c:w val="0.7556166666666665"/>
          <c:h val="0.747079964061096"/>
        </c:manualLayout>
      </c:layout>
      <c:barChart>
        <c:barDir val="bar"/>
        <c:grouping val="percentStacked"/>
        <c:ser>
          <c:idx val="0"/>
          <c:order val="0"/>
          <c:tx>
            <c:strRef>
              <c:f>'useful for dna'!$G$13</c:f>
            </c:strRef>
          </c:tx>
          <c:spPr>
            <a:solidFill>
              <a:srgbClr val="BF9000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'useful for dna'!$E$14:$E$15</c:f>
            </c:strRef>
          </c:cat>
          <c:val>
            <c:numRef>
              <c:f>'useful for dna'!$G$14:$G$15</c:f>
              <c:numCache/>
            </c:numRef>
          </c:val>
        </c:ser>
        <c:ser>
          <c:idx val="1"/>
          <c:order val="1"/>
          <c:tx>
            <c:strRef>
              <c:f>'useful for dna'!$H$13</c:f>
            </c:strRef>
          </c:tx>
          <c:spPr>
            <a:solidFill>
              <a:srgbClr val="F1C232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'useful for dna'!$E$14:$E$15</c:f>
            </c:strRef>
          </c:cat>
          <c:val>
            <c:numRef>
              <c:f>'useful for dna'!$H$14:$H$15</c:f>
              <c:numCache/>
            </c:numRef>
          </c:val>
        </c:ser>
        <c:ser>
          <c:idx val="2"/>
          <c:order val="2"/>
          <c:tx>
            <c:strRef>
              <c:f>'useful for dna'!$I$13</c:f>
            </c:strRef>
          </c:tx>
          <c:spPr>
            <a:solidFill>
              <a:srgbClr val="FFD966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'useful for dna'!$E$14:$E$15</c:f>
            </c:strRef>
          </c:cat>
          <c:val>
            <c:numRef>
              <c:f>'useful for dna'!$I$14:$I$15</c:f>
              <c:numCache/>
            </c:numRef>
          </c:val>
        </c:ser>
        <c:ser>
          <c:idx val="3"/>
          <c:order val="3"/>
          <c:tx>
            <c:strRef>
              <c:f>'useful for dna'!$J$13</c:f>
            </c:strRef>
          </c:tx>
          <c:spPr>
            <a:solidFill>
              <a:srgbClr val="FFE599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'useful for dna'!$E$14:$E$15</c:f>
            </c:strRef>
          </c:cat>
          <c:val>
            <c:numRef>
              <c:f>'useful for dna'!$J$14:$J$15</c:f>
              <c:numCache/>
            </c:numRef>
          </c:val>
        </c:ser>
        <c:ser>
          <c:idx val="4"/>
          <c:order val="4"/>
          <c:tx>
            <c:strRef>
              <c:f>'useful for dna'!$K$13</c:f>
            </c:strRef>
          </c:tx>
          <c:spPr>
            <a:solidFill>
              <a:srgbClr val="FFF2CC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'useful for dna'!$E$14:$E$15</c:f>
            </c:strRef>
          </c:cat>
          <c:val>
            <c:numRef>
              <c:f>'useful for dna'!$K$14:$K$15</c:f>
              <c:numCache/>
            </c:numRef>
          </c:val>
        </c:ser>
        <c:overlap val="100"/>
        <c:axId val="1345262968"/>
        <c:axId val="1182178371"/>
      </c:barChart>
      <c:catAx>
        <c:axId val="13452629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178371"/>
      </c:catAx>
      <c:valAx>
        <c:axId val="1182178371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5262968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Design Choices</a:t>
            </a:r>
          </a:p>
        </c:rich>
      </c:tx>
      <c:overlay val="0"/>
    </c:title>
    <c:plotArea>
      <c:layout>
        <c:manualLayout>
          <c:xMode val="edge"/>
          <c:yMode val="edge"/>
          <c:x val="0.18635025842266464"/>
          <c:y val="0.13724168912848156"/>
          <c:w val="0.8006328962480859"/>
          <c:h val="0.6985624438454626"/>
        </c:manualLayout>
      </c:layout>
      <c:barChart>
        <c:barDir val="bar"/>
        <c:grouping val="percentStacked"/>
        <c:ser>
          <c:idx val="0"/>
          <c:order val="0"/>
          <c:tx>
            <c:strRef>
              <c:f>'design choices'!$H$14</c:f>
            </c:strRef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'design choices'!$F$15:$F$17</c:f>
            </c:strRef>
          </c:cat>
          <c:val>
            <c:numRef>
              <c:f>'design choices'!$H$15:$H$17</c:f>
              <c:numCache/>
            </c:numRef>
          </c:val>
        </c:ser>
        <c:ser>
          <c:idx val="1"/>
          <c:order val="1"/>
          <c:tx>
            <c:strRef>
              <c:f>'design choices'!$I$14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'design choices'!$F$15:$F$17</c:f>
            </c:strRef>
          </c:cat>
          <c:val>
            <c:numRef>
              <c:f>'design choices'!$I$15:$I$17</c:f>
              <c:numCache/>
            </c:numRef>
          </c:val>
        </c:ser>
        <c:ser>
          <c:idx val="2"/>
          <c:order val="2"/>
          <c:tx>
            <c:strRef>
              <c:f>'design choices'!$J$14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'design choices'!$F$15:$F$17</c:f>
            </c:strRef>
          </c:cat>
          <c:val>
            <c:numRef>
              <c:f>'design choices'!$J$15:$J$17</c:f>
              <c:numCache/>
            </c:numRef>
          </c:val>
        </c:ser>
        <c:ser>
          <c:idx val="3"/>
          <c:order val="3"/>
          <c:tx>
            <c:strRef>
              <c:f>'design choices'!$K$14</c:f>
            </c:strRef>
          </c:tx>
          <c:spPr>
            <a:solidFill>
              <a:srgbClr val="D5A6B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'design choices'!$F$15:$F$17</c:f>
            </c:strRef>
          </c:cat>
          <c:val>
            <c:numRef>
              <c:f>'design choices'!$K$15:$K$17</c:f>
              <c:numCache/>
            </c:numRef>
          </c:val>
        </c:ser>
        <c:ser>
          <c:idx val="4"/>
          <c:order val="4"/>
          <c:tx>
            <c:strRef>
              <c:f>'design choices'!$L$14</c:f>
            </c:strRef>
          </c:tx>
          <c:spPr>
            <a:solidFill>
              <a:srgbClr val="EAD1DC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'design choices'!$F$15:$F$17</c:f>
            </c:strRef>
          </c:cat>
          <c:val>
            <c:numRef>
              <c:f>'design choices'!$L$15:$L$17</c:f>
              <c:numCache/>
            </c:numRef>
          </c:val>
        </c:ser>
        <c:overlap val="100"/>
        <c:axId val="2139610444"/>
        <c:axId val="2017381191"/>
      </c:barChart>
      <c:catAx>
        <c:axId val="21396104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381191"/>
      </c:catAx>
      <c:valAx>
        <c:axId val="2017381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610444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Intuitiveness</a:t>
            </a:r>
          </a:p>
        </c:rich>
      </c:tx>
      <c:overlay val="0"/>
    </c:title>
    <c:plotArea>
      <c:layout>
        <c:manualLayout>
          <c:xMode val="edge"/>
          <c:yMode val="edge"/>
          <c:x val="0.17918273133116883"/>
          <c:y val="0.12634408602150538"/>
          <c:w val="0.8110770089285714"/>
          <c:h val="0.7645161290322581"/>
        </c:manualLayout>
      </c:layout>
      <c:barChart>
        <c:barDir val="bar"/>
        <c:grouping val="percentStacked"/>
        <c:ser>
          <c:idx val="0"/>
          <c:order val="0"/>
          <c:tx>
            <c:strRef>
              <c:f>intuitiveness!$H$16</c:f>
            </c:strRef>
          </c:tx>
          <c:spPr>
            <a:solidFill>
              <a:srgbClr val="0B5394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Pt>
            <c:idx val="0"/>
          </c:dPt>
          <c:dPt>
            <c:idx val="6"/>
            <c:spPr>
              <a:solidFill>
                <a:srgbClr val="0B5394"/>
              </a:solidFill>
              <a:ln cmpd="sng">
                <a:solidFill>
                  <a:srgbClr val="000000">
                    <a:alpha val="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intuitiveness!$F$17:$F$26</c:f>
            </c:strRef>
          </c:cat>
          <c:val>
            <c:numRef>
              <c:f>intuitiveness!$H$17:$H$26</c:f>
              <c:numCache/>
            </c:numRef>
          </c:val>
        </c:ser>
        <c:ser>
          <c:idx val="1"/>
          <c:order val="1"/>
          <c:tx>
            <c:strRef>
              <c:f>intuitiveness!$I$16</c:f>
            </c:strRef>
          </c:tx>
          <c:spPr>
            <a:solidFill>
              <a:srgbClr val="3D85C6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Pt>
            <c:idx val="0"/>
          </c:dPt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intuitiveness!$F$17:$F$26</c:f>
            </c:strRef>
          </c:cat>
          <c:val>
            <c:numRef>
              <c:f>intuitiveness!$I$17:$I$26</c:f>
              <c:numCache/>
            </c:numRef>
          </c:val>
        </c:ser>
        <c:ser>
          <c:idx val="2"/>
          <c:order val="2"/>
          <c:tx>
            <c:strRef>
              <c:f>intuitiveness!$J$16</c:f>
            </c:strRef>
          </c:tx>
          <c:spPr>
            <a:solidFill>
              <a:srgbClr val="6FA8DC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Pt>
            <c:idx val="0"/>
          </c:dPt>
          <c:dPt>
            <c:idx val="2"/>
          </c:dPt>
          <c:dPt>
            <c:idx val="3"/>
          </c:dPt>
          <c:dPt>
            <c:idx val="4"/>
          </c:dPt>
          <c:dPt>
            <c:idx val="6"/>
          </c:dPt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intuitiveness!$F$17:$F$26</c:f>
            </c:strRef>
          </c:cat>
          <c:val>
            <c:numRef>
              <c:f>intuitiveness!$J$17:$J$26</c:f>
              <c:numCache/>
            </c:numRef>
          </c:val>
        </c:ser>
        <c:ser>
          <c:idx val="3"/>
          <c:order val="3"/>
          <c:tx>
            <c:strRef>
              <c:f>intuitiveness!$K$16</c:f>
            </c:strRef>
          </c:tx>
          <c:spPr>
            <a:solidFill>
              <a:srgbClr val="9FC5E8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Pt>
            <c:idx val="0"/>
          </c:dPt>
          <c:dPt>
            <c:idx val="2"/>
          </c:dPt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intuitiveness!$F$17:$F$26</c:f>
            </c:strRef>
          </c:cat>
          <c:val>
            <c:numRef>
              <c:f>intuitiveness!$K$17:$K$26</c:f>
              <c:numCache/>
            </c:numRef>
          </c:val>
        </c:ser>
        <c:ser>
          <c:idx val="4"/>
          <c:order val="4"/>
          <c:tx>
            <c:strRef>
              <c:f>intuitiveness!$L$16</c:f>
            </c:strRef>
          </c:tx>
          <c:spPr>
            <a:solidFill>
              <a:srgbClr val="C9DAF8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intuitiveness!$F$17:$F$26</c:f>
            </c:strRef>
          </c:cat>
          <c:val>
            <c:numRef>
              <c:f>intuitiveness!$L$17:$L$26</c:f>
              <c:numCache/>
            </c:numRef>
          </c:val>
        </c:ser>
        <c:overlap val="100"/>
        <c:axId val="2007427326"/>
        <c:axId val="632486366"/>
      </c:barChart>
      <c:catAx>
        <c:axId val="20074273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486366"/>
      </c:catAx>
      <c:valAx>
        <c:axId val="6324863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427326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876300</xdr:colOff>
      <xdr:row>7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5</xdr:row>
      <xdr:rowOff>28575</xdr:rowOff>
    </xdr:from>
    <xdr:ext cx="62198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4</xdr:row>
      <xdr:rowOff>171450</xdr:rowOff>
    </xdr:from>
    <xdr:ext cx="7334250" cy="4429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8" max="8" width="16.86"/>
    <col customWidth="1" min="9" max="9" width="16.0"/>
    <col customWidth="1" min="11" max="11" width="18.0"/>
    <col customWidth="1" min="13" max="13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f t="shared" ref="C2:C16" si="1">SUM(D2:H2)</f>
        <v>9</v>
      </c>
      <c r="D2" s="1">
        <v>1.0</v>
      </c>
      <c r="E2" s="1">
        <v>1.0</v>
      </c>
      <c r="F2" s="1">
        <v>2.0</v>
      </c>
      <c r="G2" s="1">
        <v>4.0</v>
      </c>
      <c r="H2" s="1">
        <v>1.0</v>
      </c>
      <c r="I2" s="2">
        <f t="shared" ref="I2:I16" si="2">(sum(D2*5,E2*4,F2*3,G2*2,H2*1)/C2)</f>
        <v>2.666666667</v>
      </c>
      <c r="J2" s="3">
        <f t="shared" ref="J2:J16" si="3">(sum(D2*25,E2*16,F2*9,G2*4,H2*1)/C2)</f>
        <v>8.444444444</v>
      </c>
      <c r="K2" s="2">
        <f t="shared" ref="K2:K16" si="4">sqrt(J2-I2)</f>
        <v>2.40370085</v>
      </c>
    </row>
    <row r="3">
      <c r="A3" s="1" t="s">
        <v>11</v>
      </c>
      <c r="B3" s="1" t="s">
        <v>13</v>
      </c>
      <c r="C3" s="2">
        <f t="shared" si="1"/>
        <v>9</v>
      </c>
      <c r="D3" s="1">
        <v>2.0</v>
      </c>
      <c r="E3" s="1">
        <v>5.0</v>
      </c>
      <c r="F3" s="1">
        <v>2.0</v>
      </c>
      <c r="G3" s="1">
        <v>0.0</v>
      </c>
      <c r="H3" s="1">
        <v>0.0</v>
      </c>
      <c r="I3" s="2">
        <f t="shared" si="2"/>
        <v>4</v>
      </c>
      <c r="J3" s="3">
        <f t="shared" si="3"/>
        <v>16.44444444</v>
      </c>
      <c r="K3" s="2">
        <f t="shared" si="4"/>
        <v>3.527668415</v>
      </c>
    </row>
    <row r="4">
      <c r="A4" s="1" t="s">
        <v>11</v>
      </c>
      <c r="B4" s="1" t="s">
        <v>14</v>
      </c>
      <c r="C4" s="2">
        <f t="shared" si="1"/>
        <v>9</v>
      </c>
      <c r="D4" s="1">
        <v>0.0</v>
      </c>
      <c r="E4" s="1">
        <v>1.0</v>
      </c>
      <c r="F4" s="1">
        <v>2.0</v>
      </c>
      <c r="G4" s="1">
        <v>2.0</v>
      </c>
      <c r="H4" s="1">
        <v>4.0</v>
      </c>
      <c r="I4" s="2">
        <f t="shared" si="2"/>
        <v>2</v>
      </c>
      <c r="J4" s="3">
        <f t="shared" si="3"/>
        <v>5.111111111</v>
      </c>
      <c r="K4" s="2">
        <f t="shared" si="4"/>
        <v>1.763834207</v>
      </c>
    </row>
    <row r="5">
      <c r="A5" s="1" t="s">
        <v>15</v>
      </c>
      <c r="B5" s="1" t="s">
        <v>16</v>
      </c>
      <c r="C5" s="2">
        <f t="shared" si="1"/>
        <v>9</v>
      </c>
      <c r="D5" s="1">
        <v>3.0</v>
      </c>
      <c r="E5" s="1">
        <v>5.0</v>
      </c>
      <c r="F5" s="1">
        <v>1.0</v>
      </c>
      <c r="G5" s="1">
        <v>0.0</v>
      </c>
      <c r="H5" s="1">
        <v>0.0</v>
      </c>
      <c r="I5" s="2">
        <f t="shared" si="2"/>
        <v>4.222222222</v>
      </c>
      <c r="J5" s="3">
        <f t="shared" si="3"/>
        <v>18.22222222</v>
      </c>
      <c r="K5" s="2">
        <f t="shared" si="4"/>
        <v>3.741657387</v>
      </c>
    </row>
    <row r="6">
      <c r="A6" s="1" t="s">
        <v>15</v>
      </c>
      <c r="B6" s="1" t="s">
        <v>17</v>
      </c>
      <c r="C6" s="2">
        <f t="shared" si="1"/>
        <v>9</v>
      </c>
      <c r="D6" s="1">
        <v>1.0</v>
      </c>
      <c r="E6" s="1">
        <v>2.0</v>
      </c>
      <c r="F6" s="1">
        <v>4.0</v>
      </c>
      <c r="G6" s="1">
        <v>2.0</v>
      </c>
      <c r="H6" s="1">
        <v>0.0</v>
      </c>
      <c r="I6" s="2">
        <f t="shared" si="2"/>
        <v>3.222222222</v>
      </c>
      <c r="J6" s="3">
        <f t="shared" si="3"/>
        <v>11.22222222</v>
      </c>
      <c r="K6" s="2">
        <f t="shared" si="4"/>
        <v>2.828427125</v>
      </c>
    </row>
    <row r="7">
      <c r="A7" s="1" t="s">
        <v>18</v>
      </c>
      <c r="B7" s="1" t="s">
        <v>19</v>
      </c>
      <c r="C7" s="2">
        <f t="shared" si="1"/>
        <v>9</v>
      </c>
      <c r="D7" s="1">
        <v>3.0</v>
      </c>
      <c r="E7" s="1">
        <v>2.0</v>
      </c>
      <c r="F7" s="1">
        <v>2.0</v>
      </c>
      <c r="G7" s="1">
        <v>2.0</v>
      </c>
      <c r="H7" s="1">
        <v>0.0</v>
      </c>
      <c r="I7" s="2">
        <f t="shared" si="2"/>
        <v>3.666666667</v>
      </c>
      <c r="J7" s="3">
        <f t="shared" si="3"/>
        <v>14.77777778</v>
      </c>
      <c r="K7" s="2">
        <f t="shared" si="4"/>
        <v>3.333333333</v>
      </c>
    </row>
    <row r="8">
      <c r="A8" s="1" t="s">
        <v>18</v>
      </c>
      <c r="B8" s="1" t="s">
        <v>20</v>
      </c>
      <c r="C8" s="2">
        <f t="shared" si="1"/>
        <v>9</v>
      </c>
      <c r="D8" s="1">
        <v>5.0</v>
      </c>
      <c r="E8" s="1">
        <v>4.0</v>
      </c>
      <c r="F8" s="1">
        <v>0.0</v>
      </c>
      <c r="G8" s="1">
        <v>0.0</v>
      </c>
      <c r="H8" s="1">
        <v>0.0</v>
      </c>
      <c r="I8" s="2">
        <f t="shared" si="2"/>
        <v>4.555555556</v>
      </c>
      <c r="J8" s="3">
        <f t="shared" si="3"/>
        <v>21</v>
      </c>
      <c r="K8" s="2">
        <f t="shared" si="4"/>
        <v>4.05517502</v>
      </c>
    </row>
    <row r="9">
      <c r="A9" s="1" t="s">
        <v>18</v>
      </c>
      <c r="B9" s="1" t="s">
        <v>21</v>
      </c>
      <c r="C9" s="2">
        <f t="shared" si="1"/>
        <v>9</v>
      </c>
      <c r="D9" s="1">
        <v>5.0</v>
      </c>
      <c r="E9" s="1">
        <v>2.0</v>
      </c>
      <c r="F9" s="1">
        <v>0.0</v>
      </c>
      <c r="G9" s="1">
        <v>2.0</v>
      </c>
      <c r="H9" s="1">
        <v>0.0</v>
      </c>
      <c r="I9" s="2">
        <f t="shared" si="2"/>
        <v>4.111111111</v>
      </c>
      <c r="J9" s="3">
        <f t="shared" si="3"/>
        <v>18.33333333</v>
      </c>
      <c r="K9" s="2">
        <f t="shared" si="4"/>
        <v>3.771236166</v>
      </c>
    </row>
    <row r="10">
      <c r="A10" s="1" t="s">
        <v>18</v>
      </c>
      <c r="B10" s="1" t="s">
        <v>22</v>
      </c>
      <c r="C10" s="2">
        <f t="shared" si="1"/>
        <v>9</v>
      </c>
      <c r="D10" s="1">
        <v>5.0</v>
      </c>
      <c r="E10" s="1">
        <v>2.0</v>
      </c>
      <c r="F10" s="1">
        <v>0.0</v>
      </c>
      <c r="G10" s="1">
        <v>2.0</v>
      </c>
      <c r="H10" s="1">
        <v>0.0</v>
      </c>
      <c r="I10" s="2">
        <f t="shared" si="2"/>
        <v>4.111111111</v>
      </c>
      <c r="J10" s="3">
        <f t="shared" si="3"/>
        <v>18.33333333</v>
      </c>
      <c r="K10" s="2">
        <f t="shared" si="4"/>
        <v>3.771236166</v>
      </c>
    </row>
    <row r="11">
      <c r="A11" s="1" t="s">
        <v>18</v>
      </c>
      <c r="B11" s="1" t="s">
        <v>23</v>
      </c>
      <c r="C11" s="2">
        <f t="shared" si="1"/>
        <v>9</v>
      </c>
      <c r="D11" s="1">
        <v>5.0</v>
      </c>
      <c r="E11" s="1">
        <v>2.0</v>
      </c>
      <c r="F11" s="1">
        <v>0.0</v>
      </c>
      <c r="G11" s="1">
        <v>2.0</v>
      </c>
      <c r="H11" s="1">
        <v>0.0</v>
      </c>
      <c r="I11" s="2">
        <f t="shared" si="2"/>
        <v>4.111111111</v>
      </c>
      <c r="J11" s="3">
        <f t="shared" si="3"/>
        <v>18.33333333</v>
      </c>
      <c r="K11" s="2">
        <f t="shared" si="4"/>
        <v>3.771236166</v>
      </c>
    </row>
    <row r="12">
      <c r="A12" s="1" t="s">
        <v>18</v>
      </c>
      <c r="B12" s="1" t="s">
        <v>24</v>
      </c>
      <c r="C12" s="2">
        <f t="shared" si="1"/>
        <v>9</v>
      </c>
      <c r="D12" s="1">
        <v>5.0</v>
      </c>
      <c r="E12" s="1">
        <v>1.0</v>
      </c>
      <c r="F12" s="1">
        <v>3.0</v>
      </c>
      <c r="G12" s="1">
        <v>0.0</v>
      </c>
      <c r="H12" s="1">
        <v>0.0</v>
      </c>
      <c r="I12" s="2">
        <f t="shared" si="2"/>
        <v>4.222222222</v>
      </c>
      <c r="J12" s="3">
        <f t="shared" si="3"/>
        <v>18.66666667</v>
      </c>
      <c r="K12" s="2">
        <f t="shared" si="4"/>
        <v>3.80058475</v>
      </c>
    </row>
    <row r="13">
      <c r="A13" s="1" t="s">
        <v>18</v>
      </c>
      <c r="B13" s="1" t="s">
        <v>25</v>
      </c>
      <c r="C13" s="2">
        <f t="shared" si="1"/>
        <v>9</v>
      </c>
      <c r="D13" s="1">
        <v>3.0</v>
      </c>
      <c r="E13" s="1">
        <v>5.0</v>
      </c>
      <c r="F13" s="1">
        <v>0.0</v>
      </c>
      <c r="G13" s="1">
        <v>1.0</v>
      </c>
      <c r="H13" s="1">
        <v>0.0</v>
      </c>
      <c r="I13" s="2">
        <f t="shared" si="2"/>
        <v>4.111111111</v>
      </c>
      <c r="J13" s="3">
        <f t="shared" si="3"/>
        <v>17.66666667</v>
      </c>
      <c r="K13" s="2">
        <f t="shared" si="4"/>
        <v>3.681787006</v>
      </c>
    </row>
    <row r="14">
      <c r="A14" s="1" t="s">
        <v>18</v>
      </c>
      <c r="B14" s="1" t="s">
        <v>26</v>
      </c>
      <c r="C14" s="2">
        <f t="shared" si="1"/>
        <v>9</v>
      </c>
      <c r="D14" s="1">
        <v>2.0</v>
      </c>
      <c r="E14" s="1">
        <v>1.0</v>
      </c>
      <c r="F14" s="1">
        <v>0.0</v>
      </c>
      <c r="G14" s="1">
        <v>4.0</v>
      </c>
      <c r="H14" s="1">
        <v>2.0</v>
      </c>
      <c r="I14" s="2">
        <f t="shared" si="2"/>
        <v>2.666666667</v>
      </c>
      <c r="J14" s="3">
        <f t="shared" si="3"/>
        <v>9.333333333</v>
      </c>
      <c r="K14" s="2">
        <f t="shared" si="4"/>
        <v>2.581988897</v>
      </c>
    </row>
    <row r="15">
      <c r="A15" s="1" t="s">
        <v>18</v>
      </c>
      <c r="B15" s="1" t="s">
        <v>27</v>
      </c>
      <c r="C15" s="2">
        <f t="shared" si="1"/>
        <v>9</v>
      </c>
      <c r="D15" s="1">
        <v>1.0</v>
      </c>
      <c r="E15" s="1">
        <v>3.0</v>
      </c>
      <c r="F15" s="1">
        <v>2.0</v>
      </c>
      <c r="G15" s="1">
        <v>2.0</v>
      </c>
      <c r="H15" s="1">
        <v>1.0</v>
      </c>
      <c r="I15" s="2">
        <f t="shared" si="2"/>
        <v>3.111111111</v>
      </c>
      <c r="J15" s="3">
        <f t="shared" si="3"/>
        <v>11.11111111</v>
      </c>
      <c r="K15" s="2">
        <f t="shared" si="4"/>
        <v>2.828427125</v>
      </c>
    </row>
    <row r="16">
      <c r="A16" s="1" t="s">
        <v>18</v>
      </c>
      <c r="B16" s="1" t="s">
        <v>28</v>
      </c>
      <c r="C16" s="2">
        <f t="shared" si="1"/>
        <v>9</v>
      </c>
      <c r="D16" s="1">
        <v>2.0</v>
      </c>
      <c r="E16" s="1">
        <v>0.0</v>
      </c>
      <c r="F16" s="1">
        <v>1.0</v>
      </c>
      <c r="G16" s="1">
        <v>2.0</v>
      </c>
      <c r="H16" s="1">
        <v>4.0</v>
      </c>
      <c r="I16" s="2">
        <f t="shared" si="2"/>
        <v>2.333333333</v>
      </c>
      <c r="J16" s="3">
        <f t="shared" si="3"/>
        <v>7.888888889</v>
      </c>
      <c r="K16" s="2">
        <f t="shared" si="4"/>
        <v>2.357022604</v>
      </c>
    </row>
    <row r="23">
      <c r="Q23" s="1" t="s">
        <v>29</v>
      </c>
    </row>
    <row r="24">
      <c r="Q24" s="1">
        <v>101.0</v>
      </c>
      <c r="R24" s="2">
        <f>MINUS(Q24,Q33)^2</f>
        <v>144</v>
      </c>
    </row>
    <row r="25">
      <c r="B25" s="1" t="s">
        <v>18</v>
      </c>
      <c r="H25" s="1" t="s">
        <v>15</v>
      </c>
      <c r="M25" s="1" t="s">
        <v>11</v>
      </c>
      <c r="Q25" s="1">
        <v>92.0</v>
      </c>
      <c r="R25" s="2">
        <f>MINUS(Q25,Q33)^2</f>
        <v>441</v>
      </c>
    </row>
    <row r="26">
      <c r="B26" s="2" t="s">
        <v>19</v>
      </c>
      <c r="C26" s="2">
        <v>3.6666666666666665</v>
      </c>
      <c r="D26" s="2">
        <f>MINUS(C26,C36)^2</f>
        <v>0.001111111111</v>
      </c>
      <c r="H26" s="2" t="s">
        <v>16</v>
      </c>
      <c r="I26" s="2">
        <v>4.222222222222222</v>
      </c>
      <c r="J26" s="2">
        <f>MINUS(I26,I28)^2</f>
        <v>0.25</v>
      </c>
      <c r="M26" s="2" t="s">
        <v>12</v>
      </c>
      <c r="N26" s="2">
        <v>2.6666666666666665</v>
      </c>
      <c r="O26" s="2">
        <f>MINUS(N26,N29)^2</f>
        <v>0.04938271605</v>
      </c>
      <c r="Q26" s="1">
        <v>79.0</v>
      </c>
      <c r="R26" s="2">
        <f>MINUS(Q26,Q33)^2</f>
        <v>1156</v>
      </c>
    </row>
    <row r="27">
      <c r="B27" s="2" t="s">
        <v>20</v>
      </c>
      <c r="C27" s="2">
        <v>4.555555555555555</v>
      </c>
      <c r="D27" s="2">
        <f>MINUS(C27,C36)^2</f>
        <v>0.7319753086</v>
      </c>
      <c r="H27" s="2" t="s">
        <v>17</v>
      </c>
      <c r="I27" s="2">
        <v>3.2222222222222223</v>
      </c>
      <c r="J27" s="2">
        <f>MINUS(I27,I28)^2</f>
        <v>0.25</v>
      </c>
      <c r="M27" s="2" t="s">
        <v>13</v>
      </c>
      <c r="N27" s="2">
        <v>4.0</v>
      </c>
      <c r="O27" s="2">
        <f>MINUS(N27,N29)^2</f>
        <v>1.234567901</v>
      </c>
      <c r="Q27" s="1">
        <v>162.0</v>
      </c>
      <c r="R27" s="2">
        <f>MINUS(Q27,Q33)^2</f>
        <v>2401</v>
      </c>
    </row>
    <row r="28">
      <c r="B28" s="2" t="s">
        <v>21</v>
      </c>
      <c r="C28" s="2">
        <v>4.111111111111111</v>
      </c>
      <c r="D28" s="2">
        <f>MINUS(C28,C36)^2</f>
        <v>0.1690123457</v>
      </c>
      <c r="H28" s="1" t="s">
        <v>30</v>
      </c>
      <c r="I28" s="2">
        <f t="shared" ref="I28:J28" si="5">AVERAGE(I26:I27)</f>
        <v>3.722222222</v>
      </c>
      <c r="J28" s="2">
        <f t="shared" si="5"/>
        <v>0.25</v>
      </c>
      <c r="M28" s="2" t="s">
        <v>14</v>
      </c>
      <c r="N28" s="2">
        <v>2.0</v>
      </c>
      <c r="O28" s="2">
        <f>MINUS(N28,N29)^2</f>
        <v>0.7901234568</v>
      </c>
      <c r="Q28" s="1">
        <v>125.0</v>
      </c>
      <c r="R28" s="2">
        <f>MINUS(Q28,Q33)^2</f>
        <v>144</v>
      </c>
    </row>
    <row r="29">
      <c r="B29" s="2" t="s">
        <v>22</v>
      </c>
      <c r="C29" s="2">
        <v>4.111111111111111</v>
      </c>
      <c r="D29" s="2">
        <f>MINUS(C29,C36)^2</f>
        <v>0.1690123457</v>
      </c>
      <c r="H29" s="1" t="s">
        <v>31</v>
      </c>
      <c r="J29" s="2">
        <f>SQRT(J28)</f>
        <v>0.5</v>
      </c>
      <c r="M29" s="1" t="s">
        <v>30</v>
      </c>
      <c r="N29" s="2">
        <f t="shared" ref="N29:O29" si="6">AVERAGE(N26:N28)</f>
        <v>2.888888889</v>
      </c>
      <c r="O29" s="2">
        <f t="shared" si="6"/>
        <v>0.6913580247</v>
      </c>
      <c r="Q29" s="1">
        <v>83.0</v>
      </c>
      <c r="R29" s="2">
        <f>MINUS(Q29,Q33)^2</f>
        <v>900</v>
      </c>
    </row>
    <row r="30">
      <c r="B30" s="2" t="s">
        <v>23</v>
      </c>
      <c r="C30" s="2">
        <v>4.111111111111111</v>
      </c>
      <c r="D30" s="2">
        <f>MINUS(C30,C36)^2</f>
        <v>0.1690123457</v>
      </c>
      <c r="M30" s="1" t="s">
        <v>31</v>
      </c>
      <c r="O30" s="2">
        <f>SQRT(O29)</f>
        <v>0.8314794193</v>
      </c>
      <c r="Q30" s="1">
        <v>151.0</v>
      </c>
      <c r="R30" s="2">
        <f>MINUS(Q30,Q33)^2</f>
        <v>1444</v>
      </c>
    </row>
    <row r="31">
      <c r="B31" s="2" t="s">
        <v>24</v>
      </c>
      <c r="C31" s="2">
        <v>4.222222222222222</v>
      </c>
      <c r="D31" s="2">
        <f>MINUS(C31,C36)^2</f>
        <v>0.2727160494</v>
      </c>
      <c r="Q31" s="1">
        <v>46.0</v>
      </c>
      <c r="R31" s="2">
        <f>MINUS(Q31,Q33)^2</f>
        <v>4489</v>
      </c>
    </row>
    <row r="32">
      <c r="B32" s="2" t="s">
        <v>25</v>
      </c>
      <c r="C32" s="2">
        <v>4.111111111111111</v>
      </c>
      <c r="D32" s="2">
        <f>MINUS(C31,C36)^2</f>
        <v>0.2727160494</v>
      </c>
      <c r="Q32" s="1">
        <v>8.0</v>
      </c>
      <c r="R32" s="2">
        <f>MINUS(Q32,Q33)^2</f>
        <v>11025</v>
      </c>
    </row>
    <row r="33">
      <c r="B33" s="2" t="s">
        <v>26</v>
      </c>
      <c r="C33" s="2">
        <v>2.6666666666666665</v>
      </c>
      <c r="D33" s="2">
        <f>MINUS(C33,C36)^2</f>
        <v>1.067777778</v>
      </c>
      <c r="P33" s="1" t="s">
        <v>30</v>
      </c>
      <c r="Q33" s="1">
        <v>113.0</v>
      </c>
      <c r="R33" s="2">
        <f>AVERAGE(R24:R32)</f>
        <v>2460.444444</v>
      </c>
    </row>
    <row r="34">
      <c r="B34" s="2" t="s">
        <v>27</v>
      </c>
      <c r="C34" s="2">
        <v>3.111111111111111</v>
      </c>
      <c r="D34" s="2">
        <f>MINUS(C34,C36)^2</f>
        <v>0.3467901235</v>
      </c>
      <c r="R34" s="2">
        <f>SQRT(R33)</f>
        <v>49.6028673</v>
      </c>
    </row>
    <row r="35">
      <c r="B35" s="2" t="s">
        <v>28</v>
      </c>
      <c r="C35" s="2">
        <v>2.3333333333333335</v>
      </c>
      <c r="D35" s="2">
        <f>MINUS(C35,C36)^2</f>
        <v>1.867777778</v>
      </c>
    </row>
    <row r="36">
      <c r="B36" s="1" t="s">
        <v>30</v>
      </c>
      <c r="C36" s="2">
        <f t="shared" ref="C36:D36" si="7">AVERAGE(C26:C35)</f>
        <v>3.7</v>
      </c>
      <c r="D36" s="2">
        <f t="shared" si="7"/>
        <v>0.5067901235</v>
      </c>
    </row>
    <row r="37">
      <c r="B37" s="1" t="s">
        <v>31</v>
      </c>
      <c r="D37" s="2">
        <f>SQRT(D36)</f>
        <v>0.7118919324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86"/>
    <col customWidth="1" min="11" max="11" width="16.86"/>
  </cols>
  <sheetData>
    <row r="1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15</v>
      </c>
      <c r="B2" s="1" t="s">
        <v>16</v>
      </c>
      <c r="D2" s="1">
        <v>3.0</v>
      </c>
      <c r="E2" s="1">
        <v>5.0</v>
      </c>
      <c r="F2" s="1">
        <v>1.0</v>
      </c>
      <c r="G2" s="1">
        <v>0.0</v>
      </c>
      <c r="H2" s="1">
        <v>0.0</v>
      </c>
    </row>
    <row r="3">
      <c r="A3" s="1" t="s">
        <v>15</v>
      </c>
      <c r="B3" s="1" t="s">
        <v>17</v>
      </c>
      <c r="D3" s="1">
        <v>1.0</v>
      </c>
      <c r="E3" s="1">
        <v>2.0</v>
      </c>
      <c r="F3" s="1">
        <v>4.0</v>
      </c>
      <c r="G3" s="1">
        <v>2.0</v>
      </c>
      <c r="H3" s="1">
        <v>0.0</v>
      </c>
    </row>
    <row r="13"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32</v>
      </c>
    </row>
    <row r="14">
      <c r="E14" s="1" t="s">
        <v>16</v>
      </c>
      <c r="F14" s="4">
        <f t="shared" ref="F14:F15" si="1">1-SUM(G14,H14)</f>
        <v>0.92</v>
      </c>
      <c r="G14" s="5">
        <v>0.03</v>
      </c>
      <c r="H14" s="5">
        <v>0.05</v>
      </c>
      <c r="I14" s="5">
        <v>0.01</v>
      </c>
      <c r="J14" s="5">
        <v>0.0</v>
      </c>
      <c r="K14" s="5">
        <v>0.0</v>
      </c>
      <c r="L14" s="4">
        <f t="shared" ref="L14:L15" si="2">1-SUM(I14,J14,K14)</f>
        <v>0.99</v>
      </c>
    </row>
    <row r="15">
      <c r="E15" s="1" t="s">
        <v>17</v>
      </c>
      <c r="F15" s="4">
        <f t="shared" si="1"/>
        <v>0.97</v>
      </c>
      <c r="G15" s="5">
        <v>0.01</v>
      </c>
      <c r="H15" s="5">
        <v>0.02</v>
      </c>
      <c r="I15" s="5">
        <v>0.04</v>
      </c>
      <c r="J15" s="5">
        <v>0.02</v>
      </c>
      <c r="K15" s="5">
        <v>0.0</v>
      </c>
      <c r="L15" s="4">
        <f t="shared" si="2"/>
        <v>0.94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29"/>
    <col customWidth="1" min="12" max="12" width="15.86"/>
  </cols>
  <sheetData>
    <row r="1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</v>
      </c>
      <c r="B2" s="1" t="s">
        <v>12</v>
      </c>
      <c r="D2" s="1">
        <v>1.0</v>
      </c>
      <c r="E2" s="1">
        <v>1.0</v>
      </c>
      <c r="F2" s="1">
        <v>2.0</v>
      </c>
      <c r="G2" s="1">
        <v>4.0</v>
      </c>
      <c r="H2" s="1">
        <v>1.0</v>
      </c>
    </row>
    <row r="3">
      <c r="A3" s="1" t="s">
        <v>11</v>
      </c>
      <c r="B3" s="1" t="s">
        <v>13</v>
      </c>
      <c r="D3" s="1">
        <v>2.0</v>
      </c>
      <c r="E3" s="1">
        <v>5.0</v>
      </c>
      <c r="F3" s="1">
        <v>2.0</v>
      </c>
      <c r="G3" s="1">
        <v>0.0</v>
      </c>
      <c r="H3" s="1">
        <v>0.0</v>
      </c>
    </row>
    <row r="4">
      <c r="A4" s="1" t="s">
        <v>11</v>
      </c>
      <c r="B4" s="1" t="s">
        <v>14</v>
      </c>
      <c r="D4" s="1">
        <v>0.0</v>
      </c>
      <c r="E4" s="1">
        <v>1.0</v>
      </c>
      <c r="F4" s="1">
        <v>2.0</v>
      </c>
      <c r="G4" s="1">
        <v>2.0</v>
      </c>
      <c r="H4" s="1">
        <v>4.0</v>
      </c>
    </row>
    <row r="14"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  <c r="M14" s="1" t="s">
        <v>32</v>
      </c>
    </row>
    <row r="15">
      <c r="F15" s="1" t="s">
        <v>12</v>
      </c>
      <c r="G15" s="4">
        <f t="shared" ref="G15:G17" si="1">1-sum(H15,I15)</f>
        <v>0.98</v>
      </c>
      <c r="H15" s="6">
        <v>0.01</v>
      </c>
      <c r="I15" s="6">
        <v>0.01</v>
      </c>
      <c r="J15" s="6">
        <v>0.02</v>
      </c>
      <c r="K15" s="6">
        <v>0.04</v>
      </c>
      <c r="L15" s="6">
        <v>0.01</v>
      </c>
      <c r="M15" s="4">
        <f t="shared" ref="M15:M17" si="2">1-SUM(J15,K15,L15)</f>
        <v>0.93</v>
      </c>
    </row>
    <row r="16">
      <c r="F16" s="7" t="s">
        <v>13</v>
      </c>
      <c r="G16" s="4">
        <f t="shared" si="1"/>
        <v>0.93</v>
      </c>
      <c r="H16" s="6">
        <v>0.02</v>
      </c>
      <c r="I16" s="6">
        <v>0.05</v>
      </c>
      <c r="J16" s="6">
        <v>0.02</v>
      </c>
      <c r="K16" s="6">
        <v>0.0</v>
      </c>
      <c r="L16" s="6">
        <v>0.0</v>
      </c>
      <c r="M16" s="4">
        <f t="shared" si="2"/>
        <v>0.98</v>
      </c>
    </row>
    <row r="17">
      <c r="F17" s="7" t="s">
        <v>14</v>
      </c>
      <c r="G17" s="4">
        <f t="shared" si="1"/>
        <v>0.99</v>
      </c>
      <c r="H17" s="6">
        <v>0.0</v>
      </c>
      <c r="I17" s="6">
        <v>0.01</v>
      </c>
      <c r="J17" s="6">
        <v>0.02</v>
      </c>
      <c r="K17" s="6">
        <v>0.02</v>
      </c>
      <c r="L17" s="6">
        <v>0.04</v>
      </c>
      <c r="M17" s="4">
        <f t="shared" si="2"/>
        <v>0.92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6.57"/>
  </cols>
  <sheetData>
    <row r="1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18</v>
      </c>
      <c r="B2" s="1" t="s">
        <v>19</v>
      </c>
      <c r="D2" s="1">
        <v>3.0</v>
      </c>
      <c r="E2" s="1">
        <v>2.0</v>
      </c>
      <c r="F2" s="1">
        <v>2.0</v>
      </c>
      <c r="G2" s="1">
        <v>2.0</v>
      </c>
      <c r="H2" s="1">
        <v>0.0</v>
      </c>
    </row>
    <row r="3">
      <c r="A3" s="1" t="s">
        <v>18</v>
      </c>
      <c r="B3" s="1" t="s">
        <v>20</v>
      </c>
      <c r="D3" s="1">
        <v>5.0</v>
      </c>
      <c r="E3" s="1">
        <v>4.0</v>
      </c>
      <c r="F3" s="1">
        <v>0.0</v>
      </c>
      <c r="G3" s="1">
        <v>0.0</v>
      </c>
      <c r="H3" s="1">
        <v>0.0</v>
      </c>
    </row>
    <row r="4">
      <c r="A4" s="1" t="s">
        <v>18</v>
      </c>
      <c r="B4" s="1" t="s">
        <v>21</v>
      </c>
      <c r="D4" s="1">
        <v>5.0</v>
      </c>
      <c r="E4" s="1">
        <v>2.0</v>
      </c>
      <c r="F4" s="1">
        <v>0.0</v>
      </c>
      <c r="G4" s="1">
        <v>2.0</v>
      </c>
      <c r="H4" s="1">
        <v>0.0</v>
      </c>
    </row>
    <row r="5">
      <c r="A5" s="1" t="s">
        <v>18</v>
      </c>
      <c r="B5" s="1" t="s">
        <v>22</v>
      </c>
      <c r="D5" s="1">
        <v>5.0</v>
      </c>
      <c r="E5" s="1">
        <v>2.0</v>
      </c>
      <c r="F5" s="1">
        <v>0.0</v>
      </c>
      <c r="G5" s="1">
        <v>2.0</v>
      </c>
      <c r="H5" s="1">
        <v>0.0</v>
      </c>
    </row>
    <row r="6">
      <c r="A6" s="1" t="s">
        <v>18</v>
      </c>
      <c r="B6" s="1" t="s">
        <v>23</v>
      </c>
      <c r="D6" s="1">
        <v>5.0</v>
      </c>
      <c r="E6" s="1">
        <v>2.0</v>
      </c>
      <c r="F6" s="1">
        <v>0.0</v>
      </c>
      <c r="G6" s="1">
        <v>2.0</v>
      </c>
      <c r="H6" s="1">
        <v>0.0</v>
      </c>
    </row>
    <row r="7">
      <c r="A7" s="1" t="s">
        <v>18</v>
      </c>
      <c r="B7" s="1" t="s">
        <v>24</v>
      </c>
      <c r="D7" s="1">
        <v>5.0</v>
      </c>
      <c r="E7" s="1">
        <v>1.0</v>
      </c>
      <c r="F7" s="1">
        <v>3.0</v>
      </c>
      <c r="G7" s="1">
        <v>0.0</v>
      </c>
      <c r="H7" s="1">
        <v>0.0</v>
      </c>
    </row>
    <row r="8">
      <c r="A8" s="1" t="s">
        <v>18</v>
      </c>
      <c r="B8" s="1" t="s">
        <v>25</v>
      </c>
      <c r="D8" s="1">
        <v>3.0</v>
      </c>
      <c r="E8" s="1">
        <v>5.0</v>
      </c>
      <c r="F8" s="1">
        <v>0.0</v>
      </c>
      <c r="G8" s="1">
        <v>1.0</v>
      </c>
      <c r="H8" s="1">
        <v>0.0</v>
      </c>
    </row>
    <row r="9">
      <c r="A9" s="1" t="s">
        <v>18</v>
      </c>
      <c r="B9" s="1" t="s">
        <v>26</v>
      </c>
      <c r="D9" s="1">
        <v>2.0</v>
      </c>
      <c r="E9" s="1">
        <v>1.0</v>
      </c>
      <c r="F9" s="1">
        <v>0.0</v>
      </c>
      <c r="G9" s="1">
        <v>4.0</v>
      </c>
      <c r="H9" s="1">
        <v>2.0</v>
      </c>
    </row>
    <row r="10">
      <c r="A10" s="1" t="s">
        <v>18</v>
      </c>
      <c r="B10" s="1" t="s">
        <v>27</v>
      </c>
      <c r="D10" s="1">
        <v>1.0</v>
      </c>
      <c r="E10" s="1">
        <v>3.0</v>
      </c>
      <c r="F10" s="1">
        <v>2.0</v>
      </c>
      <c r="G10" s="1">
        <v>2.0</v>
      </c>
      <c r="H10" s="1">
        <v>1.0</v>
      </c>
    </row>
    <row r="11">
      <c r="A11" s="1" t="s">
        <v>18</v>
      </c>
      <c r="B11" s="1" t="s">
        <v>28</v>
      </c>
      <c r="D11" s="1">
        <v>2.0</v>
      </c>
      <c r="E11" s="1">
        <v>0.0</v>
      </c>
      <c r="F11" s="1">
        <v>1.0</v>
      </c>
      <c r="G11" s="1">
        <v>2.0</v>
      </c>
      <c r="H11" s="1">
        <v>4.0</v>
      </c>
    </row>
    <row r="16">
      <c r="G16" s="1" t="s">
        <v>32</v>
      </c>
      <c r="H16" s="1" t="s">
        <v>38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32</v>
      </c>
    </row>
    <row r="17">
      <c r="E17" s="1" t="s">
        <v>18</v>
      </c>
      <c r="F17" s="1" t="s">
        <v>19</v>
      </c>
      <c r="G17" s="4">
        <f t="shared" ref="G17:G26" si="1">1-sum(H17,I17)</f>
        <v>0.95</v>
      </c>
      <c r="H17" s="5">
        <v>0.03</v>
      </c>
      <c r="I17" s="5">
        <v>0.02</v>
      </c>
      <c r="J17" s="5">
        <v>0.02</v>
      </c>
      <c r="K17" s="5">
        <v>0.02</v>
      </c>
      <c r="L17" s="5">
        <v>0.0</v>
      </c>
      <c r="M17" s="4">
        <f t="shared" ref="M17:M26" si="2">1-sum(J17,K17,L17)</f>
        <v>0.96</v>
      </c>
    </row>
    <row r="18">
      <c r="E18" s="1" t="s">
        <v>18</v>
      </c>
      <c r="F18" s="1" t="s">
        <v>20</v>
      </c>
      <c r="G18" s="4">
        <f t="shared" si="1"/>
        <v>0.91</v>
      </c>
      <c r="H18" s="5">
        <v>0.05</v>
      </c>
      <c r="I18" s="5">
        <v>0.04</v>
      </c>
      <c r="J18" s="5">
        <v>0.0</v>
      </c>
      <c r="K18" s="5">
        <v>0.0</v>
      </c>
      <c r="L18" s="5">
        <v>0.0</v>
      </c>
      <c r="M18" s="4">
        <f t="shared" si="2"/>
        <v>1</v>
      </c>
    </row>
    <row r="19">
      <c r="E19" s="1" t="s">
        <v>18</v>
      </c>
      <c r="F19" s="1" t="s">
        <v>21</v>
      </c>
      <c r="G19" s="4">
        <f t="shared" si="1"/>
        <v>0.93</v>
      </c>
      <c r="H19" s="5">
        <v>0.05</v>
      </c>
      <c r="I19" s="5">
        <v>0.02</v>
      </c>
      <c r="J19" s="5">
        <v>0.0</v>
      </c>
      <c r="K19" s="5">
        <v>0.02</v>
      </c>
      <c r="L19" s="5">
        <v>0.0</v>
      </c>
      <c r="M19" s="4">
        <f t="shared" si="2"/>
        <v>0.98</v>
      </c>
    </row>
    <row r="20">
      <c r="E20" s="1" t="s">
        <v>18</v>
      </c>
      <c r="F20" s="1" t="s">
        <v>22</v>
      </c>
      <c r="G20" s="4">
        <f t="shared" si="1"/>
        <v>0.93</v>
      </c>
      <c r="H20" s="5">
        <v>0.05</v>
      </c>
      <c r="I20" s="5">
        <v>0.02</v>
      </c>
      <c r="J20" s="5">
        <v>0.0</v>
      </c>
      <c r="K20" s="5">
        <v>0.02</v>
      </c>
      <c r="L20" s="5">
        <v>0.0</v>
      </c>
      <c r="M20" s="4">
        <f t="shared" si="2"/>
        <v>0.98</v>
      </c>
    </row>
    <row r="21">
      <c r="E21" s="1" t="s">
        <v>18</v>
      </c>
      <c r="F21" s="1" t="s">
        <v>23</v>
      </c>
      <c r="G21" s="4">
        <f t="shared" si="1"/>
        <v>0.93</v>
      </c>
      <c r="H21" s="5">
        <v>0.05</v>
      </c>
      <c r="I21" s="5">
        <v>0.02</v>
      </c>
      <c r="J21" s="5">
        <v>0.0</v>
      </c>
      <c r="K21" s="5">
        <v>0.02</v>
      </c>
      <c r="L21" s="5">
        <v>0.0</v>
      </c>
      <c r="M21" s="4">
        <f t="shared" si="2"/>
        <v>0.98</v>
      </c>
    </row>
    <row r="22">
      <c r="E22" s="1" t="s">
        <v>18</v>
      </c>
      <c r="F22" s="1" t="s">
        <v>24</v>
      </c>
      <c r="G22" s="4">
        <f t="shared" si="1"/>
        <v>0.94</v>
      </c>
      <c r="H22" s="5">
        <v>0.05</v>
      </c>
      <c r="I22" s="5">
        <v>0.01</v>
      </c>
      <c r="J22" s="5">
        <v>0.03</v>
      </c>
      <c r="K22" s="5">
        <v>0.0</v>
      </c>
      <c r="L22" s="5">
        <v>0.0</v>
      </c>
      <c r="M22" s="4">
        <f t="shared" si="2"/>
        <v>0.97</v>
      </c>
    </row>
    <row r="23">
      <c r="E23" s="1" t="s">
        <v>18</v>
      </c>
      <c r="F23" s="1" t="s">
        <v>25</v>
      </c>
      <c r="G23" s="4">
        <f t="shared" si="1"/>
        <v>0.92</v>
      </c>
      <c r="H23" s="5">
        <v>0.03</v>
      </c>
      <c r="I23" s="5">
        <v>0.05</v>
      </c>
      <c r="J23" s="5">
        <v>0.0</v>
      </c>
      <c r="K23" s="5">
        <v>0.01</v>
      </c>
      <c r="L23" s="5">
        <v>0.0</v>
      </c>
      <c r="M23" s="4">
        <f t="shared" si="2"/>
        <v>0.99</v>
      </c>
    </row>
    <row r="24">
      <c r="E24" s="1" t="s">
        <v>18</v>
      </c>
      <c r="F24" s="1" t="s">
        <v>26</v>
      </c>
      <c r="G24" s="4">
        <f t="shared" si="1"/>
        <v>0.97</v>
      </c>
      <c r="H24" s="5">
        <v>0.02</v>
      </c>
      <c r="I24" s="5">
        <v>0.01</v>
      </c>
      <c r="J24" s="5">
        <v>0.0</v>
      </c>
      <c r="K24" s="5">
        <v>0.04</v>
      </c>
      <c r="L24" s="5">
        <v>0.02</v>
      </c>
      <c r="M24" s="4">
        <f t="shared" si="2"/>
        <v>0.94</v>
      </c>
    </row>
    <row r="25">
      <c r="E25" s="1" t="s">
        <v>18</v>
      </c>
      <c r="F25" s="1" t="s">
        <v>27</v>
      </c>
      <c r="G25" s="4">
        <f t="shared" si="1"/>
        <v>0.96</v>
      </c>
      <c r="H25" s="5">
        <v>0.01</v>
      </c>
      <c r="I25" s="5">
        <v>0.03</v>
      </c>
      <c r="J25" s="5">
        <v>0.02</v>
      </c>
      <c r="K25" s="5">
        <v>0.02</v>
      </c>
      <c r="L25" s="5">
        <v>0.01</v>
      </c>
      <c r="M25" s="4">
        <f t="shared" si="2"/>
        <v>0.95</v>
      </c>
    </row>
    <row r="26">
      <c r="E26" s="1" t="s">
        <v>18</v>
      </c>
      <c r="F26" s="1" t="s">
        <v>28</v>
      </c>
      <c r="G26" s="4">
        <f t="shared" si="1"/>
        <v>0.98</v>
      </c>
      <c r="H26" s="5">
        <v>0.02</v>
      </c>
      <c r="I26" s="5">
        <v>0.0</v>
      </c>
      <c r="J26" s="5">
        <v>0.01</v>
      </c>
      <c r="K26" s="5">
        <v>0.02</v>
      </c>
      <c r="L26" s="5">
        <v>0.04</v>
      </c>
      <c r="M26" s="4">
        <f t="shared" si="2"/>
        <v>0.93</v>
      </c>
    </row>
  </sheetData>
  <drawing r:id="rId1"/>
</worksheet>
</file>