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KENNETHS FILES\Aptech\"/>
    </mc:Choice>
  </mc:AlternateContent>
  <xr:revisionPtr revIDLastSave="0" documentId="13_ncr:1_{6543E269-24CA-4B16-97B0-01D5933B2FB8}" xr6:coauthVersionLast="47" xr6:coauthVersionMax="47" xr10:uidLastSave="{00000000-0000-0000-0000-000000000000}"/>
  <bookViews>
    <workbookView xWindow="-120" yWindow="-120" windowWidth="20730" windowHeight="11160" activeTab="2" xr2:uid="{9ED38498-19B4-4B83-A27E-4EA2D5928743}"/>
  </bookViews>
  <sheets>
    <sheet name="TABLE OF CONTENTS" sheetId="7" r:id="rId1"/>
    <sheet name="CreditSales1" sheetId="5" r:id="rId2"/>
    <sheet name="Phonelines" sheetId="2" r:id="rId3"/>
    <sheet name="Movies" sheetId="3" r:id="rId4"/>
    <sheet name="RichestMen" sheetId="6" r:id="rId5"/>
    <sheet name="Animal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2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3" i="5"/>
  <c r="D4" i="5"/>
  <c r="D5" i="5"/>
  <c r="D6" i="5"/>
  <c r="D7" i="5"/>
  <c r="D2" i="5"/>
  <c r="B8" i="5"/>
  <c r="F4" i="4"/>
  <c r="F5" i="4"/>
  <c r="F6" i="4"/>
  <c r="F7" i="4"/>
  <c r="F8" i="4"/>
  <c r="F9" i="4"/>
  <c r="F10" i="4"/>
  <c r="F11" i="4"/>
  <c r="F3" i="4"/>
  <c r="F16" i="6"/>
  <c r="F15" i="6"/>
  <c r="F13" i="6"/>
  <c r="F12" i="6"/>
  <c r="F11" i="6"/>
  <c r="F10" i="6"/>
  <c r="F9" i="6"/>
  <c r="F8" i="6"/>
  <c r="F7" i="6"/>
  <c r="F6" i="6"/>
  <c r="F5" i="6"/>
  <c r="F4" i="6"/>
  <c r="D8" i="5" l="1"/>
  <c r="F13" i="4"/>
</calcChain>
</file>

<file path=xl/sharedStrings.xml><?xml version="1.0" encoding="utf-8"?>
<sst xmlns="http://schemas.openxmlformats.org/spreadsheetml/2006/main" count="137" uniqueCount="119">
  <si>
    <t>Item</t>
  </si>
  <si>
    <t>Cost</t>
  </si>
  <si>
    <t>Credit Period</t>
  </si>
  <si>
    <t>Payment</t>
  </si>
  <si>
    <t>Fridge</t>
  </si>
  <si>
    <t>DVD Player</t>
  </si>
  <si>
    <t>Washing Machine</t>
  </si>
  <si>
    <t>Dish Washer</t>
  </si>
  <si>
    <t>TV</t>
  </si>
  <si>
    <t>Car</t>
  </si>
  <si>
    <t>TOTAL</t>
  </si>
  <si>
    <t>Call ID</t>
  </si>
  <si>
    <t>Date</t>
  </si>
  <si>
    <t>Type of Call</t>
  </si>
  <si>
    <t>Description</t>
  </si>
  <si>
    <t>Action Taken</t>
  </si>
  <si>
    <t>z44867</t>
  </si>
  <si>
    <t>Customer Complaint</t>
  </si>
  <si>
    <t>Sent wrong size</t>
  </si>
  <si>
    <t>New order despatched - emailed returns label</t>
  </si>
  <si>
    <t>z77483</t>
  </si>
  <si>
    <t>Delivery enquiry</t>
  </si>
  <si>
    <t>Wanted to know expected delivery date</t>
  </si>
  <si>
    <t>None needed</t>
  </si>
  <si>
    <t>z44281</t>
  </si>
  <si>
    <t>Website problem</t>
  </si>
  <si>
    <t>Can't choose the size on website</t>
  </si>
  <si>
    <t>Details sent to website team</t>
  </si>
  <si>
    <t>z89135</t>
  </si>
  <si>
    <t>Payment enquiry</t>
  </si>
  <si>
    <t>Payment blocked</t>
  </si>
  <si>
    <t>Details sent to accounts team</t>
  </si>
  <si>
    <t>z22190</t>
  </si>
  <si>
    <t>Money not taken from account</t>
  </si>
  <si>
    <t>z44282</t>
  </si>
  <si>
    <t>Goods damaged</t>
  </si>
  <si>
    <t>z89134</t>
  </si>
  <si>
    <t>Sent wrong colour</t>
  </si>
  <si>
    <t>z56435</t>
  </si>
  <si>
    <t>z22191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</si>
  <si>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</si>
  <si>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</si>
  <si>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</si>
  <si>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</si>
  <si>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</si>
  <si>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</si>
  <si>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</si>
  <si>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</si>
  <si>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</si>
  <si>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</si>
  <si>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</si>
  <si>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</si>
  <si>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</si>
  <si>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</si>
  <si>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</si>
  <si>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</si>
  <si>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</si>
  <si>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</si>
  <si>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</si>
  <si>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</si>
  <si>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</si>
  <si>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</si>
  <si>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</si>
  <si>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</si>
  <si>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Highest</t>
  </si>
  <si>
    <t>Lowest</t>
  </si>
  <si>
    <t>Name</t>
  </si>
  <si>
    <t>Animal</t>
  </si>
  <si>
    <t>Poohsticks score</t>
  </si>
  <si>
    <t>Matches Played</t>
  </si>
  <si>
    <t>Average Score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</si>
  <si>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</si>
  <si>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</si>
  <si>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</si>
  <si>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</si>
  <si>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</si>
  <si>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</si>
  <si>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</si>
  <si>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</si>
  <si>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</si>
  <si>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</si>
  <si>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</si>
  <si>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</si>
  <si>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</si>
  <si>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Overall average</t>
  </si>
  <si>
    <t>The 10 Richest People in the World 2023</t>
  </si>
  <si>
    <t>Rank</t>
  </si>
  <si>
    <t>Age</t>
  </si>
  <si>
    <t>Wealth ($bil)</t>
  </si>
  <si>
    <t>Wealth per year</t>
  </si>
  <si>
    <t>Bernard Arnault &amp; family</t>
  </si>
  <si>
    <t>Elon Musk</t>
  </si>
  <si>
    <t>Jeff Bezos</t>
  </si>
  <si>
    <t>Larry Ellison</t>
  </si>
  <si>
    <t>Warren Buffett</t>
  </si>
  <si>
    <t>Bill Gates</t>
  </si>
  <si>
    <t>Michael Bloomberg</t>
  </si>
  <si>
    <t>Carlos Slim &amp; family</t>
  </si>
  <si>
    <t>Mukesh Ambani</t>
  </si>
  <si>
    <t>Steve Ballmer</t>
  </si>
  <si>
    <t>Total</t>
  </si>
  <si>
    <t>Average</t>
  </si>
  <si>
    <t>Product enquiry</t>
  </si>
  <si>
    <t>Does item have pockets</t>
  </si>
  <si>
    <t>Stores Enquiry</t>
  </si>
  <si>
    <t>London Store Details</t>
  </si>
  <si>
    <t>TALE OF CONTENTS</t>
  </si>
  <si>
    <t>Pg. 1</t>
  </si>
  <si>
    <t>Credit Sales</t>
  </si>
  <si>
    <t>Pg. 2</t>
  </si>
  <si>
    <t>Phonelines</t>
  </si>
  <si>
    <t>Pg.3</t>
  </si>
  <si>
    <t>Movies</t>
  </si>
  <si>
    <t>Pg.4</t>
  </si>
  <si>
    <t>RichestMen</t>
  </si>
  <si>
    <t>Pg.5</t>
  </si>
  <si>
    <t>Animals</t>
  </si>
  <si>
    <t>TableOfContents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</si>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</sst>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.00_-;\-* #,##0.00_-;_-* &quot;-&quot;??_-;_-@_-"/>
    <numFmt numFmtId="168" formatCode="dd\ mm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5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  <xf numFmtId="168" fontId="0" fillId="0" borderId="2" xfId="0" applyNumberFormat="1" applyBorder="1" applyAlignment="1">
      <alignment horizontal="center"/>
    </xf>
    <xf numFmtId="0" fontId="0" fillId="0" borderId="0" xfId="0"/>
    <xf numFmtId="0" fontId="1" fillId="3" borderId="11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3" fontId="0" fillId="0" borderId="0" xfId="0" applyNumberFormat="1"/>
    <xf numFmtId="3" fontId="0" fillId="0" borderId="12" xfId="0" applyNumberFormat="1" applyBorder="1"/>
    <xf numFmtId="3" fontId="0" fillId="0" borderId="13" xfId="0" applyNumberFormat="1" applyBorder="1"/>
    <xf numFmtId="0" fontId="1" fillId="3" borderId="9" xfId="0" applyFont="1" applyFill="1" applyBorder="1"/>
    <xf numFmtId="0" fontId="0" fillId="4" borderId="14" xfId="0" applyFill="1" applyBorder="1"/>
    <xf numFmtId="0" fontId="0" fillId="4" borderId="6" xfId="0" applyFill="1" applyBorder="1"/>
    <xf numFmtId="0" fontId="1" fillId="3" borderId="9" xfId="0" applyFont="1" applyFill="1" applyBorder="1" applyAlignment="1">
      <alignment horizontal="right"/>
    </xf>
    <xf numFmtId="3" fontId="0" fillId="0" borderId="1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3" fontId="0" fillId="5" borderId="2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0" fillId="6" borderId="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8" xfId="0" applyFill="1" applyBorder="1" applyAlignment="1">
      <alignment horizontal="center"/>
    </xf>
    <xf numFmtId="0" fontId="0" fillId="6" borderId="15" xfId="0" applyFill="1" applyBorder="1"/>
    <xf numFmtId="0" fontId="0" fillId="6" borderId="7" xfId="0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0" fillId="8" borderId="1" xfId="0" applyFill="1" applyBorder="1"/>
    <xf numFmtId="0" fontId="0" fillId="8" borderId="3" xfId="0" applyFill="1" applyBorder="1"/>
    <xf numFmtId="0" fontId="5" fillId="7" borderId="9" xfId="0" applyFont="1" applyFill="1" applyBorder="1"/>
    <xf numFmtId="0" fontId="5" fillId="7" borderId="6" xfId="0" applyFont="1" applyFill="1" applyBorder="1"/>
    <xf numFmtId="0" fontId="6" fillId="8" borderId="1" xfId="0" applyFont="1" applyFill="1" applyBorder="1"/>
    <xf numFmtId="0" fontId="6" fillId="8" borderId="4" xfId="0" applyFont="1" applyFill="1" applyBorder="1"/>
    <xf numFmtId="0" fontId="0" fillId="7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4" fillId="0" borderId="0" xfId="3"/>
    <xf numFmtId="0" fontId="1" fillId="9" borderId="0" xfId="0" applyFont="1" applyFill="1"/>
    <xf numFmtId="0" fontId="0" fillId="9" borderId="0" xfId="0" applyFill="1"/>
    <xf numFmtId="0" fontId="4" fillId="8" borderId="0" xfId="3" applyFill="1"/>
    <xf numFmtId="0" fontId="0" fillId="8" borderId="0" xfId="0" applyFill="1"/>
    <xf numFmtId="0" fontId="7" fillId="10" borderId="0" xfId="0" applyFont="1" applyFill="1"/>
    <xf numFmtId="0" fontId="0" fillId="10" borderId="0" xfId="0" applyFill="1"/>
    <xf numFmtId="0" fontId="0" fillId="0" borderId="0" xfId="0" applyFill="1" applyBorder="1"/>
  </cellXfs>
  <cellStyles count="4">
    <cellStyle name="Comma 2" xfId="2" xr:uid="{3BEFEA82-5A7E-4EFB-8DE3-F2FE4E8421DD}"/>
    <cellStyle name="Hyperlink" xfId="3" builtinId="8"/>
    <cellStyle name="Normal" xfId="0" builtinId="0"/>
    <cellStyle name="Normal 2" xfId="1" xr:uid="{18E8AD0D-1B99-4B9C-8A46-8DE231ED1A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14</xdr:row>
      <xdr:rowOff>0</xdr:rowOff>
    </xdr:from>
    <xdr:to>
      <xdr:col>14</xdr:col>
      <xdr:colOff>514350</xdr:colOff>
      <xdr:row>14</xdr:row>
      <xdr:rowOff>45719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99FE7-013F-8DC8-09CE-B07F15E74139}"/>
            </a:ext>
          </a:extLst>
        </xdr:cNvPr>
        <xdr:cNvSpPr txBox="1"/>
      </xdr:nvSpPr>
      <xdr:spPr>
        <a:xfrm flipH="1" flipV="1">
          <a:off x="7296150" y="2667000"/>
          <a:ext cx="1752600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TABLE OF CONTENTS</a:t>
          </a:r>
        </a:p>
        <a:p>
          <a:r>
            <a:rPr lang="en-US" sz="1050" b="1"/>
            <a:t>PG.CREDIT</a:t>
          </a:r>
          <a:r>
            <a:rPr lang="en-US" sz="1050" b="1" baseline="0"/>
            <a:t> SALES</a:t>
          </a:r>
          <a:endParaRPr lang="en-NG" sz="105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</xdr:colOff>
      <xdr:row>0</xdr:row>
      <xdr:rowOff>148980</xdr:rowOff>
    </xdr:from>
    <xdr:ext cx="2028825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9D6362-4F31-B1B9-2B38-BB37704AFF51}"/>
            </a:ext>
          </a:extLst>
        </xdr:cNvPr>
        <xdr:cNvSpPr txBox="1"/>
      </xdr:nvSpPr>
      <xdr:spPr>
        <a:xfrm rot="10800000" flipH="1" flipV="1">
          <a:off x="9696450" y="148980"/>
          <a:ext cx="2028825" cy="95346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above</a:t>
          </a:r>
          <a:r>
            <a:rPr lang="en-US" sz="1100" baseline="0"/>
            <a:t> record is for the credit sale of each item.</a:t>
          </a:r>
        </a:p>
        <a:p>
          <a:r>
            <a:rPr lang="en-US" sz="1100" baseline="0"/>
            <a:t>The details of the unit cost, credit period and total payments are provided.</a:t>
          </a:r>
          <a:endParaRPr lang="en-NG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171451</xdr:colOff>
      <xdr:row>0</xdr:row>
      <xdr:rowOff>161924</xdr:rowOff>
    </xdr:from>
    <xdr:ext cx="1228724" cy="164237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208990-BF27-A1E8-BA91-4D43B84D5DEB}"/>
            </a:ext>
          </a:extLst>
        </xdr:cNvPr>
        <xdr:cNvSpPr txBox="1"/>
      </xdr:nvSpPr>
      <xdr:spPr>
        <a:xfrm>
          <a:off x="10696576" y="161924"/>
          <a:ext cx="1228724" cy="164237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</a:t>
          </a:r>
          <a:r>
            <a:rPr lang="en-US" sz="1100" baseline="0"/>
            <a:t> table contains the records of customer feedbacks after product purchase.</a:t>
          </a:r>
        </a:p>
        <a:p>
          <a:r>
            <a:rPr lang="en-US" sz="1100" baseline="0"/>
            <a:t>How can drop downs be implemented?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152399</xdr:rowOff>
    </xdr:from>
    <xdr:to>
      <xdr:col>14</xdr:col>
      <xdr:colOff>590550</xdr:colOff>
      <xdr:row>12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31AE18-AE6B-B52A-AFB7-829059E17003}"/>
            </a:ext>
          </a:extLst>
        </xdr:cNvPr>
        <xdr:cNvSpPr txBox="1"/>
      </xdr:nvSpPr>
      <xdr:spPr>
        <a:xfrm>
          <a:off x="10810875" y="342899"/>
          <a:ext cx="1247775" cy="20097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table records</a:t>
          </a:r>
          <a:r>
            <a:rPr lang="en-US" sz="1100" baseline="0"/>
            <a:t> world movies, the cost of producing each(BUDGET), the total amount gotten after movie release(Wold Gross), and the Profit(Gross - Budget).</a:t>
          </a:r>
          <a:endParaRPr lang="en-NG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403805</xdr:colOff>
      <xdr:row>1</xdr:row>
      <xdr:rowOff>43088</xdr:rowOff>
    </xdr:from>
    <xdr:ext cx="1415469" cy="1986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47B5B8-DA36-8109-D286-B3BDD6BCF163}"/>
            </a:ext>
          </a:extLst>
        </xdr:cNvPr>
        <xdr:cNvSpPr txBox="1"/>
      </xdr:nvSpPr>
      <xdr:spPr>
        <a:xfrm rot="10800000" flipH="1" flipV="1">
          <a:off x="9928805" y="233588"/>
          <a:ext cx="1415469" cy="19868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The Above data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shows the top ten richest men in the world.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The Wealth per year shows each person's yearly worth.</a:t>
          </a:r>
        </a:p>
        <a:p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Elon Musk has the highest wealth per year most of which is caused by his age.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</xdr:row>
      <xdr:rowOff>95250</xdr:rowOff>
    </xdr:from>
    <xdr:to>
      <xdr:col>14</xdr:col>
      <xdr:colOff>152400</xdr:colOff>
      <xdr:row>9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BE4968-DCC8-4FF0-C7B2-91A90B6A8BE3}"/>
            </a:ext>
          </a:extLst>
        </xdr:cNvPr>
        <xdr:cNvSpPr txBox="1"/>
      </xdr:nvSpPr>
      <xdr:spPr>
        <a:xfrm>
          <a:off x="8934450" y="285750"/>
          <a:ext cx="1428750" cy="1485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are the PoohStick records for all the animals.</a:t>
          </a:r>
        </a:p>
        <a:p>
          <a:r>
            <a:rPr lang="en-US" sz="1100"/>
            <a:t>On average the productivity of</a:t>
          </a:r>
          <a:r>
            <a:rPr lang="en-US" sz="1100" baseline="0"/>
            <a:t> all the animals is 4.79</a:t>
          </a:r>
        </a:p>
        <a:p>
          <a:endParaRPr lang="en-N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8A86-37D3-4227-A206-324CC11C4A7E}">
  <dimension ref="I5:K10"/>
  <sheetViews>
    <sheetView workbookViewId="0"/>
  </sheetViews>
  <sheetFormatPr defaultRowHeight="15" x14ac:dyDescent="0.25"/>
  <sheetData>
    <row r="5" spans="9:11" ht="21" x14ac:dyDescent="0.35">
      <c r="I5" s="65" t="s">
        <v>106</v>
      </c>
      <c r="J5" s="66"/>
      <c r="K5" s="66"/>
    </row>
    <row r="6" spans="9:11" x14ac:dyDescent="0.25">
      <c r="I6" s="61" t="s">
        <v>107</v>
      </c>
      <c r="J6" s="63" t="s">
        <v>108</v>
      </c>
      <c r="K6" s="64"/>
    </row>
    <row r="7" spans="9:11" x14ac:dyDescent="0.25">
      <c r="I7" s="62" t="s">
        <v>109</v>
      </c>
      <c r="J7" s="63" t="s">
        <v>110</v>
      </c>
      <c r="K7" s="64"/>
    </row>
    <row r="8" spans="9:11" x14ac:dyDescent="0.25">
      <c r="I8" s="61" t="s">
        <v>111</v>
      </c>
      <c r="J8" s="63" t="s">
        <v>112</v>
      </c>
      <c r="K8" s="64"/>
    </row>
    <row r="9" spans="9:11" x14ac:dyDescent="0.25">
      <c r="I9" s="61" t="s">
        <v>113</v>
      </c>
      <c r="J9" s="63" t="s">
        <v>114</v>
      </c>
      <c r="K9" s="64"/>
    </row>
    <row r="10" spans="9:11" x14ac:dyDescent="0.25">
      <c r="I10" s="61" t="s">
        <v>115</v>
      </c>
      <c r="J10" s="63" t="s">
        <v>116</v>
      </c>
      <c r="K10" s="64"/>
    </row>
  </sheetData>
  <hyperlinks>
    <hyperlink ref="J6" location="CreditSales1!A1" display="Credit Sales" xr:uid="{D43B8A99-3587-4D38-8729-65EBDCEFBB7E}"/>
    <hyperlink ref="J7" location="Phonelines!A1" display="Phonelines" xr:uid="{7D3C1FA7-2B1F-48CC-ACEF-A671A050BF60}"/>
    <hyperlink ref="J8" location="Movies!A1" display="Movies" xr:uid="{4130C8EC-FBDA-40FB-9770-FB1A91A5E633}"/>
    <hyperlink ref="J9" location="RichestMen!A1" display="RichestMen" xr:uid="{F3878695-EBF7-4BF7-96C4-F260618DBD51}"/>
    <hyperlink ref="J10" location="Animals!A1" display="Animals" xr:uid="{4C063999-FDBC-4A44-AAE4-4BD6405FD2E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6562-252A-4BC9-B108-471A84B949C0}">
  <dimension ref="A1:O8"/>
  <sheetViews>
    <sheetView topLeftCell="B1" workbookViewId="0">
      <selection activeCell="P7" sqref="O7:P7"/>
    </sheetView>
  </sheetViews>
  <sheetFormatPr defaultRowHeight="15" x14ac:dyDescent="0.25"/>
  <cols>
    <col min="1" max="1" width="17.7109375" customWidth="1"/>
    <col min="3" max="3" width="17.42578125" customWidth="1"/>
    <col min="4" max="4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t="s">
        <v>4</v>
      </c>
      <c r="B2">
        <v>200</v>
      </c>
      <c r="C2">
        <v>8</v>
      </c>
      <c r="D2" s="57">
        <f>B2*C2</f>
        <v>1600</v>
      </c>
    </row>
    <row r="3" spans="1:15" x14ac:dyDescent="0.25">
      <c r="A3" t="s">
        <v>5</v>
      </c>
      <c r="B3">
        <v>150</v>
      </c>
      <c r="C3">
        <v>12</v>
      </c>
      <c r="D3" s="57">
        <f t="shared" ref="D3:D7" si="0">B3*C3</f>
        <v>1800</v>
      </c>
      <c r="E3" s="28"/>
    </row>
    <row r="4" spans="1:15" x14ac:dyDescent="0.25">
      <c r="A4" t="s">
        <v>6</v>
      </c>
      <c r="B4">
        <v>300</v>
      </c>
      <c r="C4">
        <v>12</v>
      </c>
      <c r="D4" s="57">
        <f t="shared" si="0"/>
        <v>3600</v>
      </c>
      <c r="E4" s="28"/>
    </row>
    <row r="5" spans="1:15" x14ac:dyDescent="0.25">
      <c r="A5" t="s">
        <v>7</v>
      </c>
      <c r="B5">
        <v>250</v>
      </c>
      <c r="C5">
        <v>12</v>
      </c>
      <c r="D5" s="57">
        <f t="shared" si="0"/>
        <v>3000</v>
      </c>
      <c r="E5" s="28"/>
    </row>
    <row r="6" spans="1:15" x14ac:dyDescent="0.25">
      <c r="A6" t="s">
        <v>8</v>
      </c>
      <c r="B6">
        <v>500</v>
      </c>
      <c r="C6">
        <v>12</v>
      </c>
      <c r="D6" s="57">
        <f t="shared" si="0"/>
        <v>6000</v>
      </c>
      <c r="E6" s="28"/>
    </row>
    <row r="7" spans="1:15" x14ac:dyDescent="0.25">
      <c r="A7" t="s">
        <v>9</v>
      </c>
      <c r="B7">
        <v>15000</v>
      </c>
      <c r="C7">
        <v>36</v>
      </c>
      <c r="D7" s="57">
        <f t="shared" si="0"/>
        <v>540000</v>
      </c>
      <c r="E7" s="28"/>
      <c r="O7" s="60" t="s">
        <v>117</v>
      </c>
    </row>
    <row r="8" spans="1:15" x14ac:dyDescent="0.25">
      <c r="A8" t="s">
        <v>10</v>
      </c>
      <c r="B8" s="58">
        <f>SUM(B2:B7)</f>
        <v>16400</v>
      </c>
      <c r="C8" s="58"/>
      <c r="D8" s="59">
        <f>SUM(D2:D7)</f>
        <v>556000</v>
      </c>
    </row>
  </sheetData>
  <hyperlinks>
    <hyperlink ref="O7" location="'TABLE OF CONTENTS'!A1" display="TableOfContents" xr:uid="{75BF712C-EEB3-4F17-895F-3E31384678C9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A059-9916-40B0-8C5D-FAC2775AAA43}">
  <dimension ref="A1:K11"/>
  <sheetViews>
    <sheetView tabSelected="1" workbookViewId="0">
      <selection activeCell="F9" sqref="F9"/>
    </sheetView>
  </sheetViews>
  <sheetFormatPr defaultRowHeight="15" x14ac:dyDescent="0.25"/>
  <cols>
    <col min="2" max="2" width="12.5703125" bestFit="1" customWidth="1"/>
    <col min="3" max="3" width="19.42578125" bestFit="1" customWidth="1"/>
    <col min="4" max="4" width="37.28515625" bestFit="1" customWidth="1"/>
    <col min="5" max="5" width="42.85546875" bestFit="1" customWidth="1"/>
  </cols>
  <sheetData>
    <row r="1" spans="1:11" x14ac:dyDescent="0.25">
      <c r="A1" s="8" t="s">
        <v>11</v>
      </c>
      <c r="B1" s="9" t="s">
        <v>12</v>
      </c>
      <c r="C1" s="10" t="s">
        <v>13</v>
      </c>
      <c r="D1" s="10" t="s">
        <v>14</v>
      </c>
      <c r="E1" s="11" t="s">
        <v>15</v>
      </c>
    </row>
    <row r="2" spans="1:11" x14ac:dyDescent="0.25">
      <c r="A2" s="3" t="s">
        <v>16</v>
      </c>
      <c r="B2" s="12">
        <v>45266</v>
      </c>
      <c r="C2" s="2" t="s">
        <v>17</v>
      </c>
      <c r="D2" s="2" t="s">
        <v>18</v>
      </c>
      <c r="E2" s="4" t="s">
        <v>19</v>
      </c>
    </row>
    <row r="3" spans="1:11" x14ac:dyDescent="0.25">
      <c r="A3" s="3" t="s">
        <v>20</v>
      </c>
      <c r="B3" s="12">
        <v>45266</v>
      </c>
      <c r="C3" s="2" t="s">
        <v>21</v>
      </c>
      <c r="D3" s="2" t="s">
        <v>22</v>
      </c>
      <c r="E3" s="4" t="s">
        <v>23</v>
      </c>
    </row>
    <row r="4" spans="1:11" x14ac:dyDescent="0.25">
      <c r="A4" s="3" t="s">
        <v>24</v>
      </c>
      <c r="B4" s="12">
        <v>45267</v>
      </c>
      <c r="C4" s="2" t="s">
        <v>25</v>
      </c>
      <c r="D4" s="2" t="s">
        <v>26</v>
      </c>
      <c r="E4" s="4" t="s">
        <v>27</v>
      </c>
    </row>
    <row r="5" spans="1:11" x14ac:dyDescent="0.25">
      <c r="A5" s="3" t="s">
        <v>28</v>
      </c>
      <c r="B5" s="12">
        <v>45267</v>
      </c>
      <c r="C5" s="2" t="s">
        <v>29</v>
      </c>
      <c r="D5" s="2" t="s">
        <v>30</v>
      </c>
      <c r="E5" s="4" t="s">
        <v>31</v>
      </c>
    </row>
    <row r="6" spans="1:11" x14ac:dyDescent="0.25">
      <c r="A6" s="3" t="s">
        <v>32</v>
      </c>
      <c r="B6" s="12">
        <v>45268</v>
      </c>
      <c r="C6" s="2" t="s">
        <v>29</v>
      </c>
      <c r="D6" s="2" t="s">
        <v>33</v>
      </c>
      <c r="E6" s="4" t="s">
        <v>31</v>
      </c>
    </row>
    <row r="7" spans="1:11" x14ac:dyDescent="0.25">
      <c r="A7" s="3" t="s">
        <v>34</v>
      </c>
      <c r="B7" s="12">
        <v>45268</v>
      </c>
      <c r="C7" s="2" t="s">
        <v>17</v>
      </c>
      <c r="D7" s="2" t="s">
        <v>35</v>
      </c>
      <c r="E7" s="4" t="s">
        <v>19</v>
      </c>
    </row>
    <row r="8" spans="1:11" x14ac:dyDescent="0.25">
      <c r="A8" s="3" t="s">
        <v>36</v>
      </c>
      <c r="B8" s="12">
        <v>45271</v>
      </c>
      <c r="C8" s="2" t="s">
        <v>17</v>
      </c>
      <c r="D8" s="2" t="s">
        <v>37</v>
      </c>
      <c r="E8" s="4" t="s">
        <v>19</v>
      </c>
      <c r="F8" s="67" t="s">
        <v>118</v>
      </c>
    </row>
    <row r="9" spans="1:11" x14ac:dyDescent="0.25">
      <c r="A9" s="3" t="s">
        <v>38</v>
      </c>
      <c r="B9" s="12">
        <v>45271</v>
      </c>
      <c r="C9" s="1" t="s">
        <v>102</v>
      </c>
      <c r="D9" s="2" t="s">
        <v>103</v>
      </c>
      <c r="E9" s="4" t="s">
        <v>23</v>
      </c>
    </row>
    <row r="10" spans="1:11" x14ac:dyDescent="0.25">
      <c r="A10" s="5" t="s">
        <v>39</v>
      </c>
      <c r="B10" s="12">
        <v>45271</v>
      </c>
      <c r="C10" s="6" t="s">
        <v>104</v>
      </c>
      <c r="D10" s="6" t="s">
        <v>105</v>
      </c>
      <c r="E10" s="7" t="s">
        <v>23</v>
      </c>
    </row>
    <row r="11" spans="1:11" x14ac:dyDescent="0.25">
      <c r="B11" s="1"/>
      <c r="J11" s="60" t="s">
        <v>117</v>
      </c>
      <c r="K11" s="40"/>
    </row>
  </sheetData>
  <hyperlinks>
    <hyperlink ref="J11" location="'TABLE OF CONTENTS'!A1" display="TableOfContents" xr:uid="{46DB14B9-BB8D-4843-8D4C-C7159B0E4C03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184A-5BA4-4976-A053-539C917D71F2}">
  <dimension ref="B2:O25"/>
  <sheetViews>
    <sheetView workbookViewId="0">
      <selection activeCell="N14" sqref="N14:O14"/>
    </sheetView>
  </sheetViews>
  <sheetFormatPr defaultRowHeight="15" x14ac:dyDescent="0.25"/>
  <cols>
    <col min="2" max="2" width="38.85546875" bestFit="1" customWidth="1"/>
    <col min="3" max="3" width="12.5703125" customWidth="1"/>
    <col min="4" max="4" width="15" bestFit="1" customWidth="1"/>
    <col min="5" max="5" width="14.140625" customWidth="1"/>
  </cols>
  <sheetData>
    <row r="2" spans="2:15" x14ac:dyDescent="0.25">
      <c r="B2" s="19" t="s">
        <v>40</v>
      </c>
      <c r="C2" s="14" t="s">
        <v>41</v>
      </c>
      <c r="D2" s="22" t="s">
        <v>42</v>
      </c>
      <c r="E2" s="15" t="s">
        <v>43</v>
      </c>
    </row>
    <row r="3" spans="2:15" x14ac:dyDescent="0.25">
      <c r="B3" s="20" t="s">
        <v>44</v>
      </c>
      <c r="C3" s="16">
        <v>258000000</v>
      </c>
      <c r="D3" s="23">
        <v>887436184</v>
      </c>
      <c r="E3" s="17">
        <f>D3-C3</f>
        <v>629436184</v>
      </c>
    </row>
    <row r="4" spans="2:15" x14ac:dyDescent="0.25">
      <c r="B4" s="20" t="s">
        <v>45</v>
      </c>
      <c r="C4" s="16">
        <v>207000000</v>
      </c>
      <c r="D4" s="23">
        <v>553080025</v>
      </c>
      <c r="E4" s="17">
        <f t="shared" ref="E4:E22" si="0">D4-C4</f>
        <v>346080025</v>
      </c>
    </row>
    <row r="5" spans="2:15" x14ac:dyDescent="0.25">
      <c r="B5" s="20" t="s">
        <v>46</v>
      </c>
      <c r="C5" s="16">
        <v>204000000</v>
      </c>
      <c r="D5" s="23">
        <v>391081192</v>
      </c>
      <c r="E5" s="17">
        <f t="shared" si="0"/>
        <v>187081192</v>
      </c>
    </row>
    <row r="6" spans="2:15" x14ac:dyDescent="0.25">
      <c r="B6" s="20" t="s">
        <v>47</v>
      </c>
      <c r="C6" s="16">
        <v>200000000</v>
      </c>
      <c r="D6" s="23">
        <v>784024485</v>
      </c>
      <c r="E6" s="17">
        <f t="shared" si="0"/>
        <v>584024485</v>
      </c>
    </row>
    <row r="7" spans="2:15" x14ac:dyDescent="0.25">
      <c r="B7" s="20" t="s">
        <v>48</v>
      </c>
      <c r="C7" s="16">
        <v>200000000</v>
      </c>
      <c r="D7" s="23">
        <v>1835400000</v>
      </c>
      <c r="E7" s="17">
        <f t="shared" si="0"/>
        <v>1635400000</v>
      </c>
    </row>
    <row r="8" spans="2:15" x14ac:dyDescent="0.25">
      <c r="B8" s="20" t="s">
        <v>49</v>
      </c>
      <c r="C8" s="16">
        <v>180000000</v>
      </c>
      <c r="D8" s="23">
        <v>748806957</v>
      </c>
      <c r="E8" s="17">
        <f t="shared" si="0"/>
        <v>568806957</v>
      </c>
    </row>
    <row r="9" spans="2:15" x14ac:dyDescent="0.25">
      <c r="B9" s="20" t="s">
        <v>50</v>
      </c>
      <c r="C9" s="16">
        <v>175000000</v>
      </c>
      <c r="D9" s="23">
        <v>217700000</v>
      </c>
      <c r="E9" s="17">
        <f t="shared" si="0"/>
        <v>42700000</v>
      </c>
    </row>
    <row r="10" spans="2:15" x14ac:dyDescent="0.25">
      <c r="B10" s="20" t="s">
        <v>51</v>
      </c>
      <c r="C10" s="16">
        <v>175000000</v>
      </c>
      <c r="D10" s="23">
        <v>120698890</v>
      </c>
      <c r="E10" s="17">
        <f t="shared" si="0"/>
        <v>-54301110</v>
      </c>
    </row>
    <row r="11" spans="2:15" x14ac:dyDescent="0.25">
      <c r="B11" s="20" t="s">
        <v>52</v>
      </c>
      <c r="C11" s="16">
        <v>175000000</v>
      </c>
      <c r="D11" s="23">
        <v>264246220</v>
      </c>
      <c r="E11" s="17">
        <f t="shared" si="0"/>
        <v>89246220</v>
      </c>
    </row>
    <row r="12" spans="2:15" x14ac:dyDescent="0.25">
      <c r="B12" s="20" t="s">
        <v>53</v>
      </c>
      <c r="C12" s="16">
        <v>170000000</v>
      </c>
      <c r="D12" s="23">
        <v>433058296</v>
      </c>
      <c r="E12" s="17">
        <f t="shared" si="0"/>
        <v>263058296</v>
      </c>
    </row>
    <row r="13" spans="2:15" x14ac:dyDescent="0.25">
      <c r="B13" s="20" t="s">
        <v>54</v>
      </c>
      <c r="C13" s="16">
        <v>170000000</v>
      </c>
      <c r="D13" s="23">
        <v>296596043</v>
      </c>
      <c r="E13" s="17">
        <f t="shared" si="0"/>
        <v>126596043</v>
      </c>
    </row>
    <row r="14" spans="2:15" x14ac:dyDescent="0.25">
      <c r="B14" s="20" t="s">
        <v>55</v>
      </c>
      <c r="C14" s="16">
        <v>170000000</v>
      </c>
      <c r="D14" s="23">
        <v>300150546</v>
      </c>
      <c r="E14" s="17">
        <f t="shared" si="0"/>
        <v>130150546</v>
      </c>
      <c r="N14" s="60" t="s">
        <v>117</v>
      </c>
      <c r="O14" s="40"/>
    </row>
    <row r="15" spans="2:15" x14ac:dyDescent="0.25">
      <c r="B15" s="20" t="s">
        <v>56</v>
      </c>
      <c r="C15" s="16">
        <v>160000000</v>
      </c>
      <c r="D15" s="23">
        <v>733012359</v>
      </c>
      <c r="E15" s="17">
        <f t="shared" si="0"/>
        <v>573012359</v>
      </c>
    </row>
    <row r="16" spans="2:15" x14ac:dyDescent="0.25">
      <c r="B16" s="20" t="s">
        <v>57</v>
      </c>
      <c r="C16" s="16">
        <v>160000000</v>
      </c>
      <c r="D16" s="23">
        <v>181674817</v>
      </c>
      <c r="E16" s="17">
        <f t="shared" si="0"/>
        <v>21674817</v>
      </c>
    </row>
    <row r="17" spans="2:5" x14ac:dyDescent="0.25">
      <c r="B17" s="20" t="s">
        <v>58</v>
      </c>
      <c r="C17" s="16">
        <v>155000000</v>
      </c>
      <c r="D17" s="23">
        <v>167297191</v>
      </c>
      <c r="E17" s="17">
        <f t="shared" si="0"/>
        <v>12297191</v>
      </c>
    </row>
    <row r="18" spans="2:5" x14ac:dyDescent="0.25">
      <c r="B18" s="20" t="s">
        <v>59</v>
      </c>
      <c r="C18" s="16">
        <v>151500000</v>
      </c>
      <c r="D18" s="23">
        <v>450500000</v>
      </c>
      <c r="E18" s="17">
        <f t="shared" si="0"/>
        <v>299000000</v>
      </c>
    </row>
    <row r="19" spans="2:5" x14ac:dyDescent="0.25">
      <c r="B19" s="20" t="s">
        <v>60</v>
      </c>
      <c r="C19" s="16">
        <v>150000000</v>
      </c>
      <c r="D19" s="23">
        <v>892213036</v>
      </c>
      <c r="E19" s="17">
        <f t="shared" si="0"/>
        <v>742213036</v>
      </c>
    </row>
    <row r="20" spans="2:5" x14ac:dyDescent="0.25">
      <c r="B20" s="20" t="s">
        <v>61</v>
      </c>
      <c r="C20" s="16">
        <v>150000000</v>
      </c>
      <c r="D20" s="23">
        <v>822828538</v>
      </c>
      <c r="E20" s="17">
        <f t="shared" si="0"/>
        <v>672828538</v>
      </c>
    </row>
    <row r="21" spans="2:5" x14ac:dyDescent="0.25">
      <c r="B21" s="20" t="s">
        <v>62</v>
      </c>
      <c r="C21" s="16">
        <v>150000000</v>
      </c>
      <c r="D21" s="23">
        <v>397501348</v>
      </c>
      <c r="E21" s="17">
        <f t="shared" si="0"/>
        <v>247501348</v>
      </c>
    </row>
    <row r="22" spans="2:5" x14ac:dyDescent="0.25">
      <c r="B22" s="21" t="s">
        <v>63</v>
      </c>
      <c r="C22" s="18">
        <v>150000000</v>
      </c>
      <c r="D22" s="24">
        <v>497298577</v>
      </c>
      <c r="E22" s="17">
        <f t="shared" si="0"/>
        <v>347298577</v>
      </c>
    </row>
    <row r="24" spans="2:5" x14ac:dyDescent="0.25">
      <c r="B24" s="13"/>
      <c r="C24" s="13"/>
      <c r="D24" s="25" t="s">
        <v>64</v>
      </c>
      <c r="E24" s="27">
        <f>MAX(E3:E22)</f>
        <v>1635400000</v>
      </c>
    </row>
    <row r="25" spans="2:5" x14ac:dyDescent="0.25">
      <c r="B25" s="13"/>
      <c r="C25" s="13"/>
      <c r="D25" s="26" t="s">
        <v>65</v>
      </c>
      <c r="E25" s="27">
        <f>MIN(E2:E22)</f>
        <v>-54301110</v>
      </c>
    </row>
  </sheetData>
  <hyperlinks>
    <hyperlink ref="N14" location="'TABLE OF CONTENTS'!A1" display="TableOfContents" xr:uid="{A64D54F4-0B00-4B62-B4F2-EF1B13EA10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B7F7-FE8F-4E6A-88AC-14E04EB43447}">
  <dimension ref="B2:P16"/>
  <sheetViews>
    <sheetView workbookViewId="0">
      <selection activeCell="O13" sqref="O13"/>
    </sheetView>
  </sheetViews>
  <sheetFormatPr defaultRowHeight="15" x14ac:dyDescent="0.25"/>
  <cols>
    <col min="3" max="3" width="23.28515625" bestFit="1" customWidth="1"/>
    <col min="5" max="5" width="12.7109375" bestFit="1" customWidth="1"/>
    <col min="6" max="6" width="15.42578125" bestFit="1" customWidth="1"/>
  </cols>
  <sheetData>
    <row r="2" spans="2:16" x14ac:dyDescent="0.25">
      <c r="B2" s="51" t="s">
        <v>85</v>
      </c>
      <c r="C2" s="50"/>
      <c r="D2" s="46"/>
      <c r="E2" s="46"/>
      <c r="F2" s="47"/>
    </row>
    <row r="3" spans="2:16" x14ac:dyDescent="0.25">
      <c r="B3" s="44" t="s">
        <v>86</v>
      </c>
      <c r="C3" s="42" t="s">
        <v>66</v>
      </c>
      <c r="D3" s="45" t="s">
        <v>87</v>
      </c>
      <c r="E3" s="43" t="s">
        <v>88</v>
      </c>
      <c r="F3" s="45" t="s">
        <v>89</v>
      </c>
    </row>
    <row r="4" spans="2:16" x14ac:dyDescent="0.25">
      <c r="B4" s="52">
        <v>1</v>
      </c>
      <c r="C4" s="53" t="s">
        <v>90</v>
      </c>
      <c r="D4" s="54">
        <v>74</v>
      </c>
      <c r="E4" s="54">
        <v>211</v>
      </c>
      <c r="F4" s="55">
        <f>E4/D4</f>
        <v>2.8513513513513513</v>
      </c>
    </row>
    <row r="5" spans="2:16" x14ac:dyDescent="0.25">
      <c r="B5" s="52">
        <v>2</v>
      </c>
      <c r="C5" s="53" t="s">
        <v>91</v>
      </c>
      <c r="D5" s="54">
        <v>51</v>
      </c>
      <c r="E5" s="54">
        <v>212</v>
      </c>
      <c r="F5" s="55">
        <f t="shared" ref="F5:F13" si="0">E5/D5</f>
        <v>4.1568627450980395</v>
      </c>
    </row>
    <row r="6" spans="2:16" x14ac:dyDescent="0.25">
      <c r="B6" s="52">
        <v>3</v>
      </c>
      <c r="C6" s="53" t="s">
        <v>92</v>
      </c>
      <c r="D6" s="54">
        <v>59</v>
      </c>
      <c r="E6" s="54">
        <v>213</v>
      </c>
      <c r="F6" s="55">
        <f t="shared" si="0"/>
        <v>3.6101694915254239</v>
      </c>
    </row>
    <row r="7" spans="2:16" x14ac:dyDescent="0.25">
      <c r="B7" s="52">
        <v>4</v>
      </c>
      <c r="C7" s="53" t="s">
        <v>93</v>
      </c>
      <c r="D7" s="54">
        <v>78</v>
      </c>
      <c r="E7" s="54">
        <v>214</v>
      </c>
      <c r="F7" s="55">
        <f t="shared" si="0"/>
        <v>2.7435897435897436</v>
      </c>
    </row>
    <row r="8" spans="2:16" x14ac:dyDescent="0.25">
      <c r="B8" s="52">
        <v>5</v>
      </c>
      <c r="C8" s="53" t="s">
        <v>94</v>
      </c>
      <c r="D8" s="54">
        <v>92</v>
      </c>
      <c r="E8" s="54">
        <v>215</v>
      </c>
      <c r="F8" s="55">
        <f t="shared" si="0"/>
        <v>2.3369565217391304</v>
      </c>
    </row>
    <row r="9" spans="2:16" x14ac:dyDescent="0.25">
      <c r="B9" s="52">
        <v>6</v>
      </c>
      <c r="C9" s="53" t="s">
        <v>95</v>
      </c>
      <c r="D9" s="54">
        <v>67</v>
      </c>
      <c r="E9" s="54">
        <v>216</v>
      </c>
      <c r="F9" s="55">
        <f t="shared" si="0"/>
        <v>3.2238805970149254</v>
      </c>
    </row>
    <row r="10" spans="2:16" x14ac:dyDescent="0.25">
      <c r="B10" s="52">
        <v>7</v>
      </c>
      <c r="C10" s="53" t="s">
        <v>96</v>
      </c>
      <c r="D10" s="54">
        <v>81</v>
      </c>
      <c r="E10" s="54">
        <v>217</v>
      </c>
      <c r="F10" s="55">
        <f t="shared" si="0"/>
        <v>2.6790123456790123</v>
      </c>
    </row>
    <row r="11" spans="2:16" x14ac:dyDescent="0.25">
      <c r="B11" s="52">
        <v>8</v>
      </c>
      <c r="C11" s="53" t="s">
        <v>97</v>
      </c>
      <c r="D11" s="54">
        <v>83</v>
      </c>
      <c r="E11" s="54">
        <v>218</v>
      </c>
      <c r="F11" s="55">
        <f t="shared" si="0"/>
        <v>2.6265060240963853</v>
      </c>
    </row>
    <row r="12" spans="2:16" x14ac:dyDescent="0.25">
      <c r="B12" s="52">
        <v>9</v>
      </c>
      <c r="C12" s="53" t="s">
        <v>98</v>
      </c>
      <c r="D12" s="54">
        <v>65</v>
      </c>
      <c r="E12" s="54">
        <v>219</v>
      </c>
      <c r="F12" s="55">
        <f t="shared" si="0"/>
        <v>3.3692307692307693</v>
      </c>
    </row>
    <row r="13" spans="2:16" x14ac:dyDescent="0.25">
      <c r="B13" s="52">
        <v>10</v>
      </c>
      <c r="C13" s="53" t="s">
        <v>99</v>
      </c>
      <c r="D13" s="54">
        <v>67</v>
      </c>
      <c r="E13" s="54">
        <v>220</v>
      </c>
      <c r="F13" s="55">
        <f t="shared" si="0"/>
        <v>3.283582089552239</v>
      </c>
      <c r="O13" s="60" t="s">
        <v>117</v>
      </c>
      <c r="P13" s="40"/>
    </row>
    <row r="14" spans="2:16" x14ac:dyDescent="0.25">
      <c r="B14" s="40"/>
      <c r="C14" s="40"/>
      <c r="D14" s="40"/>
      <c r="E14" s="40"/>
      <c r="F14" s="41"/>
    </row>
    <row r="15" spans="2:16" x14ac:dyDescent="0.25">
      <c r="B15" s="40"/>
      <c r="C15" s="40"/>
      <c r="D15" s="40"/>
      <c r="E15" s="48" t="s">
        <v>100</v>
      </c>
      <c r="F15" s="56">
        <f>SUM(F4:F13)</f>
        <v>30.881141678877022</v>
      </c>
    </row>
    <row r="16" spans="2:16" x14ac:dyDescent="0.25">
      <c r="B16" s="40"/>
      <c r="C16" s="40"/>
      <c r="D16" s="40"/>
      <c r="E16" s="49" t="s">
        <v>101</v>
      </c>
      <c r="F16" s="56">
        <f>AVERAGE(F4:F13)</f>
        <v>3.088114167887702</v>
      </c>
    </row>
  </sheetData>
  <hyperlinks>
    <hyperlink ref="O13" location="'TABLE OF CONTENTS'!A1" display="TableOfContents" xr:uid="{97D6C56D-2E00-4D59-AF2A-3F1FF18938A7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6752-51C9-41F6-A3BE-4AD9366B3F68}">
  <dimension ref="B2:N13"/>
  <sheetViews>
    <sheetView workbookViewId="0">
      <selection activeCell="M11" sqref="M11"/>
    </sheetView>
  </sheetViews>
  <sheetFormatPr defaultRowHeight="15" x14ac:dyDescent="0.25"/>
  <cols>
    <col min="2" max="2" width="17.28515625" bestFit="1" customWidth="1"/>
    <col min="4" max="4" width="15.7109375" bestFit="1" customWidth="1"/>
    <col min="5" max="5" width="15" bestFit="1" customWidth="1"/>
    <col min="6" max="6" width="13.7109375" bestFit="1" customWidth="1"/>
  </cols>
  <sheetData>
    <row r="2" spans="2:14" x14ac:dyDescent="0.25">
      <c r="B2" s="31" t="s">
        <v>66</v>
      </c>
      <c r="C2" s="32" t="s">
        <v>67</v>
      </c>
      <c r="D2" s="32" t="s">
        <v>68</v>
      </c>
      <c r="E2" s="32" t="s">
        <v>69</v>
      </c>
      <c r="F2" s="33" t="s">
        <v>70</v>
      </c>
    </row>
    <row r="3" spans="2:14" x14ac:dyDescent="0.25">
      <c r="B3" s="34" t="s">
        <v>71</v>
      </c>
      <c r="C3" s="28" t="s">
        <v>72</v>
      </c>
      <c r="D3" s="29">
        <v>14</v>
      </c>
      <c r="E3" s="29">
        <v>3</v>
      </c>
      <c r="F3" s="38">
        <f>AVERAGE(D3/E3)</f>
        <v>4.666666666666667</v>
      </c>
    </row>
    <row r="4" spans="2:14" x14ac:dyDescent="0.25">
      <c r="B4" s="34" t="s">
        <v>73</v>
      </c>
      <c r="C4" s="28" t="s">
        <v>74</v>
      </c>
      <c r="D4" s="29">
        <v>13</v>
      </c>
      <c r="E4" s="29">
        <v>3</v>
      </c>
      <c r="F4" s="38">
        <f t="shared" ref="F4:F11" si="0">AVERAGE(D4/E4)</f>
        <v>4.333333333333333</v>
      </c>
    </row>
    <row r="5" spans="2:14" x14ac:dyDescent="0.25">
      <c r="B5" s="34" t="s">
        <v>75</v>
      </c>
      <c r="C5" s="28" t="s">
        <v>72</v>
      </c>
      <c r="D5" s="29">
        <v>16</v>
      </c>
      <c r="E5" s="29">
        <v>2</v>
      </c>
      <c r="F5" s="38">
        <f t="shared" si="0"/>
        <v>8</v>
      </c>
    </row>
    <row r="6" spans="2:14" x14ac:dyDescent="0.25">
      <c r="B6" s="34" t="s">
        <v>76</v>
      </c>
      <c r="C6" s="28" t="s">
        <v>77</v>
      </c>
      <c r="D6" s="29">
        <v>16</v>
      </c>
      <c r="E6" s="29">
        <v>3</v>
      </c>
      <c r="F6" s="38">
        <f t="shared" si="0"/>
        <v>5.333333333333333</v>
      </c>
    </row>
    <row r="7" spans="2:14" x14ac:dyDescent="0.25">
      <c r="B7" s="34" t="s">
        <v>78</v>
      </c>
      <c r="C7" s="28" t="s">
        <v>72</v>
      </c>
      <c r="D7" s="29">
        <v>17</v>
      </c>
      <c r="E7" s="29">
        <v>5</v>
      </c>
      <c r="F7" s="38">
        <f t="shared" si="0"/>
        <v>3.4</v>
      </c>
    </row>
    <row r="8" spans="2:14" x14ac:dyDescent="0.25">
      <c r="B8" s="34" t="s">
        <v>79</v>
      </c>
      <c r="C8" s="28" t="s">
        <v>74</v>
      </c>
      <c r="D8" s="29">
        <v>12</v>
      </c>
      <c r="E8" s="29">
        <v>2</v>
      </c>
      <c r="F8" s="38">
        <f t="shared" si="0"/>
        <v>6</v>
      </c>
    </row>
    <row r="9" spans="2:14" x14ac:dyDescent="0.25">
      <c r="B9" s="34" t="s">
        <v>80</v>
      </c>
      <c r="C9" s="28" t="s">
        <v>81</v>
      </c>
      <c r="D9" s="29">
        <v>13</v>
      </c>
      <c r="E9" s="29">
        <v>3</v>
      </c>
      <c r="F9" s="38">
        <f t="shared" si="0"/>
        <v>4.333333333333333</v>
      </c>
    </row>
    <row r="10" spans="2:14" x14ac:dyDescent="0.25">
      <c r="B10" s="34" t="s">
        <v>82</v>
      </c>
      <c r="C10" s="28" t="s">
        <v>72</v>
      </c>
      <c r="D10" s="29">
        <v>17</v>
      </c>
      <c r="E10" s="29">
        <v>5</v>
      </c>
      <c r="F10" s="38">
        <f t="shared" si="0"/>
        <v>3.4</v>
      </c>
    </row>
    <row r="11" spans="2:14" x14ac:dyDescent="0.25">
      <c r="B11" s="35" t="s">
        <v>83</v>
      </c>
      <c r="C11" s="36" t="s">
        <v>72</v>
      </c>
      <c r="D11" s="37">
        <v>18</v>
      </c>
      <c r="E11" s="37">
        <v>5</v>
      </c>
      <c r="F11" s="38">
        <f t="shared" si="0"/>
        <v>3.6</v>
      </c>
      <c r="M11" s="60" t="s">
        <v>117</v>
      </c>
      <c r="N11" s="40"/>
    </row>
    <row r="13" spans="2:14" x14ac:dyDescent="0.25">
      <c r="B13" s="28"/>
      <c r="C13" s="28"/>
      <c r="D13" s="28"/>
      <c r="E13" s="30" t="s">
        <v>84</v>
      </c>
      <c r="F13" s="39">
        <f>AVERAGE(F3:F11)</f>
        <v>4.7851851851851848</v>
      </c>
    </row>
  </sheetData>
  <hyperlinks>
    <hyperlink ref="M11" location="'TABLE OF CONTENTS'!A1" display="TableOfContents" xr:uid="{89D6E9B7-CD5D-4847-AF3B-D381CF316E6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CONTENTS</vt:lpstr>
      <vt:lpstr>CreditSales1</vt:lpstr>
      <vt:lpstr>Phonelines</vt:lpstr>
      <vt:lpstr>Movies</vt:lpstr>
      <vt:lpstr>RichestMen</vt:lpstr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2023-09-08T08:04:15Z</dcterms:created>
  <dcterms:modified xsi:type="dcterms:W3CDTF">2023-09-08T09:29:22Z</dcterms:modified>
</cp:coreProperties>
</file>