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tada" sheetId="1" r:id="rId4"/>
    <sheet state="visible" name="Cálculos" sheetId="2" r:id="rId5"/>
  </sheets>
  <definedNames/>
  <calcPr/>
</workbook>
</file>

<file path=xl/sharedStrings.xml><?xml version="1.0" encoding="utf-8"?>
<sst xmlns="http://schemas.openxmlformats.org/spreadsheetml/2006/main" count="205" uniqueCount="87">
  <si>
    <t>Contribución de los miembros del equipo</t>
  </si>
  <si>
    <t xml:space="preserve"> </t>
  </si>
  <si>
    <t>El siguiente documento, muestra en detalla la contribución hecha por cada integrante del equipo</t>
  </si>
  <si>
    <t>Encargado: Emmanuel Chable</t>
  </si>
  <si>
    <t>V 0.1</t>
  </si>
  <si>
    <t>El calculo de las aportaciones se realizo mediante la calificacion individual de cada integrante, El que obtuviera una calificacion perfecta en alguno de los puntos a calificar, significa que realizo y aporto lo justo que le correspondia, en ese caso esa personas sería la que tendria más aportacion en ese apartado.</t>
  </si>
  <si>
    <t>Los apartados a calificar fueron, las reuniones que se tuvieron, y los documentos más importantes desarrollados (plan de investigación, plan de proyecto, plan de trabajo) al igual que el trabajo colaborativo de los integrantes.</t>
  </si>
  <si>
    <t>Contribuciones de la segunda entrega</t>
  </si>
  <si>
    <t>El lider toma registro de está tabla</t>
  </si>
  <si>
    <t>Reuniones (30%)</t>
  </si>
  <si>
    <t>Integrantes</t>
  </si>
  <si>
    <t>Promedio</t>
  </si>
  <si>
    <t>Porcentaje</t>
  </si>
  <si>
    <t>Calificación</t>
  </si>
  <si>
    <t>Contribucion</t>
  </si>
  <si>
    <t>Asistió</t>
  </si>
  <si>
    <t>Comunicacion</t>
  </si>
  <si>
    <t>Asistencias</t>
  </si>
  <si>
    <t>Asistencia</t>
  </si>
  <si>
    <t>Eusebio</t>
  </si>
  <si>
    <t>Victor</t>
  </si>
  <si>
    <t>Nicolás</t>
  </si>
  <si>
    <t>Emmanuel</t>
  </si>
  <si>
    <t>Calificación total</t>
  </si>
  <si>
    <t>Si</t>
  </si>
  <si>
    <t>No</t>
  </si>
  <si>
    <t>Valor</t>
  </si>
  <si>
    <t>Comunicación</t>
  </si>
  <si>
    <t>Nula</t>
  </si>
  <si>
    <t>Poca</t>
  </si>
  <si>
    <t>Participativo</t>
  </si>
  <si>
    <t>Proactivo</t>
  </si>
  <si>
    <t>Valores</t>
  </si>
  <si>
    <t>Descripción</t>
  </si>
  <si>
    <t>No ha mencionado ninguna palabra</t>
  </si>
  <si>
    <t>Realiza comentarios no tan relevantes al contenido</t>
  </si>
  <si>
    <t>Expresa ideas</t>
  </si>
  <si>
    <t>Ha expresado ideas, y comentarios del contenido generado</t>
  </si>
  <si>
    <t>Las siguientes tablas son calificadoas por los integrantes de equipo. NOTA. Cada quien califica en base a su columna</t>
  </si>
  <si>
    <t>Pruebas de usabilidad (20%)</t>
  </si>
  <si>
    <t>Integrantes a calificar</t>
  </si>
  <si>
    <t>Ortografía</t>
  </si>
  <si>
    <t>Contenido generado</t>
  </si>
  <si>
    <t xml:space="preserve">Victor        	</t>
  </si>
  <si>
    <t>Avances del proyecto (20%)</t>
  </si>
  <si>
    <t>Prototipo en FIGMA (20%)</t>
  </si>
  <si>
    <t xml:space="preserve">Eusebio	</t>
  </si>
  <si>
    <t xml:space="preserve">Victor        </t>
  </si>
  <si>
    <t>Mala ortografía</t>
  </si>
  <si>
    <t>Ortografía media</t>
  </si>
  <si>
    <t>Excelente ortografía</t>
  </si>
  <si>
    <t>Muchas faltas ortográficas</t>
  </si>
  <si>
    <t>Cantidad moderada de faltas ortográficas pero aún con problemas de redacción</t>
  </si>
  <si>
    <t>Pocas faltas ortográficas y sin problemas de redacción</t>
  </si>
  <si>
    <t>Sin contenido</t>
  </si>
  <si>
    <t>Pocos apartados</t>
  </si>
  <si>
    <t>Cantidad considerable de apartados</t>
  </si>
  <si>
    <t>Excelente aportacion a los distintos apartados</t>
  </si>
  <si>
    <t>No generó ningún apartado</t>
  </si>
  <si>
    <t>Genera un 1 apartado</t>
  </si>
  <si>
    <t>Genera entre 2-3 apartados</t>
  </si>
  <si>
    <t>Genera más de 4 apartados de un documento</t>
  </si>
  <si>
    <t>En la siguiente tabla se, espera que cada integrante del equipo califique a sus otros compañeros. NOTA. Cada quien callifica su columna</t>
  </si>
  <si>
    <t>Calificacion individual(10%)</t>
  </si>
  <si>
    <t>Trabajo en equipo</t>
  </si>
  <si>
    <t>Actitud</t>
  </si>
  <si>
    <t>Procentaje</t>
  </si>
  <si>
    <t>inactivo</t>
  </si>
  <si>
    <t>Activo</t>
  </si>
  <si>
    <t>Descripcion</t>
  </si>
  <si>
    <t>No participa ni genera ideas</t>
  </si>
  <si>
    <t>Genera ideas</t>
  </si>
  <si>
    <t>Genera ideas y comenta las de los demás</t>
  </si>
  <si>
    <t>Negativa</t>
  </si>
  <si>
    <t>Media</t>
  </si>
  <si>
    <t>Positiva</t>
  </si>
  <si>
    <t>No participa, y realiza comentarios negativos.</t>
  </si>
  <si>
    <t>Participa minimamente y muestra preocupación de las actividades.</t>
  </si>
  <si>
    <t>Es muy activo, motiva al equipo y propone acciones de mejora.</t>
  </si>
  <si>
    <t>Contribucion general</t>
  </si>
  <si>
    <t>Nombre</t>
  </si>
  <si>
    <t>Aportacion promedio</t>
  </si>
  <si>
    <t>Avence general del proyecto</t>
  </si>
  <si>
    <t>Primera entrega</t>
  </si>
  <si>
    <t>Segunda entrega</t>
  </si>
  <si>
    <t>Tercera entrega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</si>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</sst>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yy"/>
  </numFmts>
  <fonts count="8">
    <font>
      <sz val="10.0"/>
      <color rgb="FF000000"/>
      <name val="Arial"/>
    </font>
    <font>
      <sz val="18.0"/>
      <color theme="1"/>
      <name val="Arial"/>
    </font>
    <font>
      <color theme="1"/>
      <name val="Arial"/>
    </font>
    <font>
      <sz val="12.0"/>
      <color theme="1"/>
      <name val="Arial"/>
    </font>
    <font>
      <sz val="12.0"/>
      <color rgb="FF000000"/>
      <name val="Arial"/>
    </font>
    <font/>
    <font>
      <color rgb="FFFFFFFF"/>
      <name val="Arial"/>
    </font>
    <font>
      <b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000000"/>
        <bgColor rgb="FF000000"/>
      </patternFill>
    </fill>
    <fill>
      <patternFill patternType="solid">
        <fgColor rgb="FF6FA8DC"/>
        <bgColor rgb="FF6FA8DC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2" fontId="4" numFmtId="0" xfId="0" applyAlignment="1" applyFill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2" fillId="0" fontId="5" numFmtId="0" xfId="0" applyBorder="1" applyFont="1"/>
    <xf borderId="3" fillId="0" fontId="5" numFmtId="0" xfId="0" applyBorder="1" applyFont="1"/>
    <xf borderId="4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horizontal="center" readingOrder="0"/>
    </xf>
    <xf borderId="1" fillId="3" fontId="6" numFmtId="0" xfId="0" applyAlignment="1" applyBorder="1" applyFill="1" applyFont="1">
      <alignment horizontal="center" readingOrder="0" vertical="center"/>
    </xf>
    <xf borderId="4" fillId="3" fontId="6" numFmtId="0" xfId="0" applyAlignment="1" applyBorder="1" applyFont="1">
      <alignment horizontal="center" readingOrder="0" vertical="center"/>
    </xf>
    <xf borderId="5" fillId="0" fontId="5" numFmtId="0" xfId="0" applyBorder="1" applyFont="1"/>
    <xf borderId="6" fillId="0" fontId="2" numFmtId="0" xfId="0" applyAlignment="1" applyBorder="1" applyFont="1">
      <alignment readingOrder="0"/>
    </xf>
    <xf borderId="6" fillId="3" fontId="6" numFmtId="0" xfId="0" applyAlignment="1" applyBorder="1" applyFont="1">
      <alignment horizontal="center" readingOrder="0" vertical="center"/>
    </xf>
    <xf borderId="6" fillId="3" fontId="6" numFmtId="0" xfId="0" applyAlignment="1" applyBorder="1" applyFont="1">
      <alignment horizontal="center" vertical="center"/>
    </xf>
    <xf borderId="6" fillId="3" fontId="6" numFmtId="9" xfId="0" applyAlignment="1" applyBorder="1" applyFont="1" applyNumberFormat="1">
      <alignment horizontal="center" vertical="center"/>
    </xf>
    <xf borderId="6" fillId="3" fontId="6" numFmtId="4" xfId="0" applyAlignment="1" applyBorder="1" applyFont="1" applyNumberFormat="1">
      <alignment horizontal="center" vertical="center"/>
    </xf>
    <xf borderId="6" fillId="3" fontId="6" numFmtId="10" xfId="0" applyBorder="1" applyFont="1" applyNumberFormat="1"/>
    <xf borderId="6" fillId="2" fontId="2" numFmtId="0" xfId="0" applyAlignment="1" applyBorder="1" applyFont="1">
      <alignment readingOrder="0" vertical="top"/>
    </xf>
    <xf borderId="6" fillId="3" fontId="6" numFmtId="0" xfId="0" applyAlignment="1" applyBorder="1" applyFont="1">
      <alignment readingOrder="0"/>
    </xf>
    <xf borderId="6" fillId="3" fontId="6" numFmtId="4" xfId="0" applyBorder="1" applyFont="1" applyNumberFormat="1"/>
    <xf borderId="6" fillId="4" fontId="2" numFmtId="0" xfId="0" applyAlignment="1" applyBorder="1" applyFill="1" applyFont="1">
      <alignment readingOrder="0"/>
    </xf>
    <xf borderId="6" fillId="0" fontId="2" numFmtId="0" xfId="0" applyAlignment="1" applyBorder="1" applyFont="1">
      <alignment readingOrder="0" shrinkToFit="0" vertical="top" wrapText="1"/>
    </xf>
    <xf borderId="6" fillId="0" fontId="2" numFmtId="0" xfId="0" applyAlignment="1" applyBorder="1" applyFont="1">
      <alignment readingOrder="0" shrinkToFit="0" wrapText="1"/>
    </xf>
    <xf borderId="6" fillId="0" fontId="2" numFmtId="0" xfId="0" applyAlignment="1" applyBorder="1" applyFont="1">
      <alignment readingOrder="0" shrinkToFit="0" textRotation="0" wrapText="1"/>
    </xf>
    <xf borderId="4" fillId="0" fontId="2" numFmtId="0" xfId="0" applyAlignment="1" applyBorder="1" applyFont="1">
      <alignment horizontal="center" readingOrder="0" shrinkToFit="0" vertical="center" wrapText="1"/>
    </xf>
    <xf borderId="6" fillId="3" fontId="6" numFmtId="0" xfId="0" applyAlignment="1" applyBorder="1" applyFont="1">
      <alignment horizontal="center" readingOrder="0" shrinkToFit="0" vertical="center" wrapText="1"/>
    </xf>
    <xf borderId="6" fillId="0" fontId="5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1" fillId="3" fontId="6" numFmtId="0" xfId="0" applyAlignment="1" applyBorder="1" applyFont="1">
      <alignment horizontal="center" readingOrder="0"/>
    </xf>
    <xf borderId="4" fillId="3" fontId="6" numFmtId="0" xfId="0" applyAlignment="1" applyBorder="1" applyFont="1">
      <alignment readingOrder="0"/>
    </xf>
    <xf borderId="6" fillId="3" fontId="6" numFmtId="0" xfId="0" applyAlignment="1" applyBorder="1" applyFont="1">
      <alignment readingOrder="0" shrinkToFit="0" wrapText="1"/>
    </xf>
    <xf borderId="6" fillId="3" fontId="6" numFmtId="0" xfId="0" applyAlignment="1" applyBorder="1" applyFont="1">
      <alignment horizontal="center"/>
    </xf>
    <xf borderId="6" fillId="3" fontId="6" numFmtId="0" xfId="0" applyBorder="1" applyFont="1"/>
    <xf borderId="6" fillId="3" fontId="6" numFmtId="9" xfId="0" applyBorder="1" applyFont="1" applyNumberFormat="1"/>
    <xf borderId="6" fillId="4" fontId="2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horizontal="center" readingOrder="0"/>
    </xf>
    <xf borderId="6" fillId="0" fontId="2" numFmtId="0" xfId="0" applyAlignment="1" applyBorder="1" applyFont="1">
      <alignment horizontal="center" readingOrder="0" shrinkToFit="0" vertical="center" wrapText="1"/>
    </xf>
    <xf borderId="6" fillId="5" fontId="2" numFmtId="0" xfId="0" applyAlignment="1" applyBorder="1" applyFill="1" applyFont="1">
      <alignment readingOrder="0"/>
    </xf>
    <xf borderId="6" fillId="0" fontId="5" numFmtId="3" xfId="0" applyAlignment="1" applyBorder="1" applyFont="1" applyNumberFormat="1">
      <alignment readingOrder="0"/>
    </xf>
    <xf borderId="6" fillId="0" fontId="2" numFmtId="3" xfId="0" applyAlignment="1" applyBorder="1" applyFont="1" applyNumberFormat="1">
      <alignment readingOrder="0"/>
    </xf>
    <xf borderId="1" fillId="3" fontId="6" numFmtId="4" xfId="0" applyAlignment="1" applyBorder="1" applyFont="1" applyNumberFormat="1">
      <alignment horizontal="center"/>
    </xf>
    <xf borderId="1" fillId="3" fontId="6" numFmtId="10" xfId="0" applyBorder="1" applyFont="1" applyNumberFormat="1"/>
    <xf borderId="0" fillId="0" fontId="2" numFmtId="0" xfId="0" applyAlignment="1" applyFont="1">
      <alignment shrinkToFit="0" wrapText="0"/>
    </xf>
    <xf borderId="1" fillId="6" fontId="7" numFmtId="0" xfId="0" applyAlignment="1" applyBorder="1" applyFill="1" applyFont="1">
      <alignment horizontal="center" readingOrder="0" vertical="center"/>
    </xf>
    <xf borderId="6" fillId="7" fontId="2" numFmtId="0" xfId="0" applyAlignment="1" applyBorder="1" applyFill="1" applyFont="1">
      <alignment horizontal="center" readingOrder="0" vertical="center"/>
    </xf>
    <xf borderId="6" fillId="2" fontId="2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ont="1">
      <alignment horizontal="center" readingOrder="0" vertical="center"/>
    </xf>
    <xf borderId="6" fillId="2" fontId="2" numFmtId="2" xfId="0" applyAlignment="1" applyBorder="1" applyFont="1" applyNumberFormat="1">
      <alignment horizontal="center" vertical="center"/>
    </xf>
    <xf borderId="6" fillId="2" fontId="2" numFmtId="10" xfId="0" applyAlignment="1" applyBorder="1" applyFont="1" applyNumberFormat="1">
      <alignment horizontal="center" vertical="center"/>
    </xf>
    <xf borderId="6" fillId="2" fontId="2" numFmtId="4" xfId="0" applyAlignment="1" applyBorder="1" applyFont="1" applyNumberFormat="1">
      <alignment horizontal="center" vertical="center"/>
    </xf>
    <xf borderId="6" fillId="7" fontId="2" numFmtId="0" xfId="0" applyAlignment="1" applyBorder="1" applyFont="1">
      <alignment horizontal="center" readingOrder="0"/>
    </xf>
    <xf borderId="6" fillId="2" fontId="2" numFmtId="2" xfId="0" applyAlignment="1" applyBorder="1" applyFont="1" applyNumberFormat="1">
      <alignment horizontal="center"/>
    </xf>
    <xf borderId="6" fillId="2" fontId="2" numFmtId="10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 readingOrder="0" shrinkToFit="0" vertical="center" wrapText="1"/>
    </xf>
    <xf borderId="6" fillId="4" fontId="2" numFmtId="0" xfId="0" applyAlignment="1" applyBorder="1" applyFont="1">
      <alignment horizontal="center" readingOrder="0" shrinkToFit="0" vertical="center" wrapText="1"/>
    </xf>
    <xf borderId="6" fillId="4" fontId="2" numFmtId="10" xfId="0" applyAlignment="1" applyBorder="1" applyFont="1" applyNumberFormat="1">
      <alignment horizontal="center" readingOrder="0" shrinkToFit="0" vertical="center" wrapText="1"/>
    </xf>
    <xf borderId="6" fillId="8" fontId="2" numFmtId="0" xfId="0" applyAlignment="1" applyBorder="1" applyFill="1" applyFont="1">
      <alignment horizontal="center" readingOrder="0" shrinkToFit="0" vertical="center" wrapText="1"/>
    </xf>
    <xf borderId="6" fillId="8" fontId="2" numFmtId="10" xfId="0" applyAlignment="1" applyBorder="1" applyFont="1" applyNumberFormat="1">
      <alignment horizontal="center" readingOrder="0" shrinkToFit="0" vertical="center" wrapText="1"/>
    </xf>
    <xf borderId="6" fillId="2" fontId="2" numFmtId="10" xfId="0" applyAlignment="1" applyBorder="1" applyFont="1" applyNumberFormat="1">
      <alignment horizontal="center" readingOrder="0" shrinkToFit="0" vertical="center" wrapText="1"/>
    </xf>
    <xf borderId="6" fillId="0" fontId="2" numFmtId="10" xfId="0" applyAlignment="1" applyBorder="1" applyFont="1" applyNumberFormat="1">
      <alignment horizontal="center" readingOrder="0" shrinkToFit="0" vertical="center" wrapText="1"/>
    </xf>
    <xf borderId="6" fillId="0" fontId="2" numFmtId="0" xfId="0" applyAlignment="1" applyBorder="1" applyFont="1">
      <alignment horizontal="center" readingOrder="0" vertical="center"/>
    </xf>
    <xf borderId="6" fillId="0" fontId="2" numFmtId="10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>
      <c r="E4" s="3" t="s">
        <v>2</v>
      </c>
    </row>
    <row r="8"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>
      <c r="E12" s="4"/>
      <c r="F12" s="3"/>
      <c r="G12" s="3" t="s">
        <v>3</v>
      </c>
      <c r="N12" s="4"/>
      <c r="O12" s="4"/>
    </row>
    <row r="13"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>
      <c r="E14" s="4"/>
      <c r="F14" s="4"/>
      <c r="G14" s="4"/>
      <c r="H14" s="4"/>
      <c r="I14" s="3" t="s">
        <v>4</v>
      </c>
      <c r="K14" s="4"/>
      <c r="L14" s="4"/>
      <c r="M14" s="4"/>
      <c r="N14" s="4"/>
      <c r="O14" s="4"/>
    </row>
    <row r="15"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>
      <c r="E18" s="4"/>
      <c r="F18" s="5" t="s">
        <v>5</v>
      </c>
      <c r="N18" s="4"/>
      <c r="O18" s="4"/>
    </row>
    <row r="19"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>
      <c r="E22" s="4"/>
      <c r="F22" s="6" t="s">
        <v>6</v>
      </c>
      <c r="N22" s="4"/>
      <c r="O22" s="4"/>
    </row>
    <row r="23">
      <c r="E23" s="4"/>
      <c r="N23" s="4"/>
      <c r="O23" s="4"/>
    </row>
    <row r="24">
      <c r="E24" s="4"/>
      <c r="N24" s="4"/>
      <c r="O24" s="4"/>
    </row>
  </sheetData>
  <mergeCells count="6">
    <mergeCell ref="A1:R1"/>
    <mergeCell ref="E4:O7"/>
    <mergeCell ref="G12:L12"/>
    <mergeCell ref="I14:J14"/>
    <mergeCell ref="F18:M18"/>
    <mergeCell ref="F22:M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14"/>
    <col customWidth="1" min="16" max="16" width="17.14"/>
    <col customWidth="1" min="17" max="17" width="21.14"/>
    <col customWidth="1" min="18" max="18" width="35.86"/>
    <col customWidth="1" min="19" max="19" width="17.29"/>
    <col customWidth="1" min="20" max="20" width="34.14"/>
  </cols>
  <sheetData>
    <row r="1">
      <c r="A1" s="7" t="s">
        <v>7</v>
      </c>
    </row>
    <row r="4">
      <c r="A4" s="8" t="s">
        <v>8</v>
      </c>
    </row>
    <row r="5">
      <c r="A5" s="9" t="s">
        <v>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1"/>
    </row>
    <row r="6">
      <c r="A6" s="12" t="s">
        <v>10</v>
      </c>
      <c r="B6" s="13">
        <v>44362.0</v>
      </c>
      <c r="C6" s="11"/>
      <c r="D6" s="13">
        <v>44363.0</v>
      </c>
      <c r="E6" s="11"/>
      <c r="F6" s="13">
        <v>44364.0</v>
      </c>
      <c r="G6" s="11"/>
      <c r="H6" s="13">
        <v>44365.0</v>
      </c>
      <c r="I6" s="11"/>
      <c r="J6" s="14" t="s">
        <v>11</v>
      </c>
      <c r="K6" s="11"/>
      <c r="L6" s="14" t="s">
        <v>12</v>
      </c>
      <c r="M6" s="11"/>
      <c r="N6" s="15" t="s">
        <v>13</v>
      </c>
      <c r="O6" s="15" t="s">
        <v>14</v>
      </c>
    </row>
    <row r="7">
      <c r="A7" s="16"/>
      <c r="B7" s="17" t="s">
        <v>15</v>
      </c>
      <c r="C7" s="17" t="s">
        <v>16</v>
      </c>
      <c r="D7" s="17" t="s">
        <v>15</v>
      </c>
      <c r="E7" s="17" t="s">
        <v>16</v>
      </c>
      <c r="F7" s="17" t="s">
        <v>15</v>
      </c>
      <c r="G7" s="17" t="s">
        <v>16</v>
      </c>
      <c r="H7" s="17" t="s">
        <v>15</v>
      </c>
      <c r="I7" s="17" t="s">
        <v>16</v>
      </c>
      <c r="J7" s="18" t="s">
        <v>17</v>
      </c>
      <c r="K7" s="18" t="s">
        <v>16</v>
      </c>
      <c r="L7" s="18" t="s">
        <v>18</v>
      </c>
      <c r="M7" s="18" t="s">
        <v>16</v>
      </c>
      <c r="N7" s="16"/>
      <c r="O7" s="16"/>
    </row>
    <row r="8">
      <c r="A8" s="17" t="s">
        <v>19</v>
      </c>
      <c r="B8" s="17">
        <v>1.0</v>
      </c>
      <c r="C8" s="17">
        <v>2.0</v>
      </c>
      <c r="D8" s="17">
        <v>1.0</v>
      </c>
      <c r="E8" s="17">
        <v>2.0</v>
      </c>
      <c r="F8" s="17">
        <v>1.0</v>
      </c>
      <c r="G8" s="17">
        <v>2.0</v>
      </c>
      <c r="H8" s="17">
        <v>1.0</v>
      </c>
      <c r="I8" s="17">
        <v>2.0</v>
      </c>
      <c r="J8" s="19">
        <f t="shared" ref="J8:J11" si="2">AVERAGE(B8,D8,F8,H8)</f>
        <v>1</v>
      </c>
      <c r="K8" s="19">
        <f t="shared" ref="K8:K11" si="3">AVERAGE(C8,E8,G8,I8)/3</f>
        <v>0.6666666667</v>
      </c>
      <c r="L8" s="20">
        <f t="shared" ref="L8:M8" si="1">J8</f>
        <v>1</v>
      </c>
      <c r="M8" s="20">
        <f t="shared" si="1"/>
        <v>0.6666666667</v>
      </c>
      <c r="N8" s="21">
        <f t="shared" ref="N8:N11" si="5">AVERAGE(L8,M8) * (30)</f>
        <v>25</v>
      </c>
      <c r="O8" s="22">
        <f t="shared" ref="O8:O11" si="6">N8/$N$12</f>
        <v>0.2380952381</v>
      </c>
    </row>
    <row r="9">
      <c r="A9" s="17" t="s">
        <v>20</v>
      </c>
      <c r="B9" s="17">
        <v>1.0</v>
      </c>
      <c r="C9" s="17">
        <v>2.0</v>
      </c>
      <c r="D9" s="17">
        <v>1.0</v>
      </c>
      <c r="E9" s="17">
        <v>2.0</v>
      </c>
      <c r="F9" s="17">
        <v>1.0</v>
      </c>
      <c r="G9" s="17">
        <v>2.0</v>
      </c>
      <c r="H9" s="23">
        <v>1.0</v>
      </c>
      <c r="I9" s="17">
        <v>2.0</v>
      </c>
      <c r="J9" s="19">
        <f t="shared" si="2"/>
        <v>1</v>
      </c>
      <c r="K9" s="19">
        <f t="shared" si="3"/>
        <v>0.6666666667</v>
      </c>
      <c r="L9" s="20">
        <f t="shared" ref="L9:M9" si="4">J9</f>
        <v>1</v>
      </c>
      <c r="M9" s="20">
        <f t="shared" si="4"/>
        <v>0.6666666667</v>
      </c>
      <c r="N9" s="21">
        <f t="shared" si="5"/>
        <v>25</v>
      </c>
      <c r="O9" s="22">
        <f t="shared" si="6"/>
        <v>0.2380952381</v>
      </c>
    </row>
    <row r="10">
      <c r="A10" s="17" t="s">
        <v>21</v>
      </c>
      <c r="B10" s="17">
        <v>1.0</v>
      </c>
      <c r="C10" s="17">
        <v>2.0</v>
      </c>
      <c r="D10" s="17">
        <v>1.0</v>
      </c>
      <c r="E10" s="17">
        <v>2.0</v>
      </c>
      <c r="F10" s="17">
        <v>1.0</v>
      </c>
      <c r="G10" s="17">
        <v>2.0</v>
      </c>
      <c r="H10" s="17">
        <v>1.0</v>
      </c>
      <c r="I10" s="17">
        <v>2.0</v>
      </c>
      <c r="J10" s="19">
        <f t="shared" si="2"/>
        <v>1</v>
      </c>
      <c r="K10" s="19">
        <f t="shared" si="3"/>
        <v>0.6666666667</v>
      </c>
      <c r="L10" s="20">
        <f t="shared" ref="L10:M10" si="7">J10</f>
        <v>1</v>
      </c>
      <c r="M10" s="20">
        <f t="shared" si="7"/>
        <v>0.6666666667</v>
      </c>
      <c r="N10" s="21">
        <f t="shared" si="5"/>
        <v>25</v>
      </c>
      <c r="O10" s="22">
        <f t="shared" si="6"/>
        <v>0.2380952381</v>
      </c>
    </row>
    <row r="11">
      <c r="A11" s="17" t="s">
        <v>22</v>
      </c>
      <c r="B11" s="17">
        <v>1.0</v>
      </c>
      <c r="C11" s="17">
        <v>3.0</v>
      </c>
      <c r="D11" s="17">
        <v>1.0</v>
      </c>
      <c r="E11" s="17">
        <v>3.0</v>
      </c>
      <c r="F11" s="17">
        <v>1.0</v>
      </c>
      <c r="G11" s="17">
        <v>3.0</v>
      </c>
      <c r="H11" s="17">
        <v>1.0</v>
      </c>
      <c r="I11" s="17">
        <v>3.0</v>
      </c>
      <c r="J11" s="19">
        <f t="shared" si="2"/>
        <v>1</v>
      </c>
      <c r="K11" s="19">
        <f t="shared" si="3"/>
        <v>1</v>
      </c>
      <c r="L11" s="20">
        <f t="shared" ref="L11:M11" si="8">J11</f>
        <v>1</v>
      </c>
      <c r="M11" s="20">
        <f t="shared" si="8"/>
        <v>1</v>
      </c>
      <c r="N11" s="21">
        <f t="shared" si="5"/>
        <v>30</v>
      </c>
      <c r="O11" s="22">
        <f t="shared" si="6"/>
        <v>0.2857142857</v>
      </c>
    </row>
    <row r="12">
      <c r="M12" s="24" t="s">
        <v>23</v>
      </c>
      <c r="N12" s="25">
        <f t="shared" ref="N12:O12" si="9">SUM(N8:N11)</f>
        <v>105</v>
      </c>
      <c r="O12" s="22">
        <f t="shared" si="9"/>
        <v>1</v>
      </c>
    </row>
    <row r="13">
      <c r="A13" s="17" t="s">
        <v>18</v>
      </c>
      <c r="B13" s="17" t="s">
        <v>24</v>
      </c>
      <c r="C13" s="17" t="s">
        <v>25</v>
      </c>
    </row>
    <row r="14">
      <c r="A14" s="17" t="s">
        <v>26</v>
      </c>
      <c r="B14" s="26">
        <v>1.0</v>
      </c>
      <c r="C14" s="26">
        <v>0.0</v>
      </c>
    </row>
    <row r="16">
      <c r="A16" s="17" t="s">
        <v>27</v>
      </c>
      <c r="B16" s="17" t="s">
        <v>28</v>
      </c>
      <c r="C16" s="17" t="s">
        <v>29</v>
      </c>
      <c r="D16" s="17" t="s">
        <v>30</v>
      </c>
      <c r="E16" s="17" t="s">
        <v>31</v>
      </c>
    </row>
    <row r="17">
      <c r="A17" s="17" t="s">
        <v>32</v>
      </c>
      <c r="B17" s="26">
        <v>0.0</v>
      </c>
      <c r="C17" s="26">
        <v>1.0</v>
      </c>
      <c r="D17" s="26">
        <v>2.0</v>
      </c>
      <c r="E17" s="26">
        <v>3.0</v>
      </c>
    </row>
    <row r="18">
      <c r="A18" s="17" t="s">
        <v>33</v>
      </c>
      <c r="B18" s="27" t="s">
        <v>34</v>
      </c>
      <c r="C18" s="28" t="s">
        <v>35</v>
      </c>
      <c r="D18" s="29" t="s">
        <v>36</v>
      </c>
      <c r="E18" s="28" t="s">
        <v>37</v>
      </c>
    </row>
    <row r="20">
      <c r="A20" s="8" t="s">
        <v>38</v>
      </c>
    </row>
    <row r="21">
      <c r="A21" s="9" t="s">
        <v>39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1"/>
    </row>
    <row r="22">
      <c r="A22" s="30" t="s">
        <v>40</v>
      </c>
      <c r="B22" s="9" t="s">
        <v>19</v>
      </c>
      <c r="C22" s="11"/>
      <c r="D22" s="9" t="s">
        <v>20</v>
      </c>
      <c r="E22" s="11"/>
      <c r="F22" s="9" t="s">
        <v>21</v>
      </c>
      <c r="G22" s="11"/>
      <c r="H22" s="9" t="s">
        <v>22</v>
      </c>
      <c r="I22" s="11"/>
      <c r="J22" s="14" t="s">
        <v>11</v>
      </c>
      <c r="K22" s="11"/>
      <c r="L22" s="14" t="s">
        <v>12</v>
      </c>
      <c r="M22" s="11"/>
      <c r="N22" s="15" t="s">
        <v>13</v>
      </c>
      <c r="O22" s="15" t="s">
        <v>14</v>
      </c>
    </row>
    <row r="23">
      <c r="A23" s="16"/>
      <c r="B23" s="17" t="s">
        <v>41</v>
      </c>
      <c r="C23" s="28" t="s">
        <v>42</v>
      </c>
      <c r="D23" s="17" t="s">
        <v>41</v>
      </c>
      <c r="E23" s="28" t="s">
        <v>42</v>
      </c>
      <c r="F23" s="17" t="s">
        <v>41</v>
      </c>
      <c r="G23" s="28" t="s">
        <v>42</v>
      </c>
      <c r="H23" s="17" t="s">
        <v>41</v>
      </c>
      <c r="I23" s="28" t="s">
        <v>42</v>
      </c>
      <c r="J23" s="18" t="s">
        <v>41</v>
      </c>
      <c r="K23" s="31" t="s">
        <v>42</v>
      </c>
      <c r="L23" s="18" t="s">
        <v>41</v>
      </c>
      <c r="M23" s="31" t="s">
        <v>42</v>
      </c>
      <c r="N23" s="16"/>
      <c r="O23" s="16"/>
    </row>
    <row r="24">
      <c r="A24" s="17" t="s">
        <v>19</v>
      </c>
      <c r="B24" s="32">
        <v>1.0</v>
      </c>
      <c r="C24" s="32">
        <v>2.0</v>
      </c>
      <c r="D24" s="17">
        <v>2.0</v>
      </c>
      <c r="E24" s="17">
        <v>3.0</v>
      </c>
      <c r="F24" s="17">
        <v>2.0</v>
      </c>
      <c r="G24" s="17">
        <v>3.0</v>
      </c>
      <c r="H24" s="32">
        <v>2.0</v>
      </c>
      <c r="I24" s="32">
        <v>2.0</v>
      </c>
      <c r="J24" s="19">
        <f t="shared" ref="J24:J27" si="11">AVERAGE(B24,D24,F24,H24)/2</f>
        <v>0.875</v>
      </c>
      <c r="K24" s="19">
        <f t="shared" ref="K24:K27" si="12">AVERAGE(C24,E24,G24,I24)/3</f>
        <v>0.8333333333</v>
      </c>
      <c r="L24" s="20">
        <f t="shared" ref="L24:M24" si="10">J24</f>
        <v>0.875</v>
      </c>
      <c r="M24" s="20">
        <f t="shared" si="10"/>
        <v>0.8333333333</v>
      </c>
      <c r="N24" s="21">
        <f t="shared" ref="N24:N27" si="14">AVERAGE(L24,M24) * (20)</f>
        <v>17.08333333</v>
      </c>
      <c r="O24" s="22">
        <f t="shared" ref="O24:O27" si="15">N24/$N$28</f>
        <v>0.2216216216</v>
      </c>
    </row>
    <row r="25">
      <c r="A25" s="17" t="s">
        <v>43</v>
      </c>
      <c r="B25" s="32">
        <v>2.0</v>
      </c>
      <c r="C25" s="32">
        <v>3.0</v>
      </c>
      <c r="D25" s="17">
        <v>2.0</v>
      </c>
      <c r="E25" s="17">
        <v>3.0</v>
      </c>
      <c r="F25" s="17">
        <v>2.0</v>
      </c>
      <c r="G25" s="17">
        <v>3.0</v>
      </c>
      <c r="H25" s="32">
        <v>2.0</v>
      </c>
      <c r="I25" s="32">
        <v>3.0</v>
      </c>
      <c r="J25" s="19">
        <f t="shared" si="11"/>
        <v>1</v>
      </c>
      <c r="K25" s="19">
        <f t="shared" si="12"/>
        <v>1</v>
      </c>
      <c r="L25" s="20">
        <f t="shared" ref="L25:M25" si="13">J25</f>
        <v>1</v>
      </c>
      <c r="M25" s="20">
        <f t="shared" si="13"/>
        <v>1</v>
      </c>
      <c r="N25" s="21">
        <f t="shared" si="14"/>
        <v>20</v>
      </c>
      <c r="O25" s="22">
        <f t="shared" si="15"/>
        <v>0.2594594595</v>
      </c>
    </row>
    <row r="26">
      <c r="A26" s="17" t="s">
        <v>21</v>
      </c>
      <c r="B26" s="32">
        <v>2.0</v>
      </c>
      <c r="C26" s="32">
        <v>3.0</v>
      </c>
      <c r="D26" s="17">
        <v>2.0</v>
      </c>
      <c r="E26" s="17">
        <v>3.0</v>
      </c>
      <c r="F26" s="32">
        <v>2.0</v>
      </c>
      <c r="G26" s="32">
        <v>3.0</v>
      </c>
      <c r="H26" s="32">
        <v>2.0</v>
      </c>
      <c r="I26" s="32">
        <v>3.0</v>
      </c>
      <c r="J26" s="19">
        <f t="shared" si="11"/>
        <v>1</v>
      </c>
      <c r="K26" s="19">
        <f t="shared" si="12"/>
        <v>1</v>
      </c>
      <c r="L26" s="20">
        <f t="shared" ref="L26:M26" si="16">J26</f>
        <v>1</v>
      </c>
      <c r="M26" s="20">
        <f t="shared" si="16"/>
        <v>1</v>
      </c>
      <c r="N26" s="21">
        <f t="shared" si="14"/>
        <v>20</v>
      </c>
      <c r="O26" s="22">
        <f t="shared" si="15"/>
        <v>0.2594594595</v>
      </c>
    </row>
    <row r="27">
      <c r="A27" s="17" t="s">
        <v>22</v>
      </c>
      <c r="B27" s="32">
        <v>2.0</v>
      </c>
      <c r="C27" s="32">
        <v>3.0</v>
      </c>
      <c r="D27" s="33">
        <v>2.0</v>
      </c>
      <c r="E27" s="33">
        <v>3.0</v>
      </c>
      <c r="F27" s="17">
        <v>2.0</v>
      </c>
      <c r="G27" s="32">
        <v>3.0</v>
      </c>
      <c r="H27" s="32">
        <v>2.0</v>
      </c>
      <c r="I27" s="32">
        <v>3.0</v>
      </c>
      <c r="J27" s="19">
        <f t="shared" si="11"/>
        <v>1</v>
      </c>
      <c r="K27" s="19">
        <f t="shared" si="12"/>
        <v>1</v>
      </c>
      <c r="L27" s="20">
        <f t="shared" ref="L27:M27" si="17">J27</f>
        <v>1</v>
      </c>
      <c r="M27" s="20">
        <f t="shared" si="17"/>
        <v>1</v>
      </c>
      <c r="N27" s="21">
        <f t="shared" si="14"/>
        <v>20</v>
      </c>
      <c r="O27" s="22">
        <f t="shared" si="15"/>
        <v>0.2594594595</v>
      </c>
    </row>
    <row r="28">
      <c r="M28" s="24" t="s">
        <v>23</v>
      </c>
      <c r="N28" s="25">
        <f t="shared" ref="N28:O28" si="18">SUM(N24:N27)</f>
        <v>77.08333333</v>
      </c>
      <c r="O28" s="22">
        <f t="shared" si="18"/>
        <v>1</v>
      </c>
    </row>
    <row r="30">
      <c r="A30" s="9" t="s">
        <v>44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1"/>
    </row>
    <row r="31">
      <c r="A31" s="30" t="s">
        <v>40</v>
      </c>
      <c r="B31" s="9" t="s">
        <v>19</v>
      </c>
      <c r="C31" s="11"/>
      <c r="D31" s="9" t="s">
        <v>20</v>
      </c>
      <c r="E31" s="11"/>
      <c r="F31" s="9" t="s">
        <v>21</v>
      </c>
      <c r="G31" s="11"/>
      <c r="H31" s="9" t="s">
        <v>22</v>
      </c>
      <c r="I31" s="11"/>
      <c r="J31" s="14" t="s">
        <v>11</v>
      </c>
      <c r="K31" s="11"/>
      <c r="L31" s="14" t="s">
        <v>12</v>
      </c>
      <c r="M31" s="11"/>
      <c r="N31" s="15" t="s">
        <v>13</v>
      </c>
      <c r="O31" s="15" t="s">
        <v>14</v>
      </c>
    </row>
    <row r="32">
      <c r="A32" s="16"/>
      <c r="B32" s="17" t="s">
        <v>41</v>
      </c>
      <c r="C32" s="28" t="s">
        <v>42</v>
      </c>
      <c r="D32" s="17" t="s">
        <v>41</v>
      </c>
      <c r="E32" s="28" t="s">
        <v>42</v>
      </c>
      <c r="F32" s="17" t="s">
        <v>41</v>
      </c>
      <c r="G32" s="28" t="s">
        <v>42</v>
      </c>
      <c r="H32" s="17" t="s">
        <v>41</v>
      </c>
      <c r="I32" s="28" t="s">
        <v>42</v>
      </c>
      <c r="J32" s="18" t="s">
        <v>41</v>
      </c>
      <c r="K32" s="31" t="s">
        <v>42</v>
      </c>
      <c r="L32" s="18" t="s">
        <v>41</v>
      </c>
      <c r="M32" s="31" t="s">
        <v>42</v>
      </c>
      <c r="N32" s="16"/>
      <c r="O32" s="16"/>
    </row>
    <row r="33">
      <c r="A33" s="17" t="s">
        <v>19</v>
      </c>
      <c r="B33" s="32">
        <v>2.0</v>
      </c>
      <c r="C33" s="32">
        <v>3.0</v>
      </c>
      <c r="D33" s="17">
        <v>2.0</v>
      </c>
      <c r="E33" s="17">
        <v>3.0</v>
      </c>
      <c r="F33" s="32">
        <v>2.0</v>
      </c>
      <c r="G33" s="32">
        <v>3.0</v>
      </c>
      <c r="H33" s="32">
        <v>2.0</v>
      </c>
      <c r="I33" s="32">
        <v>2.0</v>
      </c>
      <c r="J33" s="19">
        <f t="shared" ref="J33:J36" si="20">AVERAGE(B33,D33,F33,H33)/2</f>
        <v>1</v>
      </c>
      <c r="K33" s="19">
        <f t="shared" ref="K33:K36" si="21">AVERAGE(C33,E33,G33,I33)/3</f>
        <v>0.9166666667</v>
      </c>
      <c r="L33" s="20">
        <f t="shared" ref="L33:M33" si="19">J33</f>
        <v>1</v>
      </c>
      <c r="M33" s="20">
        <f t="shared" si="19"/>
        <v>0.9166666667</v>
      </c>
      <c r="N33" s="21">
        <f t="shared" ref="N33:N36" si="23">AVERAGE(L33,M33) * (20)</f>
        <v>19.16666667</v>
      </c>
      <c r="O33" s="22">
        <f t="shared" ref="O33:O36" si="24">N33/$N$37</f>
        <v>0.247311828</v>
      </c>
    </row>
    <row r="34">
      <c r="A34" s="17" t="s">
        <v>43</v>
      </c>
      <c r="B34" s="32">
        <v>2.0</v>
      </c>
      <c r="C34" s="32">
        <v>3.0</v>
      </c>
      <c r="D34" s="17">
        <v>2.0</v>
      </c>
      <c r="E34" s="17">
        <v>3.0</v>
      </c>
      <c r="F34" s="32">
        <v>2.0</v>
      </c>
      <c r="G34" s="32">
        <v>3.0</v>
      </c>
      <c r="H34" s="32">
        <v>2.0</v>
      </c>
      <c r="I34" s="32">
        <v>2.0</v>
      </c>
      <c r="J34" s="19">
        <f t="shared" si="20"/>
        <v>1</v>
      </c>
      <c r="K34" s="19">
        <f t="shared" si="21"/>
        <v>0.9166666667</v>
      </c>
      <c r="L34" s="20">
        <f t="shared" ref="L34:M34" si="22">J34</f>
        <v>1</v>
      </c>
      <c r="M34" s="20">
        <f t="shared" si="22"/>
        <v>0.9166666667</v>
      </c>
      <c r="N34" s="21">
        <f t="shared" si="23"/>
        <v>19.16666667</v>
      </c>
      <c r="O34" s="22">
        <f t="shared" si="24"/>
        <v>0.247311828</v>
      </c>
    </row>
    <row r="35">
      <c r="A35" s="17" t="s">
        <v>21</v>
      </c>
      <c r="B35" s="32">
        <v>2.0</v>
      </c>
      <c r="C35" s="32">
        <v>3.0</v>
      </c>
      <c r="D35" s="17">
        <v>2.0</v>
      </c>
      <c r="E35" s="17">
        <v>3.0</v>
      </c>
      <c r="F35" s="32">
        <v>2.0</v>
      </c>
      <c r="G35" s="32">
        <v>3.0</v>
      </c>
      <c r="H35" s="32">
        <v>2.0</v>
      </c>
      <c r="I35" s="32">
        <v>3.0</v>
      </c>
      <c r="J35" s="19">
        <f t="shared" si="20"/>
        <v>1</v>
      </c>
      <c r="K35" s="19">
        <f t="shared" si="21"/>
        <v>1</v>
      </c>
      <c r="L35" s="20">
        <f t="shared" ref="L35:M35" si="25">J35</f>
        <v>1</v>
      </c>
      <c r="M35" s="20">
        <f t="shared" si="25"/>
        <v>1</v>
      </c>
      <c r="N35" s="21">
        <f t="shared" si="23"/>
        <v>20</v>
      </c>
      <c r="O35" s="22">
        <f t="shared" si="24"/>
        <v>0.2580645161</v>
      </c>
    </row>
    <row r="36">
      <c r="A36" s="17" t="s">
        <v>22</v>
      </c>
      <c r="B36" s="32">
        <v>2.0</v>
      </c>
      <c r="C36" s="32">
        <v>3.0</v>
      </c>
      <c r="D36" s="33">
        <v>2.0</v>
      </c>
      <c r="E36" s="33">
        <v>3.0</v>
      </c>
      <c r="F36" s="32">
        <v>2.0</v>
      </c>
      <c r="G36" s="32">
        <v>3.0</v>
      </c>
      <c r="H36" s="32">
        <v>2.0</v>
      </c>
      <c r="I36" s="32">
        <v>2.0</v>
      </c>
      <c r="J36" s="19">
        <f t="shared" si="20"/>
        <v>1</v>
      </c>
      <c r="K36" s="19">
        <f t="shared" si="21"/>
        <v>0.9166666667</v>
      </c>
      <c r="L36" s="20">
        <f t="shared" ref="L36:M36" si="26">J36</f>
        <v>1</v>
      </c>
      <c r="M36" s="20">
        <f t="shared" si="26"/>
        <v>0.9166666667</v>
      </c>
      <c r="N36" s="21">
        <f t="shared" si="23"/>
        <v>19.16666667</v>
      </c>
      <c r="O36" s="22">
        <f t="shared" si="24"/>
        <v>0.247311828</v>
      </c>
    </row>
    <row r="37">
      <c r="M37" s="24" t="s">
        <v>23</v>
      </c>
      <c r="N37" s="25">
        <f t="shared" ref="N37:O37" si="27">SUM(N33:N36)</f>
        <v>77.5</v>
      </c>
      <c r="O37" s="22">
        <f t="shared" si="27"/>
        <v>1</v>
      </c>
    </row>
    <row r="39">
      <c r="A39" s="9" t="s">
        <v>45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1"/>
    </row>
    <row r="40">
      <c r="A40" s="30" t="s">
        <v>40</v>
      </c>
      <c r="B40" s="9" t="s">
        <v>46</v>
      </c>
      <c r="C40" s="11"/>
      <c r="D40" s="9" t="s">
        <v>47</v>
      </c>
      <c r="E40" s="11"/>
      <c r="F40" s="9" t="s">
        <v>21</v>
      </c>
      <c r="G40" s="11"/>
      <c r="H40" s="9" t="s">
        <v>22</v>
      </c>
      <c r="I40" s="11"/>
      <c r="J40" s="34" t="s">
        <v>11</v>
      </c>
      <c r="K40" s="11"/>
      <c r="L40" s="34" t="s">
        <v>12</v>
      </c>
      <c r="M40" s="11"/>
      <c r="N40" s="35" t="s">
        <v>13</v>
      </c>
      <c r="O40" s="15" t="s">
        <v>14</v>
      </c>
    </row>
    <row r="41">
      <c r="A41" s="16"/>
      <c r="B41" s="17" t="s">
        <v>41</v>
      </c>
      <c r="C41" s="28" t="s">
        <v>42</v>
      </c>
      <c r="D41" s="17" t="s">
        <v>41</v>
      </c>
      <c r="E41" s="28" t="s">
        <v>42</v>
      </c>
      <c r="F41" s="17" t="s">
        <v>41</v>
      </c>
      <c r="G41" s="28" t="s">
        <v>42</v>
      </c>
      <c r="H41" s="17" t="s">
        <v>41</v>
      </c>
      <c r="I41" s="28" t="s">
        <v>42</v>
      </c>
      <c r="J41" s="24" t="s">
        <v>41</v>
      </c>
      <c r="K41" s="36" t="s">
        <v>42</v>
      </c>
      <c r="L41" s="24" t="s">
        <v>41</v>
      </c>
      <c r="M41" s="36" t="s">
        <v>42</v>
      </c>
      <c r="N41" s="16"/>
      <c r="O41" s="16"/>
    </row>
    <row r="42">
      <c r="A42" s="17" t="s">
        <v>19</v>
      </c>
      <c r="B42" s="32">
        <v>2.0</v>
      </c>
      <c r="C42" s="32">
        <v>2.0</v>
      </c>
      <c r="D42" s="17">
        <v>2.0</v>
      </c>
      <c r="E42" s="17">
        <v>3.0</v>
      </c>
      <c r="F42" s="32">
        <v>2.0</v>
      </c>
      <c r="G42" s="32">
        <v>3.0</v>
      </c>
      <c r="H42" s="32">
        <v>2.0</v>
      </c>
      <c r="I42" s="32">
        <v>2.0</v>
      </c>
      <c r="J42" s="37">
        <f t="shared" ref="J42:J45" si="29">AVERAGE(B42,D42,F42,H42)/2</f>
        <v>1</v>
      </c>
      <c r="K42" s="38">
        <f t="shared" ref="K42:K45" si="30">AVERAGE(C42,E42,G42,I42)/3</f>
        <v>0.8333333333</v>
      </c>
      <c r="L42" s="39">
        <f t="shared" ref="L42:M42" si="28">J42</f>
        <v>1</v>
      </c>
      <c r="M42" s="39">
        <f t="shared" si="28"/>
        <v>0.8333333333</v>
      </c>
      <c r="N42" s="25">
        <f t="shared" ref="N42:N45" si="32">AVERAGE(L42,M42) * (20)</f>
        <v>18.33333333</v>
      </c>
      <c r="O42" s="22">
        <f t="shared" ref="O42:O45" si="33">N42/$N$46</f>
        <v>0.2391304348</v>
      </c>
    </row>
    <row r="43">
      <c r="A43" s="17" t="s">
        <v>43</v>
      </c>
      <c r="B43" s="32">
        <v>2.0</v>
      </c>
      <c r="C43" s="32">
        <v>3.0</v>
      </c>
      <c r="D43" s="17">
        <v>2.0</v>
      </c>
      <c r="E43" s="17">
        <v>3.0</v>
      </c>
      <c r="F43" s="32">
        <v>2.0</v>
      </c>
      <c r="G43" s="32">
        <v>3.0</v>
      </c>
      <c r="H43" s="32">
        <v>2.0</v>
      </c>
      <c r="I43" s="32">
        <v>2.0</v>
      </c>
      <c r="J43" s="37">
        <f t="shared" si="29"/>
        <v>1</v>
      </c>
      <c r="K43" s="38">
        <f t="shared" si="30"/>
        <v>0.9166666667</v>
      </c>
      <c r="L43" s="39">
        <f t="shared" ref="L43:M43" si="31">J43</f>
        <v>1</v>
      </c>
      <c r="M43" s="39">
        <f t="shared" si="31"/>
        <v>0.9166666667</v>
      </c>
      <c r="N43" s="25">
        <f t="shared" si="32"/>
        <v>19.16666667</v>
      </c>
      <c r="O43" s="22">
        <f t="shared" si="33"/>
        <v>0.25</v>
      </c>
    </row>
    <row r="44">
      <c r="A44" s="17" t="s">
        <v>21</v>
      </c>
      <c r="B44" s="32">
        <v>2.0</v>
      </c>
      <c r="C44" s="32">
        <v>3.0</v>
      </c>
      <c r="D44" s="17">
        <v>2.0</v>
      </c>
      <c r="E44" s="17">
        <v>3.0</v>
      </c>
      <c r="F44" s="32">
        <v>2.0</v>
      </c>
      <c r="G44" s="32">
        <v>3.0</v>
      </c>
      <c r="H44" s="32">
        <v>2.0</v>
      </c>
      <c r="I44" s="32">
        <v>3.0</v>
      </c>
      <c r="J44" s="37">
        <f t="shared" si="29"/>
        <v>1</v>
      </c>
      <c r="K44" s="38">
        <f t="shared" si="30"/>
        <v>1</v>
      </c>
      <c r="L44" s="39">
        <f t="shared" ref="L44:M44" si="34">J44</f>
        <v>1</v>
      </c>
      <c r="M44" s="39">
        <f t="shared" si="34"/>
        <v>1</v>
      </c>
      <c r="N44" s="25">
        <f t="shared" si="32"/>
        <v>20</v>
      </c>
      <c r="O44" s="22">
        <f t="shared" si="33"/>
        <v>0.2608695652</v>
      </c>
    </row>
    <row r="45">
      <c r="A45" s="17" t="s">
        <v>22</v>
      </c>
      <c r="B45" s="32">
        <v>2.0</v>
      </c>
      <c r="C45" s="32">
        <v>3.0</v>
      </c>
      <c r="D45" s="33">
        <v>2.0</v>
      </c>
      <c r="E45" s="33">
        <v>3.0</v>
      </c>
      <c r="F45" s="32">
        <v>2.0</v>
      </c>
      <c r="G45" s="32">
        <v>3.0</v>
      </c>
      <c r="H45" s="32">
        <v>2.0</v>
      </c>
      <c r="I45" s="32">
        <v>2.0</v>
      </c>
      <c r="J45" s="37">
        <f t="shared" si="29"/>
        <v>1</v>
      </c>
      <c r="K45" s="38">
        <f t="shared" si="30"/>
        <v>0.9166666667</v>
      </c>
      <c r="L45" s="39">
        <f t="shared" ref="L45:M45" si="35">J45</f>
        <v>1</v>
      </c>
      <c r="M45" s="39">
        <f t="shared" si="35"/>
        <v>0.9166666667</v>
      </c>
      <c r="N45" s="25">
        <f t="shared" si="32"/>
        <v>19.16666667</v>
      </c>
      <c r="O45" s="22">
        <f t="shared" si="33"/>
        <v>0.25</v>
      </c>
    </row>
    <row r="46">
      <c r="M46" s="24" t="s">
        <v>23</v>
      </c>
      <c r="N46" s="25">
        <f t="shared" ref="N46:O46" si="36">SUM(N42:N45)</f>
        <v>76.66666667</v>
      </c>
      <c r="O46" s="22">
        <f t="shared" si="36"/>
        <v>1</v>
      </c>
    </row>
    <row r="47">
      <c r="A47" s="27" t="s">
        <v>41</v>
      </c>
      <c r="B47" s="28" t="s">
        <v>48</v>
      </c>
      <c r="C47" s="28" t="s">
        <v>49</v>
      </c>
      <c r="D47" s="28" t="s">
        <v>50</v>
      </c>
    </row>
    <row r="48">
      <c r="A48" s="27" t="s">
        <v>32</v>
      </c>
      <c r="B48" s="40">
        <v>0.0</v>
      </c>
      <c r="C48" s="40">
        <v>1.0</v>
      </c>
      <c r="D48" s="40">
        <v>2.0</v>
      </c>
      <c r="J48" s="41"/>
    </row>
    <row r="49">
      <c r="A49" s="27" t="s">
        <v>33</v>
      </c>
      <c r="B49" s="27" t="s">
        <v>51</v>
      </c>
      <c r="C49" s="27" t="s">
        <v>52</v>
      </c>
      <c r="D49" s="27" t="s">
        <v>53</v>
      </c>
      <c r="J49" s="41"/>
    </row>
    <row r="50">
      <c r="J50" s="41"/>
    </row>
    <row r="51">
      <c r="A51" s="27" t="s">
        <v>42</v>
      </c>
      <c r="B51" s="27" t="s">
        <v>54</v>
      </c>
      <c r="C51" s="27" t="s">
        <v>55</v>
      </c>
      <c r="D51" s="27" t="s">
        <v>56</v>
      </c>
      <c r="E51" s="27" t="s">
        <v>57</v>
      </c>
      <c r="J51" s="41"/>
      <c r="K51" s="41"/>
      <c r="L51" s="41"/>
      <c r="M51" s="41"/>
      <c r="N51" s="41"/>
    </row>
    <row r="52">
      <c r="A52" s="27" t="s">
        <v>32</v>
      </c>
      <c r="B52" s="40">
        <v>0.0</v>
      </c>
      <c r="C52" s="40">
        <v>1.0</v>
      </c>
      <c r="D52" s="40">
        <v>2.0</v>
      </c>
      <c r="E52" s="40">
        <v>3.0</v>
      </c>
      <c r="J52" s="41"/>
      <c r="K52" s="41"/>
      <c r="L52" s="41"/>
      <c r="M52" s="41"/>
      <c r="N52" s="41"/>
    </row>
    <row r="53">
      <c r="A53" s="27" t="s">
        <v>33</v>
      </c>
      <c r="B53" s="27" t="s">
        <v>58</v>
      </c>
      <c r="C53" s="27" t="s">
        <v>59</v>
      </c>
      <c r="D53" s="27" t="s">
        <v>60</v>
      </c>
      <c r="E53" s="27" t="s">
        <v>61</v>
      </c>
      <c r="J53" s="41"/>
      <c r="K53" s="41"/>
      <c r="L53" s="41"/>
      <c r="M53" s="41"/>
      <c r="N53" s="41"/>
    </row>
    <row r="54">
      <c r="J54" s="41"/>
      <c r="K54" s="41"/>
      <c r="L54" s="41"/>
      <c r="M54" s="41"/>
      <c r="N54" s="41"/>
    </row>
    <row r="57">
      <c r="A57" s="8" t="s">
        <v>62</v>
      </c>
    </row>
    <row r="59">
      <c r="A59" s="9" t="s">
        <v>63</v>
      </c>
      <c r="B59" s="10"/>
      <c r="C59" s="10"/>
      <c r="D59" s="10"/>
      <c r="E59" s="10"/>
      <c r="F59" s="10"/>
      <c r="G59" s="10"/>
      <c r="H59" s="10"/>
      <c r="I59" s="11"/>
    </row>
    <row r="60">
      <c r="A60" s="12" t="s">
        <v>10</v>
      </c>
      <c r="B60" s="9" t="s">
        <v>19</v>
      </c>
      <c r="C60" s="11"/>
      <c r="D60" s="9" t="s">
        <v>43</v>
      </c>
      <c r="E60" s="11"/>
      <c r="F60" s="9" t="s">
        <v>21</v>
      </c>
      <c r="G60" s="11"/>
      <c r="H60" s="9" t="s">
        <v>22</v>
      </c>
      <c r="I60" s="11"/>
    </row>
    <row r="61">
      <c r="A61" s="16"/>
      <c r="B61" s="42" t="s">
        <v>64</v>
      </c>
      <c r="C61" s="42" t="s">
        <v>65</v>
      </c>
      <c r="D61" s="42" t="s">
        <v>64</v>
      </c>
      <c r="E61" s="42" t="s">
        <v>65</v>
      </c>
      <c r="F61" s="42" t="s">
        <v>64</v>
      </c>
      <c r="G61" s="42" t="s">
        <v>65</v>
      </c>
      <c r="H61" s="42" t="s">
        <v>64</v>
      </c>
      <c r="I61" s="42" t="s">
        <v>65</v>
      </c>
    </row>
    <row r="62">
      <c r="A62" s="17" t="s">
        <v>19</v>
      </c>
      <c r="B62" s="43"/>
      <c r="C62" s="43"/>
      <c r="D62" s="32">
        <v>2.0</v>
      </c>
      <c r="E62" s="32">
        <v>2.0</v>
      </c>
      <c r="F62" s="32">
        <v>2.0</v>
      </c>
      <c r="G62" s="32">
        <v>2.0</v>
      </c>
      <c r="H62" s="44">
        <v>2.0</v>
      </c>
      <c r="I62" s="32">
        <v>2.0</v>
      </c>
    </row>
    <row r="63">
      <c r="A63" s="17" t="s">
        <v>43</v>
      </c>
      <c r="B63" s="17">
        <v>2.0</v>
      </c>
      <c r="C63" s="17">
        <v>2.0</v>
      </c>
      <c r="D63" s="43"/>
      <c r="E63" s="43"/>
      <c r="F63" s="17">
        <v>2.0</v>
      </c>
      <c r="G63" s="17">
        <v>2.0</v>
      </c>
      <c r="H63" s="45">
        <v>2.0</v>
      </c>
      <c r="I63" s="17">
        <v>2.0</v>
      </c>
    </row>
    <row r="64">
      <c r="A64" s="17" t="s">
        <v>21</v>
      </c>
      <c r="B64" s="32">
        <v>2.0</v>
      </c>
      <c r="C64" s="32">
        <v>2.0</v>
      </c>
      <c r="D64" s="32">
        <v>2.0</v>
      </c>
      <c r="E64" s="32">
        <v>2.0</v>
      </c>
      <c r="F64" s="43"/>
      <c r="G64" s="43"/>
      <c r="H64" s="44">
        <v>2.0</v>
      </c>
      <c r="I64" s="32">
        <v>2.0</v>
      </c>
    </row>
    <row r="65">
      <c r="A65" s="17" t="s">
        <v>22</v>
      </c>
      <c r="B65" s="17">
        <v>2.0</v>
      </c>
      <c r="C65" s="17">
        <v>2.0</v>
      </c>
      <c r="D65" s="17">
        <v>2.0</v>
      </c>
      <c r="E65" s="17">
        <v>2.0</v>
      </c>
      <c r="F65" s="17">
        <v>2.0</v>
      </c>
      <c r="G65" s="17">
        <v>2.0</v>
      </c>
      <c r="H65" s="43"/>
      <c r="I65" s="43"/>
    </row>
    <row r="66">
      <c r="A66" s="24" t="s">
        <v>11</v>
      </c>
      <c r="B66" s="38">
        <f t="shared" ref="B66:C66" si="37">AVERAGE(B63:B65)/2</f>
        <v>1</v>
      </c>
      <c r="C66" s="38">
        <f t="shared" si="37"/>
        <v>1</v>
      </c>
      <c r="D66" s="38">
        <f>AVERAGE(D64,D65,D62)/2</f>
        <v>1</v>
      </c>
      <c r="E66" s="38">
        <f>AVERAGE(E62,E64,E65)/2</f>
        <v>1</v>
      </c>
      <c r="F66" s="38">
        <f>AVERAGE(F63,F65,F62)/2</f>
        <v>1</v>
      </c>
      <c r="G66" s="38">
        <f>AVERAGE(G62,G63,G65)/2</f>
        <v>1</v>
      </c>
      <c r="H66" s="38">
        <f>AVERAGE(H63,H62,H64)/2</f>
        <v>1</v>
      </c>
      <c r="I66" s="38">
        <f>AVERAGE(I62,I63,I64)/2</f>
        <v>1</v>
      </c>
    </row>
    <row r="67">
      <c r="A67" s="24" t="s">
        <v>66</v>
      </c>
      <c r="B67" s="39">
        <f t="shared" ref="B67:I67" si="38">B66</f>
        <v>1</v>
      </c>
      <c r="C67" s="39">
        <f t="shared" si="38"/>
        <v>1</v>
      </c>
      <c r="D67" s="39">
        <f t="shared" si="38"/>
        <v>1</v>
      </c>
      <c r="E67" s="39">
        <f t="shared" si="38"/>
        <v>1</v>
      </c>
      <c r="F67" s="39">
        <f t="shared" si="38"/>
        <v>1</v>
      </c>
      <c r="G67" s="39">
        <f t="shared" si="38"/>
        <v>1</v>
      </c>
      <c r="H67" s="39">
        <f t="shared" si="38"/>
        <v>1</v>
      </c>
      <c r="I67" s="39">
        <f t="shared" si="38"/>
        <v>1</v>
      </c>
      <c r="J67" s="24" t="s">
        <v>23</v>
      </c>
    </row>
    <row r="68">
      <c r="A68" s="24" t="s">
        <v>13</v>
      </c>
      <c r="B68" s="46">
        <f>AVERAGE(B67:C67) * 10</f>
        <v>10</v>
      </c>
      <c r="C68" s="11"/>
      <c r="D68" s="46">
        <f>AVERAGE(D67:E67) * 10</f>
        <v>10</v>
      </c>
      <c r="E68" s="11"/>
      <c r="F68" s="46">
        <f>AVERAGE(F67:G67) * 10</f>
        <v>10</v>
      </c>
      <c r="G68" s="11"/>
      <c r="H68" s="46">
        <f>AVERAGE(H67:I67) * 10</f>
        <v>10</v>
      </c>
      <c r="I68" s="11"/>
      <c r="J68" s="25">
        <f t="shared" ref="J68:J69" si="39">SUM(B68:I68)</f>
        <v>40</v>
      </c>
    </row>
    <row r="69">
      <c r="A69" s="24" t="s">
        <v>14</v>
      </c>
      <c r="B69" s="47">
        <f>B68/$J$68</f>
        <v>0.25</v>
      </c>
      <c r="C69" s="11"/>
      <c r="D69" s="47">
        <f>D68/$J$68</f>
        <v>0.25</v>
      </c>
      <c r="E69" s="11"/>
      <c r="F69" s="47">
        <f>F68/$J$68</f>
        <v>0.25</v>
      </c>
      <c r="G69" s="11"/>
      <c r="H69" s="47">
        <f>H68/$J$68</f>
        <v>0.25</v>
      </c>
      <c r="I69" s="11"/>
      <c r="J69" s="22">
        <f t="shared" si="39"/>
        <v>1</v>
      </c>
    </row>
    <row r="70">
      <c r="E70" s="48"/>
    </row>
    <row r="71">
      <c r="E71" s="48"/>
    </row>
    <row r="72">
      <c r="A72" s="27" t="s">
        <v>64</v>
      </c>
      <c r="B72" s="27" t="s">
        <v>67</v>
      </c>
      <c r="C72" s="27" t="s">
        <v>68</v>
      </c>
      <c r="D72" s="27" t="s">
        <v>31</v>
      </c>
    </row>
    <row r="73">
      <c r="A73" s="27" t="s">
        <v>32</v>
      </c>
      <c r="B73" s="40">
        <v>0.0</v>
      </c>
      <c r="C73" s="40">
        <v>1.0</v>
      </c>
      <c r="D73" s="40">
        <v>2.0</v>
      </c>
    </row>
    <row r="74">
      <c r="A74" s="27" t="s">
        <v>69</v>
      </c>
      <c r="B74" s="27" t="s">
        <v>70</v>
      </c>
      <c r="C74" s="27" t="s">
        <v>71</v>
      </c>
      <c r="D74" s="27" t="s">
        <v>72</v>
      </c>
    </row>
    <row r="76">
      <c r="A76" s="27" t="s">
        <v>65</v>
      </c>
      <c r="B76" s="27" t="s">
        <v>73</v>
      </c>
      <c r="C76" s="27" t="s">
        <v>74</v>
      </c>
      <c r="D76" s="27" t="s">
        <v>75</v>
      </c>
    </row>
    <row r="77">
      <c r="A77" s="27" t="s">
        <v>32</v>
      </c>
      <c r="B77" s="40">
        <v>0.0</v>
      </c>
      <c r="C77" s="40">
        <v>1.0</v>
      </c>
      <c r="D77" s="40">
        <v>2.0</v>
      </c>
    </row>
    <row r="78">
      <c r="A78" s="27" t="s">
        <v>69</v>
      </c>
      <c r="B78" s="27" t="s">
        <v>76</v>
      </c>
      <c r="C78" s="27" t="s">
        <v>77</v>
      </c>
      <c r="D78" s="27" t="s">
        <v>78</v>
      </c>
    </row>
    <row r="82">
      <c r="A82" s="49" t="s">
        <v>79</v>
      </c>
      <c r="B82" s="10"/>
      <c r="C82" s="11"/>
    </row>
    <row r="83">
      <c r="A83" s="50" t="s">
        <v>80</v>
      </c>
      <c r="B83" s="51" t="s">
        <v>81</v>
      </c>
      <c r="C83" s="52" t="s">
        <v>12</v>
      </c>
    </row>
    <row r="84">
      <c r="A84" s="50" t="s">
        <v>19</v>
      </c>
      <c r="B84" s="53">
        <f>SUM(O8,O24,O33,O42,B69)/5</f>
        <v>0.2392318245</v>
      </c>
      <c r="C84" s="54">
        <f t="shared" ref="C84:C87" si="40">B84</f>
        <v>0.2392318245</v>
      </c>
    </row>
    <row r="85">
      <c r="A85" s="50" t="s">
        <v>20</v>
      </c>
      <c r="B85" s="53">
        <f>SUM(O9,O25,O34,O43,D69)/5</f>
        <v>0.2489733051</v>
      </c>
      <c r="C85" s="54">
        <f t="shared" si="40"/>
        <v>0.2489733051</v>
      </c>
    </row>
    <row r="86">
      <c r="A86" s="50" t="s">
        <v>21</v>
      </c>
      <c r="B86" s="55">
        <f>SUM(O10,O26,O35,O44,F69)/5</f>
        <v>0.2532977558</v>
      </c>
      <c r="C86" s="54">
        <f t="shared" si="40"/>
        <v>0.2532977558</v>
      </c>
    </row>
    <row r="87">
      <c r="A87" s="50" t="s">
        <v>22</v>
      </c>
      <c r="B87" s="55">
        <f>SUM(O11,O27,O36,O45,H69)/5</f>
        <v>0.2584971146</v>
      </c>
      <c r="C87" s="54">
        <f t="shared" si="40"/>
        <v>0.2584971146</v>
      </c>
    </row>
    <row r="88">
      <c r="A88" s="56" t="s">
        <v>13</v>
      </c>
      <c r="B88" s="57">
        <f>SUM(B84:B87)</f>
        <v>1</v>
      </c>
      <c r="C88" s="58">
        <f>SUM(C83:C87)</f>
        <v>1</v>
      </c>
    </row>
    <row r="91">
      <c r="A91" s="59" t="s">
        <v>82</v>
      </c>
      <c r="B91" s="10"/>
      <c r="C91" s="11"/>
    </row>
    <row r="92">
      <c r="A92" s="60" t="s">
        <v>83</v>
      </c>
      <c r="B92" s="61">
        <f t="shared" ref="B92:B94" si="41">1/3</f>
        <v>0.3333333333</v>
      </c>
      <c r="C92" s="61">
        <v>0.3333</v>
      </c>
    </row>
    <row r="93">
      <c r="A93" s="62" t="s">
        <v>84</v>
      </c>
      <c r="B93" s="63">
        <f t="shared" si="41"/>
        <v>0.3333333333</v>
      </c>
      <c r="C93" s="63">
        <v>0.3333</v>
      </c>
    </row>
    <row r="94">
      <c r="A94" s="42" t="s">
        <v>85</v>
      </c>
      <c r="B94" s="64">
        <f t="shared" si="41"/>
        <v>0.3333333333</v>
      </c>
      <c r="C94" s="65">
        <v>0.0</v>
      </c>
    </row>
    <row r="95">
      <c r="A95" s="66" t="s">
        <v>86</v>
      </c>
      <c r="B95" s="67">
        <f t="shared" ref="B95:C95" si="42">SUM(B92:B94)</f>
        <v>1</v>
      </c>
      <c r="C95" s="67">
        <f t="shared" si="42"/>
        <v>0.6666</v>
      </c>
    </row>
  </sheetData>
  <mergeCells count="60">
    <mergeCell ref="O6:O7"/>
    <mergeCell ref="A20:O20"/>
    <mergeCell ref="A21:O21"/>
    <mergeCell ref="A22:A23"/>
    <mergeCell ref="B22:C22"/>
    <mergeCell ref="D22:E22"/>
    <mergeCell ref="F22:G22"/>
    <mergeCell ref="O22:O23"/>
    <mergeCell ref="A30:O30"/>
    <mergeCell ref="A31:A32"/>
    <mergeCell ref="B31:C31"/>
    <mergeCell ref="D31:E31"/>
    <mergeCell ref="F31:G31"/>
    <mergeCell ref="H31:I31"/>
    <mergeCell ref="L40:M40"/>
    <mergeCell ref="N40:N41"/>
    <mergeCell ref="N31:N32"/>
    <mergeCell ref="O31:O32"/>
    <mergeCell ref="A39:O39"/>
    <mergeCell ref="A40:A41"/>
    <mergeCell ref="B40:C40"/>
    <mergeCell ref="D40:E40"/>
    <mergeCell ref="O40:O41"/>
    <mergeCell ref="F40:G40"/>
    <mergeCell ref="A57:I58"/>
    <mergeCell ref="A59:I59"/>
    <mergeCell ref="A60:A61"/>
    <mergeCell ref="D60:E60"/>
    <mergeCell ref="F60:G60"/>
    <mergeCell ref="H60:I60"/>
    <mergeCell ref="F69:G69"/>
    <mergeCell ref="H69:I69"/>
    <mergeCell ref="A82:C82"/>
    <mergeCell ref="A91:C91"/>
    <mergeCell ref="B60:C60"/>
    <mergeCell ref="B68:C68"/>
    <mergeCell ref="D68:E68"/>
    <mergeCell ref="F68:G68"/>
    <mergeCell ref="H68:I68"/>
    <mergeCell ref="B69:C69"/>
    <mergeCell ref="D69:E69"/>
    <mergeCell ref="H6:I6"/>
    <mergeCell ref="J6:K6"/>
    <mergeCell ref="L6:M6"/>
    <mergeCell ref="N6:N7"/>
    <mergeCell ref="A1:N3"/>
    <mergeCell ref="A4:O4"/>
    <mergeCell ref="A5:O5"/>
    <mergeCell ref="A6:A7"/>
    <mergeCell ref="B6:C6"/>
    <mergeCell ref="D6:E6"/>
    <mergeCell ref="F6:G6"/>
    <mergeCell ref="H22:I22"/>
    <mergeCell ref="J22:K22"/>
    <mergeCell ref="L22:M22"/>
    <mergeCell ref="N22:N23"/>
    <mergeCell ref="J31:K31"/>
    <mergeCell ref="L31:M31"/>
    <mergeCell ref="H40:I40"/>
    <mergeCell ref="J40:K40"/>
  </mergeCells>
  <drawing r:id="rId1"/>
</worksheet>
</file>