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970"/>
  </bookViews>
  <sheets>
    <sheet name="国土空间功能结构调整表" sheetId="1" r:id="rId1"/>
  </sheets>
  <definedNames>
    <definedName name="A_101">国土空间功能结构调整表!$C$5</definedName>
    <definedName name="A_102">国土空间功能结构调整表!$C$6</definedName>
    <definedName name="A_103">国土空间功能结构调整表!$C$7</definedName>
    <definedName name="A_104">国土空间功能结构调整表!$C$8</definedName>
    <definedName name="A_200">国土空间功能结构调整表!$C$16</definedName>
    <definedName name="A_210">国土空间功能结构调整表!$C$13</definedName>
    <definedName name="A_211">国土空间功能结构调整表!$C$11</definedName>
    <definedName name="A_212">国土空间功能结构调整表!$C$12</definedName>
    <definedName name="A_220">国土空间功能结构调整表!$C$14</definedName>
    <definedName name="A_290">国土空间功能结构调整表!$C$15</definedName>
    <definedName name="A_305">国土空间功能结构调整表!$C$9</definedName>
    <definedName name="A_317">国土空间功能结构调整表!$C$22</definedName>
    <definedName name="A_418">国土空间功能结构调整表!$C$17</definedName>
    <definedName name="A_419">国土空间功能结构调整表!$C$18</definedName>
    <definedName name="A_420">国土空间功能结构调整表!$C$19</definedName>
    <definedName name="A_421">国土空间功能结构调整表!$C$20</definedName>
    <definedName name="A_422">国土空间功能结构调整表!$C$21</definedName>
    <definedName name="A_500">国土空间功能结构调整表!$C$10</definedName>
    <definedName name="A_923">国土空间功能结构调整表!$C$23</definedName>
    <definedName name="A_924">国土空间功能结构调整表!$C$24</definedName>
    <definedName name="B_101">国土空间功能结构调整表!$E$5</definedName>
    <definedName name="B_102">国土空间功能结构调整表!$E$6</definedName>
    <definedName name="B_103">国土空间功能结构调整表!$E$7</definedName>
    <definedName name="B_104">国土空间功能结构调整表!$E$8</definedName>
    <definedName name="B_200">国土空间功能结构调整表!$E$16</definedName>
    <definedName name="B_210">国土空间功能结构调整表!$E$13</definedName>
    <definedName name="B_211">国土空间功能结构调整表!$E$11</definedName>
    <definedName name="B_212">国土空间功能结构调整表!$E$12</definedName>
    <definedName name="B_220">国土空间功能结构调整表!$E$14</definedName>
    <definedName name="B_290">国土空间功能结构调整表!$E$15</definedName>
    <definedName name="B_305">国土空间功能结构调整表!$E$9</definedName>
    <definedName name="B_317">国土空间功能结构调整表!$E$22</definedName>
    <definedName name="B_418">国土空间功能结构调整表!$E$17</definedName>
    <definedName name="B_419">国土空间功能结构调整表!$E$18</definedName>
    <definedName name="B_420">国土空间功能结构调整表!$E$19</definedName>
    <definedName name="B_421">国土空间功能结构调整表!$E$20</definedName>
    <definedName name="B_422">国土空间功能结构调整表!$E$21</definedName>
    <definedName name="B_500">国土空间功能结构调整表!$E$10</definedName>
    <definedName name="B_923">国土空间功能结构调整表!$E$23</definedName>
    <definedName name="B_924">国土空间功能结构调整表!$E$24</definedName>
    <definedName name="C_100">#REF!</definedName>
    <definedName name="C_200">#REF!</definedName>
    <definedName name="C_300">#REF!</definedName>
    <definedName name="C_400">#REF!</definedName>
    <definedName name="C_410">#REF!</definedName>
    <definedName name="C_420">#REF!</definedName>
    <definedName name="C_430">#REF!</definedName>
    <definedName name="C_500">#REF!</definedName>
    <definedName name="C_510">#REF!</definedName>
    <definedName name="C_520">#REF!</definedName>
    <definedName name="C_530">#REF!</definedName>
    <definedName name="C_540">#REF!</definedName>
    <definedName name="C_600">#REF!</definedName>
    <definedName name="C_610">#REF!</definedName>
    <definedName name="C_620">#REF!</definedName>
    <definedName name="C_630">#REF!</definedName>
    <definedName name="C_640">#REF!</definedName>
    <definedName name="C_650">#REF!</definedName>
    <definedName name="C_660">#REF!</definedName>
    <definedName name="C_700">#REF!</definedName>
    <definedName name="gengdi100">#REF!</definedName>
    <definedName name="耕地">国土空间功能结构调整表!$A$5</definedName>
    <definedName name="类型100">国土空间功能结构调整表!$A$5</definedName>
  </definedNames>
  <calcPr calcId="144525"/>
</workbook>
</file>

<file path=xl/sharedStrings.xml><?xml version="1.0" encoding="utf-8"?>
<sst xmlns="http://schemas.openxmlformats.org/spreadsheetml/2006/main" count="36" uniqueCount="34">
  <si>
    <t>国土空间功能结构调整表</t>
  </si>
  <si>
    <t>单位：平方公里、%</t>
  </si>
  <si>
    <t>用地用海类型</t>
  </si>
  <si>
    <t>规划基期年</t>
  </si>
  <si>
    <t>规划目标年</t>
  </si>
  <si>
    <t>规划期面积增减</t>
  </si>
  <si>
    <t>面积</t>
  </si>
  <si>
    <t>比重</t>
  </si>
  <si>
    <t>耕地</t>
  </si>
  <si>
    <t>园地</t>
  </si>
  <si>
    <t>林地</t>
  </si>
  <si>
    <t>草地</t>
  </si>
  <si>
    <t>湿地</t>
  </si>
  <si>
    <t>农业设施建设用地</t>
  </si>
  <si>
    <t>城乡建设用地</t>
  </si>
  <si>
    <t>城镇用地</t>
  </si>
  <si>
    <t>村庄用地</t>
  </si>
  <si>
    <t>小计</t>
  </si>
  <si>
    <t>区域基础设施用地</t>
  </si>
  <si>
    <t>其他建设用地</t>
  </si>
  <si>
    <t>建设用地合计</t>
  </si>
  <si>
    <t>渔业用海</t>
  </si>
  <si>
    <t>工矿通信用海</t>
  </si>
  <si>
    <t>交通运输用海</t>
  </si>
  <si>
    <t>游憩用海</t>
  </si>
  <si>
    <t>特殊用海</t>
  </si>
  <si>
    <t>陆地水域</t>
  </si>
  <si>
    <t>其他土地</t>
  </si>
  <si>
    <t>其他海域</t>
  </si>
  <si>
    <t>合计</t>
  </si>
  <si>
    <t>建设用地=城乡建设用地+区域基础设施用地+其他建设用地。</t>
  </si>
  <si>
    <t>城乡建设用地=城镇用地（201、201A、202、202A）+村庄用地（203、203A）。</t>
  </si>
  <si>
    <t>区域基础设施用地=铁路用地1201+公路用地1202+机场用地1203+港口码头用地1204+管道运输用地1205+城市轨道交通用地1206+干渠1311+水工设施用地1312。</t>
  </si>
  <si>
    <t>其他建设用地=特殊用地15+采矿用地1002+盐田1003。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</si>
</sst>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%"/>
    <numFmt numFmtId="177" formatCode="0.0000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28" borderId="8" applyNumberFormat="0" applyAlignment="0" applyProtection="0">
      <alignment vertical="center"/>
    </xf>
    <xf numFmtId="0" fontId="17" fillId="22" borderId="11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tabSelected="1" zoomScale="70" zoomScaleNormal="70" workbookViewId="0">
      <selection activeCell="J8" sqref="J8"/>
    </sheetView>
  </sheetViews>
  <sheetFormatPr defaultColWidth="9" defaultRowHeight="13.5" outlineLevelCol="6"/>
  <cols>
    <col min="1" max="1" width="10.3982300884956" customWidth="1"/>
    <col min="2" max="2" width="10.4690265486726" customWidth="1"/>
    <col min="3" max="3" width="21.7345132743363" style="1" customWidth="1"/>
    <col min="4" max="4" width="21.2654867256637" style="2" customWidth="1"/>
    <col min="5" max="5" width="20.8672566371681" style="1" customWidth="1"/>
    <col min="6" max="6" width="21.2654867256637" style="3" customWidth="1"/>
    <col min="7" max="7" width="20.3893805309735" style="4" customWidth="1"/>
    <col min="10" max="10" width="62.8672566371681" customWidth="1"/>
  </cols>
  <sheetData>
    <row r="1" ht="20" customHeight="1" spans="1:7">
      <c r="A1" s="5" t="s">
        <v>0</v>
      </c>
      <c r="B1" s="5"/>
      <c r="C1" s="5"/>
      <c r="D1" s="5"/>
      <c r="E1" s="5"/>
      <c r="F1" s="5"/>
      <c r="G1" s="5"/>
    </row>
    <row r="2" ht="20" customHeight="1" spans="1:7">
      <c r="A2" s="6" t="s">
        <v>1</v>
      </c>
      <c r="B2" s="6"/>
      <c r="C2" s="6"/>
      <c r="D2" s="6"/>
      <c r="E2" s="6"/>
      <c r="F2" s="6"/>
      <c r="G2" s="6"/>
    </row>
    <row r="3" ht="20" customHeight="1" spans="1:7">
      <c r="A3" s="7" t="s">
        <v>2</v>
      </c>
      <c r="B3" s="7"/>
      <c r="C3" s="8" t="s">
        <v>3</v>
      </c>
      <c r="D3" s="8"/>
      <c r="E3" s="9" t="s">
        <v>4</v>
      </c>
      <c r="F3" s="10"/>
      <c r="G3" s="11" t="s">
        <v>5</v>
      </c>
    </row>
    <row r="4" ht="20" customHeight="1" spans="1:7">
      <c r="A4" s="7"/>
      <c r="B4" s="7"/>
      <c r="C4" s="12" t="s">
        <v>6</v>
      </c>
      <c r="D4" s="13" t="s">
        <v>7</v>
      </c>
      <c r="E4" s="12" t="s">
        <v>6</v>
      </c>
      <c r="F4" s="13" t="s">
        <v>7</v>
      </c>
      <c r="G4" s="11"/>
    </row>
    <row r="5" ht="20" customHeight="1" spans="1:7">
      <c r="A5" s="14" t="s">
        <v>8</v>
      </c>
      <c r="B5" s="14"/>
      <c r="C5" s="15"/>
      <c r="D5" s="16" t="e">
        <f>A_101/C25</f>
        <v>#DIV/0!</v>
      </c>
      <c r="E5" s="17"/>
      <c r="F5" s="16" t="e">
        <f>B_101/E25</f>
        <v>#DIV/0!</v>
      </c>
      <c r="G5" s="15">
        <f>B_101-A_101</f>
        <v>0</v>
      </c>
    </row>
    <row r="6" ht="20" customHeight="1" spans="1:7">
      <c r="A6" s="14" t="s">
        <v>9</v>
      </c>
      <c r="B6" s="14"/>
      <c r="C6" s="15"/>
      <c r="D6" s="16" t="e">
        <f>A_102/C25</f>
        <v>#DIV/0!</v>
      </c>
      <c r="E6" s="15"/>
      <c r="F6" s="18" t="e">
        <f>B_102/E25</f>
        <v>#DIV/0!</v>
      </c>
      <c r="G6" s="15">
        <f>B_102-A_102</f>
        <v>0</v>
      </c>
    </row>
    <row r="7" ht="20" customHeight="1" spans="1:7">
      <c r="A7" s="14" t="s">
        <v>10</v>
      </c>
      <c r="B7" s="14"/>
      <c r="C7" s="15"/>
      <c r="D7" s="16" t="e">
        <f>A_103/C25</f>
        <v>#DIV/0!</v>
      </c>
      <c r="E7" s="15"/>
      <c r="F7" s="18" t="e">
        <f>B_103/E25</f>
        <v>#DIV/0!</v>
      </c>
      <c r="G7" s="15">
        <f>B_103-A_103</f>
        <v>0</v>
      </c>
    </row>
    <row r="8" ht="20" customHeight="1" spans="1:7">
      <c r="A8" s="14" t="s">
        <v>11</v>
      </c>
      <c r="B8" s="14"/>
      <c r="C8" s="15"/>
      <c r="D8" s="16" t="e">
        <f>A_104/C25</f>
        <v>#DIV/0!</v>
      </c>
      <c r="E8" s="15"/>
      <c r="F8" s="18" t="e">
        <f>B_104/E25</f>
        <v>#DIV/0!</v>
      </c>
      <c r="G8" s="15">
        <f>B_104-A_104</f>
        <v>0</v>
      </c>
    </row>
    <row r="9" ht="20" customHeight="1" spans="1:7">
      <c r="A9" s="14" t="s">
        <v>12</v>
      </c>
      <c r="B9" s="14"/>
      <c r="C9" s="15"/>
      <c r="D9" s="16" t="e">
        <f>A_305/C25</f>
        <v>#DIV/0!</v>
      </c>
      <c r="E9" s="15"/>
      <c r="F9" s="18" t="e">
        <f>B_305/E25</f>
        <v>#DIV/0!</v>
      </c>
      <c r="G9" s="15">
        <f>B_305-A_305</f>
        <v>0</v>
      </c>
    </row>
    <row r="10" ht="20" customHeight="1" spans="1:7">
      <c r="A10" s="14" t="s">
        <v>13</v>
      </c>
      <c r="B10" s="14"/>
      <c r="C10" s="15"/>
      <c r="D10" s="16" t="e">
        <f>A_500/C25</f>
        <v>#DIV/0!</v>
      </c>
      <c r="E10" s="15"/>
      <c r="F10" s="18" t="e">
        <f>B_500/E25</f>
        <v>#DIV/0!</v>
      </c>
      <c r="G10" s="15">
        <f>B_500-A_500</f>
        <v>0</v>
      </c>
    </row>
    <row r="11" ht="20" customHeight="1" spans="1:7">
      <c r="A11" s="19" t="s">
        <v>14</v>
      </c>
      <c r="B11" s="14" t="s">
        <v>15</v>
      </c>
      <c r="C11" s="15"/>
      <c r="D11" s="16" t="e">
        <f>A_211/C25</f>
        <v>#DIV/0!</v>
      </c>
      <c r="E11" s="15"/>
      <c r="F11" s="18" t="e">
        <f>B_211/E25</f>
        <v>#DIV/0!</v>
      </c>
      <c r="G11" s="15">
        <f>B_211-A_211</f>
        <v>0</v>
      </c>
    </row>
    <row r="12" ht="20" customHeight="1" spans="1:7">
      <c r="A12" s="20"/>
      <c r="B12" s="14" t="s">
        <v>16</v>
      </c>
      <c r="C12" s="15"/>
      <c r="D12" s="16" t="e">
        <f>A_212/C25</f>
        <v>#DIV/0!</v>
      </c>
      <c r="E12" s="15"/>
      <c r="F12" s="18" t="e">
        <f>B_212/E25</f>
        <v>#DIV/0!</v>
      </c>
      <c r="G12" s="15">
        <f>B_212-A_212</f>
        <v>0</v>
      </c>
    </row>
    <row r="13" ht="20" customHeight="1" spans="1:7">
      <c r="A13" s="21"/>
      <c r="B13" s="7" t="s">
        <v>17</v>
      </c>
      <c r="C13" s="15">
        <f>A_211+A_212</f>
        <v>0</v>
      </c>
      <c r="D13" s="16" t="e">
        <f>A_210/C25</f>
        <v>#DIV/0!</v>
      </c>
      <c r="E13" s="22">
        <f>B_211+B_212</f>
        <v>0</v>
      </c>
      <c r="F13" s="18" t="e">
        <f>B_210/E25</f>
        <v>#DIV/0!</v>
      </c>
      <c r="G13" s="15">
        <f>B_210-A_210</f>
        <v>0</v>
      </c>
    </row>
    <row r="14" ht="20" customHeight="1" spans="1:7">
      <c r="A14" s="14" t="s">
        <v>18</v>
      </c>
      <c r="B14" s="14"/>
      <c r="C14" s="15"/>
      <c r="D14" s="16" t="e">
        <f>A_220/C25</f>
        <v>#DIV/0!</v>
      </c>
      <c r="E14" s="22"/>
      <c r="F14" s="18" t="e">
        <f>B_220/E25</f>
        <v>#DIV/0!</v>
      </c>
      <c r="G14" s="15">
        <f>B_220-A_220</f>
        <v>0</v>
      </c>
    </row>
    <row r="15" ht="20" customHeight="1" spans="1:7">
      <c r="A15" s="14" t="s">
        <v>19</v>
      </c>
      <c r="B15" s="14"/>
      <c r="C15" s="15"/>
      <c r="D15" s="16" t="e">
        <f>A_290/C25</f>
        <v>#DIV/0!</v>
      </c>
      <c r="E15" s="22"/>
      <c r="F15" s="18" t="e">
        <f>B_290/E25</f>
        <v>#DIV/0!</v>
      </c>
      <c r="G15" s="15">
        <f>B_290-A_290</f>
        <v>0</v>
      </c>
    </row>
    <row r="16" ht="20" customHeight="1" spans="1:7">
      <c r="A16" s="23" t="s">
        <v>20</v>
      </c>
      <c r="B16" s="24"/>
      <c r="C16" s="15">
        <f>A_210+A_220+A_290</f>
        <v>0</v>
      </c>
      <c r="D16" s="16" t="e">
        <f>A_200/C25</f>
        <v>#DIV/0!</v>
      </c>
      <c r="E16" s="22">
        <f>B_210+B_220+B_290</f>
        <v>0</v>
      </c>
      <c r="F16" s="18" t="e">
        <f>B_200/E25</f>
        <v>#DIV/0!</v>
      </c>
      <c r="G16" s="15">
        <f>B_200-A_200</f>
        <v>0</v>
      </c>
    </row>
    <row r="17" ht="20" customHeight="1" spans="1:7">
      <c r="A17" s="14" t="s">
        <v>21</v>
      </c>
      <c r="B17" s="14"/>
      <c r="C17" s="15"/>
      <c r="D17" s="16" t="e">
        <f>A_418/C25</f>
        <v>#DIV/0!</v>
      </c>
      <c r="E17" s="22"/>
      <c r="F17" s="18" t="e">
        <f>B_418/E25</f>
        <v>#DIV/0!</v>
      </c>
      <c r="G17" s="15">
        <f>B_418-A_418</f>
        <v>0</v>
      </c>
    </row>
    <row r="18" ht="20" customHeight="1" spans="1:7">
      <c r="A18" s="14" t="s">
        <v>22</v>
      </c>
      <c r="B18" s="14"/>
      <c r="C18" s="15"/>
      <c r="D18" s="16" t="e">
        <f>A_419/C25</f>
        <v>#DIV/0!</v>
      </c>
      <c r="E18" s="22"/>
      <c r="F18" s="18" t="e">
        <f>B_419/E25</f>
        <v>#DIV/0!</v>
      </c>
      <c r="G18" s="15">
        <f>B_419-A_419</f>
        <v>0</v>
      </c>
    </row>
    <row r="19" ht="20" customHeight="1" spans="1:7">
      <c r="A19" s="14" t="s">
        <v>23</v>
      </c>
      <c r="B19" s="14"/>
      <c r="C19" s="15"/>
      <c r="D19" s="16" t="e">
        <f>A_420/C25</f>
        <v>#DIV/0!</v>
      </c>
      <c r="E19" s="22"/>
      <c r="F19" s="18" t="e">
        <f>B_420/E25</f>
        <v>#DIV/0!</v>
      </c>
      <c r="G19" s="15">
        <f>B_420-A_420</f>
        <v>0</v>
      </c>
    </row>
    <row r="20" ht="20" customHeight="1" spans="1:7">
      <c r="A20" s="14" t="s">
        <v>24</v>
      </c>
      <c r="B20" s="14"/>
      <c r="C20" s="15"/>
      <c r="D20" s="16" t="e">
        <f>A_421/C25</f>
        <v>#DIV/0!</v>
      </c>
      <c r="E20" s="22"/>
      <c r="F20" s="18" t="e">
        <f>B_421/E25</f>
        <v>#DIV/0!</v>
      </c>
      <c r="G20" s="15">
        <f>B_421-A_421</f>
        <v>0</v>
      </c>
    </row>
    <row r="21" ht="20" customHeight="1" spans="1:7">
      <c r="A21" s="14" t="s">
        <v>25</v>
      </c>
      <c r="B21" s="14"/>
      <c r="C21" s="15"/>
      <c r="D21" s="16" t="e">
        <f>A_422/C25</f>
        <v>#DIV/0!</v>
      </c>
      <c r="E21" s="22"/>
      <c r="F21" s="18" t="e">
        <f>B_422/E25</f>
        <v>#DIV/0!</v>
      </c>
      <c r="G21" s="15">
        <f>B_422-A_422</f>
        <v>0</v>
      </c>
    </row>
    <row r="22" ht="20" customHeight="1" spans="1:7">
      <c r="A22" s="14" t="s">
        <v>26</v>
      </c>
      <c r="B22" s="14"/>
      <c r="C22" s="15"/>
      <c r="D22" s="16" t="e">
        <f>A_317/C25</f>
        <v>#DIV/0!</v>
      </c>
      <c r="E22" s="22"/>
      <c r="F22" s="18" t="e">
        <f>B_317/E25</f>
        <v>#DIV/0!</v>
      </c>
      <c r="G22" s="15">
        <f>B_317-A_317</f>
        <v>0</v>
      </c>
    </row>
    <row r="23" ht="20" customHeight="1" spans="1:7">
      <c r="A23" s="14" t="s">
        <v>27</v>
      </c>
      <c r="B23" s="14"/>
      <c r="C23" s="15"/>
      <c r="D23" s="16" t="e">
        <f>A_923/C25</f>
        <v>#DIV/0!</v>
      </c>
      <c r="E23" s="22"/>
      <c r="F23" s="18" t="e">
        <f>B_923/E25</f>
        <v>#DIV/0!</v>
      </c>
      <c r="G23" s="15">
        <f>B_923-A_923</f>
        <v>0</v>
      </c>
    </row>
    <row r="24" ht="20" customHeight="1" spans="1:7">
      <c r="A24" s="14" t="s">
        <v>28</v>
      </c>
      <c r="B24" s="14"/>
      <c r="C24" s="15"/>
      <c r="D24" s="16" t="e">
        <f>A_924/C25</f>
        <v>#DIV/0!</v>
      </c>
      <c r="E24" s="22"/>
      <c r="F24" s="18" t="e">
        <f>B_924/E25</f>
        <v>#DIV/0!</v>
      </c>
      <c r="G24" s="15">
        <f>B_924-A_924</f>
        <v>0</v>
      </c>
    </row>
    <row r="25" ht="20" customHeight="1" spans="1:7">
      <c r="A25" s="25" t="s">
        <v>29</v>
      </c>
      <c r="B25" s="25"/>
      <c r="C25" s="22">
        <f>A_101+A_102+A_103+A_104+A_305+A_500+A_200+A_418+A_419+A_420+A_421+A_422+A_317+A_923+A_924</f>
        <v>0</v>
      </c>
      <c r="D25" s="16" t="e">
        <f>C25/C25</f>
        <v>#DIV/0!</v>
      </c>
      <c r="E25" s="22">
        <f>B_101+B_102+B_103+B_104+B_305+B_500+B_200+B_418+B_419+B_420+B_421+B_422+B_317+B_923+B_924</f>
        <v>0</v>
      </c>
      <c r="F25" s="18" t="e">
        <f>E25/E25</f>
        <v>#DIV/0!</v>
      </c>
      <c r="G25" s="15">
        <f>E25-C25</f>
        <v>0</v>
      </c>
    </row>
    <row r="27" ht="20" customHeight="1" spans="1:1">
      <c r="A27" t="s">
        <v>30</v>
      </c>
    </row>
    <row r="28" ht="20" customHeight="1" spans="1:1">
      <c r="A28" t="s">
        <v>31</v>
      </c>
    </row>
    <row r="29" ht="20" customHeight="1" spans="1:1">
      <c r="A29" t="s">
        <v>32</v>
      </c>
    </row>
    <row r="30" ht="20" customHeight="1" spans="1:1">
      <c r="A30" t="s">
        <v>33</v>
      </c>
    </row>
  </sheetData>
  <mergeCells count="25">
    <mergeCell ref="A1:G1"/>
    <mergeCell ref="A2:G2"/>
    <mergeCell ref="C3:D3"/>
    <mergeCell ref="E3:F3"/>
    <mergeCell ref="A5:B5"/>
    <mergeCell ref="A6:B6"/>
    <mergeCell ref="A7:B7"/>
    <mergeCell ref="A8:B8"/>
    <mergeCell ref="A9:B9"/>
    <mergeCell ref="A10:B10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11:A13"/>
    <mergeCell ref="G3:G4"/>
    <mergeCell ref="A3:B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国土空间功能结构调整表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2023-02-14T09:22:00Z</dcterms:created>
  <dcterms:modified xsi:type="dcterms:W3CDTF">2023-03-19T12:39:51Z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98A5215657DF4EEA885AEEE4995056A4</vt:lpwstr>
  </property>
  <property fmtid="{D5CDD505-2E9C-101B-9397-08002B2CF9AE}" pid="3" name="KSOProductBuildVer">
    <vt:lpwstr>2052-10.8.2.6949</vt:lpwstr>
  </property>
</Properties>
</file>