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264522ea65d2ce8/Dokumenter/NTNU/Master/Python Code/Git Repo/Simple-System-for-Power-System-Reliability-Calculations/"/>
    </mc:Choice>
  </mc:AlternateContent>
  <xr:revisionPtr revIDLastSave="391" documentId="11_AD4D1D646341095ACB70008C251E688C5BDEDD88" xr6:coauthVersionLast="47" xr6:coauthVersionMax="47" xr10:uidLastSave="{2B98EF8E-DA16-494C-A763-7A2DD9B9B88B}"/>
  <bookViews>
    <workbookView xWindow="38280" yWindow="-120" windowWidth="29040" windowHeight="15720" activeTab="6" xr2:uid="{00000000-000D-0000-FFFF-FFFF00000000}"/>
  </bookViews>
  <sheets>
    <sheet name="RELRAD" sheetId="1" r:id="rId1"/>
    <sheet name="MCS" sheetId="2" r:id="rId2"/>
    <sheet name="LC and DERS RBTS bus 6" sheetId="3" r:id="rId3"/>
    <sheet name="RELRAD DERS testing" sheetId="4" r:id="rId4"/>
    <sheet name="MC DERS+LC p214" sheetId="5" r:id="rId5"/>
    <sheet name="Interm. Testing" sheetId="6" r:id="rId6"/>
    <sheet name="Ark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3" i="6"/>
  <c r="G4" i="6"/>
  <c r="G5" i="6"/>
  <c r="G6" i="6"/>
  <c r="G7" i="6"/>
  <c r="G8" i="6"/>
  <c r="G3" i="6"/>
  <c r="P3" i="2"/>
  <c r="P4" i="2"/>
  <c r="P5" i="2"/>
  <c r="P6" i="2"/>
  <c r="O3" i="2"/>
  <c r="O4" i="2"/>
  <c r="O5" i="2"/>
  <c r="O6" i="2"/>
  <c r="N3" i="2"/>
  <c r="N4" i="2"/>
  <c r="N5" i="2"/>
  <c r="N6" i="2"/>
  <c r="P2" i="2"/>
  <c r="N2" i="2"/>
  <c r="O2" i="2"/>
  <c r="M3" i="2"/>
  <c r="M4" i="2"/>
  <c r="M5" i="2"/>
  <c r="M6" i="2"/>
  <c r="M2" i="2"/>
</calcChain>
</file>

<file path=xl/sharedStrings.xml><?xml version="1.0" encoding="utf-8"?>
<sst xmlns="http://schemas.openxmlformats.org/spreadsheetml/2006/main" count="158" uniqueCount="68">
  <si>
    <t>Load level average [MW]</t>
  </si>
  <si>
    <t>Load point peak [MW]</t>
  </si>
  <si>
    <t>Number of customers</t>
  </si>
  <si>
    <t>SAIFI</t>
  </si>
  <si>
    <t>SAIDI</t>
  </si>
  <si>
    <t>CAIDI</t>
  </si>
  <si>
    <t>EENS</t>
  </si>
  <si>
    <t>Simple Test System</t>
  </si>
  <si>
    <t>RBMC p214</t>
  </si>
  <si>
    <t>RBTS BUS 6</t>
  </si>
  <si>
    <t>RBTS BUS 4</t>
  </si>
  <si>
    <t>RBTS BUS 2</t>
  </si>
  <si>
    <t>nr of simulations</t>
  </si>
  <si>
    <t>provided beta</t>
  </si>
  <si>
    <t>calculated beta</t>
  </si>
  <si>
    <t>DERS</t>
  </si>
  <si>
    <t>Load Curve</t>
  </si>
  <si>
    <t>Load Curve + DERS</t>
  </si>
  <si>
    <t>Load Curve + DERS Curve</t>
  </si>
  <si>
    <t>Base Case</t>
  </si>
  <si>
    <t>3MW</t>
  </si>
  <si>
    <t>MF</t>
  </si>
  <si>
    <t>S1</t>
  </si>
  <si>
    <t>S2</t>
  </si>
  <si>
    <t>S3</t>
  </si>
  <si>
    <t>L1</t>
  </si>
  <si>
    <t>L2</t>
  </si>
  <si>
    <t>L3</t>
  </si>
  <si>
    <t>1MW</t>
  </si>
  <si>
    <t>3MW and 2MWh</t>
  </si>
  <si>
    <t>TTF</t>
  </si>
  <si>
    <t>TTR</t>
  </si>
  <si>
    <t>sec</t>
  </si>
  <si>
    <t>RESULTS</t>
  </si>
  <si>
    <t>A</t>
  </si>
  <si>
    <t>B</t>
  </si>
  <si>
    <t>C</t>
  </si>
  <si>
    <t>nr of faults</t>
  </si>
  <si>
    <t>U</t>
  </si>
  <si>
    <t>Nr, of Faults</t>
  </si>
  <si>
    <t>Failure rate pr year</t>
  </si>
  <si>
    <t>S1 Line</t>
  </si>
  <si>
    <t>S2 Line</t>
  </si>
  <si>
    <t>S2 Transformer</t>
  </si>
  <si>
    <t>S3 Line</t>
  </si>
  <si>
    <t>S4 Line</t>
  </si>
  <si>
    <t>S5 Line</t>
  </si>
  <si>
    <t>S5 Transformer</t>
  </si>
  <si>
    <t>S7 Line</t>
  </si>
  <si>
    <t>S8 Line</t>
  </si>
  <si>
    <t>S8 Transformer</t>
  </si>
  <si>
    <t>S9 Line</t>
  </si>
  <si>
    <t>S9 Transformer</t>
  </si>
  <si>
    <t>S10 Line</t>
  </si>
  <si>
    <t>S11 Line</t>
  </si>
  <si>
    <t>S11 Transformer</t>
  </si>
  <si>
    <t>LP 1</t>
  </si>
  <si>
    <t>LP 2</t>
  </si>
  <si>
    <t>LP 3</t>
  </si>
  <si>
    <t>LP 4</t>
  </si>
  <si>
    <t>LP 5</t>
  </si>
  <si>
    <t>LP 6</t>
  </si>
  <si>
    <t>LP 7</t>
  </si>
  <si>
    <t>S3 Transformer</t>
  </si>
  <si>
    <t>S6 Line</t>
  </si>
  <si>
    <t>S6 Transformer</t>
  </si>
  <si>
    <t>\lambda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</si>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</sst>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sqref="A1:H1"/>
    </sheetView>
  </sheetViews>
  <sheetFormatPr baseColWidth="10" defaultColWidth="9.14062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3">
        <v>2.1709999999999998</v>
      </c>
      <c r="C2" s="3">
        <v>3.5171000000000001</v>
      </c>
      <c r="D2" s="2">
        <v>631</v>
      </c>
      <c r="E2" s="3">
        <v>2.2000000000000011</v>
      </c>
      <c r="F2" s="3">
        <v>2.3995245641838352</v>
      </c>
      <c r="G2" s="3">
        <v>1.0906929837199251</v>
      </c>
      <c r="H2" s="3">
        <v>5.0406000000000013</v>
      </c>
    </row>
    <row r="3" spans="1:8" x14ac:dyDescent="0.25">
      <c r="A3" s="1" t="s">
        <v>8</v>
      </c>
      <c r="B3" s="3">
        <v>1.605</v>
      </c>
      <c r="C3" s="3">
        <v>2.6004</v>
      </c>
      <c r="D3" s="2">
        <v>630</v>
      </c>
      <c r="E3" s="3">
        <v>1.1000000000000001</v>
      </c>
      <c r="F3" s="3">
        <v>1.416666666666667</v>
      </c>
      <c r="G3" s="3">
        <v>1.2878787878787881</v>
      </c>
      <c r="H3" s="3">
        <v>2.2737500000000002</v>
      </c>
    </row>
    <row r="4" spans="1:8" x14ac:dyDescent="0.25">
      <c r="A4" s="1" t="s">
        <v>9</v>
      </c>
      <c r="B4" s="3">
        <v>10.7157</v>
      </c>
      <c r="C4" s="3">
        <v>20</v>
      </c>
      <c r="D4" s="2">
        <v>2938</v>
      </c>
      <c r="E4" s="3">
        <v>0.68366029611980939</v>
      </c>
      <c r="F4" s="3">
        <v>3.9793438223281141</v>
      </c>
      <c r="G4" s="3">
        <v>5.8206449093406851</v>
      </c>
      <c r="H4" s="3">
        <v>51.780340454999987</v>
      </c>
    </row>
    <row r="5" spans="1:8" x14ac:dyDescent="0.25">
      <c r="A5" s="1" t="s">
        <v>10</v>
      </c>
      <c r="B5" s="3">
        <v>24.580000000000009</v>
      </c>
      <c r="C5" s="3">
        <v>39.999199999999988</v>
      </c>
      <c r="D5" s="2">
        <v>4779</v>
      </c>
      <c r="E5" s="3">
        <v>0.64219491525423733</v>
      </c>
      <c r="F5" s="3">
        <v>2.2231543209876539</v>
      </c>
      <c r="G5" s="3">
        <v>3.4618061715850459</v>
      </c>
      <c r="H5" s="3">
        <v>52.882933749999992</v>
      </c>
    </row>
    <row r="6" spans="1:8" x14ac:dyDescent="0.25">
      <c r="A6" s="1" t="s">
        <v>11</v>
      </c>
      <c r="B6" s="3">
        <v>12.291</v>
      </c>
      <c r="C6" s="3">
        <v>20.000599999999999</v>
      </c>
      <c r="D6" s="2">
        <v>1908</v>
      </c>
      <c r="E6" s="3">
        <v>0.2482654612159329</v>
      </c>
      <c r="F6" s="3">
        <v>0.7656291928721175</v>
      </c>
      <c r="G6" s="3">
        <v>3.083913441371529</v>
      </c>
      <c r="H6" s="3">
        <v>8.9556289999999983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9B1A-71BC-4462-87B3-590862C2D9A6}">
  <dimension ref="A1:P6"/>
  <sheetViews>
    <sheetView workbookViewId="0">
      <selection activeCell="E1" sqref="E1:H1"/>
    </sheetView>
  </sheetViews>
  <sheetFormatPr baseColWidth="10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14</v>
      </c>
    </row>
    <row r="2" spans="1:16" x14ac:dyDescent="0.25">
      <c r="A2" s="1" t="s">
        <v>7</v>
      </c>
      <c r="B2" s="3">
        <v>2.1709999999999998</v>
      </c>
      <c r="C2" s="3">
        <v>3.5171000000000001</v>
      </c>
      <c r="D2" s="2">
        <v>631</v>
      </c>
      <c r="E2" s="3">
        <v>2.183058555997726</v>
      </c>
      <c r="F2" s="3">
        <v>2.4175625481088692</v>
      </c>
      <c r="G2" s="3">
        <v>1.1074199276363279</v>
      </c>
      <c r="H2" s="3">
        <v>4.9996511374340002</v>
      </c>
      <c r="I2" s="2">
        <v>1759</v>
      </c>
      <c r="J2" s="3">
        <v>0.02</v>
      </c>
      <c r="K2" s="3">
        <v>2.414245121747954E-2</v>
      </c>
      <c r="M2" s="6">
        <f>(MCS!E2-RELRAD!E2)/RELRAD!E2</f>
        <v>-7.7006563646704693E-3</v>
      </c>
      <c r="N2" s="6">
        <f>(MCS!F2-RELRAD!F2)/RELRAD!F2</f>
        <v>7.517315802586644E-3</v>
      </c>
      <c r="O2" s="6">
        <f>(MCS!G2-RELRAD!G2)/RELRAD!G2</f>
        <v>1.533606997209591E-2</v>
      </c>
      <c r="P2" s="6">
        <f>(MCS!H2-RELRAD!H2)/RELRAD!H2</f>
        <v>-8.1238071987463877E-3</v>
      </c>
    </row>
    <row r="3" spans="1:16" x14ac:dyDescent="0.25">
      <c r="A3" s="1" t="s">
        <v>8</v>
      </c>
      <c r="B3" s="3">
        <v>1.605</v>
      </c>
      <c r="C3" s="3">
        <v>2.6004</v>
      </c>
      <c r="D3" s="2">
        <v>630</v>
      </c>
      <c r="E3" s="3">
        <v>1.103976497744203</v>
      </c>
      <c r="F3" s="3">
        <v>1.4409331942759089</v>
      </c>
      <c r="G3" s="3">
        <v>1.305220896658781</v>
      </c>
      <c r="H3" s="3">
        <v>2.3126977768128341</v>
      </c>
      <c r="I3" s="2">
        <v>3177</v>
      </c>
      <c r="J3" s="3">
        <v>0.02</v>
      </c>
      <c r="K3" s="3">
        <v>1.4352532840635731E-2</v>
      </c>
      <c r="M3" s="6">
        <f>(MCS!E3-RELRAD!E3)/RELRAD!E3</f>
        <v>3.6149979492754039E-3</v>
      </c>
      <c r="N3" s="6">
        <f>(MCS!F3-RELRAD!F3)/RELRAD!F3</f>
        <v>1.7129313606523741E-2</v>
      </c>
      <c r="O3" s="6">
        <f>(MCS!G3-RELRAD!G3)/RELRAD!G3</f>
        <v>1.3465637405641608E-2</v>
      </c>
      <c r="P3" s="6">
        <f>(MCS!H3-RELRAD!H3)/RELRAD!H3</f>
        <v>1.7129313606523981E-2</v>
      </c>
    </row>
    <row r="4" spans="1:16" x14ac:dyDescent="0.25">
      <c r="A4" s="1" t="s">
        <v>9</v>
      </c>
      <c r="B4" s="3">
        <v>10.7157</v>
      </c>
      <c r="C4" s="3">
        <v>20</v>
      </c>
      <c r="D4" s="2">
        <v>2938</v>
      </c>
      <c r="E4" s="3">
        <v>0.67273784614794607</v>
      </c>
      <c r="F4" s="3">
        <v>3.958451905817137</v>
      </c>
      <c r="G4" s="3">
        <v>5.8840927836645136</v>
      </c>
      <c r="H4" s="3">
        <v>51.959846165475923</v>
      </c>
      <c r="I4" s="2">
        <v>2769</v>
      </c>
      <c r="J4" s="3">
        <v>0.02</v>
      </c>
      <c r="K4" s="3">
        <v>1.568197006948497E-2</v>
      </c>
      <c r="M4" s="6">
        <f>(MCS!E4-RELRAD!E4)/RELRAD!E4</f>
        <v>-1.5976428693979892E-2</v>
      </c>
      <c r="N4" s="6">
        <f>(MCS!F4-RELRAD!F4)/RELRAD!F4</f>
        <v>-5.2500908299887225E-3</v>
      </c>
      <c r="O4" s="6">
        <f>(MCS!G4-RELRAD!G4)/RELRAD!G4</f>
        <v>1.0900488745157852E-2</v>
      </c>
      <c r="P4" s="6">
        <f>(MCS!H4-RELRAD!H4)/RELRAD!H4</f>
        <v>3.4666769066908137E-3</v>
      </c>
    </row>
    <row r="5" spans="1:16" x14ac:dyDescent="0.25">
      <c r="A5" s="1" t="s">
        <v>10</v>
      </c>
      <c r="B5" s="3">
        <v>24.580000000000009</v>
      </c>
      <c r="C5" s="3">
        <v>39.999199999999988</v>
      </c>
      <c r="D5" s="2">
        <v>4779</v>
      </c>
      <c r="E5" s="3">
        <v>0.63291156115823277</v>
      </c>
      <c r="F5" s="3">
        <v>2.1732909345511988</v>
      </c>
      <c r="G5" s="3">
        <v>3.4337987610371039</v>
      </c>
      <c r="H5" s="3">
        <v>51.616167618374853</v>
      </c>
      <c r="I5" s="2">
        <v>16512</v>
      </c>
      <c r="J5" s="3">
        <v>0.02</v>
      </c>
      <c r="K5" s="3">
        <v>4.7842086317637627E-3</v>
      </c>
      <c r="M5" s="6">
        <f>(MCS!E5-RELRAD!E5)/RELRAD!E5</f>
        <v>-1.445566427807886E-2</v>
      </c>
      <c r="N5" s="6">
        <f>(MCS!F5-RELRAD!F5)/RELRAD!F5</f>
        <v>-2.2429116128250982E-2</v>
      </c>
      <c r="O5" s="6">
        <f>(MCS!G5-RELRAD!G5)/RELRAD!G5</f>
        <v>-8.0904040144796196E-3</v>
      </c>
      <c r="P5" s="6">
        <f>(MCS!H5-RELRAD!H5)/RELRAD!H5</f>
        <v>-2.3954157642117196E-2</v>
      </c>
    </row>
    <row r="6" spans="1:16" x14ac:dyDescent="0.25">
      <c r="A6" s="1" t="s">
        <v>11</v>
      </c>
      <c r="B6" s="3">
        <v>12.291</v>
      </c>
      <c r="C6" s="3">
        <v>20.000599999999999</v>
      </c>
      <c r="D6" s="2">
        <v>1908</v>
      </c>
      <c r="E6" s="3">
        <v>0.2489843204053109</v>
      </c>
      <c r="F6" s="3">
        <v>0.76837635371876734</v>
      </c>
      <c r="G6" s="3">
        <v>3.0860431390537379</v>
      </c>
      <c r="H6" s="3">
        <v>8.8741364752608245</v>
      </c>
      <c r="I6" s="2">
        <v>2400</v>
      </c>
      <c r="J6" s="3">
        <v>0.02</v>
      </c>
      <c r="K6" s="3">
        <v>1.7722062685115281E-2</v>
      </c>
      <c r="M6" s="6">
        <f>(MCS!E6-RELRAD!E6)/RELRAD!E6</f>
        <v>2.8955263686589179E-3</v>
      </c>
      <c r="N6" s="6">
        <f>(MCS!F6-RELRAD!F6)/RELRAD!F6</f>
        <v>3.588108802832298E-3</v>
      </c>
      <c r="O6" s="6">
        <f>(MCS!G6-RELRAD!G6)/RELRAD!G6</f>
        <v>6.9058283336959926E-4</v>
      </c>
      <c r="P6" s="6">
        <f>(MCS!H6-RELRAD!H6)/RELRAD!H6</f>
        <v>-9.0995869457269618E-3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292C-E5FB-4EEE-B477-7E44B95365AF}">
  <dimension ref="A1:P7"/>
  <sheetViews>
    <sheetView workbookViewId="0">
      <selection activeCell="J4" sqref="J4:P4"/>
    </sheetView>
  </sheetViews>
  <sheetFormatPr baseColWidth="10" defaultRowHeight="15" x14ac:dyDescent="0.25"/>
  <sheetData>
    <row r="1" spans="1:1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14</v>
      </c>
    </row>
    <row r="2" spans="1:16" x14ac:dyDescent="0.25">
      <c r="A2" t="s">
        <v>19</v>
      </c>
      <c r="B2" s="3">
        <v>1.423109760062423</v>
      </c>
      <c r="C2" s="3">
        <v>10.133516814949351</v>
      </c>
      <c r="D2" s="3">
        <v>7.1206853465082363</v>
      </c>
      <c r="E2" s="3">
        <v>53.178319140037758</v>
      </c>
      <c r="F2">
        <v>2600</v>
      </c>
      <c r="G2">
        <v>0.02</v>
      </c>
      <c r="H2" s="5">
        <v>2.0209169232182859E-2</v>
      </c>
    </row>
    <row r="3" spans="1:16" x14ac:dyDescent="0.25">
      <c r="A3" t="s">
        <v>15</v>
      </c>
      <c r="B3" s="3">
        <v>1.41203760553483</v>
      </c>
      <c r="C3" s="3">
        <v>8.9528467464091221</v>
      </c>
      <c r="D3" s="3">
        <v>6.34037415952396</v>
      </c>
      <c r="E3" s="3">
        <v>46.817886617268783</v>
      </c>
      <c r="F3">
        <v>2134</v>
      </c>
      <c r="G3">
        <v>0.02</v>
      </c>
      <c r="H3" s="5">
        <v>2.3077689090678501E-2</v>
      </c>
      <c r="J3" s="3">
        <v>1.4418194068025549</v>
      </c>
      <c r="K3" s="3">
        <v>9.2667922388532045</v>
      </c>
      <c r="L3" s="3">
        <v>6.4271518299255437</v>
      </c>
      <c r="M3" s="3">
        <v>48.579981846959463</v>
      </c>
      <c r="N3">
        <v>3104</v>
      </c>
      <c r="O3">
        <v>0.02</v>
      </c>
      <c r="P3" s="5">
        <v>1.8949106570072909E-2</v>
      </c>
    </row>
    <row r="4" spans="1:16" x14ac:dyDescent="0.25">
      <c r="A4" t="s">
        <v>16</v>
      </c>
      <c r="B4" s="3">
        <v>1.42722949689628</v>
      </c>
      <c r="C4" s="3">
        <v>9.8422815467612779</v>
      </c>
      <c r="D4" s="3">
        <v>6.8960749256967846</v>
      </c>
      <c r="E4" s="3">
        <v>42.342232586724563</v>
      </c>
      <c r="F4">
        <v>2417</v>
      </c>
      <c r="G4">
        <v>0.02</v>
      </c>
      <c r="H4" s="5">
        <v>2.0093151376877422E-2</v>
      </c>
      <c r="J4" s="3">
        <v>1.404444278591628</v>
      </c>
      <c r="K4" s="3">
        <v>9.9101741025087744</v>
      </c>
      <c r="L4" s="3">
        <v>7.0562956847577194</v>
      </c>
      <c r="M4" s="3">
        <v>42.633782738459402</v>
      </c>
      <c r="N4">
        <v>2605</v>
      </c>
      <c r="O4">
        <v>0.02</v>
      </c>
      <c r="P4" s="5">
        <v>1.9588065762850691E-2</v>
      </c>
    </row>
    <row r="5" spans="1:16" x14ac:dyDescent="0.25">
      <c r="A5" t="s">
        <v>17</v>
      </c>
      <c r="B5" s="3">
        <v>1.4086855545706289</v>
      </c>
      <c r="C5" s="3">
        <v>9.2227069577018366</v>
      </c>
      <c r="D5" s="3">
        <v>6.5470302636225588</v>
      </c>
      <c r="E5" s="3">
        <v>39.836756588892619</v>
      </c>
      <c r="F5">
        <v>2261</v>
      </c>
      <c r="G5">
        <v>0.02</v>
      </c>
      <c r="H5" s="5">
        <v>2.1214407856939621E-2</v>
      </c>
      <c r="J5" s="3">
        <v>1.413206475518465</v>
      </c>
      <c r="K5" s="3">
        <v>9.0176552404894181</v>
      </c>
      <c r="L5" s="3">
        <v>6.3809891878545892</v>
      </c>
      <c r="M5" s="3">
        <v>38.330032131891038</v>
      </c>
      <c r="N5">
        <v>1969</v>
      </c>
      <c r="O5">
        <v>0.02</v>
      </c>
      <c r="P5" s="5">
        <v>2.2130648495796049E-2</v>
      </c>
    </row>
    <row r="6" spans="1:16" x14ac:dyDescent="0.25">
      <c r="A6" t="s">
        <v>18</v>
      </c>
      <c r="B6" s="3">
        <v>1.459542306457408</v>
      </c>
      <c r="C6" s="3">
        <v>9.4135385777957783</v>
      </c>
      <c r="D6" s="3">
        <v>6.4496510557780677</v>
      </c>
      <c r="E6" s="3">
        <v>40.226375082569163</v>
      </c>
      <c r="F6">
        <v>2122</v>
      </c>
      <c r="G6">
        <v>0.02</v>
      </c>
      <c r="H6" s="5">
        <v>2.1631302699700931E-2</v>
      </c>
      <c r="J6" s="3">
        <v>1.406149490450239</v>
      </c>
      <c r="K6" s="3">
        <v>9.056002768899015</v>
      </c>
      <c r="L6" s="3">
        <v>6.440284500618314</v>
      </c>
      <c r="M6" s="3">
        <v>38.80105454779973</v>
      </c>
      <c r="N6">
        <v>2127</v>
      </c>
      <c r="O6">
        <v>0.02</v>
      </c>
      <c r="P6" s="5">
        <v>2.1298597566542999E-2</v>
      </c>
    </row>
    <row r="7" spans="1:16" x14ac:dyDescent="0.25">
      <c r="P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4A71-24BC-4E84-B9B6-104DFDD017E8}">
  <dimension ref="A1:N11"/>
  <sheetViews>
    <sheetView workbookViewId="0">
      <selection activeCell="K11" sqref="K11:N11"/>
    </sheetView>
  </sheetViews>
  <sheetFormatPr baseColWidth="10" defaultRowHeight="15" x14ac:dyDescent="0.25"/>
  <sheetData>
    <row r="1" spans="1:14" x14ac:dyDescent="0.25">
      <c r="A1" t="s">
        <v>20</v>
      </c>
      <c r="F1" t="s">
        <v>28</v>
      </c>
      <c r="K1" t="s">
        <v>29</v>
      </c>
    </row>
    <row r="2" spans="1:14" x14ac:dyDescent="0.25">
      <c r="A2" t="s">
        <v>21</v>
      </c>
      <c r="B2">
        <v>3</v>
      </c>
      <c r="C2">
        <v>0.5</v>
      </c>
      <c r="D2">
        <v>0.5</v>
      </c>
      <c r="F2" t="s">
        <v>21</v>
      </c>
      <c r="G2">
        <v>3</v>
      </c>
      <c r="H2">
        <v>3</v>
      </c>
      <c r="I2">
        <v>3</v>
      </c>
      <c r="K2" t="s">
        <v>21</v>
      </c>
      <c r="L2" s="4">
        <v>3</v>
      </c>
      <c r="M2" s="4">
        <v>1.63</v>
      </c>
      <c r="N2" s="4">
        <v>1.63</v>
      </c>
    </row>
    <row r="3" spans="1:14" x14ac:dyDescent="0.25">
      <c r="A3" t="s">
        <v>22</v>
      </c>
      <c r="B3">
        <v>3</v>
      </c>
      <c r="C3">
        <v>0.5</v>
      </c>
      <c r="D3">
        <v>0.5</v>
      </c>
      <c r="F3" t="s">
        <v>22</v>
      </c>
      <c r="G3">
        <v>3</v>
      </c>
      <c r="H3">
        <v>3</v>
      </c>
      <c r="I3">
        <v>3</v>
      </c>
      <c r="K3" t="s">
        <v>22</v>
      </c>
      <c r="L3" s="4">
        <v>3</v>
      </c>
      <c r="M3" s="4">
        <v>1.63</v>
      </c>
      <c r="N3" s="4">
        <v>1.63</v>
      </c>
    </row>
    <row r="4" spans="1:14" x14ac:dyDescent="0.25">
      <c r="A4" t="s">
        <v>23</v>
      </c>
      <c r="B4">
        <v>0.5</v>
      </c>
      <c r="C4">
        <v>3</v>
      </c>
      <c r="D4">
        <v>0.5</v>
      </c>
      <c r="F4" t="s">
        <v>23</v>
      </c>
      <c r="G4">
        <v>0.5</v>
      </c>
      <c r="H4">
        <v>3</v>
      </c>
      <c r="I4">
        <v>0.5</v>
      </c>
      <c r="K4" t="s">
        <v>23</v>
      </c>
      <c r="L4" s="4">
        <v>0.5</v>
      </c>
      <c r="M4" s="4">
        <v>3</v>
      </c>
      <c r="N4" s="4">
        <v>0.5</v>
      </c>
    </row>
    <row r="5" spans="1:14" x14ac:dyDescent="0.25">
      <c r="A5" t="s">
        <v>24</v>
      </c>
      <c r="B5">
        <v>0.5</v>
      </c>
      <c r="C5">
        <v>0.5</v>
      </c>
      <c r="D5">
        <v>3</v>
      </c>
      <c r="F5" t="s">
        <v>24</v>
      </c>
      <c r="G5">
        <v>0.5</v>
      </c>
      <c r="H5">
        <v>0.5</v>
      </c>
      <c r="I5">
        <v>3</v>
      </c>
      <c r="K5" t="s">
        <v>24</v>
      </c>
      <c r="L5" s="4">
        <v>0.5</v>
      </c>
      <c r="M5" s="4">
        <v>0.5</v>
      </c>
      <c r="N5" s="4">
        <v>3</v>
      </c>
    </row>
    <row r="6" spans="1:14" x14ac:dyDescent="0.25">
      <c r="A6" t="s">
        <v>25</v>
      </c>
      <c r="B6">
        <v>1</v>
      </c>
      <c r="C6">
        <v>0</v>
      </c>
      <c r="D6">
        <v>0</v>
      </c>
      <c r="F6" t="s">
        <v>25</v>
      </c>
      <c r="G6">
        <v>1</v>
      </c>
      <c r="H6">
        <v>0</v>
      </c>
      <c r="I6">
        <v>0</v>
      </c>
      <c r="K6" t="s">
        <v>25</v>
      </c>
      <c r="L6" s="4">
        <v>1</v>
      </c>
      <c r="M6" s="4">
        <v>0</v>
      </c>
      <c r="N6" s="4">
        <v>0</v>
      </c>
    </row>
    <row r="7" spans="1:14" x14ac:dyDescent="0.25">
      <c r="A7" t="s">
        <v>26</v>
      </c>
      <c r="B7">
        <v>0</v>
      </c>
      <c r="C7">
        <v>1</v>
      </c>
      <c r="D7">
        <v>0</v>
      </c>
      <c r="F7" t="s">
        <v>26</v>
      </c>
      <c r="G7">
        <v>0</v>
      </c>
      <c r="H7">
        <v>1</v>
      </c>
      <c r="I7">
        <v>0</v>
      </c>
      <c r="K7" t="s">
        <v>26</v>
      </c>
      <c r="L7" s="4">
        <v>0</v>
      </c>
      <c r="M7" s="4">
        <v>1</v>
      </c>
      <c r="N7" s="4">
        <v>0</v>
      </c>
    </row>
    <row r="8" spans="1:14" x14ac:dyDescent="0.25">
      <c r="A8" t="s">
        <v>27</v>
      </c>
      <c r="B8">
        <v>0</v>
      </c>
      <c r="C8">
        <v>0</v>
      </c>
      <c r="D8">
        <v>1</v>
      </c>
      <c r="F8" t="s">
        <v>27</v>
      </c>
      <c r="G8">
        <v>0</v>
      </c>
      <c r="H8">
        <v>0</v>
      </c>
      <c r="I8">
        <v>1</v>
      </c>
      <c r="K8" t="s">
        <v>27</v>
      </c>
      <c r="L8" s="4">
        <v>0</v>
      </c>
      <c r="M8" s="4">
        <v>0</v>
      </c>
      <c r="N8" s="4">
        <v>1</v>
      </c>
    </row>
    <row r="10" spans="1:14" x14ac:dyDescent="0.25">
      <c r="A10">
        <v>1.1000000000000001</v>
      </c>
      <c r="B10">
        <v>1.3</v>
      </c>
      <c r="C10">
        <v>1.1818181818181821</v>
      </c>
      <c r="D10">
        <v>2.0865</v>
      </c>
      <c r="F10">
        <v>1.1000000000000001</v>
      </c>
      <c r="G10">
        <v>1.633333333333334</v>
      </c>
      <c r="H10">
        <v>1.4848484848484851</v>
      </c>
      <c r="I10">
        <v>2.6215000000000002</v>
      </c>
      <c r="K10">
        <v>1.2250000000000001</v>
      </c>
      <c r="L10">
        <v>1.5035630841121499</v>
      </c>
      <c r="M10">
        <v>1.2273984360099179</v>
      </c>
      <c r="N10">
        <v>2.2215000000000011</v>
      </c>
    </row>
    <row r="11" spans="1:14" x14ac:dyDescent="0.25">
      <c r="K11">
        <v>1.2250000000000001</v>
      </c>
      <c r="L11">
        <v>1.5035630841121499</v>
      </c>
      <c r="M11">
        <v>1.2273984360099179</v>
      </c>
      <c r="N11">
        <v>2.2215000000000011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A0E4-D22B-4A13-97C6-3949F41EA087}">
  <dimension ref="A1:P6"/>
  <sheetViews>
    <sheetView workbookViewId="0">
      <selection activeCell="J6" sqref="J6:P6"/>
    </sheetView>
  </sheetViews>
  <sheetFormatPr baseColWidth="10" defaultRowHeight="15" x14ac:dyDescent="0.25"/>
  <sheetData>
    <row r="1" spans="1:1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14</v>
      </c>
    </row>
    <row r="2" spans="1:16" x14ac:dyDescent="0.25">
      <c r="A2" t="s">
        <v>19</v>
      </c>
      <c r="B2" s="3">
        <v>1.223530074341068</v>
      </c>
      <c r="C2" s="3">
        <v>1.762592033283362</v>
      </c>
      <c r="D2" s="3">
        <v>1.4405792470876579</v>
      </c>
      <c r="E2" s="3">
        <v>3.0512309165067668</v>
      </c>
      <c r="F2" s="2">
        <v>4439</v>
      </c>
      <c r="G2" s="4">
        <v>0.02</v>
      </c>
      <c r="H2" s="5">
        <v>2.0291392262301419E-2</v>
      </c>
    </row>
    <row r="3" spans="1:16" x14ac:dyDescent="0.25">
      <c r="A3" t="s">
        <v>15</v>
      </c>
      <c r="B3" s="3">
        <v>1.212650905432596</v>
      </c>
      <c r="C3" s="3">
        <v>1.678287592506899</v>
      </c>
      <c r="D3" s="3">
        <v>1.3839824676568351</v>
      </c>
      <c r="E3" s="3">
        <v>2.879445930579291</v>
      </c>
      <c r="F3" s="2">
        <v>3976</v>
      </c>
      <c r="G3" s="4">
        <v>0.02</v>
      </c>
      <c r="H3" s="5">
        <v>2.149591947218233E-2</v>
      </c>
      <c r="J3" s="3">
        <v>1.1967587989659969</v>
      </c>
      <c r="K3" s="3">
        <v>1.648724852263407</v>
      </c>
      <c r="L3" s="3">
        <v>1.3776584335021469</v>
      </c>
      <c r="M3" s="3">
        <v>2.812517488242996</v>
      </c>
      <c r="N3">
        <v>5029</v>
      </c>
      <c r="O3">
        <v>0.02</v>
      </c>
      <c r="P3" s="5">
        <v>1.9596074589139229E-2</v>
      </c>
    </row>
    <row r="4" spans="1:16" x14ac:dyDescent="0.25">
      <c r="A4" t="s">
        <v>16</v>
      </c>
      <c r="B4" s="3">
        <v>1.208634296415195</v>
      </c>
      <c r="C4" s="3">
        <v>1.747292568663142</v>
      </c>
      <c r="D4" s="3">
        <v>1.4456751507429551</v>
      </c>
      <c r="E4" s="3">
        <v>2.0724432606804601</v>
      </c>
      <c r="F4" s="2">
        <v>3738</v>
      </c>
      <c r="G4" s="4">
        <v>0.02</v>
      </c>
      <c r="H4" s="5">
        <v>2.0728218086018942E-2</v>
      </c>
      <c r="J4" s="3"/>
      <c r="K4" s="3"/>
      <c r="L4" s="3"/>
      <c r="M4" s="3"/>
      <c r="P4" s="5"/>
    </row>
    <row r="5" spans="1:16" x14ac:dyDescent="0.25">
      <c r="A5" t="s">
        <v>17</v>
      </c>
      <c r="B5" s="3">
        <v>1.2397759833289921</v>
      </c>
      <c r="C5" s="3">
        <v>1.744729174518773</v>
      </c>
      <c r="D5" s="3">
        <v>1.4072938966230839</v>
      </c>
      <c r="E5" s="3">
        <v>2.1280410076580032</v>
      </c>
      <c r="F5" s="2">
        <v>3839</v>
      </c>
      <c r="G5" s="4">
        <v>0.02</v>
      </c>
      <c r="H5" s="5">
        <v>2.038501323775295E-2</v>
      </c>
      <c r="J5" s="3">
        <v>1.226765799256506</v>
      </c>
      <c r="K5" s="3">
        <v>1.671151995350441</v>
      </c>
      <c r="L5" s="3">
        <v>1.36224208105839</v>
      </c>
      <c r="M5" s="3">
        <v>2.0326076922784519</v>
      </c>
      <c r="N5">
        <v>2690</v>
      </c>
      <c r="O5">
        <v>0.02</v>
      </c>
      <c r="P5" s="5">
        <v>2.3499491937088311E-2</v>
      </c>
    </row>
    <row r="6" spans="1:16" x14ac:dyDescent="0.25">
      <c r="A6" t="s">
        <v>18</v>
      </c>
      <c r="B6" s="3">
        <v>1.2113363363363361</v>
      </c>
      <c r="C6" s="3">
        <v>1.7438023312087989</v>
      </c>
      <c r="D6" s="3">
        <v>1.439569076647115</v>
      </c>
      <c r="E6" s="3">
        <v>2.0883508725580371</v>
      </c>
      <c r="F6" s="2">
        <v>3330</v>
      </c>
      <c r="G6" s="4">
        <v>0.02</v>
      </c>
      <c r="H6" s="5">
        <v>2.1549203292297221E-2</v>
      </c>
      <c r="J6" s="3">
        <v>1.201253098320022</v>
      </c>
      <c r="K6" s="3">
        <v>1.6994827583912531</v>
      </c>
      <c r="L6" s="3">
        <v>1.4147582726471351</v>
      </c>
      <c r="M6" s="3">
        <v>2.061872993831805</v>
      </c>
      <c r="N6">
        <v>3631</v>
      </c>
      <c r="O6">
        <v>0.02</v>
      </c>
      <c r="P6" s="5">
        <v>2.0789720767480521E-2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1C1E-2306-47F3-B790-FBBECEA4DC2C}">
  <dimension ref="A1:N26"/>
  <sheetViews>
    <sheetView workbookViewId="0">
      <selection activeCell="H26" sqref="H26"/>
    </sheetView>
  </sheetViews>
  <sheetFormatPr baseColWidth="10" defaultRowHeight="15" x14ac:dyDescent="0.25"/>
  <sheetData>
    <row r="1" spans="1:14" x14ac:dyDescent="0.25">
      <c r="A1" t="s">
        <v>8</v>
      </c>
    </row>
    <row r="2" spans="1:14" x14ac:dyDescent="0.25">
      <c r="A2" t="s">
        <v>32</v>
      </c>
      <c r="B2" t="s">
        <v>30</v>
      </c>
      <c r="C2" t="s">
        <v>31</v>
      </c>
      <c r="G2" t="s">
        <v>39</v>
      </c>
      <c r="H2" t="s">
        <v>40</v>
      </c>
    </row>
    <row r="3" spans="1:14" x14ac:dyDescent="0.25">
      <c r="A3" t="s">
        <v>25</v>
      </c>
      <c r="B3" s="7">
        <v>185.69353562767</v>
      </c>
      <c r="C3" s="3">
        <v>0.18213383306738801</v>
      </c>
      <c r="F3" t="s">
        <v>22</v>
      </c>
      <c r="G3">
        <f>COUNTIF(A$3:A$21,F3)</f>
        <v>3</v>
      </c>
      <c r="H3">
        <f>M3*N3*10</f>
        <v>2</v>
      </c>
      <c r="M3">
        <v>0.1</v>
      </c>
      <c r="N3">
        <v>2</v>
      </c>
    </row>
    <row r="4" spans="1:14" x14ac:dyDescent="0.25">
      <c r="A4" t="s">
        <v>25</v>
      </c>
      <c r="B4" s="7">
        <v>670.72234554505906</v>
      </c>
      <c r="C4" s="3">
        <v>0.69889320163555402</v>
      </c>
      <c r="F4" t="s">
        <v>23</v>
      </c>
      <c r="G4">
        <f t="shared" ref="G4:G8" si="0">COUNTIF(A$3:A$21,F4)</f>
        <v>4</v>
      </c>
      <c r="H4">
        <f>M4*N4*10</f>
        <v>3.0000000000000004</v>
      </c>
      <c r="M4">
        <v>0.1</v>
      </c>
      <c r="N4">
        <v>3</v>
      </c>
    </row>
    <row r="5" spans="1:14" x14ac:dyDescent="0.25">
      <c r="A5" t="s">
        <v>22</v>
      </c>
      <c r="B5" s="7">
        <v>696.04127212152696</v>
      </c>
      <c r="C5" s="3">
        <v>0.83403152671988301</v>
      </c>
      <c r="F5" t="s">
        <v>24</v>
      </c>
      <c r="G5">
        <f t="shared" si="0"/>
        <v>0</v>
      </c>
      <c r="H5">
        <f>M5*N5*10</f>
        <v>1</v>
      </c>
      <c r="M5">
        <v>0.1</v>
      </c>
      <c r="N5">
        <v>1</v>
      </c>
    </row>
    <row r="6" spans="1:14" x14ac:dyDescent="0.25">
      <c r="A6" t="s">
        <v>23</v>
      </c>
      <c r="B6" s="7">
        <v>886.68420825579801</v>
      </c>
      <c r="C6" s="3">
        <v>1.9976335809138801</v>
      </c>
      <c r="F6" t="s">
        <v>25</v>
      </c>
      <c r="G6">
        <f t="shared" si="0"/>
        <v>8</v>
      </c>
      <c r="H6">
        <f>M6*N6*10</f>
        <v>7.5</v>
      </c>
      <c r="M6">
        <v>0.25</v>
      </c>
      <c r="N6">
        <v>3</v>
      </c>
    </row>
    <row r="7" spans="1:14" x14ac:dyDescent="0.25">
      <c r="A7" t="s">
        <v>25</v>
      </c>
      <c r="B7" s="7">
        <v>1185.2800138886801</v>
      </c>
      <c r="C7" s="3">
        <v>0.43615273881355199</v>
      </c>
      <c r="F7" t="s">
        <v>26</v>
      </c>
      <c r="G7">
        <f t="shared" si="0"/>
        <v>3</v>
      </c>
      <c r="H7">
        <f>M7*N7*10</f>
        <v>5</v>
      </c>
      <c r="M7">
        <v>0.25</v>
      </c>
      <c r="N7">
        <v>2</v>
      </c>
    </row>
    <row r="8" spans="1:14" x14ac:dyDescent="0.25">
      <c r="A8" t="s">
        <v>27</v>
      </c>
      <c r="B8" s="7">
        <v>1895.57009008207</v>
      </c>
      <c r="C8" s="3">
        <v>0.68949886500970903</v>
      </c>
      <c r="F8" t="s">
        <v>27</v>
      </c>
      <c r="G8">
        <f t="shared" si="0"/>
        <v>1</v>
      </c>
      <c r="H8">
        <f>M8*N8*10</f>
        <v>2.5</v>
      </c>
      <c r="M8">
        <v>0.25</v>
      </c>
      <c r="N8">
        <v>1</v>
      </c>
    </row>
    <row r="9" spans="1:14" x14ac:dyDescent="0.25">
      <c r="A9" t="s">
        <v>25</v>
      </c>
      <c r="B9" s="7">
        <v>2704.05034024407</v>
      </c>
      <c r="C9" s="3">
        <v>2.1089298655070898</v>
      </c>
    </row>
    <row r="10" spans="1:14" x14ac:dyDescent="0.25">
      <c r="A10" t="s">
        <v>25</v>
      </c>
      <c r="B10" s="7">
        <v>3497.3214914943601</v>
      </c>
      <c r="C10" s="3">
        <v>1.3509723105901501</v>
      </c>
    </row>
    <row r="11" spans="1:14" x14ac:dyDescent="0.25">
      <c r="A11" t="s">
        <v>22</v>
      </c>
      <c r="B11" s="7">
        <v>4041.5989022172998</v>
      </c>
      <c r="C11" s="3">
        <v>1.6915944070136999</v>
      </c>
    </row>
    <row r="12" spans="1:14" x14ac:dyDescent="0.25">
      <c r="A12" t="s">
        <v>25</v>
      </c>
      <c r="B12" s="7">
        <v>5118.8875991977902</v>
      </c>
      <c r="C12" s="3">
        <v>1.39252398797357</v>
      </c>
    </row>
    <row r="13" spans="1:14" x14ac:dyDescent="0.25">
      <c r="A13" t="s">
        <v>23</v>
      </c>
      <c r="B13" s="7">
        <v>5181.91938223332</v>
      </c>
      <c r="C13" s="3">
        <v>0.38821466066103799</v>
      </c>
    </row>
    <row r="14" spans="1:14" x14ac:dyDescent="0.25">
      <c r="A14" t="s">
        <v>23</v>
      </c>
      <c r="B14" s="7">
        <v>5567.0763765235397</v>
      </c>
      <c r="C14" s="3">
        <v>0.66411639862397398</v>
      </c>
    </row>
    <row r="15" spans="1:14" x14ac:dyDescent="0.25">
      <c r="A15" t="s">
        <v>22</v>
      </c>
      <c r="B15" s="7">
        <v>5982.7961065071604</v>
      </c>
      <c r="C15" s="3">
        <v>0.24982342470091301</v>
      </c>
    </row>
    <row r="16" spans="1:14" x14ac:dyDescent="0.25">
      <c r="A16" t="s">
        <v>26</v>
      </c>
      <c r="B16" s="7">
        <v>6177.0513948555999</v>
      </c>
      <c r="C16" s="3">
        <v>1.24732497720456</v>
      </c>
    </row>
    <row r="17" spans="1:3" x14ac:dyDescent="0.25">
      <c r="A17" t="s">
        <v>26</v>
      </c>
      <c r="B17" s="7">
        <v>6695.3176137985101</v>
      </c>
      <c r="C17" s="3">
        <v>0.40760321869183302</v>
      </c>
    </row>
    <row r="18" spans="1:3" x14ac:dyDescent="0.25">
      <c r="A18" t="s">
        <v>26</v>
      </c>
      <c r="B18" s="7">
        <v>6789.2615440072004</v>
      </c>
      <c r="C18" s="3">
        <v>3.04116466714683</v>
      </c>
    </row>
    <row r="19" spans="1:3" x14ac:dyDescent="0.25">
      <c r="A19" t="s">
        <v>25</v>
      </c>
      <c r="B19" s="7">
        <v>7126.2626318717903</v>
      </c>
      <c r="C19" s="3">
        <v>0.752239218513156</v>
      </c>
    </row>
    <row r="20" spans="1:3" x14ac:dyDescent="0.25">
      <c r="A20" t="s">
        <v>23</v>
      </c>
      <c r="B20" s="7">
        <v>7315.0026173056103</v>
      </c>
      <c r="C20" s="3">
        <v>8.2584151062005393</v>
      </c>
    </row>
    <row r="21" spans="1:3" x14ac:dyDescent="0.25">
      <c r="A21" t="s">
        <v>25</v>
      </c>
      <c r="B21" s="7">
        <v>8724.9495284004097</v>
      </c>
      <c r="C21" s="3">
        <v>1.67135945522498</v>
      </c>
    </row>
    <row r="23" spans="1:3" x14ac:dyDescent="0.25">
      <c r="A23" t="s">
        <v>33</v>
      </c>
      <c r="B23" t="s">
        <v>37</v>
      </c>
      <c r="C23" t="s">
        <v>38</v>
      </c>
    </row>
    <row r="24" spans="1:3" x14ac:dyDescent="0.25">
      <c r="A24" t="s">
        <v>34</v>
      </c>
      <c r="B24" s="7">
        <v>15</v>
      </c>
      <c r="C24" s="3">
        <v>13.62</v>
      </c>
    </row>
    <row r="25" spans="1:3" x14ac:dyDescent="0.25">
      <c r="A25" t="s">
        <v>35</v>
      </c>
      <c r="B25" s="7">
        <v>10</v>
      </c>
      <c r="C25" s="3">
        <v>18.12</v>
      </c>
    </row>
    <row r="26" spans="1:3" x14ac:dyDescent="0.25">
      <c r="A26" t="s">
        <v>36</v>
      </c>
      <c r="B26" s="7">
        <v>9</v>
      </c>
      <c r="C26" s="3">
        <v>5.69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6479-170B-4122-B70D-A1B4A05D5EA0}">
  <dimension ref="A1:V21"/>
  <sheetViews>
    <sheetView tabSelected="1" workbookViewId="0">
      <selection activeCell="N29" sqref="N29"/>
    </sheetView>
  </sheetViews>
  <sheetFormatPr baseColWidth="10" defaultRowHeight="15" x14ac:dyDescent="0.25"/>
  <sheetData>
    <row r="1" spans="1:22" x14ac:dyDescent="0.25">
      <c r="C1" t="s">
        <v>56</v>
      </c>
      <c r="F1" t="s">
        <v>57</v>
      </c>
      <c r="I1" t="s">
        <v>58</v>
      </c>
      <c r="L1" t="s">
        <v>59</v>
      </c>
      <c r="O1" t="s">
        <v>60</v>
      </c>
      <c r="R1" t="s">
        <v>61</v>
      </c>
      <c r="U1" t="s">
        <v>62</v>
      </c>
    </row>
    <row r="2" spans="1:22" x14ac:dyDescent="0.25">
      <c r="B2" t="s">
        <v>66</v>
      </c>
      <c r="C2" t="s">
        <v>67</v>
      </c>
      <c r="D2" t="s">
        <v>38</v>
      </c>
      <c r="E2" t="s">
        <v>66</v>
      </c>
      <c r="F2" t="s">
        <v>67</v>
      </c>
      <c r="G2" t="s">
        <v>38</v>
      </c>
      <c r="H2" t="s">
        <v>66</v>
      </c>
      <c r="I2" t="s">
        <v>67</v>
      </c>
      <c r="J2" t="s">
        <v>38</v>
      </c>
      <c r="K2" t="s">
        <v>66</v>
      </c>
      <c r="L2" t="s">
        <v>67</v>
      </c>
      <c r="M2" t="s">
        <v>38</v>
      </c>
      <c r="N2" t="s">
        <v>66</v>
      </c>
      <c r="O2" t="s">
        <v>67</v>
      </c>
      <c r="P2" t="s">
        <v>38</v>
      </c>
      <c r="Q2" t="s">
        <v>66</v>
      </c>
      <c r="R2" t="s">
        <v>67</v>
      </c>
      <c r="S2" t="s">
        <v>38</v>
      </c>
      <c r="T2" t="s">
        <v>66</v>
      </c>
      <c r="U2" t="s">
        <v>67</v>
      </c>
      <c r="V2" t="s">
        <v>38</v>
      </c>
    </row>
    <row r="3" spans="1:22" x14ac:dyDescent="0.25">
      <c r="A3" t="s">
        <v>41</v>
      </c>
      <c r="B3" s="3">
        <v>4.8750000000000002E-2</v>
      </c>
      <c r="C3" s="3">
        <v>5</v>
      </c>
      <c r="D3" s="3">
        <v>0.24374999999999999</v>
      </c>
      <c r="E3" s="3">
        <v>4.8750000000000002E-2</v>
      </c>
      <c r="F3" s="3">
        <v>5</v>
      </c>
      <c r="G3" s="3">
        <v>0.24374999999999999</v>
      </c>
      <c r="H3" s="3">
        <v>4.8750000000000002E-2</v>
      </c>
      <c r="I3" s="3">
        <v>1</v>
      </c>
      <c r="J3" s="3">
        <v>4.8750000000000002E-2</v>
      </c>
      <c r="K3" s="3">
        <v>4.8750000000000002E-2</v>
      </c>
      <c r="L3" s="3">
        <v>1</v>
      </c>
      <c r="M3" s="3">
        <v>4.8750000000000002E-2</v>
      </c>
      <c r="N3" s="3">
        <v>4.8750000000000002E-2</v>
      </c>
      <c r="O3" s="3">
        <v>1</v>
      </c>
      <c r="P3" s="3">
        <v>4.8750000000000002E-2</v>
      </c>
      <c r="Q3" s="3">
        <v>4.8750000000000002E-2</v>
      </c>
      <c r="R3" s="3">
        <v>1</v>
      </c>
      <c r="S3" s="3">
        <v>4.8750000000000002E-2</v>
      </c>
      <c r="T3" s="3">
        <v>4.8750000000000002E-2</v>
      </c>
      <c r="U3" s="3">
        <v>1</v>
      </c>
      <c r="V3" s="3">
        <v>4.8750000000000002E-2</v>
      </c>
    </row>
    <row r="4" spans="1:22" x14ac:dyDescent="0.25">
      <c r="A4" t="s">
        <v>42</v>
      </c>
      <c r="B4" s="3">
        <v>3.9E-2</v>
      </c>
      <c r="C4" s="3">
        <v>5</v>
      </c>
      <c r="D4" s="3">
        <v>0.19500000000000001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t="s">
        <v>43</v>
      </c>
      <c r="B5" s="3">
        <v>1.4999999999999999E-2</v>
      </c>
      <c r="C5" s="3">
        <v>10</v>
      </c>
      <c r="D5" s="3">
        <v>0.15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t="s">
        <v>44</v>
      </c>
      <c r="B6" s="3"/>
      <c r="C6" s="3"/>
      <c r="D6" s="3"/>
      <c r="E6" s="3">
        <v>5.1999999999999998E-2</v>
      </c>
      <c r="F6" s="3">
        <v>5</v>
      </c>
      <c r="G6" s="3">
        <v>0.26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t="s">
        <v>63</v>
      </c>
      <c r="B7" s="3"/>
      <c r="C7" s="3"/>
      <c r="D7" s="3"/>
      <c r="E7" s="3">
        <v>1.4999999999999999E-2</v>
      </c>
      <c r="F7" s="3">
        <v>10</v>
      </c>
      <c r="G7" s="3">
        <v>0.15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t="s">
        <v>45</v>
      </c>
      <c r="B8" s="3">
        <v>4.8750000000000002E-2</v>
      </c>
      <c r="C8" s="3">
        <v>1</v>
      </c>
      <c r="D8" s="3">
        <v>4.8750000000000002E-2</v>
      </c>
      <c r="E8" s="3">
        <v>4.8750000000000002E-2</v>
      </c>
      <c r="F8" s="3">
        <v>1</v>
      </c>
      <c r="G8" s="3">
        <v>4.8750000000000002E-2</v>
      </c>
      <c r="H8" s="3">
        <v>4.8750000000000002E-2</v>
      </c>
      <c r="I8" s="3">
        <v>5</v>
      </c>
      <c r="J8" s="3">
        <v>0.24374999999999999</v>
      </c>
      <c r="K8" s="3">
        <v>4.8750000000000002E-2</v>
      </c>
      <c r="L8" s="3">
        <v>5</v>
      </c>
      <c r="M8" s="3">
        <v>0.24374999999999999</v>
      </c>
      <c r="N8" s="3">
        <v>4.8750000000000002E-2</v>
      </c>
      <c r="O8" s="3">
        <v>1</v>
      </c>
      <c r="P8" s="3">
        <v>4.8750000000000002E-2</v>
      </c>
      <c r="Q8" s="3">
        <v>4.8750000000000002E-2</v>
      </c>
      <c r="R8" s="3">
        <v>1</v>
      </c>
      <c r="S8" s="3">
        <v>4.8750000000000002E-2</v>
      </c>
      <c r="T8" s="3">
        <v>4.8750000000000002E-2</v>
      </c>
      <c r="U8" s="3">
        <v>1</v>
      </c>
      <c r="V8" s="3">
        <v>4.8750000000000002E-2</v>
      </c>
    </row>
    <row r="9" spans="1:22" x14ac:dyDescent="0.25">
      <c r="A9" t="s">
        <v>46</v>
      </c>
      <c r="B9" s="3"/>
      <c r="C9" s="3"/>
      <c r="D9" s="3"/>
      <c r="E9" s="3"/>
      <c r="F9" s="3"/>
      <c r="G9" s="3"/>
      <c r="H9" s="3">
        <v>5.1999999999999998E-2</v>
      </c>
      <c r="I9" s="3">
        <v>5</v>
      </c>
      <c r="J9" s="3">
        <v>0.26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t="s">
        <v>47</v>
      </c>
      <c r="B10" s="3"/>
      <c r="C10" s="3"/>
      <c r="D10" s="3"/>
      <c r="E10" s="3"/>
      <c r="F10" s="3"/>
      <c r="G10" s="3"/>
      <c r="H10" s="3">
        <v>1.4999999999999999E-2</v>
      </c>
      <c r="I10" s="3">
        <v>10</v>
      </c>
      <c r="J10" s="3">
        <v>0.15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t="s">
        <v>64</v>
      </c>
      <c r="B11" s="3"/>
      <c r="C11" s="3"/>
      <c r="D11" s="3"/>
      <c r="E11" s="3"/>
      <c r="F11" s="3"/>
      <c r="G11" s="3"/>
      <c r="H11" s="3"/>
      <c r="I11" s="3"/>
      <c r="J11" s="3"/>
      <c r="K11" s="3">
        <v>3.9E-2</v>
      </c>
      <c r="L11" s="3">
        <v>5</v>
      </c>
      <c r="M11" s="3">
        <v>0.19500000000000001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t="s">
        <v>65</v>
      </c>
      <c r="B12" s="3"/>
      <c r="C12" s="3"/>
      <c r="D12" s="3"/>
      <c r="E12" s="3"/>
      <c r="F12" s="3"/>
      <c r="G12" s="3"/>
      <c r="H12" s="3"/>
      <c r="I12" s="3"/>
      <c r="J12" s="3"/>
      <c r="K12" s="3">
        <v>1.4999999999999999E-2</v>
      </c>
      <c r="L12" s="3">
        <v>10</v>
      </c>
      <c r="M12" s="3">
        <v>0.15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t="s">
        <v>48</v>
      </c>
      <c r="B13" s="3">
        <v>4.8750000000000002E-2</v>
      </c>
      <c r="C13" s="3">
        <v>1</v>
      </c>
      <c r="D13" s="3">
        <v>4.8750000000000002E-2</v>
      </c>
      <c r="E13" s="3">
        <v>4.8750000000000002E-2</v>
      </c>
      <c r="F13" s="3">
        <v>1</v>
      </c>
      <c r="G13" s="3">
        <v>4.8750000000000002E-2</v>
      </c>
      <c r="H13" s="3">
        <v>4.8750000000000002E-2</v>
      </c>
      <c r="I13" s="3">
        <v>1</v>
      </c>
      <c r="J13" s="3">
        <v>4.8750000000000002E-2</v>
      </c>
      <c r="K13" s="3">
        <v>4.8750000000000002E-2</v>
      </c>
      <c r="L13" s="3">
        <v>1</v>
      </c>
      <c r="M13" s="3">
        <v>4.8750000000000002E-2</v>
      </c>
      <c r="N13" s="3">
        <v>4.8750000000000002E-2</v>
      </c>
      <c r="O13" s="3">
        <v>5</v>
      </c>
      <c r="P13" s="3">
        <v>0.24374999999999999</v>
      </c>
      <c r="Q13" s="3">
        <v>4.8750000000000002E-2</v>
      </c>
      <c r="R13" s="3">
        <v>5</v>
      </c>
      <c r="S13" s="3">
        <v>0.24374999999999999</v>
      </c>
      <c r="T13" s="3">
        <v>4.8750000000000002E-2</v>
      </c>
      <c r="U13" s="3">
        <v>1</v>
      </c>
      <c r="V13" s="3">
        <v>4.8750000000000002E-2</v>
      </c>
    </row>
    <row r="14" spans="1:22" x14ac:dyDescent="0.25">
      <c r="A14" t="s">
        <v>49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5.1999999999999998E-2</v>
      </c>
      <c r="O14" s="3">
        <v>5</v>
      </c>
      <c r="P14" s="3">
        <v>0.26</v>
      </c>
      <c r="Q14" s="3"/>
      <c r="R14" s="3"/>
      <c r="S14" s="3"/>
      <c r="T14" s="3"/>
      <c r="U14" s="3"/>
      <c r="V14" s="3"/>
    </row>
    <row r="15" spans="1:22" x14ac:dyDescent="0.25">
      <c r="A15" t="s">
        <v>50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1.4999999999999999E-2</v>
      </c>
      <c r="O15" s="3">
        <v>10</v>
      </c>
      <c r="P15" s="3">
        <v>0.15</v>
      </c>
      <c r="Q15" s="3"/>
      <c r="R15" s="3"/>
      <c r="S15" s="3"/>
      <c r="T15" s="3"/>
      <c r="U15" s="3"/>
      <c r="V15" s="3"/>
    </row>
    <row r="16" spans="1:22" x14ac:dyDescent="0.25">
      <c r="A16" t="s">
        <v>51</v>
      </c>
      <c r="B16" s="3"/>
      <c r="C16" s="3"/>
      <c r="D16" s="3"/>
      <c r="E16" s="3"/>
      <c r="F16" s="3"/>
      <c r="G16" s="3"/>
      <c r="H16" s="8"/>
      <c r="I16" s="3"/>
      <c r="J16" s="3"/>
      <c r="K16" s="3"/>
      <c r="L16" s="3"/>
      <c r="M16" s="3"/>
      <c r="N16" s="3"/>
      <c r="O16" s="3"/>
      <c r="P16" s="3"/>
      <c r="Q16" s="3">
        <v>4.8750000000000002E-2</v>
      </c>
      <c r="R16" s="3">
        <v>5</v>
      </c>
      <c r="S16" s="3">
        <v>0.24374999999999999</v>
      </c>
      <c r="T16" s="3"/>
      <c r="U16" s="3"/>
      <c r="V16" s="3"/>
    </row>
    <row r="17" spans="1:22" x14ac:dyDescent="0.25">
      <c r="A17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1.4999999999999999E-2</v>
      </c>
      <c r="R17" s="3">
        <v>10</v>
      </c>
      <c r="S17" s="3">
        <v>0.15</v>
      </c>
      <c r="T17" s="3"/>
      <c r="U17" s="3"/>
      <c r="V17" s="3"/>
    </row>
    <row r="18" spans="1:22" x14ac:dyDescent="0.25">
      <c r="A18" t="s">
        <v>53</v>
      </c>
      <c r="B18" s="3">
        <v>3.9E-2</v>
      </c>
      <c r="C18" s="3">
        <v>1</v>
      </c>
      <c r="D18" s="3">
        <v>3.9E-2</v>
      </c>
      <c r="E18" s="3">
        <v>3.9E-2</v>
      </c>
      <c r="F18" s="3">
        <v>1</v>
      </c>
      <c r="G18" s="3">
        <v>3.9E-2</v>
      </c>
      <c r="H18" s="3">
        <v>3.9E-2</v>
      </c>
      <c r="I18" s="3">
        <v>1</v>
      </c>
      <c r="J18" s="3">
        <v>3.9E-2</v>
      </c>
      <c r="K18" s="3">
        <v>3.9E-2</v>
      </c>
      <c r="L18" s="3">
        <v>1</v>
      </c>
      <c r="M18" s="3">
        <v>3.9E-2</v>
      </c>
      <c r="N18" s="3">
        <v>3.9E-2</v>
      </c>
      <c r="O18" s="3">
        <v>1</v>
      </c>
      <c r="P18" s="3">
        <v>3.9E-2</v>
      </c>
      <c r="Q18" s="3">
        <v>3.9E-2</v>
      </c>
      <c r="R18" s="3">
        <v>1</v>
      </c>
      <c r="S18" s="3">
        <v>3.9E-2</v>
      </c>
      <c r="T18" s="3">
        <v>3.9E-2</v>
      </c>
      <c r="U18" s="3">
        <v>5</v>
      </c>
      <c r="V18" s="3">
        <v>0.19500000000000001</v>
      </c>
    </row>
    <row r="19" spans="1:22" x14ac:dyDescent="0.25">
      <c r="A19" t="s">
        <v>54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5.1999999999999998E-2</v>
      </c>
      <c r="U19" s="3">
        <v>5</v>
      </c>
      <c r="V19" s="3">
        <v>0.26</v>
      </c>
    </row>
    <row r="20" spans="1:22" x14ac:dyDescent="0.25">
      <c r="A20" t="s">
        <v>55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1.4999999999999999E-2</v>
      </c>
      <c r="U20" s="3">
        <v>10</v>
      </c>
      <c r="V20" s="3">
        <v>0.15</v>
      </c>
    </row>
    <row r="21" spans="1:2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RELRAD</vt:lpstr>
      <vt:lpstr>MCS</vt:lpstr>
      <vt:lpstr>LC and DERS RBTS bus 6</vt:lpstr>
      <vt:lpstr>RELRAD DERS testing</vt:lpstr>
      <vt:lpstr>MC DERS+LC p214</vt:lpstr>
      <vt:lpstr>Interm. Testing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Modalsli Aaberg</dc:creator>
  <cp:lastModifiedBy>Sondre Modalsli Aaberg</cp:lastModifiedBy>
  <dcterms:created xsi:type="dcterms:W3CDTF">2015-06-05T18:19:34Z</dcterms:created>
  <dcterms:modified xsi:type="dcterms:W3CDTF">2025-05-26T20:04:09Z</dcterms:modified>
</cp:coreProperties>
</file>