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2145" yWindow="3165" windowWidth="22260" windowHeight="13425"/>
  </bookViews>
  <sheets>
    <sheet name="lifetime_tuned" sheetId="3" r:id="rId1"/>
    <sheet name="lifetime_tuned (2)" sheetId="5" r:id="rId2"/>
    <sheet name="shortened_lifetime" sheetId="4" r:id="rId3"/>
    <sheet name="lifetime_empirical" sheetId="1" r:id="rId4"/>
    <sheet name="Sheet1" sheetId="2" r:id="rId5"/>
  </sheets>
  <definedNames>
    <definedName name="_xlnm._FilterDatabase" localSheetId="1" hidden="1">'lifetime_tuned (2)'!$A$1:$F$44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5" l="1"/>
  <c r="J14" i="5" s="1"/>
  <c r="I3" i="5"/>
  <c r="I4" i="5"/>
  <c r="I5" i="5"/>
  <c r="I6" i="5"/>
  <c r="I7" i="5"/>
  <c r="I8" i="5"/>
  <c r="I9" i="5"/>
  <c r="I10" i="5"/>
  <c r="I11" i="5"/>
  <c r="I12" i="5"/>
  <c r="I13" i="5"/>
  <c r="I14" i="5"/>
  <c r="I15" i="5"/>
  <c r="J22" i="5" s="1"/>
  <c r="I16" i="5"/>
  <c r="I17" i="5"/>
  <c r="I18" i="5"/>
  <c r="I19" i="5"/>
  <c r="I20" i="5"/>
  <c r="I21" i="5"/>
  <c r="I22" i="5"/>
  <c r="I23" i="5"/>
  <c r="J32" i="5" s="1"/>
  <c r="I24" i="5"/>
  <c r="I25" i="5"/>
  <c r="I26" i="5"/>
  <c r="I27" i="5"/>
  <c r="I28" i="5"/>
  <c r="I29" i="5"/>
  <c r="I30" i="5"/>
  <c r="I31" i="5"/>
  <c r="I32" i="5"/>
  <c r="I33" i="5"/>
  <c r="J44" i="5" s="1"/>
  <c r="I34" i="5"/>
  <c r="I35" i="5"/>
  <c r="I36" i="5"/>
  <c r="I37" i="5"/>
  <c r="I38" i="5"/>
  <c r="I39" i="5"/>
  <c r="I40" i="5"/>
  <c r="I41" i="5"/>
  <c r="I42" i="5"/>
  <c r="I43" i="5"/>
  <c r="I44" i="5"/>
  <c r="H3" i="2" l="1"/>
  <c r="H4" i="2"/>
  <c r="H5" i="2"/>
  <c r="H6" i="2"/>
  <c r="H7" i="2"/>
  <c r="H8" i="2"/>
  <c r="H9" i="2"/>
  <c r="H10" i="2"/>
  <c r="I13" i="2" s="1"/>
  <c r="H11" i="2"/>
  <c r="H12" i="2"/>
  <c r="H13" i="2"/>
  <c r="H14" i="2"/>
  <c r="H15" i="2"/>
  <c r="H16" i="2"/>
  <c r="H17" i="2"/>
  <c r="I17" i="2" s="1"/>
  <c r="H2" i="2"/>
  <c r="L39" i="1"/>
  <c r="L40" i="1"/>
  <c r="L41" i="1"/>
  <c r="L44" i="1"/>
  <c r="L45" i="1"/>
  <c r="L46" i="1"/>
  <c r="L47" i="1"/>
  <c r="L49" i="1"/>
  <c r="L50" i="1"/>
  <c r="L38" i="1"/>
  <c r="I50" i="1"/>
  <c r="L42" i="1" s="1"/>
  <c r="I37" i="1"/>
  <c r="L32" i="1" s="1"/>
  <c r="I27" i="1"/>
  <c r="L17" i="1" s="1"/>
  <c r="I14" i="1"/>
  <c r="L8" i="1" s="1"/>
  <c r="H14" i="1"/>
  <c r="J6" i="1" s="1"/>
  <c r="J39" i="1"/>
  <c r="J41" i="1"/>
  <c r="J47" i="1"/>
  <c r="J48" i="1"/>
  <c r="J34" i="1"/>
  <c r="J20" i="1"/>
  <c r="J15" i="1"/>
  <c r="J3" i="1"/>
  <c r="H50" i="1"/>
  <c r="J49" i="1" s="1"/>
  <c r="H37" i="1"/>
  <c r="J33" i="1" s="1"/>
  <c r="H27" i="1"/>
  <c r="J11" i="1" l="1"/>
  <c r="J14" i="1"/>
  <c r="J7" i="1"/>
  <c r="I9" i="2"/>
  <c r="J40" i="1"/>
  <c r="L48" i="1"/>
  <c r="L43" i="1"/>
  <c r="I5" i="2"/>
  <c r="L6" i="1"/>
  <c r="L5" i="1"/>
  <c r="L2" i="1"/>
  <c r="L14" i="1"/>
  <c r="L13" i="1"/>
  <c r="L7" i="1"/>
  <c r="L9" i="1"/>
  <c r="L12" i="1"/>
  <c r="L4" i="1"/>
  <c r="L11" i="1"/>
  <c r="L3" i="1"/>
  <c r="L10" i="1"/>
  <c r="L34" i="1"/>
  <c r="L31" i="1"/>
  <c r="L30" i="1"/>
  <c r="L22" i="1"/>
  <c r="L21" i="1"/>
  <c r="L23" i="1"/>
  <c r="L19" i="1"/>
  <c r="L18" i="1"/>
  <c r="L27" i="1"/>
  <c r="L16" i="1"/>
  <c r="L26" i="1"/>
  <c r="L28" i="1"/>
  <c r="M37" i="1" s="1"/>
  <c r="L24" i="1"/>
  <c r="L37" i="1"/>
  <c r="L29" i="1"/>
  <c r="L36" i="1"/>
  <c r="L15" i="1"/>
  <c r="L20" i="1"/>
  <c r="L35" i="1"/>
  <c r="L33" i="1"/>
  <c r="L25" i="1"/>
  <c r="J31" i="1"/>
  <c r="J46" i="1"/>
  <c r="J17" i="1"/>
  <c r="K27" i="1" s="1"/>
  <c r="J19" i="1"/>
  <c r="J27" i="1"/>
  <c r="J16" i="1"/>
  <c r="J25" i="1"/>
  <c r="J28" i="1"/>
  <c r="J30" i="1"/>
  <c r="J45" i="1"/>
  <c r="J24" i="1"/>
  <c r="M50" i="1"/>
  <c r="J18" i="1"/>
  <c r="J23" i="1"/>
  <c r="J37" i="1"/>
  <c r="J29" i="1"/>
  <c r="J44" i="1"/>
  <c r="J32" i="1"/>
  <c r="J26" i="1"/>
  <c r="J22" i="1"/>
  <c r="J36" i="1"/>
  <c r="J38" i="1"/>
  <c r="K50" i="1" s="1"/>
  <c r="J43" i="1"/>
  <c r="J21" i="1"/>
  <c r="J35" i="1"/>
  <c r="J50" i="1"/>
  <c r="J42" i="1"/>
  <c r="J9" i="1"/>
  <c r="J10" i="1"/>
  <c r="J8" i="1"/>
  <c r="J13" i="1"/>
  <c r="J5" i="1"/>
  <c r="J2" i="1"/>
  <c r="J12" i="1"/>
  <c r="J4" i="1"/>
  <c r="K37" i="1" l="1"/>
  <c r="K14" i="1"/>
  <c r="M27" i="1"/>
  <c r="M14" i="1"/>
</calcChain>
</file>

<file path=xl/comments1.xml><?xml version="1.0" encoding="utf-8"?>
<comments xmlns="http://schemas.openxmlformats.org/spreadsheetml/2006/main">
  <authors>
    <author>Author</author>
  </authors>
  <commentList>
    <comment ref="D5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This number is estimated based on the data from FORECAST-ResidentialAppliance:
OperationHour * OperationPower / AverageDwellingFloorArea
The other numbers are linearly calculated with the EEI from FORECAST-ResidenialAppliance</t>
        </r>
      </text>
    </comment>
  </commentList>
</comments>
</file>

<file path=xl/sharedStrings.xml><?xml version="1.0" encoding="utf-8"?>
<sst xmlns="http://schemas.openxmlformats.org/spreadsheetml/2006/main" count="234" uniqueCount="54">
  <si>
    <t>unit</t>
  </si>
  <si>
    <t>id_scenario</t>
  </si>
  <si>
    <t>id_building_component</t>
  </si>
  <si>
    <t>year</t>
  </si>
  <si>
    <t>min</t>
  </si>
  <si>
    <t>max</t>
  </si>
  <si>
    <t>pdf</t>
  </si>
  <si>
    <t>pdf_literature</t>
  </si>
  <si>
    <t>new_avg_lifetime</t>
  </si>
  <si>
    <t>avg_lifetime</t>
  </si>
  <si>
    <t>note</t>
  </si>
  <si>
    <t>rate scaling</t>
  </si>
  <si>
    <t>lifetime*pdf_norm</t>
  </si>
  <si>
    <t>new_lifetime*pdf_norm</t>
  </si>
  <si>
    <t>sum_pdf_literature</t>
  </si>
  <si>
    <t>sum_pdf</t>
  </si>
  <si>
    <t>26-30</t>
  </si>
  <si>
    <t>31-35</t>
  </si>
  <si>
    <t>36-40</t>
  </si>
  <si>
    <t>41-45</t>
  </si>
  <si>
    <t>46-50</t>
  </si>
  <si>
    <t>51-55</t>
  </si>
  <si>
    <t>56-60</t>
  </si>
  <si>
    <t>61-65</t>
  </si>
  <si>
    <t>66-70</t>
  </si>
  <si>
    <t>71-75</t>
  </si>
  <si>
    <t>76-80</t>
  </si>
  <si>
    <t>81-85</t>
  </si>
  <si>
    <t>86-90</t>
  </si>
  <si>
    <t>5-10</t>
  </si>
  <si>
    <t>11-15</t>
  </si>
  <si>
    <t>16-20</t>
  </si>
  <si>
    <t>21-25</t>
  </si>
  <si>
    <t>15-20</t>
  </si>
  <si>
    <t>21-30</t>
  </si>
  <si>
    <t>31-40</t>
  </si>
  <si>
    <t>41-50</t>
  </si>
  <si>
    <t>51-60</t>
  </si>
  <si>
    <t>61-70</t>
  </si>
  <si>
    <t>71-80</t>
  </si>
  <si>
    <t>81-90</t>
  </si>
  <si>
    <t>91-100</t>
  </si>
  <si>
    <t>101-110</t>
  </si>
  <si>
    <t>91-95</t>
  </si>
  <si>
    <t>96-100</t>
  </si>
  <si>
    <t>101-105</t>
  </si>
  <si>
    <t>exterior wall</t>
  </si>
  <si>
    <t>window</t>
  </si>
  <si>
    <t>roof</t>
  </si>
  <si>
    <t>basement</t>
  </si>
  <si>
    <t>value</t>
  </si>
  <si>
    <t>id_ventilation_technology</t>
  </si>
  <si>
    <t>id_ventilation_technology_efficiency_class</t>
  </si>
  <si>
    <t>kWh/m2-year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</si>
</sst>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6" formatCode="0.000"/>
  </numFmts>
  <fonts count="6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theme="8"/>
        <bgColor theme="8"/>
      </patternFill>
    </fill>
    <fill>
      <patternFill patternType="solid">
        <fgColor theme="8" tint="0.79998168889431442"/>
        <bgColor theme="8" tint="0.79998168889431442"/>
      </patternFill>
    </fill>
  </fills>
  <borders count="5">
    <border>
      <left/>
      <right/>
      <top/>
      <bottom/>
      <diagonal/>
    </border>
    <border>
      <left style="thin">
        <color theme="8" tint="0.39997558519241921"/>
      </left>
      <right/>
      <top style="thin">
        <color theme="8" tint="0.39997558519241921"/>
      </top>
      <bottom style="thin">
        <color theme="8" tint="0.39997558519241921"/>
      </bottom>
      <diagonal/>
    </border>
    <border>
      <left/>
      <right/>
      <top style="thin">
        <color theme="8" tint="0.39997558519241921"/>
      </top>
      <bottom style="thin">
        <color theme="8" tint="0.39997558519241921"/>
      </bottom>
      <diagonal/>
    </border>
    <border>
      <left/>
      <right/>
      <top/>
      <bottom style="thin">
        <color theme="8" tint="0.39997558519241921"/>
      </bottom>
      <diagonal/>
    </border>
    <border>
      <left/>
      <right/>
      <top style="thin">
        <color theme="8" tint="0.3999755851924192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2" fillId="2" borderId="2" xfId="0" applyFont="1" applyFill="1" applyBorder="1"/>
    <xf numFmtId="0" fontId="0" fillId="3" borderId="1" xfId="0" applyFill="1" applyBorder="1"/>
    <xf numFmtId="0" fontId="0" fillId="3" borderId="2" xfId="0" applyFill="1" applyBorder="1"/>
    <xf numFmtId="0" fontId="0" fillId="0" borderId="1" xfId="0" applyBorder="1"/>
    <xf numFmtId="0" fontId="0" fillId="0" borderId="2" xfId="0" applyBorder="1"/>
    <xf numFmtId="0" fontId="1" fillId="0" borderId="2" xfId="0" applyFont="1" applyBorder="1"/>
    <xf numFmtId="0" fontId="1" fillId="3" borderId="2" xfId="0" applyFont="1" applyFill="1" applyBorder="1"/>
    <xf numFmtId="0" fontId="2" fillId="2" borderId="3" xfId="0" applyFont="1" applyFill="1" applyBorder="1"/>
    <xf numFmtId="0" fontId="0" fillId="0" borderId="4" xfId="0" applyBorder="1"/>
    <xf numFmtId="1" fontId="1" fillId="0" borderId="0" xfId="0" applyNumberFormat="1" applyFont="1"/>
    <xf numFmtId="164" fontId="0" fillId="3" borderId="2" xfId="0" applyNumberFormat="1" applyFill="1" applyBorder="1"/>
    <xf numFmtId="164" fontId="0" fillId="0" borderId="2" xfId="0" applyNumberFormat="1" applyBorder="1"/>
    <xf numFmtId="164" fontId="1" fillId="0" borderId="2" xfId="0" applyNumberFormat="1" applyFont="1" applyBorder="1"/>
    <xf numFmtId="164" fontId="1" fillId="3" borderId="2" xfId="0" applyNumberFormat="1" applyFont="1" applyFill="1" applyBorder="1"/>
    <xf numFmtId="164" fontId="0" fillId="0" borderId="0" xfId="0" applyNumberFormat="1"/>
    <xf numFmtId="49" fontId="0" fillId="0" borderId="0" xfId="0" applyNumberFormat="1"/>
    <xf numFmtId="1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13">
    <dxf>
      <numFmt numFmtId="166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8" tint="0.39997558519241921"/>
        </top>
        <bottom style="thin">
          <color theme="8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8" tint="0.39997558519241921"/>
        </top>
        <bottom style="thin">
          <color theme="8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8" tint="0.39997558519241921"/>
        </top>
        <bottom style="thin">
          <color theme="8" tint="0.39997558519241921"/>
        </bottom>
        <vertical/>
        <horizontal/>
      </border>
    </dxf>
    <dxf>
      <border outline="0">
        <top style="thin">
          <color theme="8" tint="0.39997558519241921"/>
        </top>
      </border>
    </dxf>
    <dxf>
      <border outline="0">
        <left style="thin">
          <color theme="8" tint="0.39997558519241921"/>
        </left>
        <top style="thin">
          <color theme="8" tint="0.39997558519241921"/>
        </top>
        <bottom style="thin">
          <color theme="8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border outline="0">
        <bottom style="thin">
          <color theme="8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8"/>
          <bgColor theme="8"/>
        </patternFill>
      </fill>
    </dxf>
    <dxf>
      <border outline="0">
        <top style="thin">
          <color theme="8" tint="0.39997558519241921"/>
        </top>
      </border>
    </dxf>
    <dxf>
      <border outline="0">
        <left style="thin">
          <color theme="8" tint="0.39997558519241921"/>
        </left>
        <top style="thin">
          <color theme="8" tint="0.39997558519241921"/>
        </top>
        <bottom style="thin">
          <color theme="8" tint="0.39997558519241921"/>
        </bottom>
      </border>
    </dxf>
    <dxf>
      <border outline="0">
        <bottom style="thin">
          <color theme="8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8"/>
          <bgColor theme="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'lifetime_tuned (2)'!$G$2</c:f>
              <c:strCache>
                <c:ptCount val="1"/>
                <c:pt idx="0">
                  <c:v>exterior wall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'lifetime_tuned (2)'!$H$2:$H$14</c:f>
              <c:strCache>
                <c:ptCount val="13"/>
                <c:pt idx="0">
                  <c:v>26-30</c:v>
                </c:pt>
                <c:pt idx="1">
                  <c:v>31-35</c:v>
                </c:pt>
                <c:pt idx="2">
                  <c:v>36-40</c:v>
                </c:pt>
                <c:pt idx="3">
                  <c:v>41-45</c:v>
                </c:pt>
                <c:pt idx="4">
                  <c:v>46-50</c:v>
                </c:pt>
                <c:pt idx="5">
                  <c:v>51-55</c:v>
                </c:pt>
                <c:pt idx="6">
                  <c:v>56-60</c:v>
                </c:pt>
                <c:pt idx="7">
                  <c:v>61-65</c:v>
                </c:pt>
                <c:pt idx="8">
                  <c:v>66-70</c:v>
                </c:pt>
                <c:pt idx="9">
                  <c:v>71-75</c:v>
                </c:pt>
                <c:pt idx="10">
                  <c:v>76-80</c:v>
                </c:pt>
                <c:pt idx="11">
                  <c:v>81-85</c:v>
                </c:pt>
                <c:pt idx="12">
                  <c:v>86-90</c:v>
                </c:pt>
              </c:strCache>
            </c:strRef>
          </c:cat>
          <c:val>
            <c:numRef>
              <c:f>'lifetime_tuned (2)'!$F$2:$F$14</c:f>
              <c:numCache>
                <c:formatCode>0.0000</c:formatCode>
                <c:ptCount val="13"/>
                <c:pt idx="0">
                  <c:v>1.4999999999999999E-2</c:v>
                </c:pt>
                <c:pt idx="1">
                  <c:v>0.04</c:v>
                </c:pt>
                <c:pt idx="2">
                  <c:v>2.5000000000000001E-2</c:v>
                </c:pt>
                <c:pt idx="3">
                  <c:v>0.02</c:v>
                </c:pt>
                <c:pt idx="4">
                  <c:v>1.4999999999999999E-2</c:v>
                </c:pt>
                <c:pt idx="5">
                  <c:v>0.02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  <c:pt idx="12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EA-4A42-869D-52E078CB18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7834048"/>
        <c:axId val="697232680"/>
      </c:barChart>
      <c:catAx>
        <c:axId val="787834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232680"/>
        <c:crosses val="autoZero"/>
        <c:auto val="1"/>
        <c:lblAlgn val="ctr"/>
        <c:lblOffset val="100"/>
        <c:noMultiLvlLbl val="0"/>
      </c:catAx>
      <c:valAx>
        <c:axId val="697232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PDF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7834048"/>
        <c:crosses val="autoZero"/>
        <c:crossBetween val="between"/>
        <c:majorUnit val="1.0000000000000002E-2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'lifetime_tuned (2)'!$G$15</c:f>
              <c:strCache>
                <c:ptCount val="1"/>
                <c:pt idx="0">
                  <c:v>window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'lifetime_tuned (2)'!$H$15:$H$22</c:f>
              <c:strCache>
                <c:ptCount val="8"/>
                <c:pt idx="0">
                  <c:v>5-10</c:v>
                </c:pt>
                <c:pt idx="1">
                  <c:v>11-15</c:v>
                </c:pt>
                <c:pt idx="2">
                  <c:v>16-20</c:v>
                </c:pt>
                <c:pt idx="3">
                  <c:v>21-25</c:v>
                </c:pt>
                <c:pt idx="4">
                  <c:v>26-30</c:v>
                </c:pt>
                <c:pt idx="5">
                  <c:v>31-35</c:v>
                </c:pt>
                <c:pt idx="6">
                  <c:v>36-40</c:v>
                </c:pt>
                <c:pt idx="7">
                  <c:v>41-45</c:v>
                </c:pt>
              </c:strCache>
            </c:strRef>
          </c:cat>
          <c:val>
            <c:numRef>
              <c:f>'lifetime_tuned (2)'!$F$15:$F$22</c:f>
              <c:numCache>
                <c:formatCode>0.0000</c:formatCode>
                <c:ptCount val="8"/>
                <c:pt idx="0">
                  <c:v>5.0000000000000001E-3</c:v>
                </c:pt>
                <c:pt idx="1">
                  <c:v>0.03</c:v>
                </c:pt>
                <c:pt idx="2">
                  <c:v>0.05</c:v>
                </c:pt>
                <c:pt idx="3">
                  <c:v>4.4999999999999998E-2</c:v>
                </c:pt>
                <c:pt idx="4">
                  <c:v>4.4999999999999998E-2</c:v>
                </c:pt>
                <c:pt idx="5">
                  <c:v>3.5000000000000003E-2</c:v>
                </c:pt>
                <c:pt idx="6">
                  <c:v>2.75E-2</c:v>
                </c:pt>
                <c:pt idx="7">
                  <c:v>2.5000000000000001E-3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41-47D0-BF61-A0394836F6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7834048"/>
        <c:axId val="697232680"/>
      </c:barChart>
      <c:catAx>
        <c:axId val="787834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232680"/>
        <c:crosses val="autoZero"/>
        <c:auto val="1"/>
        <c:lblAlgn val="ctr"/>
        <c:lblOffset val="100"/>
        <c:noMultiLvlLbl val="0"/>
      </c:catAx>
      <c:valAx>
        <c:axId val="697232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7834048"/>
        <c:crosses val="autoZero"/>
        <c:crossBetween val="between"/>
        <c:majorUnit val="1.0000000000000002E-2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'lifetime_tuned (2)'!$G$23</c:f>
              <c:strCache>
                <c:ptCount val="1"/>
                <c:pt idx="0">
                  <c:v>roof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'lifetime_tuned (2)'!$H$23:$H$32</c:f>
              <c:strCache>
                <c:ptCount val="10"/>
                <c:pt idx="0">
                  <c:v>15-20</c:v>
                </c:pt>
                <c:pt idx="1">
                  <c:v>21-30</c:v>
                </c:pt>
                <c:pt idx="2">
                  <c:v>31-40</c:v>
                </c:pt>
                <c:pt idx="3">
                  <c:v>41-50</c:v>
                </c:pt>
                <c:pt idx="4">
                  <c:v>51-60</c:v>
                </c:pt>
                <c:pt idx="5">
                  <c:v>61-70</c:v>
                </c:pt>
                <c:pt idx="6">
                  <c:v>71-80</c:v>
                </c:pt>
                <c:pt idx="7">
                  <c:v>81-90</c:v>
                </c:pt>
                <c:pt idx="8">
                  <c:v>91-100</c:v>
                </c:pt>
                <c:pt idx="9">
                  <c:v>101-110</c:v>
                </c:pt>
              </c:strCache>
            </c:strRef>
          </c:cat>
          <c:val>
            <c:numRef>
              <c:f>'lifetime_tuned (2)'!$F$23:$F$32</c:f>
              <c:numCache>
                <c:formatCode>0.0000</c:formatCode>
                <c:ptCount val="10"/>
                <c:pt idx="0">
                  <c:v>7.4999999999999997E-3</c:v>
                </c:pt>
                <c:pt idx="1">
                  <c:v>0.03</c:v>
                </c:pt>
                <c:pt idx="2">
                  <c:v>3.7499999999999999E-2</c:v>
                </c:pt>
                <c:pt idx="3">
                  <c:v>0.01</c:v>
                </c:pt>
                <c:pt idx="4">
                  <c:v>7.4999999999999997E-3</c:v>
                </c:pt>
                <c:pt idx="5">
                  <c:v>2.5000000000000001E-3</c:v>
                </c:pt>
                <c:pt idx="6">
                  <c:v>2.5000000000000001E-3</c:v>
                </c:pt>
                <c:pt idx="7">
                  <c:v>5.0000000000000001E-3</c:v>
                </c:pt>
                <c:pt idx="8">
                  <c:v>0</c:v>
                </c:pt>
                <c:pt idx="9">
                  <c:v>2.5000000000000001E-3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CC-423E-BB96-2481297132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7834048"/>
        <c:axId val="697232680"/>
      </c:barChart>
      <c:catAx>
        <c:axId val="787834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232680"/>
        <c:crosses val="autoZero"/>
        <c:auto val="1"/>
        <c:lblAlgn val="ctr"/>
        <c:lblOffset val="100"/>
        <c:noMultiLvlLbl val="0"/>
      </c:catAx>
      <c:valAx>
        <c:axId val="697232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7834048"/>
        <c:crosses val="autoZero"/>
        <c:crossBetween val="between"/>
        <c:majorUnit val="1.0000000000000002E-2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'lifetime_tuned (2)'!$G$33</c:f>
              <c:strCache>
                <c:ptCount val="1"/>
                <c:pt idx="0">
                  <c:v>basement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'lifetime_tuned (2)'!$H$33:$H$44</c:f>
              <c:strCache>
                <c:ptCount val="12"/>
                <c:pt idx="0">
                  <c:v>46-50</c:v>
                </c:pt>
                <c:pt idx="1">
                  <c:v>51-55</c:v>
                </c:pt>
                <c:pt idx="2">
                  <c:v>56-60</c:v>
                </c:pt>
                <c:pt idx="3">
                  <c:v>61-65</c:v>
                </c:pt>
                <c:pt idx="4">
                  <c:v>66-70</c:v>
                </c:pt>
                <c:pt idx="5">
                  <c:v>71-75</c:v>
                </c:pt>
                <c:pt idx="6">
                  <c:v>76-80</c:v>
                </c:pt>
                <c:pt idx="7">
                  <c:v>81-85</c:v>
                </c:pt>
                <c:pt idx="8">
                  <c:v>86-90</c:v>
                </c:pt>
                <c:pt idx="9">
                  <c:v>91-95</c:v>
                </c:pt>
                <c:pt idx="10">
                  <c:v>96-100</c:v>
                </c:pt>
                <c:pt idx="11">
                  <c:v>101-105</c:v>
                </c:pt>
              </c:strCache>
            </c:strRef>
          </c:cat>
          <c:val>
            <c:numRef>
              <c:f>'lifetime_tuned (2)'!$F$33:$F$44</c:f>
              <c:numCache>
                <c:formatCode>0.0000</c:formatCode>
                <c:ptCount val="12"/>
                <c:pt idx="0">
                  <c:v>1.4999999999999999E-2</c:v>
                </c:pt>
                <c:pt idx="1">
                  <c:v>0.02</c:v>
                </c:pt>
                <c:pt idx="2">
                  <c:v>2.5000000000000001E-2</c:v>
                </c:pt>
                <c:pt idx="3">
                  <c:v>0.02</c:v>
                </c:pt>
                <c:pt idx="4">
                  <c:v>1.4999999999999999E-2</c:v>
                </c:pt>
                <c:pt idx="5">
                  <c:v>0.02</c:v>
                </c:pt>
                <c:pt idx="6">
                  <c:v>0.01</c:v>
                </c:pt>
                <c:pt idx="7">
                  <c:v>0.01</c:v>
                </c:pt>
                <c:pt idx="8">
                  <c:v>0.02</c:v>
                </c:pt>
                <c:pt idx="9">
                  <c:v>0.03</c:v>
                </c:pt>
                <c:pt idx="10">
                  <c:v>0.01</c:v>
                </c:pt>
                <c:pt idx="11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70-422C-A27A-7AAEAC0111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7834048"/>
        <c:axId val="697232680"/>
      </c:barChart>
      <c:catAx>
        <c:axId val="787834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Service life in 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232680"/>
        <c:crosses val="autoZero"/>
        <c:auto val="1"/>
        <c:lblAlgn val="ctr"/>
        <c:lblOffset val="100"/>
        <c:noMultiLvlLbl val="0"/>
      </c:catAx>
      <c:valAx>
        <c:axId val="697232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7834048"/>
        <c:crosses val="autoZero"/>
        <c:crossBetween val="between"/>
        <c:majorUnit val="1.0000000000000002E-2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5953</xdr:colOff>
      <xdr:row>1</xdr:row>
      <xdr:rowOff>21431</xdr:rowOff>
    </xdr:from>
    <xdr:to>
      <xdr:col>16</xdr:col>
      <xdr:colOff>569859</xdr:colOff>
      <xdr:row>14</xdr:row>
      <xdr:rowOff>130969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571500</xdr:colOff>
      <xdr:row>1</xdr:row>
      <xdr:rowOff>23812</xdr:rowOff>
    </xdr:from>
    <xdr:to>
      <xdr:col>22</xdr:col>
      <xdr:colOff>528187</xdr:colOff>
      <xdr:row>14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11906</xdr:colOff>
      <xdr:row>14</xdr:row>
      <xdr:rowOff>130969</xdr:rowOff>
    </xdr:from>
    <xdr:to>
      <xdr:col>16</xdr:col>
      <xdr:colOff>575812</xdr:colOff>
      <xdr:row>28</xdr:row>
      <xdr:rowOff>50007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571501</xdr:colOff>
      <xdr:row>14</xdr:row>
      <xdr:rowOff>130970</xdr:rowOff>
    </xdr:from>
    <xdr:to>
      <xdr:col>22</xdr:col>
      <xdr:colOff>528188</xdr:colOff>
      <xdr:row>28</xdr:row>
      <xdr:rowOff>50008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4" name="Table4" displayName="Table4" ref="A1:D8" totalsRowShown="0">
  <autoFilter ref="A1:D8"/>
  <tableColumns count="4">
    <tableColumn id="1" name="id_ventilation_technology"/>
    <tableColumn id="2" name="id_ventilation_technology_efficiency_class"/>
    <tableColumn id="3" name="unit"/>
    <tableColumn id="4" name="value" dataDxfId="0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1:F36" totalsRowShown="0" headerRowDxfId="12" headerRowBorderDxfId="11" tableBorderDxfId="10" totalsRowBorderDxfId="9">
  <autoFilter ref="A1:F36"/>
  <tableColumns count="6">
    <tableColumn id="1" name="id_scenario"/>
    <tableColumn id="2" name="id_building_component"/>
    <tableColumn id="3" name="unit"/>
    <tableColumn id="4" name="min"/>
    <tableColumn id="5" name="max"/>
    <tableColumn id="6" name="pdf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id="1" name="Table1" displayName="Table1" ref="A1:I50" totalsRowShown="0">
  <autoFilter ref="A1:I50"/>
  <tableColumns count="9">
    <tableColumn id="1" name="id_scenario"/>
    <tableColumn id="7" name="id_building_component"/>
    <tableColumn id="5" name="unit"/>
    <tableColumn id="6" name="min"/>
    <tableColumn id="2" name="max"/>
    <tableColumn id="3" name="pdf_literature"/>
    <tableColumn id="8" name="pdf"/>
    <tableColumn id="4" name="sum_pdf_literature"/>
    <tableColumn id="9" name="sum_pdf"/>
  </tableColumns>
  <tableStyleInfo name="TableStyleMedium6" showFirstColumn="0" showLastColumn="0" showRowStripes="1" showColumnStripes="0"/>
</table>
</file>

<file path=xl/tables/table4.xml><?xml version="1.0" encoding="utf-8"?>
<table xmlns="http://schemas.openxmlformats.org/spreadsheetml/2006/main" id="2" name="Table2" displayName="Table2" ref="A1:F17" totalsRowShown="0" headerRowDxfId="8" dataDxfId="6" headerRowBorderDxfId="7" tableBorderDxfId="5" totalsRowBorderDxfId="4">
  <autoFilter ref="A1:F17"/>
  <tableColumns count="6">
    <tableColumn id="1" name="id_scenario"/>
    <tableColumn id="2" name="id_building_component" dataDxfId="3"/>
    <tableColumn id="3" name="unit"/>
    <tableColumn id="4" name="min" dataDxfId="2"/>
    <tableColumn id="5" name="max" dataDxfId="1"/>
    <tableColumn id="6" name="pdf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8"/>
  <sheetViews>
    <sheetView tabSelected="1" zoomScale="191" zoomScaleNormal="80" workbookViewId="0">
      <selection activeCell="G10" sqref="G10"/>
    </sheetView>
  </sheetViews>
  <sheetFormatPr defaultColWidth="9.140625" defaultRowHeight="15" x14ac:dyDescent="0.25"/>
  <cols>
    <col min="1" max="1" width="22.42578125" bestFit="1" customWidth="1"/>
    <col min="2" max="2" width="34.42578125" bestFit="1" customWidth="1"/>
    <col min="3" max="3" width="13.28515625" bestFit="1" customWidth="1"/>
  </cols>
  <sheetData>
    <row r="1" spans="1:4" x14ac:dyDescent="0.25">
      <c r="A1" t="s">
        <v>51</v>
      </c>
      <c r="B1" t="s">
        <v>52</v>
      </c>
      <c r="C1" t="s">
        <v>0</v>
      </c>
      <c r="D1" t="s">
        <v>50</v>
      </c>
    </row>
    <row r="2" spans="1:4" x14ac:dyDescent="0.25">
      <c r="A2">
        <v>1</v>
      </c>
      <c r="B2">
        <v>1</v>
      </c>
      <c r="C2" t="s">
        <v>53</v>
      </c>
      <c r="D2" s="20">
        <v>0.17241379310344829</v>
      </c>
    </row>
    <row r="3" spans="1:4" x14ac:dyDescent="0.25">
      <c r="A3">
        <v>1</v>
      </c>
      <c r="B3">
        <v>2</v>
      </c>
      <c r="C3" t="s">
        <v>53</v>
      </c>
      <c r="D3" s="20">
        <v>0.17931034482758623</v>
      </c>
    </row>
    <row r="4" spans="1:4" x14ac:dyDescent="0.25">
      <c r="A4">
        <v>1</v>
      </c>
      <c r="B4">
        <v>3</v>
      </c>
      <c r="C4" t="s">
        <v>53</v>
      </c>
      <c r="D4" s="20">
        <v>0.18620689655172418</v>
      </c>
    </row>
    <row r="5" spans="1:4" x14ac:dyDescent="0.25">
      <c r="A5">
        <v>1</v>
      </c>
      <c r="B5">
        <v>4</v>
      </c>
      <c r="C5" t="s">
        <v>53</v>
      </c>
      <c r="D5" s="20">
        <v>0.2</v>
      </c>
    </row>
    <row r="6" spans="1:4" x14ac:dyDescent="0.25">
      <c r="A6">
        <v>1</v>
      </c>
      <c r="B6">
        <v>5</v>
      </c>
      <c r="C6" t="s">
        <v>53</v>
      </c>
      <c r="D6" s="20">
        <v>0.21379310344827587</v>
      </c>
    </row>
    <row r="7" spans="1:4" x14ac:dyDescent="0.25">
      <c r="A7">
        <v>1</v>
      </c>
      <c r="B7">
        <v>6</v>
      </c>
      <c r="C7" t="s">
        <v>53</v>
      </c>
      <c r="D7" s="20">
        <v>0.22758620689655176</v>
      </c>
    </row>
    <row r="8" spans="1:4" x14ac:dyDescent="0.25">
      <c r="A8">
        <v>1</v>
      </c>
      <c r="B8">
        <v>7</v>
      </c>
      <c r="C8" t="s">
        <v>53</v>
      </c>
      <c r="D8" s="20">
        <v>0.24827586206896551</v>
      </c>
    </row>
  </sheetData>
  <phoneticPr fontId="3" type="noConversion"/>
  <pageMargins left="0.7" right="0.7" top="0.75" bottom="0.75" header="0.3" footer="0.3"/>
  <legacy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4"/>
  <sheetViews>
    <sheetView topLeftCell="A4" zoomScale="80" zoomScaleNormal="80" workbookViewId="0">
      <selection activeCell="K36" sqref="K36"/>
    </sheetView>
  </sheetViews>
  <sheetFormatPr defaultColWidth="9.140625" defaultRowHeight="15" x14ac:dyDescent="0.25"/>
  <cols>
    <col min="1" max="1" width="11.140625" bestFit="1" customWidth="1"/>
    <col min="2" max="2" width="22.42578125" bestFit="1" customWidth="1"/>
  </cols>
  <sheetData>
    <row r="1" spans="1:10" x14ac:dyDescent="0.25">
      <c r="A1" s="2" t="s">
        <v>1</v>
      </c>
      <c r="B1" s="3" t="s">
        <v>2</v>
      </c>
      <c r="C1" s="3" t="s">
        <v>0</v>
      </c>
      <c r="D1" s="3" t="s">
        <v>4</v>
      </c>
      <c r="E1" s="3" t="s">
        <v>5</v>
      </c>
      <c r="F1" s="3" t="s">
        <v>6</v>
      </c>
    </row>
    <row r="2" spans="1:10" x14ac:dyDescent="0.25">
      <c r="A2" s="4">
        <v>1</v>
      </c>
      <c r="B2" s="5">
        <v>1</v>
      </c>
      <c r="C2" s="5" t="s">
        <v>3</v>
      </c>
      <c r="D2" s="5">
        <v>26</v>
      </c>
      <c r="E2" s="5">
        <v>30</v>
      </c>
      <c r="F2" s="13">
        <v>1.4999999999999999E-2</v>
      </c>
      <c r="G2" t="s">
        <v>46</v>
      </c>
      <c r="H2" t="s">
        <v>16</v>
      </c>
      <c r="I2">
        <f>AVERAGE(D2:E2)*F2</f>
        <v>0.42</v>
      </c>
    </row>
    <row r="3" spans="1:10" x14ac:dyDescent="0.25">
      <c r="A3" s="6">
        <v>1</v>
      </c>
      <c r="B3" s="7">
        <v>1</v>
      </c>
      <c r="C3" s="7" t="s">
        <v>3</v>
      </c>
      <c r="D3" s="7">
        <v>31</v>
      </c>
      <c r="E3" s="7">
        <v>35</v>
      </c>
      <c r="F3" s="14">
        <v>0.04</v>
      </c>
      <c r="H3" t="s">
        <v>17</v>
      </c>
      <c r="I3">
        <f t="shared" ref="I3:I44" si="0">AVERAGE(D3:E3)*F3</f>
        <v>1.32</v>
      </c>
    </row>
    <row r="4" spans="1:10" x14ac:dyDescent="0.25">
      <c r="A4" s="4">
        <v>1</v>
      </c>
      <c r="B4" s="5">
        <v>1</v>
      </c>
      <c r="C4" s="5" t="s">
        <v>3</v>
      </c>
      <c r="D4" s="5">
        <v>36</v>
      </c>
      <c r="E4" s="5">
        <v>40</v>
      </c>
      <c r="F4" s="13">
        <v>2.5000000000000001E-2</v>
      </c>
      <c r="H4" t="s">
        <v>18</v>
      </c>
      <c r="I4">
        <f t="shared" si="0"/>
        <v>0.95000000000000007</v>
      </c>
    </row>
    <row r="5" spans="1:10" x14ac:dyDescent="0.25">
      <c r="A5" s="6">
        <v>1</v>
      </c>
      <c r="B5" s="7">
        <v>1</v>
      </c>
      <c r="C5" s="7" t="s">
        <v>3</v>
      </c>
      <c r="D5" s="7">
        <v>41</v>
      </c>
      <c r="E5" s="7">
        <v>45</v>
      </c>
      <c r="F5" s="14">
        <v>0.02</v>
      </c>
      <c r="H5" t="s">
        <v>19</v>
      </c>
      <c r="I5">
        <f t="shared" si="0"/>
        <v>0.86</v>
      </c>
    </row>
    <row r="6" spans="1:10" x14ac:dyDescent="0.25">
      <c r="A6" s="4">
        <v>1</v>
      </c>
      <c r="B6" s="5">
        <v>1</v>
      </c>
      <c r="C6" s="5" t="s">
        <v>3</v>
      </c>
      <c r="D6" s="5">
        <v>46</v>
      </c>
      <c r="E6" s="5">
        <v>50</v>
      </c>
      <c r="F6" s="13">
        <v>1.4999999999999999E-2</v>
      </c>
      <c r="H6" t="s">
        <v>20</v>
      </c>
      <c r="I6">
        <f t="shared" si="0"/>
        <v>0.72</v>
      </c>
    </row>
    <row r="7" spans="1:10" x14ac:dyDescent="0.25">
      <c r="A7" s="6">
        <v>1</v>
      </c>
      <c r="B7" s="7">
        <v>1</v>
      </c>
      <c r="C7" s="7" t="s">
        <v>3</v>
      </c>
      <c r="D7" s="7">
        <v>51</v>
      </c>
      <c r="E7" s="7">
        <v>55</v>
      </c>
      <c r="F7" s="14">
        <v>0.02</v>
      </c>
      <c r="H7" t="s">
        <v>21</v>
      </c>
      <c r="I7">
        <f t="shared" si="0"/>
        <v>1.06</v>
      </c>
    </row>
    <row r="8" spans="1:10" x14ac:dyDescent="0.25">
      <c r="A8" s="4">
        <v>1</v>
      </c>
      <c r="B8" s="5">
        <v>1</v>
      </c>
      <c r="C8" s="5" t="s">
        <v>3</v>
      </c>
      <c r="D8" s="5">
        <v>56</v>
      </c>
      <c r="E8" s="5">
        <v>60</v>
      </c>
      <c r="F8" s="13">
        <v>0.01</v>
      </c>
      <c r="H8" t="s">
        <v>22</v>
      </c>
      <c r="I8">
        <f t="shared" si="0"/>
        <v>0.57999999999999996</v>
      </c>
    </row>
    <row r="9" spans="1:10" x14ac:dyDescent="0.25">
      <c r="A9" s="6">
        <v>1</v>
      </c>
      <c r="B9" s="7">
        <v>1</v>
      </c>
      <c r="C9" s="7" t="s">
        <v>3</v>
      </c>
      <c r="D9" s="7">
        <v>61</v>
      </c>
      <c r="E9" s="7">
        <v>65</v>
      </c>
      <c r="F9" s="14">
        <v>0.01</v>
      </c>
      <c r="H9" t="s">
        <v>23</v>
      </c>
      <c r="I9">
        <f t="shared" si="0"/>
        <v>0.63</v>
      </c>
    </row>
    <row r="10" spans="1:10" x14ac:dyDescent="0.25">
      <c r="A10" s="4">
        <v>1</v>
      </c>
      <c r="B10" s="5">
        <v>1</v>
      </c>
      <c r="C10" s="5" t="s">
        <v>3</v>
      </c>
      <c r="D10" s="5">
        <v>66</v>
      </c>
      <c r="E10" s="5">
        <v>70</v>
      </c>
      <c r="F10" s="13">
        <v>0.01</v>
      </c>
      <c r="H10" t="s">
        <v>24</v>
      </c>
      <c r="I10">
        <f t="shared" si="0"/>
        <v>0.68</v>
      </c>
    </row>
    <row r="11" spans="1:10" x14ac:dyDescent="0.25">
      <c r="A11" s="6">
        <v>1</v>
      </c>
      <c r="B11" s="7">
        <v>1</v>
      </c>
      <c r="C11" s="7" t="s">
        <v>3</v>
      </c>
      <c r="D11" s="7">
        <v>71</v>
      </c>
      <c r="E11" s="7">
        <v>75</v>
      </c>
      <c r="F11" s="14">
        <v>0.01</v>
      </c>
      <c r="H11" t="s">
        <v>25</v>
      </c>
      <c r="I11">
        <f t="shared" si="0"/>
        <v>0.73</v>
      </c>
    </row>
    <row r="12" spans="1:10" x14ac:dyDescent="0.25">
      <c r="A12" s="4">
        <v>1</v>
      </c>
      <c r="B12" s="5">
        <v>1</v>
      </c>
      <c r="C12" s="5" t="s">
        <v>3</v>
      </c>
      <c r="D12" s="5">
        <v>76</v>
      </c>
      <c r="E12" s="5">
        <v>80</v>
      </c>
      <c r="F12" s="13">
        <v>0.01</v>
      </c>
      <c r="H12" t="s">
        <v>26</v>
      </c>
      <c r="I12">
        <f t="shared" si="0"/>
        <v>0.78</v>
      </c>
    </row>
    <row r="13" spans="1:10" x14ac:dyDescent="0.25">
      <c r="A13" s="6">
        <v>1</v>
      </c>
      <c r="B13" s="7">
        <v>1</v>
      </c>
      <c r="C13" s="7" t="s">
        <v>3</v>
      </c>
      <c r="D13" s="7">
        <v>81</v>
      </c>
      <c r="E13" s="7">
        <v>85</v>
      </c>
      <c r="F13" s="14">
        <v>0.01</v>
      </c>
      <c r="H13" t="s">
        <v>27</v>
      </c>
      <c r="I13">
        <f t="shared" si="0"/>
        <v>0.83000000000000007</v>
      </c>
    </row>
    <row r="14" spans="1:10" x14ac:dyDescent="0.25">
      <c r="A14" s="4">
        <v>1</v>
      </c>
      <c r="B14" s="5">
        <v>1</v>
      </c>
      <c r="C14" s="5" t="s">
        <v>3</v>
      </c>
      <c r="D14" s="5">
        <v>86</v>
      </c>
      <c r="E14" s="5">
        <v>90</v>
      </c>
      <c r="F14" s="13">
        <v>0.01</v>
      </c>
      <c r="H14" t="s">
        <v>28</v>
      </c>
      <c r="I14">
        <f t="shared" si="0"/>
        <v>0.88</v>
      </c>
      <c r="J14" s="19">
        <f>SUM(I2:I14)/SUM(F2:F14)</f>
        <v>50.926829268292664</v>
      </c>
    </row>
    <row r="15" spans="1:10" x14ac:dyDescent="0.25">
      <c r="A15" s="6">
        <v>1</v>
      </c>
      <c r="B15" s="7">
        <v>2</v>
      </c>
      <c r="C15" s="7" t="s">
        <v>3</v>
      </c>
      <c r="D15" s="7">
        <v>5</v>
      </c>
      <c r="E15" s="7">
        <v>10</v>
      </c>
      <c r="F15" s="15">
        <v>5.0000000000000001E-3</v>
      </c>
      <c r="G15" t="s">
        <v>47</v>
      </c>
      <c r="H15" s="18" t="s">
        <v>29</v>
      </c>
      <c r="I15">
        <f t="shared" si="0"/>
        <v>3.7499999999999999E-2</v>
      </c>
      <c r="J15" s="19"/>
    </row>
    <row r="16" spans="1:10" x14ac:dyDescent="0.25">
      <c r="A16" s="4">
        <v>1</v>
      </c>
      <c r="B16" s="5">
        <v>2</v>
      </c>
      <c r="C16" s="5" t="s">
        <v>3</v>
      </c>
      <c r="D16" s="5">
        <v>11</v>
      </c>
      <c r="E16" s="5">
        <v>15</v>
      </c>
      <c r="F16" s="16">
        <v>0.03</v>
      </c>
      <c r="H16" s="18" t="s">
        <v>30</v>
      </c>
      <c r="I16">
        <f t="shared" si="0"/>
        <v>0.39</v>
      </c>
      <c r="J16" s="19"/>
    </row>
    <row r="17" spans="1:15" x14ac:dyDescent="0.25">
      <c r="A17" s="6">
        <v>1</v>
      </c>
      <c r="B17" s="7">
        <v>2</v>
      </c>
      <c r="C17" s="7" t="s">
        <v>3</v>
      </c>
      <c r="D17" s="7">
        <v>16</v>
      </c>
      <c r="E17" s="8">
        <v>20</v>
      </c>
      <c r="F17" s="15">
        <v>0.05</v>
      </c>
      <c r="H17" s="18" t="s">
        <v>31</v>
      </c>
      <c r="I17">
        <f t="shared" si="0"/>
        <v>0.9</v>
      </c>
      <c r="J17" s="19"/>
    </row>
    <row r="18" spans="1:15" x14ac:dyDescent="0.25">
      <c r="A18" s="4">
        <v>1</v>
      </c>
      <c r="B18" s="5">
        <v>2</v>
      </c>
      <c r="C18" s="5" t="s">
        <v>3</v>
      </c>
      <c r="D18" s="5">
        <v>21</v>
      </c>
      <c r="E18" s="5">
        <v>25</v>
      </c>
      <c r="F18" s="16">
        <v>4.4999999999999998E-2</v>
      </c>
      <c r="H18" s="18" t="s">
        <v>32</v>
      </c>
      <c r="I18">
        <f t="shared" si="0"/>
        <v>1.0349999999999999</v>
      </c>
      <c r="J18" s="19"/>
    </row>
    <row r="19" spans="1:15" x14ac:dyDescent="0.25">
      <c r="A19" s="6">
        <v>1</v>
      </c>
      <c r="B19" s="7">
        <v>2</v>
      </c>
      <c r="C19" s="7" t="s">
        <v>3</v>
      </c>
      <c r="D19" s="7">
        <v>26</v>
      </c>
      <c r="E19" s="7">
        <v>30</v>
      </c>
      <c r="F19" s="15">
        <v>4.4999999999999998E-2</v>
      </c>
      <c r="H19" s="18" t="s">
        <v>16</v>
      </c>
      <c r="I19">
        <f t="shared" si="0"/>
        <v>1.26</v>
      </c>
      <c r="J19" s="19"/>
    </row>
    <row r="20" spans="1:15" x14ac:dyDescent="0.25">
      <c r="A20" s="4">
        <v>1</v>
      </c>
      <c r="B20" s="5">
        <v>2</v>
      </c>
      <c r="C20" s="5" t="s">
        <v>3</v>
      </c>
      <c r="D20" s="5">
        <v>31</v>
      </c>
      <c r="E20" s="9">
        <v>35</v>
      </c>
      <c r="F20" s="16">
        <v>3.5000000000000003E-2</v>
      </c>
      <c r="H20" s="18" t="s">
        <v>17</v>
      </c>
      <c r="I20">
        <f t="shared" si="0"/>
        <v>1.155</v>
      </c>
      <c r="J20" s="19"/>
    </row>
    <row r="21" spans="1:15" x14ac:dyDescent="0.25">
      <c r="A21" s="6">
        <v>1</v>
      </c>
      <c r="B21" s="7">
        <v>2</v>
      </c>
      <c r="C21" s="7" t="s">
        <v>3</v>
      </c>
      <c r="D21" s="7">
        <v>36</v>
      </c>
      <c r="E21" s="7">
        <v>40</v>
      </c>
      <c r="F21" s="15">
        <v>2.75E-2</v>
      </c>
      <c r="H21" s="18" t="s">
        <v>18</v>
      </c>
      <c r="I21">
        <f t="shared" si="0"/>
        <v>1.0449999999999999</v>
      </c>
      <c r="J21" s="19"/>
    </row>
    <row r="22" spans="1:15" x14ac:dyDescent="0.25">
      <c r="A22" s="4">
        <v>1</v>
      </c>
      <c r="B22" s="5">
        <v>2</v>
      </c>
      <c r="C22" s="5" t="s">
        <v>3</v>
      </c>
      <c r="D22" s="5">
        <v>41</v>
      </c>
      <c r="E22" s="5">
        <v>45</v>
      </c>
      <c r="F22" s="16">
        <v>2.5000000000000001E-3</v>
      </c>
      <c r="H22" s="18" t="s">
        <v>19</v>
      </c>
      <c r="I22">
        <f t="shared" si="0"/>
        <v>0.1075</v>
      </c>
      <c r="J22" s="19">
        <f>SUM(I15:I22)/SUM(F15:F22)</f>
        <v>24.708333333333332</v>
      </c>
    </row>
    <row r="23" spans="1:15" x14ac:dyDescent="0.25">
      <c r="A23" s="6">
        <v>1</v>
      </c>
      <c r="B23" s="7">
        <v>3</v>
      </c>
      <c r="C23" s="7" t="s">
        <v>3</v>
      </c>
      <c r="D23" s="7">
        <v>15</v>
      </c>
      <c r="E23" s="7">
        <v>20</v>
      </c>
      <c r="F23" s="15">
        <v>7.4999999999999997E-3</v>
      </c>
      <c r="G23" t="s">
        <v>48</v>
      </c>
      <c r="H23" s="18" t="s">
        <v>33</v>
      </c>
      <c r="I23">
        <f t="shared" si="0"/>
        <v>0.13125000000000001</v>
      </c>
      <c r="J23" s="19"/>
    </row>
    <row r="24" spans="1:15" x14ac:dyDescent="0.25">
      <c r="A24" s="4">
        <v>1</v>
      </c>
      <c r="B24" s="5">
        <v>3</v>
      </c>
      <c r="C24" s="5" t="s">
        <v>3</v>
      </c>
      <c r="D24" s="5">
        <v>21</v>
      </c>
      <c r="E24" s="9">
        <v>30</v>
      </c>
      <c r="F24" s="16">
        <v>0.03</v>
      </c>
      <c r="H24" s="18" t="s">
        <v>34</v>
      </c>
      <c r="I24">
        <f t="shared" si="0"/>
        <v>0.76500000000000001</v>
      </c>
      <c r="J24" s="19"/>
    </row>
    <row r="25" spans="1:15" x14ac:dyDescent="0.25">
      <c r="A25" s="6">
        <v>1</v>
      </c>
      <c r="B25" s="7">
        <v>3</v>
      </c>
      <c r="C25" s="7" t="s">
        <v>3</v>
      </c>
      <c r="D25" s="7">
        <v>31</v>
      </c>
      <c r="E25" s="7">
        <v>40</v>
      </c>
      <c r="F25" s="15">
        <v>3.7499999999999999E-2</v>
      </c>
      <c r="H25" s="18" t="s">
        <v>35</v>
      </c>
      <c r="I25">
        <f t="shared" si="0"/>
        <v>1.33125</v>
      </c>
      <c r="J25" s="19"/>
    </row>
    <row r="26" spans="1:15" x14ac:dyDescent="0.25">
      <c r="A26" s="4">
        <v>1</v>
      </c>
      <c r="B26" s="5">
        <v>3</v>
      </c>
      <c r="C26" s="5" t="s">
        <v>3</v>
      </c>
      <c r="D26" s="5">
        <v>41</v>
      </c>
      <c r="E26" s="5">
        <v>50</v>
      </c>
      <c r="F26" s="13">
        <v>0.01</v>
      </c>
      <c r="H26" s="18" t="s">
        <v>36</v>
      </c>
      <c r="I26">
        <f t="shared" si="0"/>
        <v>0.45500000000000002</v>
      </c>
      <c r="J26" s="19"/>
    </row>
    <row r="27" spans="1:15" x14ac:dyDescent="0.25">
      <c r="A27" s="6">
        <v>1</v>
      </c>
      <c r="B27" s="7">
        <v>3</v>
      </c>
      <c r="C27" s="7" t="s">
        <v>3</v>
      </c>
      <c r="D27" s="7">
        <v>51</v>
      </c>
      <c r="E27" s="7">
        <v>60</v>
      </c>
      <c r="F27" s="14">
        <v>7.4999999999999997E-3</v>
      </c>
      <c r="H27" s="18" t="s">
        <v>37</v>
      </c>
      <c r="I27">
        <f t="shared" si="0"/>
        <v>0.41625000000000001</v>
      </c>
      <c r="J27" s="19"/>
      <c r="O27" s="17"/>
    </row>
    <row r="28" spans="1:15" x14ac:dyDescent="0.25">
      <c r="A28" s="4">
        <v>1</v>
      </c>
      <c r="B28" s="5">
        <v>3</v>
      </c>
      <c r="C28" s="5" t="s">
        <v>3</v>
      </c>
      <c r="D28" s="5">
        <v>61</v>
      </c>
      <c r="E28" s="5">
        <v>70</v>
      </c>
      <c r="F28" s="13">
        <v>2.5000000000000001E-3</v>
      </c>
      <c r="H28" s="18" t="s">
        <v>38</v>
      </c>
      <c r="I28">
        <f t="shared" si="0"/>
        <v>0.16375000000000001</v>
      </c>
      <c r="J28" s="19"/>
      <c r="O28" s="17"/>
    </row>
    <row r="29" spans="1:15" x14ac:dyDescent="0.25">
      <c r="A29" s="6">
        <v>1</v>
      </c>
      <c r="B29" s="7">
        <v>3</v>
      </c>
      <c r="C29" s="7" t="s">
        <v>3</v>
      </c>
      <c r="D29" s="7">
        <v>71</v>
      </c>
      <c r="E29" s="7">
        <v>80</v>
      </c>
      <c r="F29" s="14">
        <v>2.5000000000000001E-3</v>
      </c>
      <c r="H29" s="18" t="s">
        <v>39</v>
      </c>
      <c r="I29">
        <f t="shared" si="0"/>
        <v>0.18875</v>
      </c>
      <c r="J29" s="19"/>
      <c r="O29" s="17"/>
    </row>
    <row r="30" spans="1:15" x14ac:dyDescent="0.25">
      <c r="A30" s="4">
        <v>1</v>
      </c>
      <c r="B30" s="5">
        <v>3</v>
      </c>
      <c r="C30" s="5" t="s">
        <v>3</v>
      </c>
      <c r="D30" s="5">
        <v>81</v>
      </c>
      <c r="E30" s="5">
        <v>90</v>
      </c>
      <c r="F30" s="13">
        <v>5.0000000000000001E-3</v>
      </c>
      <c r="H30" s="18" t="s">
        <v>40</v>
      </c>
      <c r="I30">
        <f t="shared" si="0"/>
        <v>0.42749999999999999</v>
      </c>
      <c r="J30" s="19"/>
      <c r="O30" s="17"/>
    </row>
    <row r="31" spans="1:15" x14ac:dyDescent="0.25">
      <c r="A31" s="6">
        <v>1</v>
      </c>
      <c r="B31" s="7">
        <v>3</v>
      </c>
      <c r="C31" s="7" t="s">
        <v>3</v>
      </c>
      <c r="D31" s="7">
        <v>91</v>
      </c>
      <c r="E31" s="7">
        <v>100</v>
      </c>
      <c r="F31" s="14">
        <v>0</v>
      </c>
      <c r="H31" s="18" t="s">
        <v>41</v>
      </c>
      <c r="I31">
        <f t="shared" si="0"/>
        <v>0</v>
      </c>
      <c r="J31" s="19"/>
      <c r="O31" s="17"/>
    </row>
    <row r="32" spans="1:15" x14ac:dyDescent="0.25">
      <c r="A32" s="4">
        <v>1</v>
      </c>
      <c r="B32" s="5">
        <v>3</v>
      </c>
      <c r="C32" s="5" t="s">
        <v>3</v>
      </c>
      <c r="D32" s="5">
        <v>101</v>
      </c>
      <c r="E32" s="5">
        <v>110</v>
      </c>
      <c r="F32" s="13">
        <v>2.5000000000000001E-3</v>
      </c>
      <c r="H32" s="18" t="s">
        <v>42</v>
      </c>
      <c r="I32">
        <f t="shared" si="0"/>
        <v>0.26374999999999998</v>
      </c>
      <c r="J32" s="19">
        <f>SUM(I23:I32)/SUM(F23:F32)</f>
        <v>39.452380952380949</v>
      </c>
      <c r="O32" s="17"/>
    </row>
    <row r="33" spans="1:15" x14ac:dyDescent="0.25">
      <c r="A33" s="6">
        <v>1</v>
      </c>
      <c r="B33" s="7">
        <v>4</v>
      </c>
      <c r="C33" s="7" t="s">
        <v>3</v>
      </c>
      <c r="D33" s="7">
        <v>46</v>
      </c>
      <c r="E33" s="7">
        <v>50</v>
      </c>
      <c r="F33" s="14">
        <v>1.4999999999999999E-2</v>
      </c>
      <c r="G33" t="s">
        <v>49</v>
      </c>
      <c r="H33" s="18" t="s">
        <v>20</v>
      </c>
      <c r="I33">
        <f t="shared" si="0"/>
        <v>0.72</v>
      </c>
      <c r="J33" s="19"/>
      <c r="O33" s="17"/>
    </row>
    <row r="34" spans="1:15" x14ac:dyDescent="0.25">
      <c r="A34" s="4">
        <v>1</v>
      </c>
      <c r="B34" s="5">
        <v>4</v>
      </c>
      <c r="C34" s="5" t="s">
        <v>3</v>
      </c>
      <c r="D34" s="5">
        <v>51</v>
      </c>
      <c r="E34" s="5">
        <v>55</v>
      </c>
      <c r="F34" s="13">
        <v>0.02</v>
      </c>
      <c r="H34" s="18" t="s">
        <v>21</v>
      </c>
      <c r="I34">
        <f t="shared" si="0"/>
        <v>1.06</v>
      </c>
      <c r="J34" s="19"/>
      <c r="O34" s="17"/>
    </row>
    <row r="35" spans="1:15" x14ac:dyDescent="0.25">
      <c r="A35" s="6">
        <v>1</v>
      </c>
      <c r="B35" s="7">
        <v>4</v>
      </c>
      <c r="C35" s="7" t="s">
        <v>3</v>
      </c>
      <c r="D35" s="7">
        <v>56</v>
      </c>
      <c r="E35" s="7">
        <v>60</v>
      </c>
      <c r="F35" s="14">
        <v>2.5000000000000001E-2</v>
      </c>
      <c r="H35" s="18" t="s">
        <v>22</v>
      </c>
      <c r="I35">
        <f t="shared" si="0"/>
        <v>1.4500000000000002</v>
      </c>
      <c r="J35" s="19"/>
      <c r="O35" s="17"/>
    </row>
    <row r="36" spans="1:15" x14ac:dyDescent="0.25">
      <c r="A36" s="4">
        <v>1</v>
      </c>
      <c r="B36" s="5">
        <v>4</v>
      </c>
      <c r="C36" s="5" t="s">
        <v>3</v>
      </c>
      <c r="D36" s="5">
        <v>61</v>
      </c>
      <c r="E36" s="5">
        <v>65</v>
      </c>
      <c r="F36" s="13">
        <v>0.02</v>
      </c>
      <c r="H36" t="s">
        <v>23</v>
      </c>
      <c r="I36">
        <f t="shared" si="0"/>
        <v>1.26</v>
      </c>
      <c r="J36" s="19"/>
      <c r="O36" s="17"/>
    </row>
    <row r="37" spans="1:15" x14ac:dyDescent="0.25">
      <c r="A37" s="6">
        <v>1</v>
      </c>
      <c r="B37" s="7">
        <v>4</v>
      </c>
      <c r="C37" s="7" t="s">
        <v>3</v>
      </c>
      <c r="D37" s="7">
        <v>66</v>
      </c>
      <c r="E37" s="7">
        <v>70</v>
      </c>
      <c r="F37" s="14">
        <v>1.4999999999999999E-2</v>
      </c>
      <c r="H37" t="s">
        <v>24</v>
      </c>
      <c r="I37">
        <f t="shared" si="0"/>
        <v>1.02</v>
      </c>
      <c r="J37" s="19"/>
    </row>
    <row r="38" spans="1:15" x14ac:dyDescent="0.25">
      <c r="A38" s="4">
        <v>1</v>
      </c>
      <c r="B38" s="5">
        <v>4</v>
      </c>
      <c r="C38" s="5" t="s">
        <v>3</v>
      </c>
      <c r="D38" s="5">
        <v>71</v>
      </c>
      <c r="E38" s="5">
        <v>75</v>
      </c>
      <c r="F38" s="13">
        <v>0.02</v>
      </c>
      <c r="H38" t="s">
        <v>25</v>
      </c>
      <c r="I38">
        <f t="shared" si="0"/>
        <v>1.46</v>
      </c>
      <c r="J38" s="19"/>
    </row>
    <row r="39" spans="1:15" x14ac:dyDescent="0.25">
      <c r="A39" s="6">
        <v>1</v>
      </c>
      <c r="B39" s="7">
        <v>4</v>
      </c>
      <c r="C39" s="7" t="s">
        <v>3</v>
      </c>
      <c r="D39" s="7">
        <v>76</v>
      </c>
      <c r="E39" s="7">
        <v>80</v>
      </c>
      <c r="F39" s="14">
        <v>0.01</v>
      </c>
      <c r="H39" t="s">
        <v>26</v>
      </c>
      <c r="I39">
        <f t="shared" si="0"/>
        <v>0.78</v>
      </c>
      <c r="J39" s="19"/>
    </row>
    <row r="40" spans="1:15" x14ac:dyDescent="0.25">
      <c r="A40" s="4">
        <v>1</v>
      </c>
      <c r="B40" s="5">
        <v>4</v>
      </c>
      <c r="C40" s="5" t="s">
        <v>3</v>
      </c>
      <c r="D40" s="5">
        <v>81</v>
      </c>
      <c r="E40" s="5">
        <v>85</v>
      </c>
      <c r="F40" s="13">
        <v>0.01</v>
      </c>
      <c r="H40" t="s">
        <v>27</v>
      </c>
      <c r="I40">
        <f t="shared" si="0"/>
        <v>0.83000000000000007</v>
      </c>
      <c r="J40" s="19"/>
    </row>
    <row r="41" spans="1:15" x14ac:dyDescent="0.25">
      <c r="A41" s="6">
        <v>1</v>
      </c>
      <c r="B41" s="7">
        <v>4</v>
      </c>
      <c r="C41" s="7" t="s">
        <v>3</v>
      </c>
      <c r="D41" s="7">
        <v>86</v>
      </c>
      <c r="E41" s="7">
        <v>90</v>
      </c>
      <c r="F41" s="14">
        <v>0.02</v>
      </c>
      <c r="H41" t="s">
        <v>28</v>
      </c>
      <c r="I41">
        <f t="shared" si="0"/>
        <v>1.76</v>
      </c>
      <c r="J41" s="19"/>
    </row>
    <row r="42" spans="1:15" x14ac:dyDescent="0.25">
      <c r="A42" s="4">
        <v>1</v>
      </c>
      <c r="B42" s="5">
        <v>4</v>
      </c>
      <c r="C42" s="5" t="s">
        <v>3</v>
      </c>
      <c r="D42" s="5">
        <v>91</v>
      </c>
      <c r="E42" s="5">
        <v>95</v>
      </c>
      <c r="F42" s="13">
        <v>0.03</v>
      </c>
      <c r="H42" s="18" t="s">
        <v>43</v>
      </c>
      <c r="I42">
        <f t="shared" si="0"/>
        <v>2.79</v>
      </c>
      <c r="J42" s="19"/>
    </row>
    <row r="43" spans="1:15" x14ac:dyDescent="0.25">
      <c r="A43" s="6">
        <v>1</v>
      </c>
      <c r="B43" s="7">
        <v>4</v>
      </c>
      <c r="C43" s="7" t="s">
        <v>3</v>
      </c>
      <c r="D43" s="7">
        <v>96</v>
      </c>
      <c r="E43" s="7">
        <v>100</v>
      </c>
      <c r="F43" s="14">
        <v>0.01</v>
      </c>
      <c r="H43" s="18" t="s">
        <v>44</v>
      </c>
      <c r="I43">
        <f t="shared" si="0"/>
        <v>0.98</v>
      </c>
      <c r="J43" s="19"/>
    </row>
    <row r="44" spans="1:15" x14ac:dyDescent="0.25">
      <c r="A44" s="4">
        <v>1</v>
      </c>
      <c r="B44" s="5">
        <v>4</v>
      </c>
      <c r="C44" s="5" t="s">
        <v>3</v>
      </c>
      <c r="D44" s="5">
        <v>101</v>
      </c>
      <c r="E44" s="5">
        <v>105</v>
      </c>
      <c r="F44" s="13">
        <v>0.01</v>
      </c>
      <c r="H44" s="18" t="s">
        <v>45</v>
      </c>
      <c r="I44">
        <f t="shared" si="0"/>
        <v>1.03</v>
      </c>
      <c r="J44" s="19">
        <f>SUM(I33:I44)/SUM(F33:F44)</f>
        <v>73.853658536585357</v>
      </c>
    </row>
  </sheetData>
  <autoFilter ref="A1:F44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workbookViewId="0">
      <selection activeCell="B11" sqref="B11:F19"/>
    </sheetView>
  </sheetViews>
  <sheetFormatPr defaultColWidth="9.140625" defaultRowHeight="15" x14ac:dyDescent="0.25"/>
  <cols>
    <col min="1" max="1" width="13.28515625" customWidth="1"/>
    <col min="2" max="2" width="24.28515625" customWidth="1"/>
    <col min="3" max="6" width="10.7109375" customWidth="1"/>
  </cols>
  <sheetData>
    <row r="1" spans="1:6" x14ac:dyDescent="0.25">
      <c r="A1" s="10" t="s">
        <v>1</v>
      </c>
      <c r="B1" s="10" t="s">
        <v>2</v>
      </c>
      <c r="C1" s="10" t="s">
        <v>0</v>
      </c>
      <c r="D1" s="10" t="s">
        <v>4</v>
      </c>
      <c r="E1" s="10" t="s">
        <v>5</v>
      </c>
      <c r="F1" s="10" t="s">
        <v>6</v>
      </c>
    </row>
    <row r="2" spans="1:6" x14ac:dyDescent="0.25">
      <c r="A2">
        <v>1</v>
      </c>
      <c r="B2">
        <v>1</v>
      </c>
      <c r="C2" t="s">
        <v>3</v>
      </c>
      <c r="D2">
        <v>22</v>
      </c>
      <c r="E2">
        <v>25</v>
      </c>
      <c r="F2">
        <v>0.02</v>
      </c>
    </row>
    <row r="3" spans="1:6" x14ac:dyDescent="0.25">
      <c r="A3">
        <v>1</v>
      </c>
      <c r="B3">
        <v>1</v>
      </c>
      <c r="C3" t="s">
        <v>3</v>
      </c>
      <c r="D3">
        <v>26</v>
      </c>
      <c r="E3">
        <v>30</v>
      </c>
      <c r="F3">
        <v>1.4999999999999999E-2</v>
      </c>
    </row>
    <row r="4" spans="1:6" x14ac:dyDescent="0.25">
      <c r="A4">
        <v>1</v>
      </c>
      <c r="B4">
        <v>1</v>
      </c>
      <c r="C4" t="s">
        <v>3</v>
      </c>
      <c r="D4">
        <v>31</v>
      </c>
      <c r="E4">
        <v>35</v>
      </c>
      <c r="F4">
        <v>0.06</v>
      </c>
    </row>
    <row r="5" spans="1:6" x14ac:dyDescent="0.25">
      <c r="A5">
        <v>1</v>
      </c>
      <c r="B5">
        <v>1</v>
      </c>
      <c r="C5" t="s">
        <v>3</v>
      </c>
      <c r="D5">
        <v>36</v>
      </c>
      <c r="E5">
        <v>40</v>
      </c>
      <c r="F5">
        <v>2.5000000000000001E-2</v>
      </c>
    </row>
    <row r="6" spans="1:6" x14ac:dyDescent="0.25">
      <c r="A6">
        <v>1</v>
      </c>
      <c r="B6">
        <v>1</v>
      </c>
      <c r="C6" t="s">
        <v>3</v>
      </c>
      <c r="D6">
        <v>41</v>
      </c>
      <c r="E6">
        <v>45</v>
      </c>
      <c r="F6">
        <v>0.02</v>
      </c>
    </row>
    <row r="7" spans="1:6" x14ac:dyDescent="0.25">
      <c r="A7">
        <v>1</v>
      </c>
      <c r="B7">
        <v>1</v>
      </c>
      <c r="C7" t="s">
        <v>3</v>
      </c>
      <c r="D7">
        <v>46</v>
      </c>
      <c r="E7">
        <v>50</v>
      </c>
      <c r="F7">
        <v>1.4999999999999999E-2</v>
      </c>
    </row>
    <row r="8" spans="1:6" x14ac:dyDescent="0.25">
      <c r="A8">
        <v>1</v>
      </c>
      <c r="B8">
        <v>1</v>
      </c>
      <c r="C8" t="s">
        <v>3</v>
      </c>
      <c r="D8">
        <v>51</v>
      </c>
      <c r="E8">
        <v>55</v>
      </c>
      <c r="F8">
        <v>0.02</v>
      </c>
    </row>
    <row r="9" spans="1:6" x14ac:dyDescent="0.25">
      <c r="A9">
        <v>1</v>
      </c>
      <c r="B9">
        <v>1</v>
      </c>
      <c r="C9" t="s">
        <v>3</v>
      </c>
      <c r="D9">
        <v>56</v>
      </c>
      <c r="E9">
        <v>60</v>
      </c>
      <c r="F9">
        <v>0.01</v>
      </c>
    </row>
    <row r="10" spans="1:6" x14ac:dyDescent="0.25">
      <c r="A10">
        <v>1</v>
      </c>
      <c r="B10">
        <v>1</v>
      </c>
      <c r="C10" t="s">
        <v>3</v>
      </c>
      <c r="D10">
        <v>61</v>
      </c>
      <c r="E10">
        <v>65</v>
      </c>
      <c r="F10">
        <v>0.01</v>
      </c>
    </row>
    <row r="11" spans="1:6" x14ac:dyDescent="0.25">
      <c r="A11">
        <v>1</v>
      </c>
      <c r="B11">
        <v>2</v>
      </c>
      <c r="C11" t="s">
        <v>3</v>
      </c>
      <c r="D11">
        <v>5</v>
      </c>
      <c r="E11">
        <v>10</v>
      </c>
      <c r="F11">
        <v>2.5000000000000001E-3</v>
      </c>
    </row>
    <row r="12" spans="1:6" x14ac:dyDescent="0.25">
      <c r="A12">
        <v>1</v>
      </c>
      <c r="B12">
        <v>2</v>
      </c>
      <c r="C12" t="s">
        <v>3</v>
      </c>
      <c r="D12">
        <v>11</v>
      </c>
      <c r="E12">
        <v>15</v>
      </c>
      <c r="F12">
        <v>0.01</v>
      </c>
    </row>
    <row r="13" spans="1:6" x14ac:dyDescent="0.25">
      <c r="A13">
        <v>1</v>
      </c>
      <c r="B13">
        <v>2</v>
      </c>
      <c r="C13" t="s">
        <v>3</v>
      </c>
      <c r="D13">
        <v>16</v>
      </c>
      <c r="E13">
        <v>20</v>
      </c>
      <c r="F13">
        <v>0.05</v>
      </c>
    </row>
    <row r="14" spans="1:6" x14ac:dyDescent="0.25">
      <c r="A14">
        <v>1</v>
      </c>
      <c r="B14">
        <v>2</v>
      </c>
      <c r="C14" t="s">
        <v>3</v>
      </c>
      <c r="D14">
        <v>21</v>
      </c>
      <c r="E14">
        <v>25</v>
      </c>
      <c r="F14">
        <v>0.04</v>
      </c>
    </row>
    <row r="15" spans="1:6" x14ac:dyDescent="0.25">
      <c r="A15">
        <v>1</v>
      </c>
      <c r="B15">
        <v>2</v>
      </c>
      <c r="C15" t="s">
        <v>3</v>
      </c>
      <c r="D15">
        <v>26</v>
      </c>
      <c r="E15">
        <v>30</v>
      </c>
      <c r="F15">
        <v>0.04</v>
      </c>
    </row>
    <row r="16" spans="1:6" x14ac:dyDescent="0.25">
      <c r="A16">
        <v>1</v>
      </c>
      <c r="B16">
        <v>2</v>
      </c>
      <c r="C16" t="s">
        <v>3</v>
      </c>
      <c r="D16">
        <v>31</v>
      </c>
      <c r="E16">
        <v>35</v>
      </c>
      <c r="F16">
        <v>0.04</v>
      </c>
    </row>
    <row r="17" spans="1:6" x14ac:dyDescent="0.25">
      <c r="A17">
        <v>1</v>
      </c>
      <c r="B17">
        <v>2</v>
      </c>
      <c r="C17" t="s">
        <v>3</v>
      </c>
      <c r="D17">
        <v>36</v>
      </c>
      <c r="E17">
        <v>40</v>
      </c>
      <c r="F17">
        <v>1.7500000000000002E-2</v>
      </c>
    </row>
    <row r="18" spans="1:6" x14ac:dyDescent="0.25">
      <c r="A18">
        <v>1</v>
      </c>
      <c r="B18">
        <v>2</v>
      </c>
      <c r="C18" t="s">
        <v>3</v>
      </c>
      <c r="D18">
        <v>41</v>
      </c>
      <c r="E18">
        <v>45</v>
      </c>
      <c r="F18">
        <v>0.01</v>
      </c>
    </row>
    <row r="19" spans="1:6" x14ac:dyDescent="0.25">
      <c r="A19">
        <v>1</v>
      </c>
      <c r="B19">
        <v>2</v>
      </c>
      <c r="C19" t="s">
        <v>3</v>
      </c>
      <c r="D19">
        <v>46</v>
      </c>
      <c r="E19">
        <v>50</v>
      </c>
      <c r="F19">
        <v>2.5000000000000001E-3</v>
      </c>
    </row>
    <row r="20" spans="1:6" x14ac:dyDescent="0.25">
      <c r="A20">
        <v>1</v>
      </c>
      <c r="B20">
        <v>3</v>
      </c>
      <c r="C20" t="s">
        <v>3</v>
      </c>
      <c r="D20">
        <v>15</v>
      </c>
      <c r="E20">
        <v>20</v>
      </c>
      <c r="F20">
        <v>7.4999999999999997E-3</v>
      </c>
    </row>
    <row r="21" spans="1:6" x14ac:dyDescent="0.25">
      <c r="A21">
        <v>1</v>
      </c>
      <c r="B21">
        <v>3</v>
      </c>
      <c r="C21" t="s">
        <v>3</v>
      </c>
      <c r="D21">
        <v>21</v>
      </c>
      <c r="E21">
        <v>30</v>
      </c>
      <c r="F21">
        <v>3.2500000000000001E-2</v>
      </c>
    </row>
    <row r="22" spans="1:6" x14ac:dyDescent="0.25">
      <c r="A22">
        <v>1</v>
      </c>
      <c r="B22">
        <v>3</v>
      </c>
      <c r="C22" t="s">
        <v>3</v>
      </c>
      <c r="D22">
        <v>31</v>
      </c>
      <c r="E22">
        <v>40</v>
      </c>
      <c r="F22">
        <v>3.7499999999999999E-2</v>
      </c>
    </row>
    <row r="23" spans="1:6" x14ac:dyDescent="0.25">
      <c r="A23">
        <v>1</v>
      </c>
      <c r="B23">
        <v>3</v>
      </c>
      <c r="C23" t="s">
        <v>3</v>
      </c>
      <c r="D23">
        <v>41</v>
      </c>
      <c r="E23">
        <v>50</v>
      </c>
      <c r="F23">
        <v>1.4999999999999999E-2</v>
      </c>
    </row>
    <row r="24" spans="1:6" x14ac:dyDescent="0.25">
      <c r="A24">
        <v>1</v>
      </c>
      <c r="B24">
        <v>3</v>
      </c>
      <c r="C24" t="s">
        <v>3</v>
      </c>
      <c r="D24">
        <v>51</v>
      </c>
      <c r="E24">
        <v>60</v>
      </c>
      <c r="F24">
        <v>7.4999999999999997E-3</v>
      </c>
    </row>
    <row r="25" spans="1:6" x14ac:dyDescent="0.25">
      <c r="A25">
        <v>1</v>
      </c>
      <c r="B25">
        <v>3</v>
      </c>
      <c r="C25" t="s">
        <v>3</v>
      </c>
      <c r="D25">
        <v>61</v>
      </c>
      <c r="E25">
        <v>70</v>
      </c>
      <c r="F25">
        <v>2.5000000000000001E-3</v>
      </c>
    </row>
    <row r="26" spans="1:6" x14ac:dyDescent="0.25">
      <c r="A26">
        <v>1</v>
      </c>
      <c r="B26">
        <v>3</v>
      </c>
      <c r="C26" t="s">
        <v>3</v>
      </c>
      <c r="D26">
        <v>71</v>
      </c>
      <c r="E26">
        <v>80</v>
      </c>
      <c r="F26">
        <v>2.5000000000000001E-3</v>
      </c>
    </row>
    <row r="27" spans="1:6" x14ac:dyDescent="0.25">
      <c r="A27">
        <v>1</v>
      </c>
      <c r="B27">
        <v>4</v>
      </c>
      <c r="C27" t="s">
        <v>3</v>
      </c>
      <c r="D27">
        <v>22</v>
      </c>
      <c r="E27">
        <v>25</v>
      </c>
      <c r="F27">
        <v>0.02</v>
      </c>
    </row>
    <row r="28" spans="1:6" x14ac:dyDescent="0.25">
      <c r="A28">
        <v>1</v>
      </c>
      <c r="B28">
        <v>4</v>
      </c>
      <c r="C28" t="s">
        <v>3</v>
      </c>
      <c r="D28">
        <v>26</v>
      </c>
      <c r="E28">
        <v>30</v>
      </c>
      <c r="F28">
        <v>1.4999999999999999E-2</v>
      </c>
    </row>
    <row r="29" spans="1:6" x14ac:dyDescent="0.25">
      <c r="A29">
        <v>1</v>
      </c>
      <c r="B29">
        <v>4</v>
      </c>
      <c r="C29" t="s">
        <v>3</v>
      </c>
      <c r="D29">
        <v>31</v>
      </c>
      <c r="E29">
        <v>35</v>
      </c>
      <c r="F29">
        <v>0.06</v>
      </c>
    </row>
    <row r="30" spans="1:6" x14ac:dyDescent="0.25">
      <c r="A30">
        <v>1</v>
      </c>
      <c r="B30">
        <v>4</v>
      </c>
      <c r="C30" t="s">
        <v>3</v>
      </c>
      <c r="D30">
        <v>36</v>
      </c>
      <c r="E30">
        <v>40</v>
      </c>
      <c r="F30">
        <v>2.5000000000000001E-2</v>
      </c>
    </row>
    <row r="31" spans="1:6" x14ac:dyDescent="0.25">
      <c r="A31">
        <v>1</v>
      </c>
      <c r="B31">
        <v>4</v>
      </c>
      <c r="C31" t="s">
        <v>3</v>
      </c>
      <c r="D31">
        <v>41</v>
      </c>
      <c r="E31">
        <v>45</v>
      </c>
      <c r="F31">
        <v>0.02</v>
      </c>
    </row>
    <row r="32" spans="1:6" x14ac:dyDescent="0.25">
      <c r="A32">
        <v>1</v>
      </c>
      <c r="B32">
        <v>4</v>
      </c>
      <c r="C32" t="s">
        <v>3</v>
      </c>
      <c r="D32">
        <v>46</v>
      </c>
      <c r="E32">
        <v>50</v>
      </c>
      <c r="F32">
        <v>1.4999999999999999E-2</v>
      </c>
    </row>
    <row r="33" spans="1:6" x14ac:dyDescent="0.25">
      <c r="A33">
        <v>1</v>
      </c>
      <c r="B33">
        <v>4</v>
      </c>
      <c r="C33" t="s">
        <v>3</v>
      </c>
      <c r="D33">
        <v>51</v>
      </c>
      <c r="E33">
        <v>55</v>
      </c>
      <c r="F33">
        <v>0.02</v>
      </c>
    </row>
    <row r="34" spans="1:6" x14ac:dyDescent="0.25">
      <c r="A34">
        <v>1</v>
      </c>
      <c r="B34">
        <v>4</v>
      </c>
      <c r="C34" t="s">
        <v>3</v>
      </c>
      <c r="D34">
        <v>56</v>
      </c>
      <c r="E34">
        <v>60</v>
      </c>
      <c r="F34">
        <v>0.01</v>
      </c>
    </row>
    <row r="35" spans="1:6" x14ac:dyDescent="0.25">
      <c r="A35">
        <v>1</v>
      </c>
      <c r="B35">
        <v>4</v>
      </c>
      <c r="C35" t="s">
        <v>3</v>
      </c>
      <c r="D35">
        <v>61</v>
      </c>
      <c r="E35">
        <v>65</v>
      </c>
      <c r="F35">
        <v>0.01</v>
      </c>
    </row>
    <row r="36" spans="1:6" x14ac:dyDescent="0.25">
      <c r="A36">
        <v>1</v>
      </c>
      <c r="B36">
        <v>4</v>
      </c>
      <c r="C36" t="s">
        <v>3</v>
      </c>
      <c r="D36">
        <v>66</v>
      </c>
      <c r="E36">
        <v>70</v>
      </c>
      <c r="F36">
        <v>0.01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0"/>
  <sheetViews>
    <sheetView zoomScale="70" zoomScaleNormal="70" workbookViewId="0">
      <selection activeCell="F27" sqref="F27"/>
    </sheetView>
  </sheetViews>
  <sheetFormatPr defaultColWidth="9.140625" defaultRowHeight="15" x14ac:dyDescent="0.25"/>
  <cols>
    <col min="1" max="1" width="13.28515625" customWidth="1"/>
    <col min="2" max="2" width="24.28515625" customWidth="1"/>
    <col min="6" max="6" width="14.7109375" bestFit="1" customWidth="1"/>
    <col min="7" max="7" width="14.7109375" customWidth="1"/>
    <col min="8" max="8" width="19.42578125" bestFit="1" customWidth="1"/>
    <col min="10" max="10" width="16.28515625" bestFit="1" customWidth="1"/>
    <col min="11" max="11" width="12" bestFit="1" customWidth="1"/>
    <col min="12" max="12" width="20.85546875" bestFit="1" customWidth="1"/>
    <col min="13" max="13" width="15.42578125" bestFit="1" customWidth="1"/>
  </cols>
  <sheetData>
    <row r="1" spans="1:18" x14ac:dyDescent="0.25">
      <c r="A1" t="s">
        <v>1</v>
      </c>
      <c r="B1" t="s">
        <v>2</v>
      </c>
      <c r="C1" t="s">
        <v>0</v>
      </c>
      <c r="D1" t="s">
        <v>4</v>
      </c>
      <c r="E1" t="s">
        <v>5</v>
      </c>
      <c r="F1" t="s">
        <v>7</v>
      </c>
      <c r="G1" t="s">
        <v>6</v>
      </c>
      <c r="H1" t="s">
        <v>14</v>
      </c>
      <c r="I1" t="s">
        <v>15</v>
      </c>
      <c r="J1" t="s">
        <v>12</v>
      </c>
      <c r="K1" t="s">
        <v>9</v>
      </c>
      <c r="L1" t="s">
        <v>13</v>
      </c>
      <c r="M1" t="s">
        <v>8</v>
      </c>
      <c r="P1" t="s">
        <v>10</v>
      </c>
      <c r="Q1" t="s">
        <v>11</v>
      </c>
    </row>
    <row r="2" spans="1:18" x14ac:dyDescent="0.25">
      <c r="A2">
        <v>1</v>
      </c>
      <c r="B2">
        <v>1</v>
      </c>
      <c r="C2" t="s">
        <v>3</v>
      </c>
      <c r="D2">
        <v>22</v>
      </c>
      <c r="E2">
        <v>25</v>
      </c>
      <c r="F2">
        <v>0.02</v>
      </c>
      <c r="J2">
        <f>AVERAGE(Table1[[#This Row],[min]],Table1[[#This Row],[max]])*Table1[[#This Row],[pdf_literature]]/$H$14</f>
        <v>2.2926829268292686</v>
      </c>
      <c r="L2" t="e">
        <f>AVERAGE(Table1[[#This Row],[min]],Table1[[#This Row],[max]])*Table1[[#This Row],[pdf]]/$I$14</f>
        <v>#DIV/0!</v>
      </c>
      <c r="P2">
        <v>1</v>
      </c>
      <c r="Q2">
        <v>5.5</v>
      </c>
      <c r="R2">
        <v>2</v>
      </c>
    </row>
    <row r="3" spans="1:18" x14ac:dyDescent="0.25">
      <c r="A3">
        <v>1</v>
      </c>
      <c r="B3">
        <v>1</v>
      </c>
      <c r="C3" t="s">
        <v>3</v>
      </c>
      <c r="D3">
        <v>26</v>
      </c>
      <c r="E3">
        <v>30</v>
      </c>
      <c r="F3">
        <v>1.4999999999999999E-2</v>
      </c>
      <c r="J3">
        <f>AVERAGE(Table1[[#This Row],[min]],Table1[[#This Row],[max]])*Table1[[#This Row],[pdf_literature]]/$H$14</f>
        <v>2.0487804878048781</v>
      </c>
      <c r="L3" t="e">
        <f>AVERAGE(Table1[[#This Row],[min]],Table1[[#This Row],[max]])*Table1[[#This Row],[pdf]]/$I$14</f>
        <v>#DIV/0!</v>
      </c>
      <c r="P3">
        <v>2</v>
      </c>
      <c r="Q3">
        <v>16.5</v>
      </c>
      <c r="R3">
        <v>6</v>
      </c>
    </row>
    <row r="4" spans="1:18" x14ac:dyDescent="0.25">
      <c r="A4">
        <v>1</v>
      </c>
      <c r="B4">
        <v>1</v>
      </c>
      <c r="C4" t="s">
        <v>3</v>
      </c>
      <c r="D4">
        <v>31</v>
      </c>
      <c r="E4">
        <v>35</v>
      </c>
      <c r="F4">
        <v>0.06</v>
      </c>
      <c r="J4">
        <f>AVERAGE(Table1[[#This Row],[min]],Table1[[#This Row],[max]])*Table1[[#This Row],[pdf_literature]]/$H$14</f>
        <v>9.6585365853658534</v>
      </c>
      <c r="L4" t="e">
        <f>AVERAGE(Table1[[#This Row],[min]],Table1[[#This Row],[max]])*Table1[[#This Row],[pdf]]/$I$14</f>
        <v>#DIV/0!</v>
      </c>
      <c r="P4">
        <v>3</v>
      </c>
      <c r="Q4">
        <v>8.4</v>
      </c>
      <c r="R4">
        <v>3</v>
      </c>
    </row>
    <row r="5" spans="1:18" x14ac:dyDescent="0.25">
      <c r="A5">
        <v>1</v>
      </c>
      <c r="B5">
        <v>1</v>
      </c>
      <c r="C5" t="s">
        <v>3</v>
      </c>
      <c r="D5">
        <v>36</v>
      </c>
      <c r="E5">
        <v>40</v>
      </c>
      <c r="F5">
        <v>2.5000000000000001E-2</v>
      </c>
      <c r="J5">
        <f>AVERAGE(Table1[[#This Row],[min]],Table1[[#This Row],[max]])*Table1[[#This Row],[pdf_literature]]/$H$14</f>
        <v>4.6341463414634152</v>
      </c>
      <c r="L5" t="e">
        <f>AVERAGE(Table1[[#This Row],[min]],Table1[[#This Row],[max]])*Table1[[#This Row],[pdf]]/$I$14</f>
        <v>#DIV/0!</v>
      </c>
      <c r="P5">
        <v>4</v>
      </c>
      <c r="Q5">
        <v>2.2999999999999998</v>
      </c>
      <c r="R5">
        <v>1</v>
      </c>
    </row>
    <row r="6" spans="1:18" x14ac:dyDescent="0.25">
      <c r="A6">
        <v>1</v>
      </c>
      <c r="B6">
        <v>1</v>
      </c>
      <c r="C6" t="s">
        <v>3</v>
      </c>
      <c r="D6">
        <v>41</v>
      </c>
      <c r="E6">
        <v>45</v>
      </c>
      <c r="F6">
        <v>0.02</v>
      </c>
      <c r="J6">
        <f>AVERAGE(Table1[[#This Row],[min]],Table1[[#This Row],[max]])*Table1[[#This Row],[pdf_literature]]/$H$14</f>
        <v>4.1951219512195124</v>
      </c>
      <c r="L6" t="e">
        <f>AVERAGE(Table1[[#This Row],[min]],Table1[[#This Row],[max]])*Table1[[#This Row],[pdf]]/$I$14</f>
        <v>#DIV/0!</v>
      </c>
    </row>
    <row r="7" spans="1:18" x14ac:dyDescent="0.25">
      <c r="A7">
        <v>1</v>
      </c>
      <c r="B7">
        <v>1</v>
      </c>
      <c r="C7" t="s">
        <v>3</v>
      </c>
      <c r="D7">
        <v>46</v>
      </c>
      <c r="E7">
        <v>50</v>
      </c>
      <c r="F7">
        <v>1.4999999999999999E-2</v>
      </c>
      <c r="J7">
        <f>AVERAGE(Table1[[#This Row],[min]],Table1[[#This Row],[max]])*Table1[[#This Row],[pdf_literature]]/$H$14</f>
        <v>3.5121951219512195</v>
      </c>
      <c r="L7" t="e">
        <f>AVERAGE(Table1[[#This Row],[min]],Table1[[#This Row],[max]])*Table1[[#This Row],[pdf]]/$I$14</f>
        <v>#DIV/0!</v>
      </c>
    </row>
    <row r="8" spans="1:18" x14ac:dyDescent="0.25">
      <c r="A8">
        <v>1</v>
      </c>
      <c r="B8">
        <v>1</v>
      </c>
      <c r="C8" t="s">
        <v>3</v>
      </c>
      <c r="D8">
        <v>51</v>
      </c>
      <c r="E8">
        <v>55</v>
      </c>
      <c r="F8">
        <v>0.02</v>
      </c>
      <c r="J8">
        <f>AVERAGE(Table1[[#This Row],[min]],Table1[[#This Row],[max]])*Table1[[#This Row],[pdf_literature]]/$H$14</f>
        <v>5.1707317073170733</v>
      </c>
      <c r="L8" t="e">
        <f>AVERAGE(Table1[[#This Row],[min]],Table1[[#This Row],[max]])*Table1[[#This Row],[pdf]]/$I$14</f>
        <v>#DIV/0!</v>
      </c>
    </row>
    <row r="9" spans="1:18" x14ac:dyDescent="0.25">
      <c r="A9">
        <v>1</v>
      </c>
      <c r="B9">
        <v>1</v>
      </c>
      <c r="C9" t="s">
        <v>3</v>
      </c>
      <c r="D9">
        <v>56</v>
      </c>
      <c r="E9">
        <v>60</v>
      </c>
      <c r="F9">
        <v>0.01</v>
      </c>
      <c r="J9">
        <f>AVERAGE(Table1[[#This Row],[min]],Table1[[#This Row],[max]])*Table1[[#This Row],[pdf_literature]]/$H$14</f>
        <v>2.8292682926829267</v>
      </c>
      <c r="L9" t="e">
        <f>AVERAGE(Table1[[#This Row],[min]],Table1[[#This Row],[max]])*Table1[[#This Row],[pdf]]/$I$14</f>
        <v>#DIV/0!</v>
      </c>
    </row>
    <row r="10" spans="1:18" x14ac:dyDescent="0.25">
      <c r="A10">
        <v>1</v>
      </c>
      <c r="B10">
        <v>1</v>
      </c>
      <c r="C10" t="s">
        <v>3</v>
      </c>
      <c r="D10">
        <v>61</v>
      </c>
      <c r="E10">
        <v>65</v>
      </c>
      <c r="F10">
        <v>0.01</v>
      </c>
      <c r="J10">
        <f>AVERAGE(Table1[[#This Row],[min]],Table1[[#This Row],[max]])*Table1[[#This Row],[pdf_literature]]/$H$14</f>
        <v>3.0731707317073171</v>
      </c>
      <c r="L10" t="e">
        <f>AVERAGE(Table1[[#This Row],[min]],Table1[[#This Row],[max]])*Table1[[#This Row],[pdf]]/$I$14</f>
        <v>#DIV/0!</v>
      </c>
    </row>
    <row r="11" spans="1:18" x14ac:dyDescent="0.25">
      <c r="A11">
        <v>1</v>
      </c>
      <c r="B11">
        <v>1</v>
      </c>
      <c r="C11" t="s">
        <v>3</v>
      </c>
      <c r="D11">
        <v>66</v>
      </c>
      <c r="E11">
        <v>70</v>
      </c>
      <c r="F11">
        <v>0</v>
      </c>
      <c r="G11">
        <v>0</v>
      </c>
      <c r="J11">
        <f>AVERAGE(Table1[[#This Row],[min]],Table1[[#This Row],[max]])*Table1[[#This Row],[pdf_literature]]/$H$14</f>
        <v>0</v>
      </c>
      <c r="L11" t="e">
        <f>AVERAGE(Table1[[#This Row],[min]],Table1[[#This Row],[max]])*Table1[[#This Row],[pdf]]/$I$14</f>
        <v>#DIV/0!</v>
      </c>
    </row>
    <row r="12" spans="1:18" x14ac:dyDescent="0.25">
      <c r="A12">
        <v>1</v>
      </c>
      <c r="B12">
        <v>1</v>
      </c>
      <c r="C12" t="s">
        <v>3</v>
      </c>
      <c r="D12">
        <v>71</v>
      </c>
      <c r="E12">
        <v>75</v>
      </c>
      <c r="F12">
        <v>0</v>
      </c>
      <c r="G12">
        <v>0</v>
      </c>
      <c r="J12">
        <f>AVERAGE(Table1[[#This Row],[min]],Table1[[#This Row],[max]])*Table1[[#This Row],[pdf_literature]]/$H$14</f>
        <v>0</v>
      </c>
      <c r="L12" t="e">
        <f>AVERAGE(Table1[[#This Row],[min]],Table1[[#This Row],[max]])*Table1[[#This Row],[pdf]]/$I$14</f>
        <v>#DIV/0!</v>
      </c>
    </row>
    <row r="13" spans="1:18" x14ac:dyDescent="0.25">
      <c r="A13">
        <v>1</v>
      </c>
      <c r="B13">
        <v>1</v>
      </c>
      <c r="C13" t="s">
        <v>3</v>
      </c>
      <c r="D13">
        <v>76</v>
      </c>
      <c r="E13">
        <v>80</v>
      </c>
      <c r="F13">
        <v>0</v>
      </c>
      <c r="G13">
        <v>0</v>
      </c>
      <c r="J13">
        <f>AVERAGE(Table1[[#This Row],[min]],Table1[[#This Row],[max]])*Table1[[#This Row],[pdf_literature]]/$H$14</f>
        <v>0</v>
      </c>
      <c r="L13" t="e">
        <f>AVERAGE(Table1[[#This Row],[min]],Table1[[#This Row],[max]])*Table1[[#This Row],[pdf]]/$I$14</f>
        <v>#DIV/0!</v>
      </c>
    </row>
    <row r="14" spans="1:18" x14ac:dyDescent="0.25">
      <c r="A14">
        <v>1</v>
      </c>
      <c r="B14">
        <v>1</v>
      </c>
      <c r="C14" t="s">
        <v>3</v>
      </c>
      <c r="D14">
        <v>81</v>
      </c>
      <c r="E14">
        <v>85</v>
      </c>
      <c r="F14">
        <v>0.01</v>
      </c>
      <c r="G14">
        <v>0</v>
      </c>
      <c r="H14">
        <f>SUM(F2:F14)</f>
        <v>0.20499999999999999</v>
      </c>
      <c r="I14">
        <f>SUM(G2:G14)</f>
        <v>0</v>
      </c>
      <c r="J14">
        <f>AVERAGE(Table1[[#This Row],[min]],Table1[[#This Row],[max]])*Table1[[#This Row],[pdf_literature]]/$H$14</f>
        <v>4.048780487804879</v>
      </c>
      <c r="K14">
        <f>SUM(J2:J14)</f>
        <v>41.463414634146339</v>
      </c>
      <c r="L14" t="e">
        <f>AVERAGE(Table1[[#This Row],[min]],Table1[[#This Row],[max]])*Table1[[#This Row],[pdf]]/$I$14</f>
        <v>#DIV/0!</v>
      </c>
      <c r="M14" t="e">
        <f>SUM(L2:L14)</f>
        <v>#DIV/0!</v>
      </c>
    </row>
    <row r="15" spans="1:18" x14ac:dyDescent="0.25">
      <c r="A15">
        <v>1</v>
      </c>
      <c r="B15">
        <v>2</v>
      </c>
      <c r="C15" t="s">
        <v>3</v>
      </c>
      <c r="D15">
        <v>5</v>
      </c>
      <c r="E15">
        <v>10</v>
      </c>
      <c r="F15" s="1">
        <v>2.5000000000000001E-3</v>
      </c>
      <c r="G15" s="1">
        <v>2.5000000000000001E-3</v>
      </c>
      <c r="J15">
        <f>AVERAGE(Table1[[#This Row],[min]],Table1[[#This Row],[max]])*Table1[[#This Row],[pdf_literature]]/$H$27</f>
        <v>7.4999999999999997E-2</v>
      </c>
      <c r="L15">
        <f>AVERAGE(Table1[[#This Row],[min]],Table1[[#This Row],[max]])*Table1[[#This Row],[pdf]]/$I$27</f>
        <v>8.8235294117647065E-2</v>
      </c>
    </row>
    <row r="16" spans="1:18" x14ac:dyDescent="0.25">
      <c r="A16">
        <v>1</v>
      </c>
      <c r="B16">
        <v>2</v>
      </c>
      <c r="C16" t="s">
        <v>3</v>
      </c>
      <c r="D16">
        <v>11</v>
      </c>
      <c r="E16">
        <v>15</v>
      </c>
      <c r="F16" s="1">
        <v>0.01</v>
      </c>
      <c r="G16" s="1">
        <v>0.01</v>
      </c>
      <c r="J16">
        <f>AVERAGE(Table1[[#This Row],[min]],Table1[[#This Row],[max]])*Table1[[#This Row],[pdf_literature]]/$H$27</f>
        <v>0.52</v>
      </c>
      <c r="L16">
        <f>AVERAGE(Table1[[#This Row],[min]],Table1[[#This Row],[max]])*Table1[[#This Row],[pdf]]/$I$27</f>
        <v>0.61176470588235299</v>
      </c>
    </row>
    <row r="17" spans="1:13" x14ac:dyDescent="0.25">
      <c r="A17">
        <v>1</v>
      </c>
      <c r="B17">
        <v>2</v>
      </c>
      <c r="C17" t="s">
        <v>3</v>
      </c>
      <c r="D17">
        <v>16</v>
      </c>
      <c r="E17" s="1">
        <v>20</v>
      </c>
      <c r="F17" s="1">
        <v>0.02</v>
      </c>
      <c r="G17" s="1">
        <v>0.05</v>
      </c>
      <c r="J17">
        <f>AVERAGE(Table1[[#This Row],[min]],Table1[[#This Row],[max]])*Table1[[#This Row],[pdf_literature]]/$H$27</f>
        <v>1.44</v>
      </c>
      <c r="L17">
        <f>AVERAGE(Table1[[#This Row],[min]],Table1[[#This Row],[max]])*Table1[[#This Row],[pdf]]/$I$27</f>
        <v>4.2352941176470589</v>
      </c>
    </row>
    <row r="18" spans="1:13" x14ac:dyDescent="0.25">
      <c r="A18">
        <v>1</v>
      </c>
      <c r="B18">
        <v>2</v>
      </c>
      <c r="C18" t="s">
        <v>3</v>
      </c>
      <c r="D18">
        <v>21</v>
      </c>
      <c r="E18">
        <v>25</v>
      </c>
      <c r="F18" s="1">
        <v>0.02</v>
      </c>
      <c r="G18" s="1">
        <v>0.03</v>
      </c>
      <c r="J18">
        <f>AVERAGE(Table1[[#This Row],[min]],Table1[[#This Row],[max]])*Table1[[#This Row],[pdf_literature]]/$H$27</f>
        <v>1.84</v>
      </c>
      <c r="L18">
        <f>AVERAGE(Table1[[#This Row],[min]],Table1[[#This Row],[max]])*Table1[[#This Row],[pdf]]/$I$27</f>
        <v>3.2470588235294118</v>
      </c>
    </row>
    <row r="19" spans="1:13" x14ac:dyDescent="0.25">
      <c r="A19">
        <v>1</v>
      </c>
      <c r="B19">
        <v>2</v>
      </c>
      <c r="C19" t="s">
        <v>3</v>
      </c>
      <c r="D19">
        <v>26</v>
      </c>
      <c r="E19">
        <v>30</v>
      </c>
      <c r="F19" s="1">
        <v>0.03</v>
      </c>
      <c r="G19" s="1">
        <v>0.03</v>
      </c>
      <c r="J19">
        <f>AVERAGE(Table1[[#This Row],[min]],Table1[[#This Row],[max]])*Table1[[#This Row],[pdf_literature]]/$H$27</f>
        <v>3.36</v>
      </c>
      <c r="L19">
        <f>AVERAGE(Table1[[#This Row],[min]],Table1[[#This Row],[max]])*Table1[[#This Row],[pdf]]/$I$27</f>
        <v>3.9529411764705884</v>
      </c>
    </row>
    <row r="20" spans="1:13" x14ac:dyDescent="0.25">
      <c r="A20">
        <v>1</v>
      </c>
      <c r="B20">
        <v>2</v>
      </c>
      <c r="C20" t="s">
        <v>3</v>
      </c>
      <c r="D20">
        <v>31</v>
      </c>
      <c r="E20" s="1">
        <v>35</v>
      </c>
      <c r="F20" s="1">
        <v>0.04</v>
      </c>
      <c r="G20" s="1">
        <v>0.04</v>
      </c>
      <c r="J20">
        <f>AVERAGE(Table1[[#This Row],[min]],Table1[[#This Row],[max]])*Table1[[#This Row],[pdf_literature]]/$H$27</f>
        <v>5.28</v>
      </c>
      <c r="L20">
        <f>AVERAGE(Table1[[#This Row],[min]],Table1[[#This Row],[max]])*Table1[[#This Row],[pdf]]/$I$27</f>
        <v>6.2117647058823531</v>
      </c>
    </row>
    <row r="21" spans="1:13" x14ac:dyDescent="0.25">
      <c r="A21">
        <v>1</v>
      </c>
      <c r="B21">
        <v>2</v>
      </c>
      <c r="C21" t="s">
        <v>3</v>
      </c>
      <c r="D21">
        <v>36</v>
      </c>
      <c r="E21">
        <v>40</v>
      </c>
      <c r="F21" s="1">
        <v>2.2499999999999999E-2</v>
      </c>
      <c r="G21" s="1">
        <v>0.02</v>
      </c>
      <c r="J21">
        <f>AVERAGE(Table1[[#This Row],[min]],Table1[[#This Row],[max]])*Table1[[#This Row],[pdf_literature]]/$H$27</f>
        <v>3.42</v>
      </c>
      <c r="L21">
        <f>AVERAGE(Table1[[#This Row],[min]],Table1[[#This Row],[max]])*Table1[[#This Row],[pdf]]/$I$27</f>
        <v>3.5764705882352943</v>
      </c>
    </row>
    <row r="22" spans="1:13" x14ac:dyDescent="0.25">
      <c r="A22">
        <v>1</v>
      </c>
      <c r="B22">
        <v>2</v>
      </c>
      <c r="C22" t="s">
        <v>3</v>
      </c>
      <c r="D22">
        <v>41</v>
      </c>
      <c r="E22">
        <v>45</v>
      </c>
      <c r="F22" s="1">
        <v>0.02</v>
      </c>
      <c r="G22" s="1">
        <v>0.02</v>
      </c>
      <c r="J22">
        <f>AVERAGE(Table1[[#This Row],[min]],Table1[[#This Row],[max]])*Table1[[#This Row],[pdf_literature]]/$H$27</f>
        <v>3.44</v>
      </c>
      <c r="L22">
        <f>AVERAGE(Table1[[#This Row],[min]],Table1[[#This Row],[max]])*Table1[[#This Row],[pdf]]/$I$27</f>
        <v>4.0470588235294116</v>
      </c>
    </row>
    <row r="23" spans="1:13" x14ac:dyDescent="0.25">
      <c r="A23">
        <v>1</v>
      </c>
      <c r="B23">
        <v>2</v>
      </c>
      <c r="C23" t="s">
        <v>3</v>
      </c>
      <c r="D23">
        <v>46</v>
      </c>
      <c r="E23" s="1">
        <v>50</v>
      </c>
      <c r="F23" s="1">
        <v>0.01</v>
      </c>
      <c r="G23" s="1">
        <v>0.01</v>
      </c>
      <c r="J23">
        <f>AVERAGE(Table1[[#This Row],[min]],Table1[[#This Row],[max]])*Table1[[#This Row],[pdf_literature]]/$H$27</f>
        <v>1.92</v>
      </c>
      <c r="L23">
        <f>AVERAGE(Table1[[#This Row],[min]],Table1[[#This Row],[max]])*Table1[[#This Row],[pdf]]/$I$27</f>
        <v>2.2588235294117647</v>
      </c>
    </row>
    <row r="24" spans="1:13" x14ac:dyDescent="0.25">
      <c r="A24">
        <v>1</v>
      </c>
      <c r="B24">
        <v>2</v>
      </c>
      <c r="C24" t="s">
        <v>3</v>
      </c>
      <c r="D24">
        <v>51</v>
      </c>
      <c r="E24">
        <v>55</v>
      </c>
      <c r="F24" s="1">
        <v>2.5000000000000001E-2</v>
      </c>
      <c r="G24" s="1">
        <v>0</v>
      </c>
      <c r="J24">
        <f>AVERAGE(Table1[[#This Row],[min]],Table1[[#This Row],[max]])*Table1[[#This Row],[pdf_literature]]/$H$27</f>
        <v>5.3000000000000007</v>
      </c>
      <c r="L24">
        <f>AVERAGE(Table1[[#This Row],[min]],Table1[[#This Row],[max]])*Table1[[#This Row],[pdf]]/$I$27</f>
        <v>0</v>
      </c>
    </row>
    <row r="25" spans="1:13" x14ac:dyDescent="0.25">
      <c r="A25">
        <v>1</v>
      </c>
      <c r="B25">
        <v>2</v>
      </c>
      <c r="C25" t="s">
        <v>3</v>
      </c>
      <c r="D25">
        <v>56</v>
      </c>
      <c r="E25">
        <v>60</v>
      </c>
      <c r="F25" s="1">
        <v>0</v>
      </c>
      <c r="G25" s="1">
        <v>0</v>
      </c>
      <c r="J25">
        <f>AVERAGE(Table1[[#This Row],[min]],Table1[[#This Row],[max]])*Table1[[#This Row],[pdf_literature]]/$H$27</f>
        <v>0</v>
      </c>
      <c r="L25">
        <f>AVERAGE(Table1[[#This Row],[min]],Table1[[#This Row],[max]])*Table1[[#This Row],[pdf]]/$I$27</f>
        <v>0</v>
      </c>
    </row>
    <row r="26" spans="1:13" x14ac:dyDescent="0.25">
      <c r="A26">
        <v>1</v>
      </c>
      <c r="B26">
        <v>2</v>
      </c>
      <c r="C26" t="s">
        <v>3</v>
      </c>
      <c r="D26">
        <v>61</v>
      </c>
      <c r="E26" s="1">
        <v>65</v>
      </c>
      <c r="F26" s="1">
        <v>0.05</v>
      </c>
      <c r="G26" s="1">
        <v>0</v>
      </c>
      <c r="J26">
        <f>AVERAGE(Table1[[#This Row],[min]],Table1[[#This Row],[max]])*Table1[[#This Row],[pdf_literature]]/$H$27</f>
        <v>12.600000000000001</v>
      </c>
      <c r="L26">
        <f>AVERAGE(Table1[[#This Row],[min]],Table1[[#This Row],[max]])*Table1[[#This Row],[pdf]]/$I$27</f>
        <v>0</v>
      </c>
    </row>
    <row r="27" spans="1:13" x14ac:dyDescent="0.25">
      <c r="A27">
        <v>1</v>
      </c>
      <c r="B27">
        <v>2</v>
      </c>
      <c r="C27" t="s">
        <v>3</v>
      </c>
      <c r="D27">
        <v>66</v>
      </c>
      <c r="E27">
        <v>70</v>
      </c>
      <c r="F27" s="12">
        <v>0</v>
      </c>
      <c r="G27" s="1">
        <v>0</v>
      </c>
      <c r="H27">
        <f>SUM(F15:F27)</f>
        <v>0.25</v>
      </c>
      <c r="I27">
        <f>SUM(G15:G27)</f>
        <v>0.21249999999999999</v>
      </c>
      <c r="J27">
        <f>AVERAGE(Table1[[#This Row],[min]],Table1[[#This Row],[max]])*Table1[[#This Row],[pdf_literature]]/$H$27</f>
        <v>0</v>
      </c>
      <c r="K27">
        <f>SUM(J15:J27)</f>
        <v>39.195000000000007</v>
      </c>
      <c r="L27">
        <f>AVERAGE(Table1[[#This Row],[min]],Table1[[#This Row],[max]])*Table1[[#This Row],[pdf]]/$I$27</f>
        <v>0</v>
      </c>
      <c r="M27">
        <f>SUM(L15:L27)</f>
        <v>28.229411764705883</v>
      </c>
    </row>
    <row r="28" spans="1:13" x14ac:dyDescent="0.25">
      <c r="A28">
        <v>1</v>
      </c>
      <c r="B28">
        <v>3</v>
      </c>
      <c r="C28" t="s">
        <v>3</v>
      </c>
      <c r="D28">
        <v>15</v>
      </c>
      <c r="E28">
        <v>20</v>
      </c>
      <c r="F28">
        <v>7.4999999999999997E-3</v>
      </c>
      <c r="J28">
        <f>AVERAGE(Table1[[#This Row],[min]],Table1[[#This Row],[max]])*Table1[[#This Row],[pdf_literature]]/$H$37</f>
        <v>0.84677419354838701</v>
      </c>
      <c r="L28" t="e">
        <f>AVERAGE(Table1[[#This Row],[min]],Table1[[#This Row],[max]])*Table1[[#This Row],[pdf]]/$I$37</f>
        <v>#DIV/0!</v>
      </c>
    </row>
    <row r="29" spans="1:13" x14ac:dyDescent="0.25">
      <c r="A29">
        <v>1</v>
      </c>
      <c r="B29">
        <v>3</v>
      </c>
      <c r="C29" t="s">
        <v>3</v>
      </c>
      <c r="D29">
        <v>21</v>
      </c>
      <c r="E29">
        <v>30</v>
      </c>
      <c r="F29">
        <v>0.03</v>
      </c>
      <c r="J29">
        <f>AVERAGE(Table1[[#This Row],[min]],Table1[[#This Row],[max]])*Table1[[#This Row],[pdf_literature]]/$H$37</f>
        <v>4.9354838709677411</v>
      </c>
      <c r="L29" t="e">
        <f>AVERAGE(Table1[[#This Row],[min]],Table1[[#This Row],[max]])*Table1[[#This Row],[pdf]]/$I$37</f>
        <v>#DIV/0!</v>
      </c>
    </row>
    <row r="30" spans="1:13" x14ac:dyDescent="0.25">
      <c r="A30">
        <v>1</v>
      </c>
      <c r="B30">
        <v>3</v>
      </c>
      <c r="C30" t="s">
        <v>3</v>
      </c>
      <c r="D30">
        <v>31</v>
      </c>
      <c r="E30">
        <v>40</v>
      </c>
      <c r="F30">
        <v>3.7499999999999999E-2</v>
      </c>
      <c r="J30">
        <f>AVERAGE(Table1[[#This Row],[min]],Table1[[#This Row],[max]])*Table1[[#This Row],[pdf_literature]]/$H$37</f>
        <v>8.5887096774193541</v>
      </c>
      <c r="L30" t="e">
        <f>AVERAGE(Table1[[#This Row],[min]],Table1[[#This Row],[max]])*Table1[[#This Row],[pdf]]/$I$37</f>
        <v>#DIV/0!</v>
      </c>
    </row>
    <row r="31" spans="1:13" x14ac:dyDescent="0.25">
      <c r="A31">
        <v>1</v>
      </c>
      <c r="B31">
        <v>3</v>
      </c>
      <c r="C31" t="s">
        <v>3</v>
      </c>
      <c r="D31">
        <v>41</v>
      </c>
      <c r="E31">
        <v>50</v>
      </c>
      <c r="F31">
        <v>0.01</v>
      </c>
      <c r="J31">
        <f>AVERAGE(Table1[[#This Row],[min]],Table1[[#This Row],[max]])*Table1[[#This Row],[pdf_literature]]/$H$37</f>
        <v>2.9354838709677415</v>
      </c>
      <c r="L31" t="e">
        <f>AVERAGE(Table1[[#This Row],[min]],Table1[[#This Row],[max]])*Table1[[#This Row],[pdf]]/$I$37</f>
        <v>#DIV/0!</v>
      </c>
    </row>
    <row r="32" spans="1:13" x14ac:dyDescent="0.25">
      <c r="A32">
        <v>1</v>
      </c>
      <c r="B32">
        <v>3</v>
      </c>
      <c r="C32" t="s">
        <v>3</v>
      </c>
      <c r="D32">
        <v>51</v>
      </c>
      <c r="E32">
        <v>60</v>
      </c>
      <c r="F32">
        <v>7.4999999999999997E-3</v>
      </c>
      <c r="J32">
        <f>AVERAGE(Table1[[#This Row],[min]],Table1[[#This Row],[max]])*Table1[[#This Row],[pdf_literature]]/$H$37</f>
        <v>2.6854838709677415</v>
      </c>
      <c r="L32" t="e">
        <f>AVERAGE(Table1[[#This Row],[min]],Table1[[#This Row],[max]])*Table1[[#This Row],[pdf]]/$I$37</f>
        <v>#DIV/0!</v>
      </c>
    </row>
    <row r="33" spans="1:13" x14ac:dyDescent="0.25">
      <c r="A33">
        <v>1</v>
      </c>
      <c r="B33">
        <v>3</v>
      </c>
      <c r="C33" t="s">
        <v>3</v>
      </c>
      <c r="D33">
        <v>61</v>
      </c>
      <c r="E33">
        <v>70</v>
      </c>
      <c r="F33">
        <v>2.5000000000000001E-3</v>
      </c>
      <c r="J33">
        <f>AVERAGE(Table1[[#This Row],[min]],Table1[[#This Row],[max]])*Table1[[#This Row],[pdf_literature]]/$H$37</f>
        <v>1.0564516129032258</v>
      </c>
      <c r="L33" t="e">
        <f>AVERAGE(Table1[[#This Row],[min]],Table1[[#This Row],[max]])*Table1[[#This Row],[pdf]]/$I$37</f>
        <v>#DIV/0!</v>
      </c>
    </row>
    <row r="34" spans="1:13" x14ac:dyDescent="0.25">
      <c r="A34">
        <v>1</v>
      </c>
      <c r="B34">
        <v>3</v>
      </c>
      <c r="C34" t="s">
        <v>3</v>
      </c>
      <c r="D34">
        <v>71</v>
      </c>
      <c r="E34">
        <v>80</v>
      </c>
      <c r="F34">
        <v>2.5000000000000001E-3</v>
      </c>
      <c r="J34">
        <f>AVERAGE(Table1[[#This Row],[min]],Table1[[#This Row],[max]])*Table1[[#This Row],[pdf_literature]]/$H$37</f>
        <v>1.2177419354838708</v>
      </c>
      <c r="L34" t="e">
        <f>AVERAGE(Table1[[#This Row],[min]],Table1[[#This Row],[max]])*Table1[[#This Row],[pdf]]/$I$37</f>
        <v>#DIV/0!</v>
      </c>
    </row>
    <row r="35" spans="1:13" x14ac:dyDescent="0.25">
      <c r="A35">
        <v>1</v>
      </c>
      <c r="B35">
        <v>3</v>
      </c>
      <c r="C35" t="s">
        <v>3</v>
      </c>
      <c r="D35">
        <v>81</v>
      </c>
      <c r="E35">
        <v>90</v>
      </c>
      <c r="F35">
        <v>5.0000000000000001E-3</v>
      </c>
      <c r="J35">
        <f>AVERAGE(Table1[[#This Row],[min]],Table1[[#This Row],[max]])*Table1[[#This Row],[pdf_literature]]/$H$37</f>
        <v>2.7580645161290316</v>
      </c>
      <c r="L35" t="e">
        <f>AVERAGE(Table1[[#This Row],[min]],Table1[[#This Row],[max]])*Table1[[#This Row],[pdf]]/$I$37</f>
        <v>#DIV/0!</v>
      </c>
    </row>
    <row r="36" spans="1:13" x14ac:dyDescent="0.25">
      <c r="A36">
        <v>1</v>
      </c>
      <c r="B36">
        <v>3</v>
      </c>
      <c r="C36" t="s">
        <v>3</v>
      </c>
      <c r="D36">
        <v>91</v>
      </c>
      <c r="E36">
        <v>100</v>
      </c>
      <c r="F36">
        <v>0</v>
      </c>
      <c r="J36">
        <f>AVERAGE(Table1[[#This Row],[min]],Table1[[#This Row],[max]])*Table1[[#This Row],[pdf_literature]]/$H$37</f>
        <v>0</v>
      </c>
      <c r="L36" t="e">
        <f>AVERAGE(Table1[[#This Row],[min]],Table1[[#This Row],[max]])*Table1[[#This Row],[pdf]]/$I$37</f>
        <v>#DIV/0!</v>
      </c>
    </row>
    <row r="37" spans="1:13" x14ac:dyDescent="0.25">
      <c r="A37">
        <v>1</v>
      </c>
      <c r="B37">
        <v>3</v>
      </c>
      <c r="C37" t="s">
        <v>3</v>
      </c>
      <c r="D37">
        <v>101</v>
      </c>
      <c r="E37">
        <v>110</v>
      </c>
      <c r="F37">
        <v>2.5000000000000001E-3</v>
      </c>
      <c r="H37">
        <f>SUM(F25:F37)</f>
        <v>0.15500000000000003</v>
      </c>
      <c r="I37">
        <f>SUM(G25:G37)</f>
        <v>0</v>
      </c>
      <c r="J37">
        <f>AVERAGE(Table1[[#This Row],[min]],Table1[[#This Row],[max]])*Table1[[#This Row],[pdf_literature]]/$H$37</f>
        <v>1.7016129032258061</v>
      </c>
      <c r="K37">
        <f>SUM(J28:J37)</f>
        <v>26.725806451612897</v>
      </c>
      <c r="L37" t="e">
        <f>AVERAGE(Table1[[#This Row],[min]],Table1[[#This Row],[max]])*Table1[[#This Row],[pdf]]/$I$37</f>
        <v>#DIV/0!</v>
      </c>
      <c r="M37" t="e">
        <f>SUM(L28:L37)</f>
        <v>#DIV/0!</v>
      </c>
    </row>
    <row r="38" spans="1:13" x14ac:dyDescent="0.25">
      <c r="A38">
        <v>1</v>
      </c>
      <c r="B38">
        <v>4</v>
      </c>
      <c r="C38" t="s">
        <v>3</v>
      </c>
      <c r="D38">
        <v>22</v>
      </c>
      <c r="E38">
        <v>25</v>
      </c>
      <c r="F38">
        <v>0.02</v>
      </c>
      <c r="J38">
        <f>AVERAGE(Table1[[#This Row],[min]],Table1[[#This Row],[max]])*Table1[[#This Row],[pdf_literature]]/$H$50</f>
        <v>2.2926829268292686</v>
      </c>
      <c r="L38" t="e">
        <f>AVERAGE(Table1[[#This Row],[min]],Table1[[#This Row],[max]])*Table1[[#This Row],[pdf]]/$I$50</f>
        <v>#DIV/0!</v>
      </c>
    </row>
    <row r="39" spans="1:13" x14ac:dyDescent="0.25">
      <c r="A39">
        <v>1</v>
      </c>
      <c r="B39">
        <v>4</v>
      </c>
      <c r="C39" t="s">
        <v>3</v>
      </c>
      <c r="D39">
        <v>26</v>
      </c>
      <c r="E39">
        <v>30</v>
      </c>
      <c r="F39">
        <v>1.4999999999999999E-2</v>
      </c>
      <c r="J39">
        <f>AVERAGE(Table1[[#This Row],[min]],Table1[[#This Row],[max]])*Table1[[#This Row],[pdf_literature]]/$H$50</f>
        <v>2.0487804878048781</v>
      </c>
      <c r="L39" t="e">
        <f>AVERAGE(Table1[[#This Row],[min]],Table1[[#This Row],[max]])*Table1[[#This Row],[pdf]]/$I$50</f>
        <v>#DIV/0!</v>
      </c>
    </row>
    <row r="40" spans="1:13" x14ac:dyDescent="0.25">
      <c r="A40">
        <v>1</v>
      </c>
      <c r="B40">
        <v>4</v>
      </c>
      <c r="C40" t="s">
        <v>3</v>
      </c>
      <c r="D40">
        <v>31</v>
      </c>
      <c r="E40">
        <v>35</v>
      </c>
      <c r="F40">
        <v>0.06</v>
      </c>
      <c r="J40">
        <f>AVERAGE(Table1[[#This Row],[min]],Table1[[#This Row],[max]])*Table1[[#This Row],[pdf_literature]]/$H$50</f>
        <v>9.6585365853658534</v>
      </c>
      <c r="L40" t="e">
        <f>AVERAGE(Table1[[#This Row],[min]],Table1[[#This Row],[max]])*Table1[[#This Row],[pdf]]/$I$50</f>
        <v>#DIV/0!</v>
      </c>
    </row>
    <row r="41" spans="1:13" x14ac:dyDescent="0.25">
      <c r="A41">
        <v>1</v>
      </c>
      <c r="B41">
        <v>4</v>
      </c>
      <c r="C41" t="s">
        <v>3</v>
      </c>
      <c r="D41">
        <v>36</v>
      </c>
      <c r="E41">
        <v>40</v>
      </c>
      <c r="F41">
        <v>2.5000000000000001E-2</v>
      </c>
      <c r="J41">
        <f>AVERAGE(Table1[[#This Row],[min]],Table1[[#This Row],[max]])*Table1[[#This Row],[pdf_literature]]/$H$50</f>
        <v>4.6341463414634152</v>
      </c>
      <c r="L41" t="e">
        <f>AVERAGE(Table1[[#This Row],[min]],Table1[[#This Row],[max]])*Table1[[#This Row],[pdf]]/$I$50</f>
        <v>#DIV/0!</v>
      </c>
    </row>
    <row r="42" spans="1:13" x14ac:dyDescent="0.25">
      <c r="A42">
        <v>1</v>
      </c>
      <c r="B42">
        <v>4</v>
      </c>
      <c r="C42" t="s">
        <v>3</v>
      </c>
      <c r="D42">
        <v>41</v>
      </c>
      <c r="E42">
        <v>45</v>
      </c>
      <c r="F42">
        <v>0.02</v>
      </c>
      <c r="J42">
        <f>AVERAGE(Table1[[#This Row],[min]],Table1[[#This Row],[max]])*Table1[[#This Row],[pdf_literature]]/$H$50</f>
        <v>4.1951219512195124</v>
      </c>
      <c r="L42" t="e">
        <f>AVERAGE(Table1[[#This Row],[min]],Table1[[#This Row],[max]])*Table1[[#This Row],[pdf]]/$I$50</f>
        <v>#DIV/0!</v>
      </c>
    </row>
    <row r="43" spans="1:13" x14ac:dyDescent="0.25">
      <c r="A43">
        <v>1</v>
      </c>
      <c r="B43">
        <v>4</v>
      </c>
      <c r="C43" t="s">
        <v>3</v>
      </c>
      <c r="D43">
        <v>46</v>
      </c>
      <c r="E43">
        <v>50</v>
      </c>
      <c r="F43">
        <v>1.4999999999999999E-2</v>
      </c>
      <c r="J43">
        <f>AVERAGE(Table1[[#This Row],[min]],Table1[[#This Row],[max]])*Table1[[#This Row],[pdf_literature]]/$H$50</f>
        <v>3.5121951219512195</v>
      </c>
      <c r="L43" t="e">
        <f>AVERAGE(Table1[[#This Row],[min]],Table1[[#This Row],[max]])*Table1[[#This Row],[pdf]]/$I$50</f>
        <v>#DIV/0!</v>
      </c>
    </row>
    <row r="44" spans="1:13" x14ac:dyDescent="0.25">
      <c r="A44">
        <v>1</v>
      </c>
      <c r="B44">
        <v>4</v>
      </c>
      <c r="C44" t="s">
        <v>3</v>
      </c>
      <c r="D44">
        <v>51</v>
      </c>
      <c r="E44">
        <v>55</v>
      </c>
      <c r="F44">
        <v>0.02</v>
      </c>
      <c r="J44">
        <f>AVERAGE(Table1[[#This Row],[min]],Table1[[#This Row],[max]])*Table1[[#This Row],[pdf_literature]]/$H$50</f>
        <v>5.1707317073170733</v>
      </c>
      <c r="L44" t="e">
        <f>AVERAGE(Table1[[#This Row],[min]],Table1[[#This Row],[max]])*Table1[[#This Row],[pdf]]/$I$50</f>
        <v>#DIV/0!</v>
      </c>
    </row>
    <row r="45" spans="1:13" x14ac:dyDescent="0.25">
      <c r="A45">
        <v>1</v>
      </c>
      <c r="B45">
        <v>4</v>
      </c>
      <c r="C45" t="s">
        <v>3</v>
      </c>
      <c r="D45">
        <v>56</v>
      </c>
      <c r="E45">
        <v>60</v>
      </c>
      <c r="F45">
        <v>0.01</v>
      </c>
      <c r="J45">
        <f>AVERAGE(Table1[[#This Row],[min]],Table1[[#This Row],[max]])*Table1[[#This Row],[pdf_literature]]/$H$50</f>
        <v>2.8292682926829267</v>
      </c>
      <c r="L45" t="e">
        <f>AVERAGE(Table1[[#This Row],[min]],Table1[[#This Row],[max]])*Table1[[#This Row],[pdf]]/$I$50</f>
        <v>#DIV/0!</v>
      </c>
    </row>
    <row r="46" spans="1:13" x14ac:dyDescent="0.25">
      <c r="A46">
        <v>1</v>
      </c>
      <c r="B46">
        <v>4</v>
      </c>
      <c r="C46" t="s">
        <v>3</v>
      </c>
      <c r="D46">
        <v>61</v>
      </c>
      <c r="E46">
        <v>65</v>
      </c>
      <c r="F46">
        <v>0.01</v>
      </c>
      <c r="J46">
        <f>AVERAGE(Table1[[#This Row],[min]],Table1[[#This Row],[max]])*Table1[[#This Row],[pdf_literature]]/$H$50</f>
        <v>3.0731707317073171</v>
      </c>
      <c r="L46" t="e">
        <f>AVERAGE(Table1[[#This Row],[min]],Table1[[#This Row],[max]])*Table1[[#This Row],[pdf]]/$I$50</f>
        <v>#DIV/0!</v>
      </c>
    </row>
    <row r="47" spans="1:13" x14ac:dyDescent="0.25">
      <c r="A47">
        <v>1</v>
      </c>
      <c r="B47">
        <v>4</v>
      </c>
      <c r="C47" t="s">
        <v>3</v>
      </c>
      <c r="D47">
        <v>66</v>
      </c>
      <c r="E47">
        <v>70</v>
      </c>
      <c r="F47">
        <v>0</v>
      </c>
      <c r="J47">
        <f>AVERAGE(Table1[[#This Row],[min]],Table1[[#This Row],[max]])*Table1[[#This Row],[pdf_literature]]/$H$50</f>
        <v>0</v>
      </c>
      <c r="L47" t="e">
        <f>AVERAGE(Table1[[#This Row],[min]],Table1[[#This Row],[max]])*Table1[[#This Row],[pdf]]/$I$50</f>
        <v>#DIV/0!</v>
      </c>
    </row>
    <row r="48" spans="1:13" x14ac:dyDescent="0.25">
      <c r="A48">
        <v>1</v>
      </c>
      <c r="B48">
        <v>4</v>
      </c>
      <c r="C48" t="s">
        <v>3</v>
      </c>
      <c r="D48">
        <v>71</v>
      </c>
      <c r="E48">
        <v>75</v>
      </c>
      <c r="F48">
        <v>0</v>
      </c>
      <c r="J48">
        <f>AVERAGE(Table1[[#This Row],[min]],Table1[[#This Row],[max]])*Table1[[#This Row],[pdf_literature]]/$H$50</f>
        <v>0</v>
      </c>
      <c r="L48" t="e">
        <f>AVERAGE(Table1[[#This Row],[min]],Table1[[#This Row],[max]])*Table1[[#This Row],[pdf]]/$I$50</f>
        <v>#DIV/0!</v>
      </c>
    </row>
    <row r="49" spans="1:13" x14ac:dyDescent="0.25">
      <c r="A49">
        <v>1</v>
      </c>
      <c r="B49">
        <v>4</v>
      </c>
      <c r="C49" t="s">
        <v>3</v>
      </c>
      <c r="D49">
        <v>76</v>
      </c>
      <c r="E49">
        <v>80</v>
      </c>
      <c r="F49">
        <v>0</v>
      </c>
      <c r="J49">
        <f>AVERAGE(Table1[[#This Row],[min]],Table1[[#This Row],[max]])*Table1[[#This Row],[pdf_literature]]/$H$50</f>
        <v>0</v>
      </c>
      <c r="L49" t="e">
        <f>AVERAGE(Table1[[#This Row],[min]],Table1[[#This Row],[max]])*Table1[[#This Row],[pdf]]/$I$50</f>
        <v>#DIV/0!</v>
      </c>
    </row>
    <row r="50" spans="1:13" x14ac:dyDescent="0.25">
      <c r="A50">
        <v>1</v>
      </c>
      <c r="B50">
        <v>4</v>
      </c>
      <c r="C50" t="s">
        <v>3</v>
      </c>
      <c r="D50">
        <v>81</v>
      </c>
      <c r="E50">
        <v>85</v>
      </c>
      <c r="F50">
        <v>0.01</v>
      </c>
      <c r="H50">
        <f>SUM(F38:F50)</f>
        <v>0.20499999999999999</v>
      </c>
      <c r="I50">
        <f>SUM(G38:G50)</f>
        <v>0</v>
      </c>
      <c r="J50">
        <f>AVERAGE(Table1[[#This Row],[min]],Table1[[#This Row],[max]])*Table1[[#This Row],[pdf_literature]]/$H$50</f>
        <v>4.048780487804879</v>
      </c>
      <c r="K50">
        <f>SUM(J38:J50)</f>
        <v>41.463414634146339</v>
      </c>
      <c r="L50" t="e">
        <f>AVERAGE(Table1[[#This Row],[min]],Table1[[#This Row],[max]])*Table1[[#This Row],[pdf]]/$I$50</f>
        <v>#DIV/0!</v>
      </c>
      <c r="M50" t="e">
        <f>SUM(L38:L50)</f>
        <v>#DIV/0!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H2" sqref="H2"/>
    </sheetView>
  </sheetViews>
  <sheetFormatPr defaultColWidth="9.140625" defaultRowHeight="15" x14ac:dyDescent="0.25"/>
  <cols>
    <col min="1" max="1" width="12.42578125" customWidth="1"/>
    <col min="2" max="2" width="23" customWidth="1"/>
  </cols>
  <sheetData>
    <row r="1" spans="1:9" x14ac:dyDescent="0.25">
      <c r="A1" s="10" t="s">
        <v>1</v>
      </c>
      <c r="B1" s="10" t="s">
        <v>2</v>
      </c>
      <c r="C1" s="10" t="s">
        <v>0</v>
      </c>
      <c r="D1" s="10" t="s">
        <v>4</v>
      </c>
      <c r="E1" s="10" t="s">
        <v>5</v>
      </c>
      <c r="F1" s="10" t="s">
        <v>6</v>
      </c>
    </row>
    <row r="2" spans="1:9" x14ac:dyDescent="0.25">
      <c r="A2" s="7">
        <v>1</v>
      </c>
      <c r="B2" s="7">
        <v>1</v>
      </c>
      <c r="C2" s="7" t="s">
        <v>3</v>
      </c>
      <c r="D2" s="7">
        <v>20</v>
      </c>
      <c r="E2" s="7">
        <v>30</v>
      </c>
      <c r="F2" s="7">
        <v>0.1</v>
      </c>
      <c r="H2">
        <f>AVERAGE(Table2[[#This Row],[min]:[max]])*Table2[[#This Row],[pdf]]</f>
        <v>2.5</v>
      </c>
    </row>
    <row r="3" spans="1:9" x14ac:dyDescent="0.25">
      <c r="A3" s="7">
        <v>1</v>
      </c>
      <c r="B3" s="7">
        <v>1</v>
      </c>
      <c r="C3" s="7" t="s">
        <v>3</v>
      </c>
      <c r="D3" s="7">
        <v>31</v>
      </c>
      <c r="E3" s="7">
        <v>40</v>
      </c>
      <c r="F3" s="7">
        <v>0.1</v>
      </c>
      <c r="H3">
        <f>AVERAGE(Table2[[#This Row],[min]:[max]])*Table2[[#This Row],[pdf]]</f>
        <v>3.5500000000000003</v>
      </c>
    </row>
    <row r="4" spans="1:9" x14ac:dyDescent="0.25">
      <c r="A4" s="7">
        <v>1</v>
      </c>
      <c r="B4" s="7">
        <v>1</v>
      </c>
      <c r="C4" s="7" t="s">
        <v>3</v>
      </c>
      <c r="D4" s="7">
        <v>41</v>
      </c>
      <c r="E4" s="7">
        <v>50</v>
      </c>
      <c r="F4" s="7">
        <v>0.5</v>
      </c>
      <c r="H4">
        <f>AVERAGE(Table2[[#This Row],[min]:[max]])*Table2[[#This Row],[pdf]]</f>
        <v>22.75</v>
      </c>
    </row>
    <row r="5" spans="1:9" x14ac:dyDescent="0.25">
      <c r="A5" s="7">
        <v>1</v>
      </c>
      <c r="B5" s="7">
        <v>1</v>
      </c>
      <c r="C5" s="7" t="s">
        <v>3</v>
      </c>
      <c r="D5" s="7">
        <v>51</v>
      </c>
      <c r="E5" s="7">
        <v>60</v>
      </c>
      <c r="F5" s="7">
        <v>0.3</v>
      </c>
      <c r="H5">
        <f>AVERAGE(Table2[[#This Row],[min]:[max]])*Table2[[#This Row],[pdf]]</f>
        <v>16.649999999999999</v>
      </c>
      <c r="I5">
        <f>SUM(H2:H5)</f>
        <v>45.45</v>
      </c>
    </row>
    <row r="6" spans="1:9" x14ac:dyDescent="0.25">
      <c r="A6" s="7">
        <v>1</v>
      </c>
      <c r="B6" s="7">
        <v>2</v>
      </c>
      <c r="C6" s="7" t="s">
        <v>3</v>
      </c>
      <c r="D6" s="7">
        <v>20</v>
      </c>
      <c r="E6" s="7">
        <v>30</v>
      </c>
      <c r="F6" s="7"/>
      <c r="H6">
        <f>AVERAGE(Table2[[#This Row],[min]:[max]])*Table2[[#This Row],[pdf]]</f>
        <v>0</v>
      </c>
    </row>
    <row r="7" spans="1:9" x14ac:dyDescent="0.25">
      <c r="A7" s="7">
        <v>1</v>
      </c>
      <c r="B7" s="7">
        <v>2</v>
      </c>
      <c r="C7" s="7" t="s">
        <v>3</v>
      </c>
      <c r="D7" s="7">
        <v>31</v>
      </c>
      <c r="E7" s="7">
        <v>40</v>
      </c>
      <c r="F7" s="7"/>
      <c r="H7">
        <f>AVERAGE(Table2[[#This Row],[min]:[max]])*Table2[[#This Row],[pdf]]</f>
        <v>0</v>
      </c>
    </row>
    <row r="8" spans="1:9" x14ac:dyDescent="0.25">
      <c r="A8" s="5">
        <v>1</v>
      </c>
      <c r="B8" s="7">
        <v>2</v>
      </c>
      <c r="C8" s="5" t="s">
        <v>3</v>
      </c>
      <c r="D8" s="7">
        <v>41</v>
      </c>
      <c r="E8" s="7">
        <v>50</v>
      </c>
      <c r="F8" s="5"/>
      <c r="H8">
        <f>AVERAGE(Table2[[#This Row],[min]:[max]])*Table2[[#This Row],[pdf]]</f>
        <v>0</v>
      </c>
    </row>
    <row r="9" spans="1:9" x14ac:dyDescent="0.25">
      <c r="A9" s="7">
        <v>1</v>
      </c>
      <c r="B9" s="7">
        <v>2</v>
      </c>
      <c r="C9" s="7" t="s">
        <v>3</v>
      </c>
      <c r="D9" s="7">
        <v>51</v>
      </c>
      <c r="E9" s="7">
        <v>60</v>
      </c>
      <c r="F9" s="7"/>
      <c r="H9">
        <f>AVERAGE(Table2[[#This Row],[min]:[max]])*Table2[[#This Row],[pdf]]</f>
        <v>0</v>
      </c>
      <c r="I9">
        <f>SUM(H6:H9)</f>
        <v>0</v>
      </c>
    </row>
    <row r="10" spans="1:9" x14ac:dyDescent="0.25">
      <c r="A10" s="7">
        <v>1</v>
      </c>
      <c r="B10" s="7">
        <v>3</v>
      </c>
      <c r="C10" s="7" t="s">
        <v>3</v>
      </c>
      <c r="D10" s="7">
        <v>20</v>
      </c>
      <c r="E10" s="7">
        <v>30</v>
      </c>
      <c r="F10" s="7"/>
      <c r="H10">
        <f>AVERAGE(Table2[[#This Row],[min]:[max]])*Table2[[#This Row],[pdf]]</f>
        <v>0</v>
      </c>
    </row>
    <row r="11" spans="1:9" x14ac:dyDescent="0.25">
      <c r="A11" s="7">
        <v>1</v>
      </c>
      <c r="B11" s="7">
        <v>3</v>
      </c>
      <c r="C11" s="7" t="s">
        <v>3</v>
      </c>
      <c r="D11" s="7">
        <v>31</v>
      </c>
      <c r="E11" s="7">
        <v>40</v>
      </c>
      <c r="F11" s="7"/>
      <c r="H11">
        <f>AVERAGE(Table2[[#This Row],[min]:[max]])*Table2[[#This Row],[pdf]]</f>
        <v>0</v>
      </c>
    </row>
    <row r="12" spans="1:9" x14ac:dyDescent="0.25">
      <c r="A12" s="7">
        <v>1</v>
      </c>
      <c r="B12" s="7">
        <v>3</v>
      </c>
      <c r="C12" s="7" t="s">
        <v>3</v>
      </c>
      <c r="D12" s="7">
        <v>41</v>
      </c>
      <c r="E12" s="7">
        <v>50</v>
      </c>
      <c r="F12" s="7"/>
      <c r="H12">
        <f>AVERAGE(Table2[[#This Row],[min]:[max]])*Table2[[#This Row],[pdf]]</f>
        <v>0</v>
      </c>
    </row>
    <row r="13" spans="1:9" x14ac:dyDescent="0.25">
      <c r="A13" s="7">
        <v>1</v>
      </c>
      <c r="B13" s="7">
        <v>3</v>
      </c>
      <c r="C13" s="7" t="s">
        <v>3</v>
      </c>
      <c r="D13" s="7">
        <v>51</v>
      </c>
      <c r="E13" s="7">
        <v>60</v>
      </c>
      <c r="F13" s="7"/>
      <c r="H13">
        <f>AVERAGE(Table2[[#This Row],[min]:[max]])*Table2[[#This Row],[pdf]]</f>
        <v>0</v>
      </c>
      <c r="I13">
        <f>SUM(H10:H13)</f>
        <v>0</v>
      </c>
    </row>
    <row r="14" spans="1:9" x14ac:dyDescent="0.25">
      <c r="A14" s="7">
        <v>1</v>
      </c>
      <c r="B14" s="7">
        <v>4</v>
      </c>
      <c r="C14" s="7" t="s">
        <v>3</v>
      </c>
      <c r="D14" s="7">
        <v>20</v>
      </c>
      <c r="E14" s="7">
        <v>30</v>
      </c>
      <c r="F14" s="7"/>
      <c r="H14">
        <f>AVERAGE(Table2[[#This Row],[min]:[max]])*Table2[[#This Row],[pdf]]</f>
        <v>0</v>
      </c>
    </row>
    <row r="15" spans="1:9" x14ac:dyDescent="0.25">
      <c r="A15" s="7">
        <v>1</v>
      </c>
      <c r="B15" s="7">
        <v>4</v>
      </c>
      <c r="C15" s="7" t="s">
        <v>3</v>
      </c>
      <c r="D15" s="7">
        <v>31</v>
      </c>
      <c r="E15" s="7">
        <v>40</v>
      </c>
      <c r="F15" s="7"/>
      <c r="H15">
        <f>AVERAGE(Table2[[#This Row],[min]:[max]])*Table2[[#This Row],[pdf]]</f>
        <v>0</v>
      </c>
    </row>
    <row r="16" spans="1:9" x14ac:dyDescent="0.25">
      <c r="A16" s="5">
        <v>1</v>
      </c>
      <c r="B16" s="7">
        <v>4</v>
      </c>
      <c r="C16" s="5" t="s">
        <v>3</v>
      </c>
      <c r="D16" s="7">
        <v>41</v>
      </c>
      <c r="E16" s="7">
        <v>50</v>
      </c>
      <c r="F16" s="5"/>
      <c r="H16">
        <f>AVERAGE(Table2[[#This Row],[min]:[max]])*Table2[[#This Row],[pdf]]</f>
        <v>0</v>
      </c>
    </row>
    <row r="17" spans="1:9" x14ac:dyDescent="0.25">
      <c r="A17" s="11">
        <v>1</v>
      </c>
      <c r="B17" s="11">
        <v>4</v>
      </c>
      <c r="C17" s="11" t="s">
        <v>3</v>
      </c>
      <c r="D17" s="11">
        <v>51</v>
      </c>
      <c r="E17" s="11">
        <v>60</v>
      </c>
      <c r="F17" s="11"/>
      <c r="H17">
        <f>AVERAGE(Table2[[#This Row],[min]:[max]])*Table2[[#This Row],[pdf]]</f>
        <v>0</v>
      </c>
      <c r="I17">
        <f>SUM(H14:H17)</f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lifetime_tuned</vt:lpstr>
      <vt:lpstr>lifetime_tuned (2)</vt:lpstr>
      <vt:lpstr>shortened_lifetime</vt:lpstr>
      <vt:lpstr>lifetime_empirical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2024-04-01T16:07:45Z</dcterms:modified>
</cp:coreProperties>
</file>