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902E8095-4413-49E6-94C9-1639EE5D67A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lifetime_tuned" sheetId="3" r:id="rId1"/>
    <sheet name="lifetime_tuned_v3" sheetId="5" r:id="rId2"/>
    <sheet name="lifetime_tuned_v2" sheetId="6" r:id="rId3"/>
    <sheet name="shortened_lifetime" sheetId="4" r:id="rId4"/>
    <sheet name="lifetime_empirical" sheetId="1" r:id="rId5"/>
    <sheet name="Sheet1" sheetId="2" r:id="rId6"/>
  </sheets>
  <definedNames>
    <definedName name="_xlnm._FilterDatabase" localSheetId="0" hidden="1">lifetime_tuned!$A$1:$E$44</definedName>
    <definedName name="_xlnm._FilterDatabase" localSheetId="2" hidden="1">lifetime_tuned_v2!$A$1:$E$44</definedName>
    <definedName name="_xlnm._FilterDatabase" localSheetId="1" hidden="1">lifetime_tuned_v3!$A$1:$E$48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26" i="5"/>
  <c r="H25" i="5"/>
  <c r="H24" i="5"/>
  <c r="H23" i="5"/>
  <c r="H16" i="5"/>
  <c r="I22" i="6" l="1"/>
  <c r="I44" i="6"/>
  <c r="I14" i="6"/>
  <c r="I32" i="6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7" i="5"/>
  <c r="H18" i="5"/>
  <c r="H19" i="5"/>
  <c r="H20" i="5"/>
  <c r="H21" i="5"/>
  <c r="H22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I26" i="5" l="1"/>
  <c r="I48" i="5"/>
  <c r="I36" i="5"/>
  <c r="I14" i="5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K44" i="1"/>
  <c r="K46" i="1"/>
  <c r="K47" i="1"/>
  <c r="H50" i="1"/>
  <c r="K42" i="1" s="1"/>
  <c r="H37" i="1"/>
  <c r="K32" i="1" s="1"/>
  <c r="H27" i="1"/>
  <c r="K17" i="1" s="1"/>
  <c r="H14" i="1"/>
  <c r="K8" i="1" s="1"/>
  <c r="G14" i="1"/>
  <c r="I6" i="1" s="1"/>
  <c r="I34" i="1"/>
  <c r="I20" i="1"/>
  <c r="G50" i="1"/>
  <c r="I49" i="1" s="1"/>
  <c r="G37" i="1"/>
  <c r="I33" i="1" s="1"/>
  <c r="G27" i="1"/>
  <c r="I15" i="1" s="1"/>
  <c r="K45" i="1" l="1"/>
  <c r="I13" i="2"/>
  <c r="I17" i="2"/>
  <c r="K49" i="1"/>
  <c r="K41" i="1"/>
  <c r="I3" i="1"/>
  <c r="I48" i="1"/>
  <c r="I47" i="1"/>
  <c r="K38" i="1"/>
  <c r="L50" i="1" s="1"/>
  <c r="K40" i="1"/>
  <c r="I39" i="1"/>
  <c r="I41" i="1"/>
  <c r="K50" i="1"/>
  <c r="K39" i="1"/>
  <c r="I11" i="1"/>
  <c r="I14" i="1"/>
  <c r="I7" i="1"/>
  <c r="I9" i="2"/>
  <c r="I40" i="1"/>
  <c r="K48" i="1"/>
  <c r="K43" i="1"/>
  <c r="I5" i="2"/>
  <c r="K6" i="1"/>
  <c r="K5" i="1"/>
  <c r="K2" i="1"/>
  <c r="K14" i="1"/>
  <c r="K13" i="1"/>
  <c r="K7" i="1"/>
  <c r="K9" i="1"/>
  <c r="K12" i="1"/>
  <c r="K4" i="1"/>
  <c r="K11" i="1"/>
  <c r="K3" i="1"/>
  <c r="K10" i="1"/>
  <c r="K34" i="1"/>
  <c r="K31" i="1"/>
  <c r="K30" i="1"/>
  <c r="K22" i="1"/>
  <c r="K21" i="1"/>
  <c r="K23" i="1"/>
  <c r="K19" i="1"/>
  <c r="K18" i="1"/>
  <c r="K27" i="1"/>
  <c r="K16" i="1"/>
  <c r="K26" i="1"/>
  <c r="K28" i="1"/>
  <c r="L37" i="1" s="1"/>
  <c r="K24" i="1"/>
  <c r="K37" i="1"/>
  <c r="K29" i="1"/>
  <c r="K36" i="1"/>
  <c r="K15" i="1"/>
  <c r="K20" i="1"/>
  <c r="K35" i="1"/>
  <c r="K33" i="1"/>
  <c r="K25" i="1"/>
  <c r="I31" i="1"/>
  <c r="I46" i="1"/>
  <c r="I17" i="1"/>
  <c r="I19" i="1"/>
  <c r="I27" i="1"/>
  <c r="I16" i="1"/>
  <c r="I25" i="1"/>
  <c r="I28" i="1"/>
  <c r="I30" i="1"/>
  <c r="I45" i="1"/>
  <c r="I24" i="1"/>
  <c r="I18" i="1"/>
  <c r="I23" i="1"/>
  <c r="I37" i="1"/>
  <c r="I29" i="1"/>
  <c r="I44" i="1"/>
  <c r="I32" i="1"/>
  <c r="I26" i="1"/>
  <c r="I22" i="1"/>
  <c r="I36" i="1"/>
  <c r="I38" i="1"/>
  <c r="I43" i="1"/>
  <c r="I21" i="1"/>
  <c r="I35" i="1"/>
  <c r="I50" i="1"/>
  <c r="I42" i="1"/>
  <c r="I9" i="1"/>
  <c r="I10" i="1"/>
  <c r="I8" i="1"/>
  <c r="I13" i="1"/>
  <c r="I5" i="1"/>
  <c r="I2" i="1"/>
  <c r="I12" i="1"/>
  <c r="I4" i="1"/>
  <c r="J50" i="1" l="1"/>
  <c r="J27" i="1"/>
  <c r="J37" i="1"/>
  <c r="J14" i="1"/>
  <c r="L27" i="1"/>
  <c r="L14" i="1"/>
</calcChain>
</file>

<file path=xl/sharedStrings.xml><?xml version="1.0" encoding="utf-8"?>
<sst xmlns="http://schemas.openxmlformats.org/spreadsheetml/2006/main" count="375" uniqueCount="50">
  <si>
    <t>unit</t>
  </si>
  <si>
    <t>id_scenario</t>
  </si>
  <si>
    <t>id_building_component</t>
  </si>
  <si>
    <t>year</t>
  </si>
  <si>
    <t>min</t>
  </si>
  <si>
    <t>max</t>
  </si>
  <si>
    <t>pdf</t>
  </si>
  <si>
    <t>pdf_literature</t>
  </si>
  <si>
    <t>new_avg_lifetime</t>
  </si>
  <si>
    <t>avg_lifetime</t>
  </si>
  <si>
    <t>note</t>
  </si>
  <si>
    <t>rate scaling</t>
  </si>
  <si>
    <t>lifetime*pdf_norm</t>
  </si>
  <si>
    <t>new_lifetime*pdf_norm</t>
  </si>
  <si>
    <t>sum_pdf_literature</t>
  </si>
  <si>
    <t>sum_pdf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</si>
  <si>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</si>
  <si>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</si>
  <si>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</si>
  <si>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</si>
  <si>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</si>
  <si>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</si>
  <si>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</si>
  <si>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</si>
  <si>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</si>
  <si>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</si>
  <si>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</si>
  <si>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81-85</t>
  </si>
  <si>
    <t>86-90</t>
  </si>
  <si>
    <t>5-10</t>
  </si>
  <si>
    <t>11-15</t>
  </si>
  <si>
    <t>16-20</t>
  </si>
  <si>
    <t>21-25</t>
  </si>
  <si>
    <t>15-20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</si>
  <si>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</si>
  <si>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</si>
  <si>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</si>
  <si>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</si>
  <si>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</si>
  <si>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</si>
  <si>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</si>
  <si>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</si>
  <si>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101-110</t>
  </si>
  <si>
    <t>91-95</t>
  </si>
  <si>
    <t>96-100</t>
  </si>
  <si>
    <t>101-105</t>
  </si>
  <si>
    <t>exterior wall</t>
  </si>
  <si>
    <t>window</t>
  </si>
  <si>
    <t>roof</t>
  </si>
  <si>
    <t>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</si>
</sst>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1" fillId="0" borderId="2" xfId="0" applyFont="1" applyBorder="1"/>
    <xf numFmtId="0" fontId="1" fillId="3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1" fontId="1" fillId="0" borderId="0" xfId="0" applyNumberFormat="1" applyFont="1"/>
    <xf numFmtId="164" fontId="0" fillId="3" borderId="2" xfId="0" applyNumberFormat="1" applyFill="1" applyBorder="1"/>
    <xf numFmtId="164" fontId="0" fillId="0" borderId="2" xfId="0" applyNumberFormat="1" applyBorder="1"/>
    <xf numFmtId="164" fontId="1" fillId="0" borderId="2" xfId="0" applyNumberFormat="1" applyFont="1" applyBorder="1"/>
    <xf numFmtId="164" fontId="1" fillId="3" borderId="2" xfId="0" applyNumberFormat="1" applyFont="1" applyFill="1" applyBorder="1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3" borderId="1" xfId="0" applyFill="1" applyBorder="1"/>
    <xf numFmtId="0" fontId="0" fillId="3" borderId="5" xfId="0" applyFill="1" applyBorder="1"/>
    <xf numFmtId="0" fontId="0" fillId="0" borderId="1" xfId="0" applyBorder="1"/>
    <xf numFmtId="0" fontId="0" fillId="0" borderId="5" xfId="0" applyBorder="1"/>
    <xf numFmtId="165" fontId="0" fillId="0" borderId="0" xfId="0" applyNumberForma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top style="thin">
          <color theme="8" tint="0.39997558519241921"/>
        </top>
        <bottom style="thin">
          <color theme="8" tint="0.39997558519241921"/>
        </bottom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numFmt numFmtId="164" formatCode="0.0000"/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lifetime_tuned_v3!$F$2</c:f>
              <c:strCache>
                <c:ptCount val="1"/>
                <c:pt idx="0">
                  <c:v>exterior wall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lifetime_tuned_v3!$G$2:$G$14</c:f>
              <c:strCache>
                <c:ptCount val="13"/>
                <c:pt idx="0">
                  <c:v>26-30</c:v>
                </c:pt>
                <c:pt idx="1">
                  <c:v>31-35</c:v>
                </c:pt>
                <c:pt idx="2">
                  <c:v>36-40</c:v>
                </c:pt>
                <c:pt idx="3">
                  <c:v>41-45</c:v>
                </c:pt>
                <c:pt idx="4">
                  <c:v>46-50</c:v>
                </c:pt>
                <c:pt idx="5">
                  <c:v>51-55</c:v>
                </c:pt>
                <c:pt idx="6">
                  <c:v>56-60</c:v>
                </c:pt>
                <c:pt idx="7">
                  <c:v>61-65</c:v>
                </c:pt>
                <c:pt idx="8">
                  <c:v>66-70</c:v>
                </c:pt>
                <c:pt idx="9">
                  <c:v>71-75</c:v>
                </c:pt>
                <c:pt idx="10">
                  <c:v>76-80</c:v>
                </c:pt>
                <c:pt idx="11">
                  <c:v>81-85</c:v>
                </c:pt>
                <c:pt idx="12">
                  <c:v>86-90</c:v>
                </c:pt>
              </c:strCache>
            </c:strRef>
          </c:cat>
          <c:val>
            <c:numRef>
              <c:f>lifetime_tuned_v3!$E$2:$E$14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0.04</c:v>
                </c:pt>
                <c:pt idx="2">
                  <c:v>2.5000000000000001E-2</c:v>
                </c:pt>
                <c:pt idx="3">
                  <c:v>0.02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EA-4A42-869D-52E078CB1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834048"/>
        <c:axId val="697232680"/>
      </c:barChart>
      <c:catAx>
        <c:axId val="78783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7232680"/>
        <c:crosses val="autoZero"/>
        <c:auto val="1"/>
        <c:lblAlgn val="ctr"/>
        <c:lblOffset val="100"/>
        <c:noMultiLvlLbl val="0"/>
      </c:catAx>
      <c:valAx>
        <c:axId val="69723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783404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lifetime_tuned_v3!$F$15</c:f>
              <c:strCache>
                <c:ptCount val="1"/>
                <c:pt idx="0">
                  <c:v>window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lifetime_tuned_v3!$G$15:$G$24</c:f>
              <c:strCache>
                <c:ptCount val="10"/>
                <c:pt idx="0">
                  <c:v>5-10</c:v>
                </c:pt>
                <c:pt idx="1">
                  <c:v>11-15</c:v>
                </c:pt>
                <c:pt idx="2">
                  <c:v>16-20</c:v>
                </c:pt>
                <c:pt idx="3">
                  <c:v>21-25</c:v>
                </c:pt>
                <c:pt idx="4">
                  <c:v>26-30</c:v>
                </c:pt>
                <c:pt idx="5">
                  <c:v>31-35</c:v>
                </c:pt>
                <c:pt idx="6">
                  <c:v>36-40</c:v>
                </c:pt>
                <c:pt idx="7">
                  <c:v>41-45</c:v>
                </c:pt>
                <c:pt idx="8">
                  <c:v>46-50</c:v>
                </c:pt>
                <c:pt idx="9">
                  <c:v>51-55</c:v>
                </c:pt>
              </c:strCache>
            </c:strRef>
          </c:cat>
          <c:val>
            <c:numRef>
              <c:f>lifetime_tuned_v3!$E$15:$E$24</c:f>
              <c:numCache>
                <c:formatCode>General</c:formatCode>
                <c:ptCount val="10"/>
                <c:pt idx="0">
                  <c:v>2.5000000000000001E-3</c:v>
                </c:pt>
                <c:pt idx="1">
                  <c:v>0.01</c:v>
                </c:pt>
                <c:pt idx="2">
                  <c:v>0.02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  <c:pt idx="6">
                  <c:v>2.2499999999999999E-2</c:v>
                </c:pt>
                <c:pt idx="7">
                  <c:v>0.02</c:v>
                </c:pt>
                <c:pt idx="8">
                  <c:v>0.06</c:v>
                </c:pt>
                <c:pt idx="9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41-47D0-BF61-A0394836F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834048"/>
        <c:axId val="697232680"/>
      </c:barChart>
      <c:catAx>
        <c:axId val="78783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7232680"/>
        <c:crosses val="autoZero"/>
        <c:auto val="1"/>
        <c:lblAlgn val="ctr"/>
        <c:lblOffset val="100"/>
        <c:noMultiLvlLbl val="0"/>
      </c:catAx>
      <c:valAx>
        <c:axId val="69723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783404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lifetime_tuned_v3!$F$27</c:f>
              <c:strCache>
                <c:ptCount val="1"/>
                <c:pt idx="0">
                  <c:v>roof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lifetime_tuned_v3!$G$27:$G$36</c:f>
              <c:strCache>
                <c:ptCount val="10"/>
                <c:pt idx="0">
                  <c:v>15-20</c:v>
                </c:pt>
                <c:pt idx="1">
                  <c:v>21-30</c:v>
                </c:pt>
                <c:pt idx="2">
                  <c:v>31-40</c:v>
                </c:pt>
                <c:pt idx="3">
                  <c:v>41-50</c:v>
                </c:pt>
                <c:pt idx="4">
                  <c:v>51-60</c:v>
                </c:pt>
                <c:pt idx="5">
                  <c:v>61-70</c:v>
                </c:pt>
                <c:pt idx="6">
                  <c:v>71-80</c:v>
                </c:pt>
                <c:pt idx="7">
                  <c:v>81-90</c:v>
                </c:pt>
                <c:pt idx="8">
                  <c:v>91-100</c:v>
                </c:pt>
                <c:pt idx="9">
                  <c:v>101-110</c:v>
                </c:pt>
              </c:strCache>
            </c:strRef>
          </c:cat>
          <c:val>
            <c:numRef>
              <c:f>lifetime_tuned_v3!$E$27:$E$36</c:f>
              <c:numCache>
                <c:formatCode>General</c:formatCode>
                <c:ptCount val="10"/>
                <c:pt idx="0">
                  <c:v>7.4999999999999997E-3</c:v>
                </c:pt>
                <c:pt idx="1">
                  <c:v>0.03</c:v>
                </c:pt>
                <c:pt idx="2">
                  <c:v>3.7499999999999999E-2</c:v>
                </c:pt>
                <c:pt idx="3">
                  <c:v>0.01</c:v>
                </c:pt>
                <c:pt idx="4">
                  <c:v>7.4999999999999997E-3</c:v>
                </c:pt>
                <c:pt idx="5">
                  <c:v>2.5000000000000001E-3</c:v>
                </c:pt>
                <c:pt idx="6">
                  <c:v>2.5000000000000001E-3</c:v>
                </c:pt>
                <c:pt idx="7">
                  <c:v>5.0000000000000001E-3</c:v>
                </c:pt>
                <c:pt idx="8">
                  <c:v>0</c:v>
                </c:pt>
                <c:pt idx="9">
                  <c:v>2.5000000000000001E-3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C-423E-BB96-248129713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834048"/>
        <c:axId val="697232680"/>
      </c:barChart>
      <c:catAx>
        <c:axId val="78783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7232680"/>
        <c:crosses val="autoZero"/>
        <c:auto val="1"/>
        <c:lblAlgn val="ctr"/>
        <c:lblOffset val="100"/>
        <c:noMultiLvlLbl val="0"/>
      </c:catAx>
      <c:valAx>
        <c:axId val="69723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783404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lifetime_tuned_v3!$F$37</c:f>
              <c:strCache>
                <c:ptCount val="1"/>
                <c:pt idx="0">
                  <c:v>basement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lifetime_tuned_v3!$G$37:$G$48</c:f>
              <c:strCache>
                <c:ptCount val="12"/>
                <c:pt idx="0">
                  <c:v>46-50</c:v>
                </c:pt>
                <c:pt idx="1">
                  <c:v>51-55</c:v>
                </c:pt>
                <c:pt idx="2">
                  <c:v>56-60</c:v>
                </c:pt>
                <c:pt idx="3">
                  <c:v>61-65</c:v>
                </c:pt>
                <c:pt idx="4">
                  <c:v>66-70</c:v>
                </c:pt>
                <c:pt idx="5">
                  <c:v>71-75</c:v>
                </c:pt>
                <c:pt idx="6">
                  <c:v>76-80</c:v>
                </c:pt>
                <c:pt idx="7">
                  <c:v>81-85</c:v>
                </c:pt>
                <c:pt idx="8">
                  <c:v>86-90</c:v>
                </c:pt>
                <c:pt idx="9">
                  <c:v>91-95</c:v>
                </c:pt>
                <c:pt idx="10">
                  <c:v>96-100</c:v>
                </c:pt>
                <c:pt idx="11">
                  <c:v>101-105</c:v>
                </c:pt>
              </c:strCache>
            </c:strRef>
          </c:cat>
          <c:val>
            <c:numRef>
              <c:f>lifetime_tuned_v3!$E$37:$E$48</c:f>
              <c:numCache>
                <c:formatCode>General</c:formatCode>
                <c:ptCount val="12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0.02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0.01</c:v>
                </c:pt>
                <c:pt idx="7">
                  <c:v>0.01</c:v>
                </c:pt>
                <c:pt idx="8">
                  <c:v>0.02</c:v>
                </c:pt>
                <c:pt idx="9">
                  <c:v>0.03</c:v>
                </c:pt>
                <c:pt idx="10">
                  <c:v>0.01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0-422C-A27A-7AAEAC011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834048"/>
        <c:axId val="697232680"/>
      </c:barChart>
      <c:catAx>
        <c:axId val="787834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Service life in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7232680"/>
        <c:crosses val="autoZero"/>
        <c:auto val="1"/>
        <c:lblAlgn val="ctr"/>
        <c:lblOffset val="100"/>
        <c:noMultiLvlLbl val="0"/>
      </c:catAx>
      <c:valAx>
        <c:axId val="69723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783404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lifetime_tuned_v2!$F$2</c:f>
              <c:strCache>
                <c:ptCount val="1"/>
                <c:pt idx="0">
                  <c:v>exterior wall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lifetime_tuned_v2!$G$2:$G$14</c:f>
              <c:strCache>
                <c:ptCount val="13"/>
                <c:pt idx="0">
                  <c:v>26-30</c:v>
                </c:pt>
                <c:pt idx="1">
                  <c:v>31-35</c:v>
                </c:pt>
                <c:pt idx="2">
                  <c:v>36-40</c:v>
                </c:pt>
                <c:pt idx="3">
                  <c:v>41-45</c:v>
                </c:pt>
                <c:pt idx="4">
                  <c:v>46-50</c:v>
                </c:pt>
                <c:pt idx="5">
                  <c:v>51-55</c:v>
                </c:pt>
                <c:pt idx="6">
                  <c:v>56-60</c:v>
                </c:pt>
                <c:pt idx="7">
                  <c:v>61-65</c:v>
                </c:pt>
                <c:pt idx="8">
                  <c:v>66-70</c:v>
                </c:pt>
                <c:pt idx="9">
                  <c:v>71-75</c:v>
                </c:pt>
                <c:pt idx="10">
                  <c:v>76-80</c:v>
                </c:pt>
                <c:pt idx="11">
                  <c:v>81-85</c:v>
                </c:pt>
                <c:pt idx="12">
                  <c:v>86-90</c:v>
                </c:pt>
              </c:strCache>
            </c:strRef>
          </c:cat>
          <c:val>
            <c:numRef>
              <c:f>lifetime_tuned_v2!$E$2:$E$14</c:f>
              <c:numCache>
                <c:formatCode>0.0000</c:formatCode>
                <c:ptCount val="13"/>
                <c:pt idx="0">
                  <c:v>1.4999999999999999E-2</c:v>
                </c:pt>
                <c:pt idx="1">
                  <c:v>0.04</c:v>
                </c:pt>
                <c:pt idx="2">
                  <c:v>2.5000000000000001E-2</c:v>
                </c:pt>
                <c:pt idx="3">
                  <c:v>0.02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38-4D5A-910A-456DFDE4D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834048"/>
        <c:axId val="697232680"/>
      </c:barChart>
      <c:catAx>
        <c:axId val="78783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7232680"/>
        <c:crosses val="autoZero"/>
        <c:auto val="1"/>
        <c:lblAlgn val="ctr"/>
        <c:lblOffset val="100"/>
        <c:noMultiLvlLbl val="0"/>
      </c:catAx>
      <c:valAx>
        <c:axId val="69723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783404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lifetime_tuned_v2!$F$15</c:f>
              <c:strCache>
                <c:ptCount val="1"/>
                <c:pt idx="0">
                  <c:v>window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lifetime_tuned_v2!$G$15:$G$22</c:f>
              <c:strCache>
                <c:ptCount val="8"/>
                <c:pt idx="0">
                  <c:v>5-10</c:v>
                </c:pt>
                <c:pt idx="1">
                  <c:v>11-15</c:v>
                </c:pt>
                <c:pt idx="2">
                  <c:v>16-20</c:v>
                </c:pt>
                <c:pt idx="3">
                  <c:v>21-25</c:v>
                </c:pt>
                <c:pt idx="4">
                  <c:v>26-30</c:v>
                </c:pt>
                <c:pt idx="5">
                  <c:v>31-35</c:v>
                </c:pt>
                <c:pt idx="6">
                  <c:v>36-40</c:v>
                </c:pt>
                <c:pt idx="7">
                  <c:v>41-45</c:v>
                </c:pt>
              </c:strCache>
            </c:strRef>
          </c:cat>
          <c:val>
            <c:numRef>
              <c:f>lifetime_tuned_v2!$E$15:$E$22</c:f>
              <c:numCache>
                <c:formatCode>0.0000</c:formatCode>
                <c:ptCount val="8"/>
                <c:pt idx="0">
                  <c:v>5.0000000000000001E-3</c:v>
                </c:pt>
                <c:pt idx="1">
                  <c:v>0.03</c:v>
                </c:pt>
                <c:pt idx="2">
                  <c:v>0.05</c:v>
                </c:pt>
                <c:pt idx="3">
                  <c:v>4.4999999999999998E-2</c:v>
                </c:pt>
                <c:pt idx="4">
                  <c:v>4.4999999999999998E-2</c:v>
                </c:pt>
                <c:pt idx="5">
                  <c:v>3.5000000000000003E-2</c:v>
                </c:pt>
                <c:pt idx="6">
                  <c:v>2.75E-2</c:v>
                </c:pt>
                <c:pt idx="7">
                  <c:v>2.5000000000000001E-3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4F-4F39-8245-566F773CF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834048"/>
        <c:axId val="697232680"/>
      </c:barChart>
      <c:catAx>
        <c:axId val="78783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7232680"/>
        <c:crosses val="autoZero"/>
        <c:auto val="1"/>
        <c:lblAlgn val="ctr"/>
        <c:lblOffset val="100"/>
        <c:noMultiLvlLbl val="0"/>
      </c:catAx>
      <c:valAx>
        <c:axId val="69723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783404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lifetime_tuned_v2!$F$23</c:f>
              <c:strCache>
                <c:ptCount val="1"/>
                <c:pt idx="0">
                  <c:v>roof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lifetime_tuned_v2!$G$23:$G$32</c:f>
              <c:strCache>
                <c:ptCount val="10"/>
                <c:pt idx="0">
                  <c:v>15-20</c:v>
                </c:pt>
                <c:pt idx="1">
                  <c:v>21-30</c:v>
                </c:pt>
                <c:pt idx="2">
                  <c:v>31-40</c:v>
                </c:pt>
                <c:pt idx="3">
                  <c:v>41-50</c:v>
                </c:pt>
                <c:pt idx="4">
                  <c:v>51-60</c:v>
                </c:pt>
                <c:pt idx="5">
                  <c:v>61-70</c:v>
                </c:pt>
                <c:pt idx="6">
                  <c:v>71-80</c:v>
                </c:pt>
                <c:pt idx="7">
                  <c:v>81-90</c:v>
                </c:pt>
                <c:pt idx="8">
                  <c:v>91-100</c:v>
                </c:pt>
                <c:pt idx="9">
                  <c:v>101-110</c:v>
                </c:pt>
              </c:strCache>
            </c:strRef>
          </c:cat>
          <c:val>
            <c:numRef>
              <c:f>lifetime_tuned_v2!$E$23:$E$32</c:f>
              <c:numCache>
                <c:formatCode>0.0000</c:formatCode>
                <c:ptCount val="10"/>
                <c:pt idx="0">
                  <c:v>7.4999999999999997E-3</c:v>
                </c:pt>
                <c:pt idx="1">
                  <c:v>0.03</c:v>
                </c:pt>
                <c:pt idx="2">
                  <c:v>3.7499999999999999E-2</c:v>
                </c:pt>
                <c:pt idx="3">
                  <c:v>0.01</c:v>
                </c:pt>
                <c:pt idx="4">
                  <c:v>7.4999999999999997E-3</c:v>
                </c:pt>
                <c:pt idx="5">
                  <c:v>2.5000000000000001E-3</c:v>
                </c:pt>
                <c:pt idx="6">
                  <c:v>2.5000000000000001E-3</c:v>
                </c:pt>
                <c:pt idx="7">
                  <c:v>5.0000000000000001E-3</c:v>
                </c:pt>
                <c:pt idx="8">
                  <c:v>0</c:v>
                </c:pt>
                <c:pt idx="9">
                  <c:v>2.5000000000000001E-3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7C-44A9-8B27-293FECC62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834048"/>
        <c:axId val="697232680"/>
      </c:barChart>
      <c:catAx>
        <c:axId val="78783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7232680"/>
        <c:crosses val="autoZero"/>
        <c:auto val="1"/>
        <c:lblAlgn val="ctr"/>
        <c:lblOffset val="100"/>
        <c:noMultiLvlLbl val="0"/>
      </c:catAx>
      <c:valAx>
        <c:axId val="69723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783404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lifetime_tuned_v2!$F$33</c:f>
              <c:strCache>
                <c:ptCount val="1"/>
                <c:pt idx="0">
                  <c:v>basement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lifetime_tuned_v2!$G$33:$G$44</c:f>
              <c:strCache>
                <c:ptCount val="12"/>
                <c:pt idx="0">
                  <c:v>46-50</c:v>
                </c:pt>
                <c:pt idx="1">
                  <c:v>51-55</c:v>
                </c:pt>
                <c:pt idx="2">
                  <c:v>56-60</c:v>
                </c:pt>
                <c:pt idx="3">
                  <c:v>61-65</c:v>
                </c:pt>
                <c:pt idx="4">
                  <c:v>66-70</c:v>
                </c:pt>
                <c:pt idx="5">
                  <c:v>71-75</c:v>
                </c:pt>
                <c:pt idx="6">
                  <c:v>76-80</c:v>
                </c:pt>
                <c:pt idx="7">
                  <c:v>81-85</c:v>
                </c:pt>
                <c:pt idx="8">
                  <c:v>86-90</c:v>
                </c:pt>
                <c:pt idx="9">
                  <c:v>91-95</c:v>
                </c:pt>
                <c:pt idx="10">
                  <c:v>96-100</c:v>
                </c:pt>
                <c:pt idx="11">
                  <c:v>101-105</c:v>
                </c:pt>
              </c:strCache>
            </c:strRef>
          </c:cat>
          <c:val>
            <c:numRef>
              <c:f>lifetime_tuned_v2!$E$33:$E$44</c:f>
              <c:numCache>
                <c:formatCode>0.0000</c:formatCode>
                <c:ptCount val="12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0.02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0.01</c:v>
                </c:pt>
                <c:pt idx="7">
                  <c:v>0.01</c:v>
                </c:pt>
                <c:pt idx="8">
                  <c:v>0.02</c:v>
                </c:pt>
                <c:pt idx="9">
                  <c:v>0.03</c:v>
                </c:pt>
                <c:pt idx="10">
                  <c:v>0.01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06-45B9-94FA-52391609D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834048"/>
        <c:axId val="697232680"/>
      </c:barChart>
      <c:catAx>
        <c:axId val="787834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Service life in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7232680"/>
        <c:crosses val="autoZero"/>
        <c:auto val="1"/>
        <c:lblAlgn val="ctr"/>
        <c:lblOffset val="100"/>
        <c:noMultiLvlLbl val="0"/>
      </c:catAx>
      <c:valAx>
        <c:axId val="69723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783404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5953</xdr:colOff>
      <xdr:row>1</xdr:row>
      <xdr:rowOff>21431</xdr:rowOff>
    </xdr:from>
    <xdr:to>
      <xdr:col>15</xdr:col>
      <xdr:colOff>569859</xdr:colOff>
      <xdr:row>14</xdr:row>
      <xdr:rowOff>130969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571500</xdr:colOff>
      <xdr:row>1</xdr:row>
      <xdr:rowOff>23812</xdr:rowOff>
    </xdr:from>
    <xdr:to>
      <xdr:col>21</xdr:col>
      <xdr:colOff>528187</xdr:colOff>
      <xdr:row>14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11906</xdr:colOff>
      <xdr:row>14</xdr:row>
      <xdr:rowOff>130969</xdr:rowOff>
    </xdr:from>
    <xdr:to>
      <xdr:col>15</xdr:col>
      <xdr:colOff>575812</xdr:colOff>
      <xdr:row>28</xdr:row>
      <xdr:rowOff>50007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571501</xdr:colOff>
      <xdr:row>14</xdr:row>
      <xdr:rowOff>130970</xdr:rowOff>
    </xdr:from>
    <xdr:to>
      <xdr:col>21</xdr:col>
      <xdr:colOff>528188</xdr:colOff>
      <xdr:row>28</xdr:row>
      <xdr:rowOff>50008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5953</xdr:colOff>
      <xdr:row>1</xdr:row>
      <xdr:rowOff>21431</xdr:rowOff>
    </xdr:from>
    <xdr:to>
      <xdr:col>15</xdr:col>
      <xdr:colOff>569859</xdr:colOff>
      <xdr:row>14</xdr:row>
      <xdr:rowOff>130969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571500</xdr:colOff>
      <xdr:row>1</xdr:row>
      <xdr:rowOff>23812</xdr:rowOff>
    </xdr:from>
    <xdr:to>
      <xdr:col>21</xdr:col>
      <xdr:colOff>528187</xdr:colOff>
      <xdr:row>14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11906</xdr:colOff>
      <xdr:row>14</xdr:row>
      <xdr:rowOff>130969</xdr:rowOff>
    </xdr:from>
    <xdr:to>
      <xdr:col>15</xdr:col>
      <xdr:colOff>575812</xdr:colOff>
      <xdr:row>28</xdr:row>
      <xdr:rowOff>50007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571501</xdr:colOff>
      <xdr:row>14</xdr:row>
      <xdr:rowOff>130970</xdr:rowOff>
    </xdr:from>
    <xdr:to>
      <xdr:col>21</xdr:col>
      <xdr:colOff>528188</xdr:colOff>
      <xdr:row>28</xdr:row>
      <xdr:rowOff>50008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6" displayName="Table6" ref="A1:E48" totalsRowShown="0">
  <autoFilter ref="A1:E48" xr:uid="{00000000-0009-0000-0100-000006000000}"/>
  <tableColumns count="5">
    <tableColumn id="2" xr3:uid="{00000000-0010-0000-0000-000002000000}" name="id_building_component"/>
    <tableColumn id="3" xr3:uid="{00000000-0010-0000-0000-000003000000}" name="unit"/>
    <tableColumn id="4" xr3:uid="{00000000-0010-0000-0000-000004000000}" name="min"/>
    <tableColumn id="5" xr3:uid="{00000000-0010-0000-0000-000005000000}" name="max"/>
    <tableColumn id="6" xr3:uid="{00000000-0010-0000-0000-000006000000}" name="pdf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e68" displayName="Table68" ref="A1:E44" totalsRowShown="0">
  <autoFilter ref="A1:E44" xr:uid="{00000000-0009-0000-0100-000007000000}"/>
  <tableColumns count="5">
    <tableColumn id="2" xr3:uid="{00000000-0010-0000-0100-000002000000}" name="id_building_component" dataDxfId="16"/>
    <tableColumn id="3" xr3:uid="{00000000-0010-0000-0100-000003000000}" name="unit" dataDxfId="15"/>
    <tableColumn id="4" xr3:uid="{00000000-0010-0000-0100-000004000000}" name="min" dataDxfId="14"/>
    <tableColumn id="5" xr3:uid="{00000000-0010-0000-0100-000005000000}" name="max" dataDxfId="13"/>
    <tableColumn id="6" xr3:uid="{00000000-0010-0000-0100-000006000000}" name="pdf" dataDxfId="12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36" totalsRowShown="0" headerRowDxfId="11" headerRowBorderDxfId="10" tableBorderDxfId="9" totalsRowBorderDxfId="8">
  <autoFilter ref="A1:E36" xr:uid="{00000000-0009-0000-0100-000003000000}"/>
  <tableColumns count="5">
    <tableColumn id="2" xr3:uid="{00000000-0010-0000-0200-000002000000}" name="id_building_component"/>
    <tableColumn id="3" xr3:uid="{00000000-0010-0000-0200-000003000000}" name="unit"/>
    <tableColumn id="4" xr3:uid="{00000000-0010-0000-0200-000004000000}" name="min"/>
    <tableColumn id="5" xr3:uid="{00000000-0010-0000-0200-000005000000}" name="max"/>
    <tableColumn id="6" xr3:uid="{00000000-0010-0000-0200-000006000000}" name="pdf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1:H50" totalsRowShown="0">
  <autoFilter ref="A1:H50" xr:uid="{00000000-0009-0000-0100-000001000000}"/>
  <tableColumns count="8">
    <tableColumn id="7" xr3:uid="{00000000-0010-0000-0300-000007000000}" name="id_building_component"/>
    <tableColumn id="5" xr3:uid="{00000000-0010-0000-0300-000005000000}" name="unit"/>
    <tableColumn id="6" xr3:uid="{00000000-0010-0000-0300-000006000000}" name="min"/>
    <tableColumn id="2" xr3:uid="{00000000-0010-0000-0300-000002000000}" name="max"/>
    <tableColumn id="3" xr3:uid="{00000000-0010-0000-0300-000003000000}" name="pdf_literature"/>
    <tableColumn id="8" xr3:uid="{00000000-0010-0000-0300-000008000000}" name="pdf"/>
    <tableColumn id="4" xr3:uid="{00000000-0010-0000-0300-000004000000}" name="sum_pdf_literature"/>
    <tableColumn id="9" xr3:uid="{00000000-0010-0000-0300-000009000000}" name="sum_pdf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2" displayName="Table2" ref="A1:F17" totalsRowShown="0" headerRowDxfId="7" dataDxfId="5" headerRowBorderDxfId="6" tableBorderDxfId="4" totalsRowBorderDxfId="3">
  <autoFilter ref="A1:F17" xr:uid="{00000000-0009-0000-0100-000002000000}"/>
  <tableColumns count="6">
    <tableColumn id="1" xr3:uid="{00000000-0010-0000-0400-000001000000}" name="id_scenario"/>
    <tableColumn id="2" xr3:uid="{00000000-0010-0000-0400-000002000000}" name="id_building_component" dataDxfId="2"/>
    <tableColumn id="3" xr3:uid="{00000000-0010-0000-0400-000003000000}" name="unit"/>
    <tableColumn id="4" xr3:uid="{00000000-0010-0000-0400-000004000000}" name="min" dataDxfId="1"/>
    <tableColumn id="5" xr3:uid="{00000000-0010-0000-0400-000005000000}" name="max" dataDxfId="0"/>
    <tableColumn id="6" xr3:uid="{00000000-0010-0000-0400-000006000000}" name="pdf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zoomScale="80" zoomScaleNormal="80" workbookViewId="0">
      <selection activeCell="E49" sqref="E49"/>
    </sheetView>
  </sheetViews>
  <sheetFormatPr defaultColWidth="9.140625" defaultRowHeight="15" x14ac:dyDescent="0.25"/>
  <cols>
    <col min="1" max="1" width="22.42578125" bestFit="1" customWidth="1"/>
  </cols>
  <sheetData>
    <row r="1" spans="1:7" x14ac:dyDescent="0.25">
      <c r="A1" s="2" t="s">
        <v>2</v>
      </c>
      <c r="B1" s="2" t="s">
        <v>0</v>
      </c>
      <c r="C1" s="2" t="s">
        <v>4</v>
      </c>
      <c r="D1" s="2" t="s">
        <v>5</v>
      </c>
      <c r="E1" s="2" t="s">
        <v>6</v>
      </c>
    </row>
    <row r="2" spans="1:7" x14ac:dyDescent="0.25">
      <c r="A2" s="17">
        <v>1</v>
      </c>
      <c r="B2" s="3" t="s">
        <v>3</v>
      </c>
      <c r="C2" s="3">
        <v>26</v>
      </c>
      <c r="D2" s="3">
        <v>30</v>
      </c>
      <c r="E2" s="18">
        <v>1.4999999999999999E-2</v>
      </c>
    </row>
    <row r="3" spans="1:7" x14ac:dyDescent="0.25">
      <c r="A3" s="19">
        <v>1</v>
      </c>
      <c r="B3" s="4" t="s">
        <v>3</v>
      </c>
      <c r="C3" s="4">
        <v>31</v>
      </c>
      <c r="D3" s="4">
        <v>35</v>
      </c>
      <c r="E3" s="20">
        <v>0.02</v>
      </c>
    </row>
    <row r="4" spans="1:7" x14ac:dyDescent="0.25">
      <c r="A4" s="17">
        <v>1</v>
      </c>
      <c r="B4" s="3" t="s">
        <v>3</v>
      </c>
      <c r="C4" s="3">
        <v>36</v>
      </c>
      <c r="D4" s="3">
        <v>40</v>
      </c>
      <c r="E4" s="18">
        <v>0.02</v>
      </c>
    </row>
    <row r="5" spans="1:7" x14ac:dyDescent="0.25">
      <c r="A5" s="19">
        <v>1</v>
      </c>
      <c r="B5" s="4" t="s">
        <v>3</v>
      </c>
      <c r="C5" s="4">
        <v>41</v>
      </c>
      <c r="D5" s="4">
        <v>45</v>
      </c>
      <c r="E5" s="20">
        <v>0.02</v>
      </c>
    </row>
    <row r="6" spans="1:7" x14ac:dyDescent="0.25">
      <c r="A6" s="17">
        <v>1</v>
      </c>
      <c r="B6" s="3" t="s">
        <v>3</v>
      </c>
      <c r="C6" s="3">
        <v>46</v>
      </c>
      <c r="D6" s="3">
        <v>50</v>
      </c>
      <c r="E6" s="18">
        <v>1.4999999999999999E-2</v>
      </c>
    </row>
    <row r="7" spans="1:7" x14ac:dyDescent="0.25">
      <c r="A7" s="19">
        <v>1</v>
      </c>
      <c r="B7" s="4" t="s">
        <v>3</v>
      </c>
      <c r="C7" s="4">
        <v>51</v>
      </c>
      <c r="D7" s="4">
        <v>55</v>
      </c>
      <c r="E7" s="20">
        <v>0.02</v>
      </c>
    </row>
    <row r="8" spans="1:7" x14ac:dyDescent="0.25">
      <c r="A8" s="17">
        <v>1</v>
      </c>
      <c r="B8" s="3" t="s">
        <v>3</v>
      </c>
      <c r="C8" s="3">
        <v>56</v>
      </c>
      <c r="D8" s="3">
        <v>60</v>
      </c>
      <c r="E8" s="18">
        <v>0.01</v>
      </c>
    </row>
    <row r="9" spans="1:7" x14ac:dyDescent="0.25">
      <c r="A9" s="19">
        <v>1</v>
      </c>
      <c r="B9" s="4" t="s">
        <v>3</v>
      </c>
      <c r="C9" s="4">
        <v>61</v>
      </c>
      <c r="D9" s="4">
        <v>65</v>
      </c>
      <c r="E9" s="20">
        <v>0.01</v>
      </c>
    </row>
    <row r="10" spans="1:7" x14ac:dyDescent="0.25">
      <c r="A10" s="17">
        <v>1</v>
      </c>
      <c r="B10" s="3" t="s">
        <v>3</v>
      </c>
      <c r="C10" s="3">
        <v>66</v>
      </c>
      <c r="D10" s="3">
        <v>70</v>
      </c>
      <c r="E10" s="18">
        <v>0.01</v>
      </c>
    </row>
    <row r="11" spans="1:7" x14ac:dyDescent="0.25">
      <c r="A11" s="19">
        <v>1</v>
      </c>
      <c r="B11" s="4" t="s">
        <v>3</v>
      </c>
      <c r="C11" s="4">
        <v>71</v>
      </c>
      <c r="D11" s="4">
        <v>75</v>
      </c>
      <c r="E11" s="20">
        <v>0.01</v>
      </c>
    </row>
    <row r="12" spans="1:7" x14ac:dyDescent="0.25">
      <c r="A12" s="17">
        <v>1</v>
      </c>
      <c r="B12" s="3" t="s">
        <v>3</v>
      </c>
      <c r="C12" s="3">
        <v>76</v>
      </c>
      <c r="D12" s="3">
        <v>80</v>
      </c>
      <c r="E12" s="18">
        <v>1.4999999999999999E-2</v>
      </c>
    </row>
    <row r="13" spans="1:7" x14ac:dyDescent="0.25">
      <c r="A13" s="19">
        <v>1</v>
      </c>
      <c r="B13" s="4" t="s">
        <v>3</v>
      </c>
      <c r="C13" s="4">
        <v>81</v>
      </c>
      <c r="D13" s="4">
        <v>85</v>
      </c>
      <c r="E13" s="20">
        <v>0.02</v>
      </c>
    </row>
    <row r="14" spans="1:7" x14ac:dyDescent="0.25">
      <c r="A14" s="17">
        <v>1</v>
      </c>
      <c r="B14" s="3" t="s">
        <v>3</v>
      </c>
      <c r="C14" s="3">
        <v>86</v>
      </c>
      <c r="D14" s="3">
        <v>90</v>
      </c>
      <c r="E14" s="18">
        <v>0.02</v>
      </c>
    </row>
    <row r="15" spans="1:7" x14ac:dyDescent="0.25">
      <c r="A15" s="19">
        <v>2</v>
      </c>
      <c r="B15" s="4" t="s">
        <v>3</v>
      </c>
      <c r="C15" s="4">
        <v>5</v>
      </c>
      <c r="D15" s="4">
        <v>10</v>
      </c>
      <c r="E15" s="20">
        <v>2.5000000000000001E-3</v>
      </c>
      <c r="G15" s="15"/>
    </row>
    <row r="16" spans="1:7" x14ac:dyDescent="0.25">
      <c r="A16" s="17">
        <v>2</v>
      </c>
      <c r="B16" s="3" t="s">
        <v>3</v>
      </c>
      <c r="C16" s="3">
        <v>11</v>
      </c>
      <c r="D16" s="3">
        <v>15</v>
      </c>
      <c r="E16" s="18">
        <v>0.01</v>
      </c>
      <c r="G16" s="15"/>
    </row>
    <row r="17" spans="1:12" x14ac:dyDescent="0.25">
      <c r="A17" s="19">
        <v>2</v>
      </c>
      <c r="B17" s="4" t="s">
        <v>3</v>
      </c>
      <c r="C17" s="4">
        <v>16</v>
      </c>
      <c r="D17" s="4">
        <v>20</v>
      </c>
      <c r="E17" s="20">
        <v>0.02</v>
      </c>
      <c r="G17" s="15"/>
    </row>
    <row r="18" spans="1:12" x14ac:dyDescent="0.25">
      <c r="A18" s="17">
        <v>2</v>
      </c>
      <c r="B18" s="3" t="s">
        <v>3</v>
      </c>
      <c r="C18" s="3">
        <v>21</v>
      </c>
      <c r="D18" s="3">
        <v>25</v>
      </c>
      <c r="E18" s="18">
        <v>0.02</v>
      </c>
      <c r="G18" s="15"/>
    </row>
    <row r="19" spans="1:12" x14ac:dyDescent="0.25">
      <c r="A19" s="19">
        <v>2</v>
      </c>
      <c r="B19" s="4" t="s">
        <v>3</v>
      </c>
      <c r="C19" s="4">
        <v>26</v>
      </c>
      <c r="D19" s="4">
        <v>30</v>
      </c>
      <c r="E19" s="20">
        <v>0.03</v>
      </c>
      <c r="G19" s="15"/>
    </row>
    <row r="20" spans="1:12" x14ac:dyDescent="0.25">
      <c r="A20" s="17">
        <v>2</v>
      </c>
      <c r="B20" s="3" t="s">
        <v>3</v>
      </c>
      <c r="C20" s="3">
        <v>31</v>
      </c>
      <c r="D20" s="3">
        <v>35</v>
      </c>
      <c r="E20" s="18">
        <v>0.04</v>
      </c>
      <c r="G20" s="15"/>
    </row>
    <row r="21" spans="1:12" x14ac:dyDescent="0.25">
      <c r="A21" s="19">
        <v>2</v>
      </c>
      <c r="B21" s="4" t="s">
        <v>3</v>
      </c>
      <c r="C21" s="4">
        <v>36</v>
      </c>
      <c r="D21" s="4">
        <v>40</v>
      </c>
      <c r="E21" s="20">
        <v>2.2499999999999999E-2</v>
      </c>
      <c r="G21" s="15"/>
    </row>
    <row r="22" spans="1:12" x14ac:dyDescent="0.25">
      <c r="A22" s="17">
        <v>2</v>
      </c>
      <c r="B22" s="3" t="s">
        <v>3</v>
      </c>
      <c r="C22" s="3">
        <v>41</v>
      </c>
      <c r="D22" s="3">
        <v>45</v>
      </c>
      <c r="E22" s="18">
        <v>0.02</v>
      </c>
      <c r="G22" s="15"/>
    </row>
    <row r="23" spans="1:12" x14ac:dyDescent="0.25">
      <c r="A23" s="19">
        <v>2</v>
      </c>
      <c r="B23" s="4" t="s">
        <v>3</v>
      </c>
      <c r="C23" s="4">
        <v>46</v>
      </c>
      <c r="D23" s="4">
        <v>50</v>
      </c>
      <c r="E23" s="20">
        <v>0.06</v>
      </c>
      <c r="G23" s="15"/>
    </row>
    <row r="24" spans="1:12" x14ac:dyDescent="0.25">
      <c r="A24" s="17">
        <v>2</v>
      </c>
      <c r="B24" s="3" t="s">
        <v>3</v>
      </c>
      <c r="C24" s="3">
        <v>51</v>
      </c>
      <c r="D24" s="3">
        <v>55</v>
      </c>
      <c r="E24" s="18">
        <v>2.5000000000000001E-2</v>
      </c>
      <c r="G24" s="15"/>
    </row>
    <row r="25" spans="1:12" x14ac:dyDescent="0.25">
      <c r="A25" s="19">
        <v>2</v>
      </c>
      <c r="B25" s="4" t="s">
        <v>3</v>
      </c>
      <c r="C25" s="4">
        <v>56</v>
      </c>
      <c r="D25" s="4">
        <v>60</v>
      </c>
      <c r="E25" s="20">
        <v>0</v>
      </c>
      <c r="G25" s="15"/>
    </row>
    <row r="26" spans="1:12" x14ac:dyDescent="0.25">
      <c r="A26" s="17">
        <v>2</v>
      </c>
      <c r="B26" s="3" t="s">
        <v>3</v>
      </c>
      <c r="C26" s="3">
        <v>61</v>
      </c>
      <c r="D26" s="3">
        <v>65</v>
      </c>
      <c r="E26" s="18">
        <v>0</v>
      </c>
      <c r="G26" s="15"/>
    </row>
    <row r="27" spans="1:12" x14ac:dyDescent="0.25">
      <c r="A27" s="19">
        <v>3</v>
      </c>
      <c r="B27" s="4" t="s">
        <v>3</v>
      </c>
      <c r="C27" s="4">
        <v>15</v>
      </c>
      <c r="D27" s="4">
        <v>20</v>
      </c>
      <c r="E27" s="20">
        <v>7.4999999999999997E-3</v>
      </c>
      <c r="G27" s="15"/>
      <c r="L27" s="14"/>
    </row>
    <row r="28" spans="1:12" x14ac:dyDescent="0.25">
      <c r="A28" s="17">
        <v>3</v>
      </c>
      <c r="B28" s="3" t="s">
        <v>3</v>
      </c>
      <c r="C28" s="3">
        <v>21</v>
      </c>
      <c r="D28" s="3">
        <v>30</v>
      </c>
      <c r="E28" s="18">
        <v>0.03</v>
      </c>
      <c r="G28" s="15"/>
      <c r="L28" s="14"/>
    </row>
    <row r="29" spans="1:12" x14ac:dyDescent="0.25">
      <c r="A29" s="19">
        <v>3</v>
      </c>
      <c r="B29" s="4" t="s">
        <v>3</v>
      </c>
      <c r="C29" s="4">
        <v>31</v>
      </c>
      <c r="D29" s="4">
        <v>40</v>
      </c>
      <c r="E29" s="20">
        <v>3.7499999999999999E-2</v>
      </c>
      <c r="G29" s="15"/>
      <c r="L29" s="14"/>
    </row>
    <row r="30" spans="1:12" x14ac:dyDescent="0.25">
      <c r="A30" s="17">
        <v>3</v>
      </c>
      <c r="B30" s="3" t="s">
        <v>3</v>
      </c>
      <c r="C30" s="3">
        <v>41</v>
      </c>
      <c r="D30" s="3">
        <v>50</v>
      </c>
      <c r="E30" s="18">
        <v>0.01</v>
      </c>
      <c r="G30" s="15"/>
      <c r="L30" s="14"/>
    </row>
    <row r="31" spans="1:12" x14ac:dyDescent="0.25">
      <c r="A31" s="19">
        <v>3</v>
      </c>
      <c r="B31" s="4" t="s">
        <v>3</v>
      </c>
      <c r="C31" s="4">
        <v>51</v>
      </c>
      <c r="D31" s="4">
        <v>60</v>
      </c>
      <c r="E31" s="20">
        <v>7.4999999999999997E-3</v>
      </c>
      <c r="G31" s="15"/>
      <c r="L31" s="14"/>
    </row>
    <row r="32" spans="1:12" x14ac:dyDescent="0.25">
      <c r="A32" s="17">
        <v>3</v>
      </c>
      <c r="B32" s="3" t="s">
        <v>3</v>
      </c>
      <c r="C32" s="3">
        <v>61</v>
      </c>
      <c r="D32" s="3">
        <v>70</v>
      </c>
      <c r="E32" s="18">
        <v>2.5000000000000001E-3</v>
      </c>
      <c r="G32" s="15"/>
      <c r="L32" s="14"/>
    </row>
    <row r="33" spans="1:12" x14ac:dyDescent="0.25">
      <c r="A33" s="19">
        <v>3</v>
      </c>
      <c r="B33" s="4" t="s">
        <v>3</v>
      </c>
      <c r="C33" s="4">
        <v>71</v>
      </c>
      <c r="D33" s="4">
        <v>80</v>
      </c>
      <c r="E33" s="20">
        <v>2.5000000000000001E-3</v>
      </c>
      <c r="G33" s="15"/>
      <c r="L33" s="14"/>
    </row>
    <row r="34" spans="1:12" x14ac:dyDescent="0.25">
      <c r="A34" s="17">
        <v>3</v>
      </c>
      <c r="B34" s="3" t="s">
        <v>3</v>
      </c>
      <c r="C34" s="3">
        <v>81</v>
      </c>
      <c r="D34" s="3">
        <v>90</v>
      </c>
      <c r="E34" s="18">
        <v>5.0000000000000001E-3</v>
      </c>
      <c r="G34" s="15"/>
      <c r="L34" s="14"/>
    </row>
    <row r="35" spans="1:12" x14ac:dyDescent="0.25">
      <c r="A35" s="19">
        <v>3</v>
      </c>
      <c r="B35" s="4" t="s">
        <v>3</v>
      </c>
      <c r="C35" s="4">
        <v>91</v>
      </c>
      <c r="D35" s="4">
        <v>100</v>
      </c>
      <c r="E35" s="20">
        <v>0</v>
      </c>
      <c r="G35" s="15"/>
      <c r="L35" s="14"/>
    </row>
    <row r="36" spans="1:12" x14ac:dyDescent="0.25">
      <c r="A36" s="17">
        <v>3</v>
      </c>
      <c r="B36" s="3" t="s">
        <v>3</v>
      </c>
      <c r="C36" s="3">
        <v>101</v>
      </c>
      <c r="D36" s="3">
        <v>110</v>
      </c>
      <c r="E36" s="18">
        <v>2.5000000000000001E-3</v>
      </c>
      <c r="L36" s="14"/>
    </row>
    <row r="37" spans="1:12" x14ac:dyDescent="0.25">
      <c r="A37" s="19">
        <v>4</v>
      </c>
      <c r="B37" s="4" t="s">
        <v>3</v>
      </c>
      <c r="C37" s="4">
        <v>46</v>
      </c>
      <c r="D37" s="4">
        <v>50</v>
      </c>
      <c r="E37" s="20">
        <v>1.4999999999999999E-2</v>
      </c>
    </row>
    <row r="38" spans="1:12" x14ac:dyDescent="0.25">
      <c r="A38" s="17">
        <v>4</v>
      </c>
      <c r="B38" s="3" t="s">
        <v>3</v>
      </c>
      <c r="C38" s="3">
        <v>51</v>
      </c>
      <c r="D38" s="3">
        <v>55</v>
      </c>
      <c r="E38" s="18">
        <v>0.02</v>
      </c>
    </row>
    <row r="39" spans="1:12" x14ac:dyDescent="0.25">
      <c r="A39" s="19">
        <v>4</v>
      </c>
      <c r="B39" s="4" t="s">
        <v>3</v>
      </c>
      <c r="C39" s="4">
        <v>56</v>
      </c>
      <c r="D39" s="4">
        <v>60</v>
      </c>
      <c r="E39" s="20">
        <v>0.02</v>
      </c>
    </row>
    <row r="40" spans="1:12" x14ac:dyDescent="0.25">
      <c r="A40" s="17">
        <v>4</v>
      </c>
      <c r="B40" s="3" t="s">
        <v>3</v>
      </c>
      <c r="C40" s="3">
        <v>61</v>
      </c>
      <c r="D40" s="3">
        <v>65</v>
      </c>
      <c r="E40" s="18">
        <v>0.02</v>
      </c>
    </row>
    <row r="41" spans="1:12" x14ac:dyDescent="0.25">
      <c r="A41" s="19">
        <v>4</v>
      </c>
      <c r="B41" s="4" t="s">
        <v>3</v>
      </c>
      <c r="C41" s="4">
        <v>66</v>
      </c>
      <c r="D41" s="4">
        <v>70</v>
      </c>
      <c r="E41" s="20">
        <v>1.4999999999999999E-2</v>
      </c>
    </row>
    <row r="42" spans="1:12" x14ac:dyDescent="0.25">
      <c r="A42" s="17">
        <v>4</v>
      </c>
      <c r="B42" s="3" t="s">
        <v>3</v>
      </c>
      <c r="C42" s="3">
        <v>71</v>
      </c>
      <c r="D42" s="3">
        <v>75</v>
      </c>
      <c r="E42" s="18">
        <v>0.02</v>
      </c>
      <c r="G42" s="15"/>
    </row>
    <row r="43" spans="1:12" x14ac:dyDescent="0.25">
      <c r="A43" s="19">
        <v>4</v>
      </c>
      <c r="B43" s="4" t="s">
        <v>3</v>
      </c>
      <c r="C43" s="4">
        <v>76</v>
      </c>
      <c r="D43" s="4">
        <v>80</v>
      </c>
      <c r="E43" s="20">
        <v>0.01</v>
      </c>
      <c r="G43" s="15"/>
    </row>
    <row r="44" spans="1:12" x14ac:dyDescent="0.25">
      <c r="A44" s="17">
        <v>4</v>
      </c>
      <c r="B44" s="3" t="s">
        <v>3</v>
      </c>
      <c r="C44" s="3">
        <v>81</v>
      </c>
      <c r="D44" s="3">
        <v>85</v>
      </c>
      <c r="E44" s="18">
        <v>0.01</v>
      </c>
      <c r="G44" s="15"/>
    </row>
    <row r="45" spans="1:12" x14ac:dyDescent="0.25">
      <c r="A45" s="19">
        <v>4</v>
      </c>
      <c r="B45" s="4" t="s">
        <v>3</v>
      </c>
      <c r="C45" s="4">
        <v>86</v>
      </c>
      <c r="D45" s="4">
        <v>90</v>
      </c>
      <c r="E45" s="20">
        <v>0.02</v>
      </c>
    </row>
    <row r="46" spans="1:12" x14ac:dyDescent="0.25">
      <c r="A46" s="17">
        <v>4</v>
      </c>
      <c r="B46" s="3" t="s">
        <v>3</v>
      </c>
      <c r="C46" s="3">
        <v>91</v>
      </c>
      <c r="D46" s="3">
        <v>95</v>
      </c>
      <c r="E46" s="18">
        <v>0.02</v>
      </c>
    </row>
    <row r="47" spans="1:12" x14ac:dyDescent="0.25">
      <c r="A47" s="19">
        <v>4</v>
      </c>
      <c r="B47" s="4" t="s">
        <v>3</v>
      </c>
      <c r="C47" s="4">
        <v>96</v>
      </c>
      <c r="D47" s="4">
        <v>100</v>
      </c>
      <c r="E47" s="20">
        <v>1.4999999999999999E-2</v>
      </c>
    </row>
    <row r="48" spans="1:12" x14ac:dyDescent="0.25">
      <c r="A48" s="17">
        <v>4</v>
      </c>
      <c r="B48" s="3" t="s">
        <v>3</v>
      </c>
      <c r="C48" s="3">
        <v>101</v>
      </c>
      <c r="D48" s="3">
        <v>105</v>
      </c>
      <c r="E48" s="18">
        <v>0.02</v>
      </c>
    </row>
  </sheetData>
  <autoFilter ref="A1:E4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8"/>
  <sheetViews>
    <sheetView zoomScale="80" zoomScaleNormal="80" workbookViewId="0">
      <selection activeCell="M36" sqref="M36"/>
    </sheetView>
  </sheetViews>
  <sheetFormatPr defaultColWidth="9.140625" defaultRowHeight="15" x14ac:dyDescent="0.25"/>
  <cols>
    <col min="1" max="1" width="26.42578125" customWidth="1"/>
  </cols>
  <sheetData>
    <row r="1" spans="1:9" x14ac:dyDescent="0.25">
      <c r="A1" t="s">
        <v>2</v>
      </c>
      <c r="B1" t="s">
        <v>0</v>
      </c>
      <c r="C1" t="s">
        <v>4</v>
      </c>
      <c r="D1" t="s">
        <v>5</v>
      </c>
      <c r="E1" t="s">
        <v>6</v>
      </c>
    </row>
    <row r="2" spans="1:9" x14ac:dyDescent="0.25">
      <c r="A2">
        <v>1</v>
      </c>
      <c r="B2" t="s">
        <v>3</v>
      </c>
      <c r="C2">
        <v>26</v>
      </c>
      <c r="D2">
        <v>30</v>
      </c>
      <c r="E2">
        <v>1.4999999999999999E-2</v>
      </c>
      <c r="F2" t="s">
        <v>46</v>
      </c>
      <c r="G2" t="s">
        <v>16</v>
      </c>
      <c r="H2">
        <f>AVERAGE(C2:D2)*E2</f>
        <v>0.42</v>
      </c>
    </row>
    <row r="3" spans="1:9" x14ac:dyDescent="0.25">
      <c r="A3">
        <v>1</v>
      </c>
      <c r="B3" t="s">
        <v>3</v>
      </c>
      <c r="C3">
        <v>31</v>
      </c>
      <c r="D3">
        <v>35</v>
      </c>
      <c r="E3">
        <v>0.04</v>
      </c>
      <c r="G3" t="s">
        <v>17</v>
      </c>
      <c r="H3">
        <f t="shared" ref="H3:H26" si="0">AVERAGE(C3:D3)*E3</f>
        <v>1.32</v>
      </c>
    </row>
    <row r="4" spans="1:9" x14ac:dyDescent="0.25">
      <c r="A4">
        <v>1</v>
      </c>
      <c r="B4" t="s">
        <v>3</v>
      </c>
      <c r="C4">
        <v>36</v>
      </c>
      <c r="D4">
        <v>40</v>
      </c>
      <c r="E4">
        <v>2.5000000000000001E-2</v>
      </c>
      <c r="G4" t="s">
        <v>18</v>
      </c>
      <c r="H4">
        <f t="shared" si="0"/>
        <v>0.95000000000000007</v>
      </c>
    </row>
    <row r="5" spans="1:9" x14ac:dyDescent="0.25">
      <c r="A5">
        <v>1</v>
      </c>
      <c r="B5" t="s">
        <v>3</v>
      </c>
      <c r="C5">
        <v>41</v>
      </c>
      <c r="D5">
        <v>45</v>
      </c>
      <c r="E5">
        <v>0.02</v>
      </c>
      <c r="G5" t="s">
        <v>19</v>
      </c>
      <c r="H5">
        <f t="shared" si="0"/>
        <v>0.86</v>
      </c>
    </row>
    <row r="6" spans="1:9" x14ac:dyDescent="0.25">
      <c r="A6">
        <v>1</v>
      </c>
      <c r="B6" t="s">
        <v>3</v>
      </c>
      <c r="C6">
        <v>46</v>
      </c>
      <c r="D6">
        <v>50</v>
      </c>
      <c r="E6">
        <v>1.4999999999999999E-2</v>
      </c>
      <c r="G6" t="s">
        <v>20</v>
      </c>
      <c r="H6">
        <f t="shared" si="0"/>
        <v>0.72</v>
      </c>
    </row>
    <row r="7" spans="1:9" x14ac:dyDescent="0.25">
      <c r="A7">
        <v>1</v>
      </c>
      <c r="B7" t="s">
        <v>3</v>
      </c>
      <c r="C7">
        <v>51</v>
      </c>
      <c r="D7">
        <v>55</v>
      </c>
      <c r="E7">
        <v>0.02</v>
      </c>
      <c r="G7" t="s">
        <v>21</v>
      </c>
      <c r="H7">
        <f t="shared" si="0"/>
        <v>1.06</v>
      </c>
    </row>
    <row r="8" spans="1:9" x14ac:dyDescent="0.25">
      <c r="A8">
        <v>1</v>
      </c>
      <c r="B8" t="s">
        <v>3</v>
      </c>
      <c r="C8">
        <v>56</v>
      </c>
      <c r="D8">
        <v>60</v>
      </c>
      <c r="E8">
        <v>0.01</v>
      </c>
      <c r="G8" t="s">
        <v>22</v>
      </c>
      <c r="H8">
        <f t="shared" si="0"/>
        <v>0.57999999999999996</v>
      </c>
    </row>
    <row r="9" spans="1:9" x14ac:dyDescent="0.25">
      <c r="A9">
        <v>1</v>
      </c>
      <c r="B9" t="s">
        <v>3</v>
      </c>
      <c r="C9">
        <v>61</v>
      </c>
      <c r="D9">
        <v>65</v>
      </c>
      <c r="E9">
        <v>0.01</v>
      </c>
      <c r="G9" t="s">
        <v>23</v>
      </c>
      <c r="H9">
        <f t="shared" si="0"/>
        <v>0.63</v>
      </c>
    </row>
    <row r="10" spans="1:9" x14ac:dyDescent="0.25">
      <c r="A10">
        <v>1</v>
      </c>
      <c r="B10" t="s">
        <v>3</v>
      </c>
      <c r="C10">
        <v>66</v>
      </c>
      <c r="D10">
        <v>70</v>
      </c>
      <c r="E10">
        <v>0.01</v>
      </c>
      <c r="G10" t="s">
        <v>24</v>
      </c>
      <c r="H10">
        <f t="shared" si="0"/>
        <v>0.68</v>
      </c>
    </row>
    <row r="11" spans="1:9" x14ac:dyDescent="0.25">
      <c r="A11">
        <v>1</v>
      </c>
      <c r="B11" t="s">
        <v>3</v>
      </c>
      <c r="C11">
        <v>71</v>
      </c>
      <c r="D11">
        <v>75</v>
      </c>
      <c r="E11">
        <v>0.01</v>
      </c>
      <c r="G11" t="s">
        <v>25</v>
      </c>
      <c r="H11">
        <f t="shared" si="0"/>
        <v>0.73</v>
      </c>
    </row>
    <row r="12" spans="1:9" x14ac:dyDescent="0.25">
      <c r="A12">
        <v>1</v>
      </c>
      <c r="B12" t="s">
        <v>3</v>
      </c>
      <c r="C12">
        <v>76</v>
      </c>
      <c r="D12">
        <v>80</v>
      </c>
      <c r="E12">
        <v>0.01</v>
      </c>
      <c r="G12" t="s">
        <v>26</v>
      </c>
      <c r="H12">
        <f t="shared" si="0"/>
        <v>0.78</v>
      </c>
    </row>
    <row r="13" spans="1:9" x14ac:dyDescent="0.25">
      <c r="A13">
        <v>1</v>
      </c>
      <c r="B13" t="s">
        <v>3</v>
      </c>
      <c r="C13">
        <v>81</v>
      </c>
      <c r="D13">
        <v>85</v>
      </c>
      <c r="E13">
        <v>0.01</v>
      </c>
      <c r="G13" t="s">
        <v>27</v>
      </c>
      <c r="H13">
        <f t="shared" si="0"/>
        <v>0.83000000000000007</v>
      </c>
    </row>
    <row r="14" spans="1:9" x14ac:dyDescent="0.25">
      <c r="A14">
        <v>1</v>
      </c>
      <c r="B14" t="s">
        <v>3</v>
      </c>
      <c r="C14">
        <v>86</v>
      </c>
      <c r="D14">
        <v>90</v>
      </c>
      <c r="E14">
        <v>0.01</v>
      </c>
      <c r="G14" t="s">
        <v>28</v>
      </c>
      <c r="H14">
        <f t="shared" si="0"/>
        <v>0.88</v>
      </c>
      <c r="I14" s="16">
        <f>SUM(H2:H14)/SUM(E2:E14)</f>
        <v>50.926829268292664</v>
      </c>
    </row>
    <row r="15" spans="1:9" x14ac:dyDescent="0.25">
      <c r="A15">
        <v>2</v>
      </c>
      <c r="B15" t="s">
        <v>3</v>
      </c>
      <c r="C15">
        <v>5</v>
      </c>
      <c r="D15">
        <v>10</v>
      </c>
      <c r="E15">
        <v>2.5000000000000001E-3</v>
      </c>
      <c r="F15" t="s">
        <v>47</v>
      </c>
      <c r="G15" s="15" t="s">
        <v>29</v>
      </c>
      <c r="H15">
        <f t="shared" si="0"/>
        <v>1.8749999999999999E-2</v>
      </c>
      <c r="I15" s="16"/>
    </row>
    <row r="16" spans="1:9" x14ac:dyDescent="0.25">
      <c r="A16">
        <v>2</v>
      </c>
      <c r="B16" t="s">
        <v>3</v>
      </c>
      <c r="C16">
        <v>11</v>
      </c>
      <c r="D16">
        <v>15</v>
      </c>
      <c r="E16">
        <v>0.01</v>
      </c>
      <c r="G16" s="15" t="s">
        <v>30</v>
      </c>
      <c r="H16">
        <f t="shared" si="0"/>
        <v>0.13</v>
      </c>
      <c r="I16" s="16"/>
    </row>
    <row r="17" spans="1:14" x14ac:dyDescent="0.25">
      <c r="A17">
        <v>2</v>
      </c>
      <c r="B17" t="s">
        <v>3</v>
      </c>
      <c r="C17">
        <v>16</v>
      </c>
      <c r="D17">
        <v>20</v>
      </c>
      <c r="E17">
        <v>0.02</v>
      </c>
      <c r="G17" s="15" t="s">
        <v>31</v>
      </c>
      <c r="H17">
        <f t="shared" si="0"/>
        <v>0.36</v>
      </c>
      <c r="I17" s="16"/>
    </row>
    <row r="18" spans="1:14" x14ac:dyDescent="0.25">
      <c r="A18">
        <v>2</v>
      </c>
      <c r="B18" t="s">
        <v>3</v>
      </c>
      <c r="C18">
        <v>21</v>
      </c>
      <c r="D18">
        <v>25</v>
      </c>
      <c r="E18">
        <v>0.02</v>
      </c>
      <c r="G18" s="15" t="s">
        <v>32</v>
      </c>
      <c r="H18">
        <f t="shared" si="0"/>
        <v>0.46</v>
      </c>
      <c r="I18" s="16"/>
    </row>
    <row r="19" spans="1:14" x14ac:dyDescent="0.25">
      <c r="A19">
        <v>2</v>
      </c>
      <c r="B19" t="s">
        <v>3</v>
      </c>
      <c r="C19">
        <v>26</v>
      </c>
      <c r="D19">
        <v>30</v>
      </c>
      <c r="E19">
        <v>0.03</v>
      </c>
      <c r="G19" s="15" t="s">
        <v>16</v>
      </c>
      <c r="H19">
        <f t="shared" si="0"/>
        <v>0.84</v>
      </c>
      <c r="I19" s="16"/>
    </row>
    <row r="20" spans="1:14" x14ac:dyDescent="0.25">
      <c r="A20">
        <v>2</v>
      </c>
      <c r="B20" t="s">
        <v>3</v>
      </c>
      <c r="C20">
        <v>31</v>
      </c>
      <c r="D20">
        <v>35</v>
      </c>
      <c r="E20">
        <v>0.04</v>
      </c>
      <c r="G20" s="15" t="s">
        <v>17</v>
      </c>
      <c r="H20">
        <f t="shared" si="0"/>
        <v>1.32</v>
      </c>
      <c r="I20" s="16"/>
    </row>
    <row r="21" spans="1:14" x14ac:dyDescent="0.25">
      <c r="A21">
        <v>2</v>
      </c>
      <c r="B21" t="s">
        <v>3</v>
      </c>
      <c r="C21">
        <v>36</v>
      </c>
      <c r="D21">
        <v>40</v>
      </c>
      <c r="E21">
        <v>2.2499999999999999E-2</v>
      </c>
      <c r="G21" s="15" t="s">
        <v>18</v>
      </c>
      <c r="H21">
        <f t="shared" si="0"/>
        <v>0.85499999999999998</v>
      </c>
      <c r="I21" s="16"/>
    </row>
    <row r="22" spans="1:14" x14ac:dyDescent="0.25">
      <c r="A22">
        <v>2</v>
      </c>
      <c r="B22" t="s">
        <v>3</v>
      </c>
      <c r="C22">
        <v>41</v>
      </c>
      <c r="D22">
        <v>45</v>
      </c>
      <c r="E22">
        <v>0.02</v>
      </c>
      <c r="G22" s="15" t="s">
        <v>19</v>
      </c>
      <c r="H22">
        <f t="shared" si="0"/>
        <v>0.86</v>
      </c>
      <c r="I22" s="21"/>
    </row>
    <row r="23" spans="1:14" x14ac:dyDescent="0.25">
      <c r="A23">
        <v>2</v>
      </c>
      <c r="B23" t="s">
        <v>3</v>
      </c>
      <c r="C23">
        <v>46</v>
      </c>
      <c r="D23">
        <v>50</v>
      </c>
      <c r="E23">
        <v>0.06</v>
      </c>
      <c r="G23" s="15" t="s">
        <v>20</v>
      </c>
      <c r="H23">
        <f t="shared" si="0"/>
        <v>2.88</v>
      </c>
      <c r="I23" s="21"/>
    </row>
    <row r="24" spans="1:14" x14ac:dyDescent="0.25">
      <c r="A24">
        <v>2</v>
      </c>
      <c r="B24" t="s">
        <v>3</v>
      </c>
      <c r="C24">
        <v>51</v>
      </c>
      <c r="D24">
        <v>55</v>
      </c>
      <c r="E24">
        <v>2.5000000000000001E-2</v>
      </c>
      <c r="G24" s="15" t="s">
        <v>21</v>
      </c>
      <c r="H24">
        <f t="shared" si="0"/>
        <v>1.3250000000000002</v>
      </c>
      <c r="I24" s="21"/>
    </row>
    <row r="25" spans="1:14" x14ac:dyDescent="0.25">
      <c r="A25">
        <v>2</v>
      </c>
      <c r="B25" t="s">
        <v>3</v>
      </c>
      <c r="C25">
        <v>56</v>
      </c>
      <c r="D25">
        <v>60</v>
      </c>
      <c r="E25">
        <v>0</v>
      </c>
      <c r="G25" s="15" t="s">
        <v>22</v>
      </c>
      <c r="H25">
        <f t="shared" si="0"/>
        <v>0</v>
      </c>
      <c r="I25" s="21"/>
    </row>
    <row r="26" spans="1:14" x14ac:dyDescent="0.25">
      <c r="A26">
        <v>2</v>
      </c>
      <c r="B26" t="s">
        <v>3</v>
      </c>
      <c r="C26">
        <v>61</v>
      </c>
      <c r="D26">
        <v>65</v>
      </c>
      <c r="E26">
        <v>0</v>
      </c>
      <c r="G26" s="15" t="s">
        <v>23</v>
      </c>
      <c r="H26">
        <f t="shared" si="0"/>
        <v>0</v>
      </c>
      <c r="I26" s="21">
        <f>SUM(H15:H26)/SUM(E15:E26)</f>
        <v>36.195000000000007</v>
      </c>
    </row>
    <row r="27" spans="1:14" x14ac:dyDescent="0.25">
      <c r="A27">
        <v>3</v>
      </c>
      <c r="B27" t="s">
        <v>3</v>
      </c>
      <c r="C27">
        <v>15</v>
      </c>
      <c r="D27">
        <v>20</v>
      </c>
      <c r="E27">
        <v>7.4999999999999997E-3</v>
      </c>
      <c r="F27" t="s">
        <v>48</v>
      </c>
      <c r="G27" s="15" t="s">
        <v>33</v>
      </c>
      <c r="H27">
        <f t="shared" ref="H27:H48" si="1">AVERAGE(C27:D27)*E27</f>
        <v>0.13125000000000001</v>
      </c>
      <c r="I27" s="16"/>
      <c r="N27" s="14"/>
    </row>
    <row r="28" spans="1:14" x14ac:dyDescent="0.25">
      <c r="A28">
        <v>3</v>
      </c>
      <c r="B28" t="s">
        <v>3</v>
      </c>
      <c r="C28">
        <v>21</v>
      </c>
      <c r="D28">
        <v>30</v>
      </c>
      <c r="E28">
        <v>0.03</v>
      </c>
      <c r="G28" s="15" t="s">
        <v>34</v>
      </c>
      <c r="H28">
        <f t="shared" si="1"/>
        <v>0.76500000000000001</v>
      </c>
      <c r="I28" s="16"/>
      <c r="N28" s="14"/>
    </row>
    <row r="29" spans="1:14" x14ac:dyDescent="0.25">
      <c r="A29">
        <v>3</v>
      </c>
      <c r="B29" t="s">
        <v>3</v>
      </c>
      <c r="C29">
        <v>31</v>
      </c>
      <c r="D29">
        <v>40</v>
      </c>
      <c r="E29">
        <v>3.7499999999999999E-2</v>
      </c>
      <c r="G29" s="15" t="s">
        <v>35</v>
      </c>
      <c r="H29">
        <f t="shared" si="1"/>
        <v>1.33125</v>
      </c>
      <c r="I29" s="16"/>
      <c r="N29" s="14"/>
    </row>
    <row r="30" spans="1:14" x14ac:dyDescent="0.25">
      <c r="A30">
        <v>3</v>
      </c>
      <c r="B30" t="s">
        <v>3</v>
      </c>
      <c r="C30">
        <v>41</v>
      </c>
      <c r="D30">
        <v>50</v>
      </c>
      <c r="E30">
        <v>0.01</v>
      </c>
      <c r="G30" s="15" t="s">
        <v>36</v>
      </c>
      <c r="H30">
        <f t="shared" si="1"/>
        <v>0.45500000000000002</v>
      </c>
      <c r="I30" s="16"/>
      <c r="N30" s="14"/>
    </row>
    <row r="31" spans="1:14" x14ac:dyDescent="0.25">
      <c r="A31">
        <v>3</v>
      </c>
      <c r="B31" t="s">
        <v>3</v>
      </c>
      <c r="C31">
        <v>51</v>
      </c>
      <c r="D31">
        <v>60</v>
      </c>
      <c r="E31">
        <v>7.4999999999999997E-3</v>
      </c>
      <c r="G31" s="15" t="s">
        <v>37</v>
      </c>
      <c r="H31">
        <f t="shared" si="1"/>
        <v>0.41625000000000001</v>
      </c>
      <c r="I31" s="16"/>
      <c r="N31" s="14"/>
    </row>
    <row r="32" spans="1:14" x14ac:dyDescent="0.25">
      <c r="A32">
        <v>3</v>
      </c>
      <c r="B32" t="s">
        <v>3</v>
      </c>
      <c r="C32">
        <v>61</v>
      </c>
      <c r="D32">
        <v>70</v>
      </c>
      <c r="E32">
        <v>2.5000000000000001E-3</v>
      </c>
      <c r="G32" s="15" t="s">
        <v>38</v>
      </c>
      <c r="H32">
        <f t="shared" si="1"/>
        <v>0.16375000000000001</v>
      </c>
      <c r="I32" s="16"/>
      <c r="N32" s="14"/>
    </row>
    <row r="33" spans="1:14" x14ac:dyDescent="0.25">
      <c r="A33">
        <v>3</v>
      </c>
      <c r="B33" t="s">
        <v>3</v>
      </c>
      <c r="C33">
        <v>71</v>
      </c>
      <c r="D33">
        <v>80</v>
      </c>
      <c r="E33">
        <v>2.5000000000000001E-3</v>
      </c>
      <c r="G33" s="15" t="s">
        <v>39</v>
      </c>
      <c r="H33">
        <f t="shared" si="1"/>
        <v>0.18875</v>
      </c>
      <c r="I33" s="16"/>
      <c r="N33" s="14"/>
    </row>
    <row r="34" spans="1:14" x14ac:dyDescent="0.25">
      <c r="A34">
        <v>3</v>
      </c>
      <c r="B34" t="s">
        <v>3</v>
      </c>
      <c r="C34">
        <v>81</v>
      </c>
      <c r="D34">
        <v>90</v>
      </c>
      <c r="E34">
        <v>5.0000000000000001E-3</v>
      </c>
      <c r="G34" s="15" t="s">
        <v>40</v>
      </c>
      <c r="H34">
        <f t="shared" si="1"/>
        <v>0.42749999999999999</v>
      </c>
      <c r="I34" s="16"/>
      <c r="N34" s="14"/>
    </row>
    <row r="35" spans="1:14" x14ac:dyDescent="0.25">
      <c r="A35">
        <v>3</v>
      </c>
      <c r="B35" t="s">
        <v>3</v>
      </c>
      <c r="C35">
        <v>91</v>
      </c>
      <c r="D35">
        <v>100</v>
      </c>
      <c r="E35">
        <v>0</v>
      </c>
      <c r="G35" s="15" t="s">
        <v>41</v>
      </c>
      <c r="H35">
        <f t="shared" si="1"/>
        <v>0</v>
      </c>
      <c r="I35" s="16"/>
      <c r="N35" s="14"/>
    </row>
    <row r="36" spans="1:14" x14ac:dyDescent="0.25">
      <c r="A36">
        <v>3</v>
      </c>
      <c r="B36" t="s">
        <v>3</v>
      </c>
      <c r="C36">
        <v>101</v>
      </c>
      <c r="D36">
        <v>110</v>
      </c>
      <c r="E36">
        <v>2.5000000000000001E-3</v>
      </c>
      <c r="G36" s="15" t="s">
        <v>42</v>
      </c>
      <c r="H36">
        <f t="shared" si="1"/>
        <v>0.26374999999999998</v>
      </c>
      <c r="I36" s="16">
        <f>SUM(H27:H36)/SUM(E27:E36)</f>
        <v>39.452380952380949</v>
      </c>
      <c r="N36" s="14"/>
    </row>
    <row r="37" spans="1:14" x14ac:dyDescent="0.25">
      <c r="A37">
        <v>4</v>
      </c>
      <c r="B37" t="s">
        <v>3</v>
      </c>
      <c r="C37">
        <v>46</v>
      </c>
      <c r="D37">
        <v>50</v>
      </c>
      <c r="E37">
        <v>1.4999999999999999E-2</v>
      </c>
      <c r="F37" t="s">
        <v>49</v>
      </c>
      <c r="G37" s="15" t="s">
        <v>20</v>
      </c>
      <c r="H37">
        <f t="shared" si="1"/>
        <v>0.72</v>
      </c>
      <c r="I37" s="16"/>
    </row>
    <row r="38" spans="1:14" x14ac:dyDescent="0.25">
      <c r="A38">
        <v>4</v>
      </c>
      <c r="B38" t="s">
        <v>3</v>
      </c>
      <c r="C38">
        <v>51</v>
      </c>
      <c r="D38">
        <v>55</v>
      </c>
      <c r="E38">
        <v>0.02</v>
      </c>
      <c r="G38" s="15" t="s">
        <v>21</v>
      </c>
      <c r="H38">
        <f t="shared" si="1"/>
        <v>1.06</v>
      </c>
      <c r="I38" s="16"/>
    </row>
    <row r="39" spans="1:14" x14ac:dyDescent="0.25">
      <c r="A39">
        <v>4</v>
      </c>
      <c r="B39" t="s">
        <v>3</v>
      </c>
      <c r="C39">
        <v>56</v>
      </c>
      <c r="D39">
        <v>60</v>
      </c>
      <c r="E39">
        <v>2.5000000000000001E-2</v>
      </c>
      <c r="G39" s="15" t="s">
        <v>22</v>
      </c>
      <c r="H39">
        <f t="shared" si="1"/>
        <v>1.4500000000000002</v>
      </c>
      <c r="I39" s="16"/>
    </row>
    <row r="40" spans="1:14" x14ac:dyDescent="0.25">
      <c r="A40">
        <v>4</v>
      </c>
      <c r="B40" t="s">
        <v>3</v>
      </c>
      <c r="C40">
        <v>61</v>
      </c>
      <c r="D40">
        <v>65</v>
      </c>
      <c r="E40">
        <v>0.02</v>
      </c>
      <c r="G40" t="s">
        <v>23</v>
      </c>
      <c r="H40">
        <f t="shared" si="1"/>
        <v>1.26</v>
      </c>
      <c r="I40" s="16"/>
    </row>
    <row r="41" spans="1:14" x14ac:dyDescent="0.25">
      <c r="A41">
        <v>4</v>
      </c>
      <c r="B41" t="s">
        <v>3</v>
      </c>
      <c r="C41">
        <v>66</v>
      </c>
      <c r="D41">
        <v>70</v>
      </c>
      <c r="E41">
        <v>1.4999999999999999E-2</v>
      </c>
      <c r="G41" t="s">
        <v>24</v>
      </c>
      <c r="H41">
        <f t="shared" si="1"/>
        <v>1.02</v>
      </c>
      <c r="I41" s="16"/>
    </row>
    <row r="42" spans="1:14" x14ac:dyDescent="0.25">
      <c r="A42">
        <v>4</v>
      </c>
      <c r="B42" t="s">
        <v>3</v>
      </c>
      <c r="C42">
        <v>71</v>
      </c>
      <c r="D42">
        <v>75</v>
      </c>
      <c r="E42">
        <v>0.02</v>
      </c>
      <c r="G42" t="s">
        <v>25</v>
      </c>
      <c r="H42">
        <f t="shared" si="1"/>
        <v>1.46</v>
      </c>
      <c r="I42" s="16"/>
    </row>
    <row r="43" spans="1:14" x14ac:dyDescent="0.25">
      <c r="A43">
        <v>4</v>
      </c>
      <c r="B43" t="s">
        <v>3</v>
      </c>
      <c r="C43">
        <v>76</v>
      </c>
      <c r="D43">
        <v>80</v>
      </c>
      <c r="E43">
        <v>0.01</v>
      </c>
      <c r="G43" t="s">
        <v>26</v>
      </c>
      <c r="H43">
        <f t="shared" si="1"/>
        <v>0.78</v>
      </c>
      <c r="I43" s="16"/>
    </row>
    <row r="44" spans="1:14" x14ac:dyDescent="0.25">
      <c r="A44">
        <v>4</v>
      </c>
      <c r="B44" t="s">
        <v>3</v>
      </c>
      <c r="C44">
        <v>81</v>
      </c>
      <c r="D44">
        <v>85</v>
      </c>
      <c r="E44">
        <v>0.01</v>
      </c>
      <c r="G44" t="s">
        <v>27</v>
      </c>
      <c r="H44">
        <f t="shared" si="1"/>
        <v>0.83000000000000007</v>
      </c>
      <c r="I44" s="16"/>
    </row>
    <row r="45" spans="1:14" x14ac:dyDescent="0.25">
      <c r="A45">
        <v>4</v>
      </c>
      <c r="B45" t="s">
        <v>3</v>
      </c>
      <c r="C45">
        <v>86</v>
      </c>
      <c r="D45">
        <v>90</v>
      </c>
      <c r="E45">
        <v>0.02</v>
      </c>
      <c r="G45" t="s">
        <v>28</v>
      </c>
      <c r="H45">
        <f t="shared" si="1"/>
        <v>1.76</v>
      </c>
      <c r="I45" s="16"/>
    </row>
    <row r="46" spans="1:14" x14ac:dyDescent="0.25">
      <c r="A46">
        <v>4</v>
      </c>
      <c r="B46" t="s">
        <v>3</v>
      </c>
      <c r="C46">
        <v>91</v>
      </c>
      <c r="D46">
        <v>95</v>
      </c>
      <c r="E46">
        <v>0.03</v>
      </c>
      <c r="G46" s="15" t="s">
        <v>43</v>
      </c>
      <c r="H46">
        <f t="shared" si="1"/>
        <v>2.79</v>
      </c>
      <c r="I46" s="16"/>
    </row>
    <row r="47" spans="1:14" x14ac:dyDescent="0.25">
      <c r="A47">
        <v>4</v>
      </c>
      <c r="B47" t="s">
        <v>3</v>
      </c>
      <c r="C47">
        <v>96</v>
      </c>
      <c r="D47">
        <v>100</v>
      </c>
      <c r="E47">
        <v>0.01</v>
      </c>
      <c r="G47" s="15" t="s">
        <v>44</v>
      </c>
      <c r="H47">
        <f t="shared" si="1"/>
        <v>0.98</v>
      </c>
      <c r="I47" s="16"/>
    </row>
    <row r="48" spans="1:14" x14ac:dyDescent="0.25">
      <c r="A48">
        <v>4</v>
      </c>
      <c r="B48" t="s">
        <v>3</v>
      </c>
      <c r="C48">
        <v>101</v>
      </c>
      <c r="D48">
        <v>105</v>
      </c>
      <c r="E48">
        <v>0.01</v>
      </c>
      <c r="G48" s="15" t="s">
        <v>45</v>
      </c>
      <c r="H48">
        <f t="shared" si="1"/>
        <v>1.03</v>
      </c>
      <c r="I48" s="16">
        <f>SUM(H37:H48)/SUM(E37:E48)</f>
        <v>73.853658536585357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4"/>
  <sheetViews>
    <sheetView zoomScale="80" zoomScaleNormal="80" workbookViewId="0">
      <selection sqref="A1:A1048576"/>
    </sheetView>
  </sheetViews>
  <sheetFormatPr defaultColWidth="9.140625" defaultRowHeight="15" x14ac:dyDescent="0.25"/>
  <cols>
    <col min="1" max="1" width="26.42578125" customWidth="1"/>
  </cols>
  <sheetData>
    <row r="1" spans="1:9" x14ac:dyDescent="0.25">
      <c r="A1" t="s">
        <v>2</v>
      </c>
      <c r="B1" t="s">
        <v>0</v>
      </c>
      <c r="C1" t="s">
        <v>4</v>
      </c>
      <c r="D1" t="s">
        <v>5</v>
      </c>
      <c r="E1" t="s">
        <v>6</v>
      </c>
    </row>
    <row r="2" spans="1:9" x14ac:dyDescent="0.25">
      <c r="A2" s="3">
        <v>1</v>
      </c>
      <c r="B2" s="3" t="s">
        <v>3</v>
      </c>
      <c r="C2" s="3">
        <v>26</v>
      </c>
      <c r="D2" s="3">
        <v>30</v>
      </c>
      <c r="E2" s="10">
        <v>1.4999999999999999E-2</v>
      </c>
      <c r="F2" t="s">
        <v>46</v>
      </c>
      <c r="G2" t="s">
        <v>16</v>
      </c>
      <c r="H2">
        <f>AVERAGE(C2:D2)*E2</f>
        <v>0.42</v>
      </c>
    </row>
    <row r="3" spans="1:9" x14ac:dyDescent="0.25">
      <c r="A3" s="4">
        <v>1</v>
      </c>
      <c r="B3" s="4" t="s">
        <v>3</v>
      </c>
      <c r="C3" s="4">
        <v>31</v>
      </c>
      <c r="D3" s="4">
        <v>35</v>
      </c>
      <c r="E3" s="11">
        <v>0.04</v>
      </c>
      <c r="G3" t="s">
        <v>17</v>
      </c>
      <c r="H3">
        <f t="shared" ref="H3:H22" si="0">AVERAGE(C3:D3)*E3</f>
        <v>1.32</v>
      </c>
    </row>
    <row r="4" spans="1:9" x14ac:dyDescent="0.25">
      <c r="A4" s="3">
        <v>1</v>
      </c>
      <c r="B4" s="3" t="s">
        <v>3</v>
      </c>
      <c r="C4" s="3">
        <v>36</v>
      </c>
      <c r="D4" s="3">
        <v>40</v>
      </c>
      <c r="E4" s="10">
        <v>2.5000000000000001E-2</v>
      </c>
      <c r="G4" t="s">
        <v>18</v>
      </c>
      <c r="H4">
        <f t="shared" si="0"/>
        <v>0.95000000000000007</v>
      </c>
    </row>
    <row r="5" spans="1:9" x14ac:dyDescent="0.25">
      <c r="A5" s="4">
        <v>1</v>
      </c>
      <c r="B5" s="4" t="s">
        <v>3</v>
      </c>
      <c r="C5" s="4">
        <v>41</v>
      </c>
      <c r="D5" s="4">
        <v>45</v>
      </c>
      <c r="E5" s="11">
        <v>0.02</v>
      </c>
      <c r="G5" t="s">
        <v>19</v>
      </c>
      <c r="H5">
        <f t="shared" si="0"/>
        <v>0.86</v>
      </c>
    </row>
    <row r="6" spans="1:9" x14ac:dyDescent="0.25">
      <c r="A6" s="3">
        <v>1</v>
      </c>
      <c r="B6" s="3" t="s">
        <v>3</v>
      </c>
      <c r="C6" s="3">
        <v>46</v>
      </c>
      <c r="D6" s="3">
        <v>50</v>
      </c>
      <c r="E6" s="10">
        <v>1.4999999999999999E-2</v>
      </c>
      <c r="G6" t="s">
        <v>20</v>
      </c>
      <c r="H6">
        <f t="shared" si="0"/>
        <v>0.72</v>
      </c>
    </row>
    <row r="7" spans="1:9" x14ac:dyDescent="0.25">
      <c r="A7" s="4">
        <v>1</v>
      </c>
      <c r="B7" s="4" t="s">
        <v>3</v>
      </c>
      <c r="C7" s="4">
        <v>51</v>
      </c>
      <c r="D7" s="4">
        <v>55</v>
      </c>
      <c r="E7" s="11">
        <v>0.02</v>
      </c>
      <c r="G7" t="s">
        <v>21</v>
      </c>
      <c r="H7">
        <f t="shared" si="0"/>
        <v>1.06</v>
      </c>
    </row>
    <row r="8" spans="1:9" x14ac:dyDescent="0.25">
      <c r="A8" s="3">
        <v>1</v>
      </c>
      <c r="B8" s="3" t="s">
        <v>3</v>
      </c>
      <c r="C8" s="3">
        <v>56</v>
      </c>
      <c r="D8" s="3">
        <v>60</v>
      </c>
      <c r="E8" s="10">
        <v>0.01</v>
      </c>
      <c r="G8" t="s">
        <v>22</v>
      </c>
      <c r="H8">
        <f t="shared" si="0"/>
        <v>0.57999999999999996</v>
      </c>
    </row>
    <row r="9" spans="1:9" x14ac:dyDescent="0.25">
      <c r="A9" s="4">
        <v>1</v>
      </c>
      <c r="B9" s="4" t="s">
        <v>3</v>
      </c>
      <c r="C9" s="4">
        <v>61</v>
      </c>
      <c r="D9" s="4">
        <v>65</v>
      </c>
      <c r="E9" s="11">
        <v>0.01</v>
      </c>
      <c r="G9" t="s">
        <v>23</v>
      </c>
      <c r="H9">
        <f t="shared" si="0"/>
        <v>0.63</v>
      </c>
    </row>
    <row r="10" spans="1:9" x14ac:dyDescent="0.25">
      <c r="A10" s="3">
        <v>1</v>
      </c>
      <c r="B10" s="3" t="s">
        <v>3</v>
      </c>
      <c r="C10" s="3">
        <v>66</v>
      </c>
      <c r="D10" s="3">
        <v>70</v>
      </c>
      <c r="E10" s="10">
        <v>0.01</v>
      </c>
      <c r="G10" t="s">
        <v>24</v>
      </c>
      <c r="H10">
        <f t="shared" si="0"/>
        <v>0.68</v>
      </c>
    </row>
    <row r="11" spans="1:9" x14ac:dyDescent="0.25">
      <c r="A11" s="4">
        <v>1</v>
      </c>
      <c r="B11" s="4" t="s">
        <v>3</v>
      </c>
      <c r="C11" s="4">
        <v>71</v>
      </c>
      <c r="D11" s="4">
        <v>75</v>
      </c>
      <c r="E11" s="11">
        <v>0.01</v>
      </c>
      <c r="G11" t="s">
        <v>25</v>
      </c>
      <c r="H11">
        <f t="shared" si="0"/>
        <v>0.73</v>
      </c>
    </row>
    <row r="12" spans="1:9" x14ac:dyDescent="0.25">
      <c r="A12" s="3">
        <v>1</v>
      </c>
      <c r="B12" s="3" t="s">
        <v>3</v>
      </c>
      <c r="C12" s="3">
        <v>76</v>
      </c>
      <c r="D12" s="3">
        <v>80</v>
      </c>
      <c r="E12" s="10">
        <v>0.01</v>
      </c>
      <c r="G12" t="s">
        <v>26</v>
      </c>
      <c r="H12">
        <f t="shared" si="0"/>
        <v>0.78</v>
      </c>
    </row>
    <row r="13" spans="1:9" x14ac:dyDescent="0.25">
      <c r="A13" s="4">
        <v>1</v>
      </c>
      <c r="B13" s="4" t="s">
        <v>3</v>
      </c>
      <c r="C13" s="4">
        <v>81</v>
      </c>
      <c r="D13" s="4">
        <v>85</v>
      </c>
      <c r="E13" s="11">
        <v>0.01</v>
      </c>
      <c r="G13" t="s">
        <v>27</v>
      </c>
      <c r="H13">
        <f t="shared" si="0"/>
        <v>0.83000000000000007</v>
      </c>
    </row>
    <row r="14" spans="1:9" x14ac:dyDescent="0.25">
      <c r="A14" s="3">
        <v>1</v>
      </c>
      <c r="B14" s="3" t="s">
        <v>3</v>
      </c>
      <c r="C14" s="3">
        <v>86</v>
      </c>
      <c r="D14" s="3">
        <v>90</v>
      </c>
      <c r="E14" s="10">
        <v>0.01</v>
      </c>
      <c r="G14" t="s">
        <v>28</v>
      </c>
      <c r="H14">
        <f t="shared" si="0"/>
        <v>0.88</v>
      </c>
      <c r="I14" s="16">
        <f>SUM(H2:H14)/SUM(E2:E14)</f>
        <v>50.926829268292664</v>
      </c>
    </row>
    <row r="15" spans="1:9" x14ac:dyDescent="0.25">
      <c r="A15" s="4">
        <v>2</v>
      </c>
      <c r="B15" s="4" t="s">
        <v>3</v>
      </c>
      <c r="C15" s="4">
        <v>5</v>
      </c>
      <c r="D15" s="4">
        <v>10</v>
      </c>
      <c r="E15" s="12">
        <v>5.0000000000000001E-3</v>
      </c>
      <c r="F15" t="s">
        <v>47</v>
      </c>
      <c r="G15" s="15" t="s">
        <v>29</v>
      </c>
      <c r="H15">
        <f t="shared" si="0"/>
        <v>3.7499999999999999E-2</v>
      </c>
      <c r="I15" s="16"/>
    </row>
    <row r="16" spans="1:9" x14ac:dyDescent="0.25">
      <c r="A16" s="3">
        <v>2</v>
      </c>
      <c r="B16" s="3" t="s">
        <v>3</v>
      </c>
      <c r="C16" s="3">
        <v>11</v>
      </c>
      <c r="D16" s="3">
        <v>15</v>
      </c>
      <c r="E16" s="13">
        <v>0.03</v>
      </c>
      <c r="G16" s="15" t="s">
        <v>30</v>
      </c>
      <c r="H16">
        <f t="shared" si="0"/>
        <v>0.39</v>
      </c>
      <c r="I16" s="16"/>
    </row>
    <row r="17" spans="1:14" x14ac:dyDescent="0.25">
      <c r="A17" s="4">
        <v>2</v>
      </c>
      <c r="B17" s="4" t="s">
        <v>3</v>
      </c>
      <c r="C17" s="4">
        <v>16</v>
      </c>
      <c r="D17" s="5">
        <v>20</v>
      </c>
      <c r="E17" s="12">
        <v>0.05</v>
      </c>
      <c r="G17" s="15" t="s">
        <v>31</v>
      </c>
      <c r="H17">
        <f t="shared" si="0"/>
        <v>0.9</v>
      </c>
      <c r="I17" s="16"/>
    </row>
    <row r="18" spans="1:14" x14ac:dyDescent="0.25">
      <c r="A18" s="3">
        <v>2</v>
      </c>
      <c r="B18" s="3" t="s">
        <v>3</v>
      </c>
      <c r="C18" s="3">
        <v>21</v>
      </c>
      <c r="D18" s="3">
        <v>25</v>
      </c>
      <c r="E18" s="13">
        <v>4.4999999999999998E-2</v>
      </c>
      <c r="G18" s="15" t="s">
        <v>32</v>
      </c>
      <c r="H18">
        <f t="shared" si="0"/>
        <v>1.0349999999999999</v>
      </c>
      <c r="I18" s="16"/>
    </row>
    <row r="19" spans="1:14" x14ac:dyDescent="0.25">
      <c r="A19" s="4">
        <v>2</v>
      </c>
      <c r="B19" s="4" t="s">
        <v>3</v>
      </c>
      <c r="C19" s="4">
        <v>26</v>
      </c>
      <c r="D19" s="4">
        <v>30</v>
      </c>
      <c r="E19" s="12">
        <v>4.4999999999999998E-2</v>
      </c>
      <c r="G19" s="15" t="s">
        <v>16</v>
      </c>
      <c r="H19">
        <f t="shared" si="0"/>
        <v>1.26</v>
      </c>
      <c r="I19" s="16"/>
    </row>
    <row r="20" spans="1:14" x14ac:dyDescent="0.25">
      <c r="A20" s="3">
        <v>2</v>
      </c>
      <c r="B20" s="3" t="s">
        <v>3</v>
      </c>
      <c r="C20" s="3">
        <v>31</v>
      </c>
      <c r="D20" s="6">
        <v>35</v>
      </c>
      <c r="E20" s="13">
        <v>3.5000000000000003E-2</v>
      </c>
      <c r="G20" s="15" t="s">
        <v>17</v>
      </c>
      <c r="H20">
        <f t="shared" si="0"/>
        <v>1.155</v>
      </c>
      <c r="I20" s="16"/>
    </row>
    <row r="21" spans="1:14" x14ac:dyDescent="0.25">
      <c r="A21" s="4">
        <v>2</v>
      </c>
      <c r="B21" s="4" t="s">
        <v>3</v>
      </c>
      <c r="C21" s="4">
        <v>36</v>
      </c>
      <c r="D21" s="4">
        <v>40</v>
      </c>
      <c r="E21" s="12">
        <v>2.75E-2</v>
      </c>
      <c r="G21" s="15" t="s">
        <v>18</v>
      </c>
      <c r="H21">
        <f t="shared" si="0"/>
        <v>1.0449999999999999</v>
      </c>
      <c r="I21" s="16"/>
    </row>
    <row r="22" spans="1:14" x14ac:dyDescent="0.25">
      <c r="A22" s="3">
        <v>2</v>
      </c>
      <c r="B22" s="3" t="s">
        <v>3</v>
      </c>
      <c r="C22" s="3">
        <v>41</v>
      </c>
      <c r="D22" s="3">
        <v>45</v>
      </c>
      <c r="E22" s="13">
        <v>2.5000000000000001E-3</v>
      </c>
      <c r="G22" s="15" t="s">
        <v>19</v>
      </c>
      <c r="H22">
        <f t="shared" si="0"/>
        <v>0.1075</v>
      </c>
      <c r="I22" s="21">
        <f>SUM(H15:H22)/SUM(E15:E22)</f>
        <v>24.708333333333332</v>
      </c>
    </row>
    <row r="23" spans="1:14" x14ac:dyDescent="0.25">
      <c r="A23" s="4">
        <v>3</v>
      </c>
      <c r="B23" s="4" t="s">
        <v>3</v>
      </c>
      <c r="C23" s="4">
        <v>15</v>
      </c>
      <c r="D23" s="4">
        <v>20</v>
      </c>
      <c r="E23" s="12">
        <v>7.4999999999999997E-3</v>
      </c>
      <c r="F23" t="s">
        <v>48</v>
      </c>
      <c r="G23" s="15" t="s">
        <v>33</v>
      </c>
      <c r="H23">
        <f t="shared" ref="H23:H44" si="1">AVERAGE(C23:D23)*E23</f>
        <v>0.13125000000000001</v>
      </c>
      <c r="I23" s="16"/>
    </row>
    <row r="24" spans="1:14" x14ac:dyDescent="0.25">
      <c r="A24" s="3">
        <v>3</v>
      </c>
      <c r="B24" s="3" t="s">
        <v>3</v>
      </c>
      <c r="C24" s="3">
        <v>21</v>
      </c>
      <c r="D24" s="6">
        <v>30</v>
      </c>
      <c r="E24" s="13">
        <v>0.03</v>
      </c>
      <c r="G24" s="15" t="s">
        <v>34</v>
      </c>
      <c r="H24">
        <f t="shared" si="1"/>
        <v>0.76500000000000001</v>
      </c>
      <c r="I24" s="16"/>
    </row>
    <row r="25" spans="1:14" x14ac:dyDescent="0.25">
      <c r="A25" s="4">
        <v>3</v>
      </c>
      <c r="B25" s="4" t="s">
        <v>3</v>
      </c>
      <c r="C25" s="4">
        <v>31</v>
      </c>
      <c r="D25" s="4">
        <v>40</v>
      </c>
      <c r="E25" s="12">
        <v>3.7499999999999999E-2</v>
      </c>
      <c r="G25" s="15" t="s">
        <v>35</v>
      </c>
      <c r="H25">
        <f t="shared" si="1"/>
        <v>1.33125</v>
      </c>
      <c r="I25" s="16"/>
    </row>
    <row r="26" spans="1:14" x14ac:dyDescent="0.25">
      <c r="A26" s="3">
        <v>3</v>
      </c>
      <c r="B26" s="3" t="s">
        <v>3</v>
      </c>
      <c r="C26" s="3">
        <v>41</v>
      </c>
      <c r="D26" s="3">
        <v>50</v>
      </c>
      <c r="E26" s="10">
        <v>0.01</v>
      </c>
      <c r="G26" s="15" t="s">
        <v>36</v>
      </c>
      <c r="H26">
        <f t="shared" si="1"/>
        <v>0.45500000000000002</v>
      </c>
      <c r="I26" s="16"/>
    </row>
    <row r="27" spans="1:14" x14ac:dyDescent="0.25">
      <c r="A27" s="4">
        <v>3</v>
      </c>
      <c r="B27" s="4" t="s">
        <v>3</v>
      </c>
      <c r="C27" s="4">
        <v>51</v>
      </c>
      <c r="D27" s="4">
        <v>60</v>
      </c>
      <c r="E27" s="11">
        <v>7.4999999999999997E-3</v>
      </c>
      <c r="G27" s="15" t="s">
        <v>37</v>
      </c>
      <c r="H27">
        <f t="shared" si="1"/>
        <v>0.41625000000000001</v>
      </c>
      <c r="I27" s="16"/>
      <c r="N27" s="14"/>
    </row>
    <row r="28" spans="1:14" x14ac:dyDescent="0.25">
      <c r="A28" s="3">
        <v>3</v>
      </c>
      <c r="B28" s="3" t="s">
        <v>3</v>
      </c>
      <c r="C28" s="3">
        <v>61</v>
      </c>
      <c r="D28" s="3">
        <v>70</v>
      </c>
      <c r="E28" s="10">
        <v>2.5000000000000001E-3</v>
      </c>
      <c r="G28" s="15" t="s">
        <v>38</v>
      </c>
      <c r="H28">
        <f t="shared" si="1"/>
        <v>0.16375000000000001</v>
      </c>
      <c r="I28" s="16"/>
      <c r="N28" s="14"/>
    </row>
    <row r="29" spans="1:14" x14ac:dyDescent="0.25">
      <c r="A29" s="4">
        <v>3</v>
      </c>
      <c r="B29" s="4" t="s">
        <v>3</v>
      </c>
      <c r="C29" s="4">
        <v>71</v>
      </c>
      <c r="D29" s="4">
        <v>80</v>
      </c>
      <c r="E29" s="11">
        <v>2.5000000000000001E-3</v>
      </c>
      <c r="G29" s="15" t="s">
        <v>39</v>
      </c>
      <c r="H29">
        <f t="shared" si="1"/>
        <v>0.18875</v>
      </c>
      <c r="I29" s="16"/>
      <c r="N29" s="14"/>
    </row>
    <row r="30" spans="1:14" x14ac:dyDescent="0.25">
      <c r="A30" s="3">
        <v>3</v>
      </c>
      <c r="B30" s="3" t="s">
        <v>3</v>
      </c>
      <c r="C30" s="3">
        <v>81</v>
      </c>
      <c r="D30" s="3">
        <v>90</v>
      </c>
      <c r="E30" s="10">
        <v>5.0000000000000001E-3</v>
      </c>
      <c r="G30" s="15" t="s">
        <v>40</v>
      </c>
      <c r="H30">
        <f t="shared" si="1"/>
        <v>0.42749999999999999</v>
      </c>
      <c r="I30" s="16"/>
      <c r="N30" s="14"/>
    </row>
    <row r="31" spans="1:14" x14ac:dyDescent="0.25">
      <c r="A31" s="4">
        <v>3</v>
      </c>
      <c r="B31" s="4" t="s">
        <v>3</v>
      </c>
      <c r="C31" s="4">
        <v>91</v>
      </c>
      <c r="D31" s="4">
        <v>100</v>
      </c>
      <c r="E31" s="11">
        <v>0</v>
      </c>
      <c r="G31" s="15" t="s">
        <v>41</v>
      </c>
      <c r="H31">
        <f t="shared" si="1"/>
        <v>0</v>
      </c>
      <c r="I31" s="16"/>
      <c r="N31" s="14"/>
    </row>
    <row r="32" spans="1:14" x14ac:dyDescent="0.25">
      <c r="A32" s="3">
        <v>3</v>
      </c>
      <c r="B32" s="3" t="s">
        <v>3</v>
      </c>
      <c r="C32" s="3">
        <v>101</v>
      </c>
      <c r="D32" s="3">
        <v>110</v>
      </c>
      <c r="E32" s="10">
        <v>2.5000000000000001E-3</v>
      </c>
      <c r="G32" s="15" t="s">
        <v>42</v>
      </c>
      <c r="H32">
        <f t="shared" si="1"/>
        <v>0.26374999999999998</v>
      </c>
      <c r="I32" s="16">
        <f>SUM(H23:H32)/SUM(E23:E32)</f>
        <v>39.452380952380949</v>
      </c>
      <c r="N32" s="14"/>
    </row>
    <row r="33" spans="1:14" x14ac:dyDescent="0.25">
      <c r="A33" s="4">
        <v>4</v>
      </c>
      <c r="B33" s="4" t="s">
        <v>3</v>
      </c>
      <c r="C33" s="4">
        <v>46</v>
      </c>
      <c r="D33" s="4">
        <v>50</v>
      </c>
      <c r="E33" s="11">
        <v>1.4999999999999999E-2</v>
      </c>
      <c r="F33" t="s">
        <v>49</v>
      </c>
      <c r="G33" s="15" t="s">
        <v>20</v>
      </c>
      <c r="H33">
        <f t="shared" si="1"/>
        <v>0.72</v>
      </c>
      <c r="I33" s="16"/>
      <c r="N33" s="14"/>
    </row>
    <row r="34" spans="1:14" x14ac:dyDescent="0.25">
      <c r="A34" s="3">
        <v>4</v>
      </c>
      <c r="B34" s="3" t="s">
        <v>3</v>
      </c>
      <c r="C34" s="3">
        <v>51</v>
      </c>
      <c r="D34" s="3">
        <v>55</v>
      </c>
      <c r="E34" s="10">
        <v>0.02</v>
      </c>
      <c r="G34" s="15" t="s">
        <v>21</v>
      </c>
      <c r="H34">
        <f t="shared" si="1"/>
        <v>1.06</v>
      </c>
      <c r="I34" s="16"/>
      <c r="N34" s="14"/>
    </row>
    <row r="35" spans="1:14" x14ac:dyDescent="0.25">
      <c r="A35" s="4">
        <v>4</v>
      </c>
      <c r="B35" s="4" t="s">
        <v>3</v>
      </c>
      <c r="C35" s="4">
        <v>56</v>
      </c>
      <c r="D35" s="4">
        <v>60</v>
      </c>
      <c r="E35" s="11">
        <v>2.5000000000000001E-2</v>
      </c>
      <c r="G35" s="15" t="s">
        <v>22</v>
      </c>
      <c r="H35">
        <f t="shared" si="1"/>
        <v>1.4500000000000002</v>
      </c>
      <c r="I35" s="16"/>
      <c r="N35" s="14"/>
    </row>
    <row r="36" spans="1:14" x14ac:dyDescent="0.25">
      <c r="A36" s="3">
        <v>4</v>
      </c>
      <c r="B36" s="3" t="s">
        <v>3</v>
      </c>
      <c r="C36" s="3">
        <v>61</v>
      </c>
      <c r="D36" s="3">
        <v>65</v>
      </c>
      <c r="E36" s="10">
        <v>0.02</v>
      </c>
      <c r="G36" t="s">
        <v>23</v>
      </c>
      <c r="H36">
        <f t="shared" si="1"/>
        <v>1.26</v>
      </c>
      <c r="I36" s="16"/>
      <c r="N36" s="14"/>
    </row>
    <row r="37" spans="1:14" x14ac:dyDescent="0.25">
      <c r="A37" s="4">
        <v>4</v>
      </c>
      <c r="B37" s="4" t="s">
        <v>3</v>
      </c>
      <c r="C37" s="4">
        <v>66</v>
      </c>
      <c r="D37" s="4">
        <v>70</v>
      </c>
      <c r="E37" s="11">
        <v>1.4999999999999999E-2</v>
      </c>
      <c r="G37" t="s">
        <v>24</v>
      </c>
      <c r="H37">
        <f t="shared" si="1"/>
        <v>1.02</v>
      </c>
      <c r="I37" s="16"/>
    </row>
    <row r="38" spans="1:14" x14ac:dyDescent="0.25">
      <c r="A38" s="3">
        <v>4</v>
      </c>
      <c r="B38" s="3" t="s">
        <v>3</v>
      </c>
      <c r="C38" s="3">
        <v>71</v>
      </c>
      <c r="D38" s="3">
        <v>75</v>
      </c>
      <c r="E38" s="10">
        <v>0.02</v>
      </c>
      <c r="G38" t="s">
        <v>25</v>
      </c>
      <c r="H38">
        <f t="shared" si="1"/>
        <v>1.46</v>
      </c>
      <c r="I38" s="16"/>
    </row>
    <row r="39" spans="1:14" x14ac:dyDescent="0.25">
      <c r="A39" s="4">
        <v>4</v>
      </c>
      <c r="B39" s="4" t="s">
        <v>3</v>
      </c>
      <c r="C39" s="4">
        <v>76</v>
      </c>
      <c r="D39" s="4">
        <v>80</v>
      </c>
      <c r="E39" s="11">
        <v>0.01</v>
      </c>
      <c r="G39" t="s">
        <v>26</v>
      </c>
      <c r="H39">
        <f t="shared" si="1"/>
        <v>0.78</v>
      </c>
      <c r="I39" s="16"/>
    </row>
    <row r="40" spans="1:14" x14ac:dyDescent="0.25">
      <c r="A40" s="3">
        <v>4</v>
      </c>
      <c r="B40" s="3" t="s">
        <v>3</v>
      </c>
      <c r="C40" s="3">
        <v>81</v>
      </c>
      <c r="D40" s="3">
        <v>85</v>
      </c>
      <c r="E40" s="10">
        <v>0.01</v>
      </c>
      <c r="G40" t="s">
        <v>27</v>
      </c>
      <c r="H40">
        <f t="shared" si="1"/>
        <v>0.83000000000000007</v>
      </c>
      <c r="I40" s="16"/>
    </row>
    <row r="41" spans="1:14" x14ac:dyDescent="0.25">
      <c r="A41" s="4">
        <v>4</v>
      </c>
      <c r="B41" s="4" t="s">
        <v>3</v>
      </c>
      <c r="C41" s="4">
        <v>86</v>
      </c>
      <c r="D41" s="4">
        <v>90</v>
      </c>
      <c r="E41" s="11">
        <v>0.02</v>
      </c>
      <c r="G41" t="s">
        <v>28</v>
      </c>
      <c r="H41">
        <f t="shared" si="1"/>
        <v>1.76</v>
      </c>
      <c r="I41" s="16"/>
    </row>
    <row r="42" spans="1:14" x14ac:dyDescent="0.25">
      <c r="A42" s="3">
        <v>4</v>
      </c>
      <c r="B42" s="3" t="s">
        <v>3</v>
      </c>
      <c r="C42" s="3">
        <v>91</v>
      </c>
      <c r="D42" s="3">
        <v>95</v>
      </c>
      <c r="E42" s="10">
        <v>0.03</v>
      </c>
      <c r="G42" s="15" t="s">
        <v>43</v>
      </c>
      <c r="H42">
        <f t="shared" si="1"/>
        <v>2.79</v>
      </c>
      <c r="I42" s="16"/>
    </row>
    <row r="43" spans="1:14" x14ac:dyDescent="0.25">
      <c r="A43" s="4">
        <v>4</v>
      </c>
      <c r="B43" s="4" t="s">
        <v>3</v>
      </c>
      <c r="C43" s="4">
        <v>96</v>
      </c>
      <c r="D43" s="4">
        <v>100</v>
      </c>
      <c r="E43" s="11">
        <v>0.01</v>
      </c>
      <c r="G43" s="15" t="s">
        <v>44</v>
      </c>
      <c r="H43">
        <f t="shared" si="1"/>
        <v>0.98</v>
      </c>
      <c r="I43" s="16"/>
    </row>
    <row r="44" spans="1:14" x14ac:dyDescent="0.25">
      <c r="A44" s="3">
        <v>4</v>
      </c>
      <c r="B44" s="3" t="s">
        <v>3</v>
      </c>
      <c r="C44" s="3">
        <v>101</v>
      </c>
      <c r="D44" s="3">
        <v>105</v>
      </c>
      <c r="E44" s="10">
        <v>0.01</v>
      </c>
      <c r="G44" s="15" t="s">
        <v>45</v>
      </c>
      <c r="H44">
        <f t="shared" si="1"/>
        <v>1.03</v>
      </c>
      <c r="I44" s="16">
        <f>SUM(H33:H44)/SUM(E33:E44)</f>
        <v>73.853658536585357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"/>
  <sheetViews>
    <sheetView workbookViewId="0">
      <selection sqref="A1:A1048576"/>
    </sheetView>
  </sheetViews>
  <sheetFormatPr defaultColWidth="9.140625" defaultRowHeight="15" x14ac:dyDescent="0.25"/>
  <cols>
    <col min="1" max="1" width="24.28515625" customWidth="1"/>
    <col min="2" max="5" width="10.7109375" customWidth="1"/>
  </cols>
  <sheetData>
    <row r="1" spans="1:5" x14ac:dyDescent="0.25">
      <c r="A1" s="7" t="s">
        <v>2</v>
      </c>
      <c r="B1" s="7" t="s">
        <v>0</v>
      </c>
      <c r="C1" s="7" t="s">
        <v>4</v>
      </c>
      <c r="D1" s="7" t="s">
        <v>5</v>
      </c>
      <c r="E1" s="7" t="s">
        <v>6</v>
      </c>
    </row>
    <row r="2" spans="1:5" x14ac:dyDescent="0.25">
      <c r="A2">
        <v>1</v>
      </c>
      <c r="B2" t="s">
        <v>3</v>
      </c>
      <c r="C2">
        <v>22</v>
      </c>
      <c r="D2">
        <v>25</v>
      </c>
      <c r="E2">
        <v>0.02</v>
      </c>
    </row>
    <row r="3" spans="1:5" x14ac:dyDescent="0.25">
      <c r="A3">
        <v>1</v>
      </c>
      <c r="B3" t="s">
        <v>3</v>
      </c>
      <c r="C3">
        <v>26</v>
      </c>
      <c r="D3">
        <v>30</v>
      </c>
      <c r="E3">
        <v>1.4999999999999999E-2</v>
      </c>
    </row>
    <row r="4" spans="1:5" x14ac:dyDescent="0.25">
      <c r="A4">
        <v>1</v>
      </c>
      <c r="B4" t="s">
        <v>3</v>
      </c>
      <c r="C4">
        <v>31</v>
      </c>
      <c r="D4">
        <v>35</v>
      </c>
      <c r="E4">
        <v>0.06</v>
      </c>
    </row>
    <row r="5" spans="1:5" x14ac:dyDescent="0.25">
      <c r="A5">
        <v>1</v>
      </c>
      <c r="B5" t="s">
        <v>3</v>
      </c>
      <c r="C5">
        <v>36</v>
      </c>
      <c r="D5">
        <v>40</v>
      </c>
      <c r="E5">
        <v>2.5000000000000001E-2</v>
      </c>
    </row>
    <row r="6" spans="1:5" x14ac:dyDescent="0.25">
      <c r="A6">
        <v>1</v>
      </c>
      <c r="B6" t="s">
        <v>3</v>
      </c>
      <c r="C6">
        <v>41</v>
      </c>
      <c r="D6">
        <v>45</v>
      </c>
      <c r="E6">
        <v>0.02</v>
      </c>
    </row>
    <row r="7" spans="1:5" x14ac:dyDescent="0.25">
      <c r="A7">
        <v>1</v>
      </c>
      <c r="B7" t="s">
        <v>3</v>
      </c>
      <c r="C7">
        <v>46</v>
      </c>
      <c r="D7">
        <v>50</v>
      </c>
      <c r="E7">
        <v>1.4999999999999999E-2</v>
      </c>
    </row>
    <row r="8" spans="1:5" x14ac:dyDescent="0.25">
      <c r="A8">
        <v>1</v>
      </c>
      <c r="B8" t="s">
        <v>3</v>
      </c>
      <c r="C8">
        <v>51</v>
      </c>
      <c r="D8">
        <v>55</v>
      </c>
      <c r="E8">
        <v>0.02</v>
      </c>
    </row>
    <row r="9" spans="1:5" x14ac:dyDescent="0.25">
      <c r="A9">
        <v>1</v>
      </c>
      <c r="B9" t="s">
        <v>3</v>
      </c>
      <c r="C9">
        <v>56</v>
      </c>
      <c r="D9">
        <v>60</v>
      </c>
      <c r="E9">
        <v>0.01</v>
      </c>
    </row>
    <row r="10" spans="1:5" x14ac:dyDescent="0.25">
      <c r="A10">
        <v>1</v>
      </c>
      <c r="B10" t="s">
        <v>3</v>
      </c>
      <c r="C10">
        <v>61</v>
      </c>
      <c r="D10">
        <v>65</v>
      </c>
      <c r="E10">
        <v>0.01</v>
      </c>
    </row>
    <row r="11" spans="1:5" x14ac:dyDescent="0.25">
      <c r="A11">
        <v>2</v>
      </c>
      <c r="B11" t="s">
        <v>3</v>
      </c>
      <c r="C11">
        <v>5</v>
      </c>
      <c r="D11">
        <v>10</v>
      </c>
      <c r="E11">
        <v>2.5000000000000001E-3</v>
      </c>
    </row>
    <row r="12" spans="1:5" x14ac:dyDescent="0.25">
      <c r="A12">
        <v>2</v>
      </c>
      <c r="B12" t="s">
        <v>3</v>
      </c>
      <c r="C12">
        <v>11</v>
      </c>
      <c r="D12">
        <v>15</v>
      </c>
      <c r="E12">
        <v>0.01</v>
      </c>
    </row>
    <row r="13" spans="1:5" x14ac:dyDescent="0.25">
      <c r="A13">
        <v>2</v>
      </c>
      <c r="B13" t="s">
        <v>3</v>
      </c>
      <c r="C13">
        <v>16</v>
      </c>
      <c r="D13">
        <v>20</v>
      </c>
      <c r="E13">
        <v>0.05</v>
      </c>
    </row>
    <row r="14" spans="1:5" x14ac:dyDescent="0.25">
      <c r="A14">
        <v>2</v>
      </c>
      <c r="B14" t="s">
        <v>3</v>
      </c>
      <c r="C14">
        <v>21</v>
      </c>
      <c r="D14">
        <v>25</v>
      </c>
      <c r="E14">
        <v>0.04</v>
      </c>
    </row>
    <row r="15" spans="1:5" x14ac:dyDescent="0.25">
      <c r="A15">
        <v>2</v>
      </c>
      <c r="B15" t="s">
        <v>3</v>
      </c>
      <c r="C15">
        <v>26</v>
      </c>
      <c r="D15">
        <v>30</v>
      </c>
      <c r="E15">
        <v>0.04</v>
      </c>
    </row>
    <row r="16" spans="1:5" x14ac:dyDescent="0.25">
      <c r="A16">
        <v>2</v>
      </c>
      <c r="B16" t="s">
        <v>3</v>
      </c>
      <c r="C16">
        <v>31</v>
      </c>
      <c r="D16">
        <v>35</v>
      </c>
      <c r="E16">
        <v>0.04</v>
      </c>
    </row>
    <row r="17" spans="1:5" x14ac:dyDescent="0.25">
      <c r="A17">
        <v>2</v>
      </c>
      <c r="B17" t="s">
        <v>3</v>
      </c>
      <c r="C17">
        <v>36</v>
      </c>
      <c r="D17">
        <v>40</v>
      </c>
      <c r="E17">
        <v>1.7500000000000002E-2</v>
      </c>
    </row>
    <row r="18" spans="1:5" x14ac:dyDescent="0.25">
      <c r="A18">
        <v>2</v>
      </c>
      <c r="B18" t="s">
        <v>3</v>
      </c>
      <c r="C18">
        <v>41</v>
      </c>
      <c r="D18">
        <v>45</v>
      </c>
      <c r="E18">
        <v>0.01</v>
      </c>
    </row>
    <row r="19" spans="1:5" x14ac:dyDescent="0.25">
      <c r="A19">
        <v>2</v>
      </c>
      <c r="B19" t="s">
        <v>3</v>
      </c>
      <c r="C19">
        <v>46</v>
      </c>
      <c r="D19">
        <v>50</v>
      </c>
      <c r="E19">
        <v>2.5000000000000001E-3</v>
      </c>
    </row>
    <row r="20" spans="1:5" x14ac:dyDescent="0.25">
      <c r="A20">
        <v>3</v>
      </c>
      <c r="B20" t="s">
        <v>3</v>
      </c>
      <c r="C20">
        <v>15</v>
      </c>
      <c r="D20">
        <v>20</v>
      </c>
      <c r="E20">
        <v>7.4999999999999997E-3</v>
      </c>
    </row>
    <row r="21" spans="1:5" x14ac:dyDescent="0.25">
      <c r="A21">
        <v>3</v>
      </c>
      <c r="B21" t="s">
        <v>3</v>
      </c>
      <c r="C21">
        <v>21</v>
      </c>
      <c r="D21">
        <v>30</v>
      </c>
      <c r="E21">
        <v>3.2500000000000001E-2</v>
      </c>
    </row>
    <row r="22" spans="1:5" x14ac:dyDescent="0.25">
      <c r="A22">
        <v>3</v>
      </c>
      <c r="B22" t="s">
        <v>3</v>
      </c>
      <c r="C22">
        <v>31</v>
      </c>
      <c r="D22">
        <v>40</v>
      </c>
      <c r="E22">
        <v>3.7499999999999999E-2</v>
      </c>
    </row>
    <row r="23" spans="1:5" x14ac:dyDescent="0.25">
      <c r="A23">
        <v>3</v>
      </c>
      <c r="B23" t="s">
        <v>3</v>
      </c>
      <c r="C23">
        <v>41</v>
      </c>
      <c r="D23">
        <v>50</v>
      </c>
      <c r="E23">
        <v>1.4999999999999999E-2</v>
      </c>
    </row>
    <row r="24" spans="1:5" x14ac:dyDescent="0.25">
      <c r="A24">
        <v>3</v>
      </c>
      <c r="B24" t="s">
        <v>3</v>
      </c>
      <c r="C24">
        <v>51</v>
      </c>
      <c r="D24">
        <v>60</v>
      </c>
      <c r="E24">
        <v>7.4999999999999997E-3</v>
      </c>
    </row>
    <row r="25" spans="1:5" x14ac:dyDescent="0.25">
      <c r="A25">
        <v>3</v>
      </c>
      <c r="B25" t="s">
        <v>3</v>
      </c>
      <c r="C25">
        <v>61</v>
      </c>
      <c r="D25">
        <v>70</v>
      </c>
      <c r="E25">
        <v>2.5000000000000001E-3</v>
      </c>
    </row>
    <row r="26" spans="1:5" x14ac:dyDescent="0.25">
      <c r="A26">
        <v>3</v>
      </c>
      <c r="B26" t="s">
        <v>3</v>
      </c>
      <c r="C26">
        <v>71</v>
      </c>
      <c r="D26">
        <v>80</v>
      </c>
      <c r="E26">
        <v>2.5000000000000001E-3</v>
      </c>
    </row>
    <row r="27" spans="1:5" x14ac:dyDescent="0.25">
      <c r="A27">
        <v>4</v>
      </c>
      <c r="B27" t="s">
        <v>3</v>
      </c>
      <c r="C27">
        <v>22</v>
      </c>
      <c r="D27">
        <v>25</v>
      </c>
      <c r="E27">
        <v>0.02</v>
      </c>
    </row>
    <row r="28" spans="1:5" x14ac:dyDescent="0.25">
      <c r="A28">
        <v>4</v>
      </c>
      <c r="B28" t="s">
        <v>3</v>
      </c>
      <c r="C28">
        <v>26</v>
      </c>
      <c r="D28">
        <v>30</v>
      </c>
      <c r="E28">
        <v>1.4999999999999999E-2</v>
      </c>
    </row>
    <row r="29" spans="1:5" x14ac:dyDescent="0.25">
      <c r="A29">
        <v>4</v>
      </c>
      <c r="B29" t="s">
        <v>3</v>
      </c>
      <c r="C29">
        <v>31</v>
      </c>
      <c r="D29">
        <v>35</v>
      </c>
      <c r="E29">
        <v>0.06</v>
      </c>
    </row>
    <row r="30" spans="1:5" x14ac:dyDescent="0.25">
      <c r="A30">
        <v>4</v>
      </c>
      <c r="B30" t="s">
        <v>3</v>
      </c>
      <c r="C30">
        <v>36</v>
      </c>
      <c r="D30">
        <v>40</v>
      </c>
      <c r="E30">
        <v>2.5000000000000001E-2</v>
      </c>
    </row>
    <row r="31" spans="1:5" x14ac:dyDescent="0.25">
      <c r="A31">
        <v>4</v>
      </c>
      <c r="B31" t="s">
        <v>3</v>
      </c>
      <c r="C31">
        <v>41</v>
      </c>
      <c r="D31">
        <v>45</v>
      </c>
      <c r="E31">
        <v>0.02</v>
      </c>
    </row>
    <row r="32" spans="1:5" x14ac:dyDescent="0.25">
      <c r="A32">
        <v>4</v>
      </c>
      <c r="B32" t="s">
        <v>3</v>
      </c>
      <c r="C32">
        <v>46</v>
      </c>
      <c r="D32">
        <v>50</v>
      </c>
      <c r="E32">
        <v>1.4999999999999999E-2</v>
      </c>
    </row>
    <row r="33" spans="1:5" x14ac:dyDescent="0.25">
      <c r="A33">
        <v>4</v>
      </c>
      <c r="B33" t="s">
        <v>3</v>
      </c>
      <c r="C33">
        <v>51</v>
      </c>
      <c r="D33">
        <v>55</v>
      </c>
      <c r="E33">
        <v>0.02</v>
      </c>
    </row>
    <row r="34" spans="1:5" x14ac:dyDescent="0.25">
      <c r="A34">
        <v>4</v>
      </c>
      <c r="B34" t="s">
        <v>3</v>
      </c>
      <c r="C34">
        <v>56</v>
      </c>
      <c r="D34">
        <v>60</v>
      </c>
      <c r="E34">
        <v>0.01</v>
      </c>
    </row>
    <row r="35" spans="1:5" x14ac:dyDescent="0.25">
      <c r="A35">
        <v>4</v>
      </c>
      <c r="B35" t="s">
        <v>3</v>
      </c>
      <c r="C35">
        <v>61</v>
      </c>
      <c r="D35">
        <v>65</v>
      </c>
      <c r="E35">
        <v>0.01</v>
      </c>
    </row>
    <row r="36" spans="1:5" x14ac:dyDescent="0.25">
      <c r="A36">
        <v>4</v>
      </c>
      <c r="B36" t="s">
        <v>3</v>
      </c>
      <c r="C36">
        <v>66</v>
      </c>
      <c r="D36">
        <v>70</v>
      </c>
      <c r="E36">
        <v>0.01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0"/>
  <sheetViews>
    <sheetView zoomScale="70" zoomScaleNormal="70" workbookViewId="0">
      <selection activeCell="E38" sqref="E38:E49"/>
    </sheetView>
  </sheetViews>
  <sheetFormatPr defaultColWidth="9.140625" defaultRowHeight="15" x14ac:dyDescent="0.25"/>
  <cols>
    <col min="1" max="1" width="24.28515625" customWidth="1"/>
    <col min="5" max="5" width="14.7109375" bestFit="1" customWidth="1"/>
    <col min="6" max="6" width="14.7109375" customWidth="1"/>
    <col min="7" max="7" width="19.42578125" bestFit="1" customWidth="1"/>
    <col min="9" max="9" width="16.28515625" bestFit="1" customWidth="1"/>
    <col min="10" max="10" width="12" bestFit="1" customWidth="1"/>
    <col min="11" max="11" width="20.85546875" bestFit="1" customWidth="1"/>
    <col min="12" max="12" width="15.42578125" bestFit="1" customWidth="1"/>
  </cols>
  <sheetData>
    <row r="1" spans="1:17" x14ac:dyDescent="0.25">
      <c r="A1" t="s">
        <v>2</v>
      </c>
      <c r="B1" t="s">
        <v>0</v>
      </c>
      <c r="C1" t="s">
        <v>4</v>
      </c>
      <c r="D1" t="s">
        <v>5</v>
      </c>
      <c r="E1" t="s">
        <v>7</v>
      </c>
      <c r="F1" t="s">
        <v>6</v>
      </c>
      <c r="G1" t="s">
        <v>14</v>
      </c>
      <c r="H1" t="s">
        <v>15</v>
      </c>
      <c r="I1" t="s">
        <v>12</v>
      </c>
      <c r="J1" t="s">
        <v>9</v>
      </c>
      <c r="K1" t="s">
        <v>13</v>
      </c>
      <c r="L1" t="s">
        <v>8</v>
      </c>
      <c r="O1" t="s">
        <v>10</v>
      </c>
      <c r="P1" t="s">
        <v>11</v>
      </c>
    </row>
    <row r="2" spans="1:17" x14ac:dyDescent="0.25">
      <c r="A2">
        <v>1</v>
      </c>
      <c r="B2" t="s">
        <v>3</v>
      </c>
      <c r="C2">
        <v>22</v>
      </c>
      <c r="D2">
        <v>25</v>
      </c>
      <c r="E2">
        <v>0.02</v>
      </c>
      <c r="I2">
        <f>AVERAGE(Table1[[#This Row],[min]],Table1[[#This Row],[max]])*Table1[[#This Row],[pdf_literature]]/$G$14</f>
        <v>2.2926829268292686</v>
      </c>
      <c r="K2" t="e">
        <f>AVERAGE(Table1[[#This Row],[min]],Table1[[#This Row],[max]])*Table1[[#This Row],[pdf]]/$H$14</f>
        <v>#DIV/0!</v>
      </c>
      <c r="O2">
        <v>1</v>
      </c>
      <c r="P2">
        <v>5.5</v>
      </c>
      <c r="Q2">
        <v>2</v>
      </c>
    </row>
    <row r="3" spans="1:17" x14ac:dyDescent="0.25">
      <c r="A3">
        <v>1</v>
      </c>
      <c r="B3" t="s">
        <v>3</v>
      </c>
      <c r="C3">
        <v>26</v>
      </c>
      <c r="D3">
        <v>30</v>
      </c>
      <c r="E3">
        <v>1.4999999999999999E-2</v>
      </c>
      <c r="I3">
        <f>AVERAGE(Table1[[#This Row],[min]],Table1[[#This Row],[max]])*Table1[[#This Row],[pdf_literature]]/$G$14</f>
        <v>2.0487804878048781</v>
      </c>
      <c r="K3" t="e">
        <f>AVERAGE(Table1[[#This Row],[min]],Table1[[#This Row],[max]])*Table1[[#This Row],[pdf]]/$H$14</f>
        <v>#DIV/0!</v>
      </c>
      <c r="O3">
        <v>2</v>
      </c>
      <c r="P3">
        <v>16.5</v>
      </c>
      <c r="Q3">
        <v>6</v>
      </c>
    </row>
    <row r="4" spans="1:17" x14ac:dyDescent="0.25">
      <c r="A4">
        <v>1</v>
      </c>
      <c r="B4" t="s">
        <v>3</v>
      </c>
      <c r="C4">
        <v>31</v>
      </c>
      <c r="D4">
        <v>35</v>
      </c>
      <c r="E4">
        <v>0.06</v>
      </c>
      <c r="I4">
        <f>AVERAGE(Table1[[#This Row],[min]],Table1[[#This Row],[max]])*Table1[[#This Row],[pdf_literature]]/$G$14</f>
        <v>9.6585365853658534</v>
      </c>
      <c r="K4" t="e">
        <f>AVERAGE(Table1[[#This Row],[min]],Table1[[#This Row],[max]])*Table1[[#This Row],[pdf]]/$H$14</f>
        <v>#DIV/0!</v>
      </c>
      <c r="O4">
        <v>3</v>
      </c>
      <c r="P4">
        <v>8.4</v>
      </c>
      <c r="Q4">
        <v>3</v>
      </c>
    </row>
    <row r="5" spans="1:17" x14ac:dyDescent="0.25">
      <c r="A5">
        <v>1</v>
      </c>
      <c r="B5" t="s">
        <v>3</v>
      </c>
      <c r="C5">
        <v>36</v>
      </c>
      <c r="D5">
        <v>40</v>
      </c>
      <c r="E5">
        <v>2.5000000000000001E-2</v>
      </c>
      <c r="I5">
        <f>AVERAGE(Table1[[#This Row],[min]],Table1[[#This Row],[max]])*Table1[[#This Row],[pdf_literature]]/$G$14</f>
        <v>4.6341463414634152</v>
      </c>
      <c r="K5" t="e">
        <f>AVERAGE(Table1[[#This Row],[min]],Table1[[#This Row],[max]])*Table1[[#This Row],[pdf]]/$H$14</f>
        <v>#DIV/0!</v>
      </c>
      <c r="O5">
        <v>4</v>
      </c>
      <c r="P5">
        <v>2.2999999999999998</v>
      </c>
      <c r="Q5">
        <v>1</v>
      </c>
    </row>
    <row r="6" spans="1:17" x14ac:dyDescent="0.25">
      <c r="A6">
        <v>1</v>
      </c>
      <c r="B6" t="s">
        <v>3</v>
      </c>
      <c r="C6">
        <v>41</v>
      </c>
      <c r="D6">
        <v>45</v>
      </c>
      <c r="E6">
        <v>0.02</v>
      </c>
      <c r="I6">
        <f>AVERAGE(Table1[[#This Row],[min]],Table1[[#This Row],[max]])*Table1[[#This Row],[pdf_literature]]/$G$14</f>
        <v>4.1951219512195124</v>
      </c>
      <c r="K6" t="e">
        <f>AVERAGE(Table1[[#This Row],[min]],Table1[[#This Row],[max]])*Table1[[#This Row],[pdf]]/$H$14</f>
        <v>#DIV/0!</v>
      </c>
    </row>
    <row r="7" spans="1:17" x14ac:dyDescent="0.25">
      <c r="A7">
        <v>1</v>
      </c>
      <c r="B7" t="s">
        <v>3</v>
      </c>
      <c r="C7">
        <v>46</v>
      </c>
      <c r="D7">
        <v>50</v>
      </c>
      <c r="E7">
        <v>1.4999999999999999E-2</v>
      </c>
      <c r="I7">
        <f>AVERAGE(Table1[[#This Row],[min]],Table1[[#This Row],[max]])*Table1[[#This Row],[pdf_literature]]/$G$14</f>
        <v>3.5121951219512195</v>
      </c>
      <c r="K7" t="e">
        <f>AVERAGE(Table1[[#This Row],[min]],Table1[[#This Row],[max]])*Table1[[#This Row],[pdf]]/$H$14</f>
        <v>#DIV/0!</v>
      </c>
    </row>
    <row r="8" spans="1:17" x14ac:dyDescent="0.25">
      <c r="A8">
        <v>1</v>
      </c>
      <c r="B8" t="s">
        <v>3</v>
      </c>
      <c r="C8">
        <v>51</v>
      </c>
      <c r="D8">
        <v>55</v>
      </c>
      <c r="E8">
        <v>0.02</v>
      </c>
      <c r="I8">
        <f>AVERAGE(Table1[[#This Row],[min]],Table1[[#This Row],[max]])*Table1[[#This Row],[pdf_literature]]/$G$14</f>
        <v>5.1707317073170733</v>
      </c>
      <c r="K8" t="e">
        <f>AVERAGE(Table1[[#This Row],[min]],Table1[[#This Row],[max]])*Table1[[#This Row],[pdf]]/$H$14</f>
        <v>#DIV/0!</v>
      </c>
    </row>
    <row r="9" spans="1:17" x14ac:dyDescent="0.25">
      <c r="A9">
        <v>1</v>
      </c>
      <c r="B9" t="s">
        <v>3</v>
      </c>
      <c r="C9">
        <v>56</v>
      </c>
      <c r="D9">
        <v>60</v>
      </c>
      <c r="E9">
        <v>0.01</v>
      </c>
      <c r="I9">
        <f>AVERAGE(Table1[[#This Row],[min]],Table1[[#This Row],[max]])*Table1[[#This Row],[pdf_literature]]/$G$14</f>
        <v>2.8292682926829267</v>
      </c>
      <c r="K9" t="e">
        <f>AVERAGE(Table1[[#This Row],[min]],Table1[[#This Row],[max]])*Table1[[#This Row],[pdf]]/$H$14</f>
        <v>#DIV/0!</v>
      </c>
    </row>
    <row r="10" spans="1:17" x14ac:dyDescent="0.25">
      <c r="A10">
        <v>1</v>
      </c>
      <c r="B10" t="s">
        <v>3</v>
      </c>
      <c r="C10">
        <v>61</v>
      </c>
      <c r="D10">
        <v>65</v>
      </c>
      <c r="E10">
        <v>0.01</v>
      </c>
      <c r="I10">
        <f>AVERAGE(Table1[[#This Row],[min]],Table1[[#This Row],[max]])*Table1[[#This Row],[pdf_literature]]/$G$14</f>
        <v>3.0731707317073171</v>
      </c>
      <c r="K10" t="e">
        <f>AVERAGE(Table1[[#This Row],[min]],Table1[[#This Row],[max]])*Table1[[#This Row],[pdf]]/$H$14</f>
        <v>#DIV/0!</v>
      </c>
    </row>
    <row r="11" spans="1:17" x14ac:dyDescent="0.25">
      <c r="A11">
        <v>1</v>
      </c>
      <c r="B11" t="s">
        <v>3</v>
      </c>
      <c r="C11">
        <v>66</v>
      </c>
      <c r="D11">
        <v>70</v>
      </c>
      <c r="E11">
        <v>0</v>
      </c>
      <c r="F11">
        <v>0</v>
      </c>
      <c r="I11">
        <f>AVERAGE(Table1[[#This Row],[min]],Table1[[#This Row],[max]])*Table1[[#This Row],[pdf_literature]]/$G$14</f>
        <v>0</v>
      </c>
      <c r="K11" t="e">
        <f>AVERAGE(Table1[[#This Row],[min]],Table1[[#This Row],[max]])*Table1[[#This Row],[pdf]]/$H$14</f>
        <v>#DIV/0!</v>
      </c>
    </row>
    <row r="12" spans="1:17" x14ac:dyDescent="0.25">
      <c r="A12">
        <v>1</v>
      </c>
      <c r="B12" t="s">
        <v>3</v>
      </c>
      <c r="C12">
        <v>71</v>
      </c>
      <c r="D12">
        <v>75</v>
      </c>
      <c r="E12">
        <v>0</v>
      </c>
      <c r="F12">
        <v>0</v>
      </c>
      <c r="I12">
        <f>AVERAGE(Table1[[#This Row],[min]],Table1[[#This Row],[max]])*Table1[[#This Row],[pdf_literature]]/$G$14</f>
        <v>0</v>
      </c>
      <c r="K12" t="e">
        <f>AVERAGE(Table1[[#This Row],[min]],Table1[[#This Row],[max]])*Table1[[#This Row],[pdf]]/$H$14</f>
        <v>#DIV/0!</v>
      </c>
    </row>
    <row r="13" spans="1:17" x14ac:dyDescent="0.25">
      <c r="A13">
        <v>1</v>
      </c>
      <c r="B13" t="s">
        <v>3</v>
      </c>
      <c r="C13">
        <v>76</v>
      </c>
      <c r="D13">
        <v>80</v>
      </c>
      <c r="E13">
        <v>0</v>
      </c>
      <c r="F13">
        <v>0</v>
      </c>
      <c r="I13">
        <f>AVERAGE(Table1[[#This Row],[min]],Table1[[#This Row],[max]])*Table1[[#This Row],[pdf_literature]]/$G$14</f>
        <v>0</v>
      </c>
      <c r="K13" t="e">
        <f>AVERAGE(Table1[[#This Row],[min]],Table1[[#This Row],[max]])*Table1[[#This Row],[pdf]]/$H$14</f>
        <v>#DIV/0!</v>
      </c>
    </row>
    <row r="14" spans="1:17" x14ac:dyDescent="0.25">
      <c r="A14">
        <v>1</v>
      </c>
      <c r="B14" t="s">
        <v>3</v>
      </c>
      <c r="C14">
        <v>81</v>
      </c>
      <c r="D14">
        <v>85</v>
      </c>
      <c r="E14">
        <v>0.01</v>
      </c>
      <c r="F14">
        <v>0</v>
      </c>
      <c r="G14">
        <f>SUM(E2:E14)</f>
        <v>0.20499999999999999</v>
      </c>
      <c r="H14">
        <f>SUM(F2:F14)</f>
        <v>0</v>
      </c>
      <c r="I14">
        <f>AVERAGE(Table1[[#This Row],[min]],Table1[[#This Row],[max]])*Table1[[#This Row],[pdf_literature]]/$G$14</f>
        <v>4.048780487804879</v>
      </c>
      <c r="J14">
        <f>SUM(I2:I14)</f>
        <v>41.463414634146339</v>
      </c>
      <c r="K14" t="e">
        <f>AVERAGE(Table1[[#This Row],[min]],Table1[[#This Row],[max]])*Table1[[#This Row],[pdf]]/$H$14</f>
        <v>#DIV/0!</v>
      </c>
      <c r="L14" t="e">
        <f>SUM(K2:K14)</f>
        <v>#DIV/0!</v>
      </c>
    </row>
    <row r="15" spans="1:17" x14ac:dyDescent="0.25">
      <c r="A15">
        <v>2</v>
      </c>
      <c r="B15" t="s">
        <v>3</v>
      </c>
      <c r="C15">
        <v>5</v>
      </c>
      <c r="D15">
        <v>10</v>
      </c>
      <c r="E15" s="1">
        <v>2.5000000000000001E-3</v>
      </c>
      <c r="F15" s="1">
        <v>2.5000000000000001E-3</v>
      </c>
      <c r="I15">
        <f>AVERAGE(Table1[[#This Row],[min]],Table1[[#This Row],[max]])*Table1[[#This Row],[pdf_literature]]/$G$27</f>
        <v>7.4999999999999997E-2</v>
      </c>
      <c r="K15">
        <f>AVERAGE(Table1[[#This Row],[min]],Table1[[#This Row],[max]])*Table1[[#This Row],[pdf]]/$H$27</f>
        <v>8.8235294117647065E-2</v>
      </c>
    </row>
    <row r="16" spans="1:17" x14ac:dyDescent="0.25">
      <c r="A16">
        <v>2</v>
      </c>
      <c r="B16" t="s">
        <v>3</v>
      </c>
      <c r="C16">
        <v>11</v>
      </c>
      <c r="D16">
        <v>15</v>
      </c>
      <c r="E16" s="1">
        <v>0.01</v>
      </c>
      <c r="F16" s="1">
        <v>0.01</v>
      </c>
      <c r="I16">
        <f>AVERAGE(Table1[[#This Row],[min]],Table1[[#This Row],[max]])*Table1[[#This Row],[pdf_literature]]/$G$27</f>
        <v>0.52</v>
      </c>
      <c r="K16">
        <f>AVERAGE(Table1[[#This Row],[min]],Table1[[#This Row],[max]])*Table1[[#This Row],[pdf]]/$H$27</f>
        <v>0.61176470588235299</v>
      </c>
    </row>
    <row r="17" spans="1:12" x14ac:dyDescent="0.25">
      <c r="A17">
        <v>2</v>
      </c>
      <c r="B17" t="s">
        <v>3</v>
      </c>
      <c r="C17">
        <v>16</v>
      </c>
      <c r="D17" s="1">
        <v>20</v>
      </c>
      <c r="E17" s="1">
        <v>0.02</v>
      </c>
      <c r="F17" s="1">
        <v>0.05</v>
      </c>
      <c r="I17">
        <f>AVERAGE(Table1[[#This Row],[min]],Table1[[#This Row],[max]])*Table1[[#This Row],[pdf_literature]]/$G$27</f>
        <v>1.44</v>
      </c>
      <c r="K17">
        <f>AVERAGE(Table1[[#This Row],[min]],Table1[[#This Row],[max]])*Table1[[#This Row],[pdf]]/$H$27</f>
        <v>4.2352941176470589</v>
      </c>
    </row>
    <row r="18" spans="1:12" x14ac:dyDescent="0.25">
      <c r="A18">
        <v>2</v>
      </c>
      <c r="B18" t="s">
        <v>3</v>
      </c>
      <c r="C18">
        <v>21</v>
      </c>
      <c r="D18">
        <v>25</v>
      </c>
      <c r="E18" s="1">
        <v>0.02</v>
      </c>
      <c r="F18" s="1">
        <v>0.03</v>
      </c>
      <c r="I18">
        <f>AVERAGE(Table1[[#This Row],[min]],Table1[[#This Row],[max]])*Table1[[#This Row],[pdf_literature]]/$G$27</f>
        <v>1.84</v>
      </c>
      <c r="K18">
        <f>AVERAGE(Table1[[#This Row],[min]],Table1[[#This Row],[max]])*Table1[[#This Row],[pdf]]/$H$27</f>
        <v>3.2470588235294118</v>
      </c>
    </row>
    <row r="19" spans="1:12" x14ac:dyDescent="0.25">
      <c r="A19">
        <v>2</v>
      </c>
      <c r="B19" t="s">
        <v>3</v>
      </c>
      <c r="C19">
        <v>26</v>
      </c>
      <c r="D19">
        <v>30</v>
      </c>
      <c r="E19" s="1">
        <v>0.03</v>
      </c>
      <c r="F19" s="1">
        <v>0.03</v>
      </c>
      <c r="I19">
        <f>AVERAGE(Table1[[#This Row],[min]],Table1[[#This Row],[max]])*Table1[[#This Row],[pdf_literature]]/$G$27</f>
        <v>3.36</v>
      </c>
      <c r="K19">
        <f>AVERAGE(Table1[[#This Row],[min]],Table1[[#This Row],[max]])*Table1[[#This Row],[pdf]]/$H$27</f>
        <v>3.9529411764705884</v>
      </c>
    </row>
    <row r="20" spans="1:12" x14ac:dyDescent="0.25">
      <c r="A20">
        <v>2</v>
      </c>
      <c r="B20" t="s">
        <v>3</v>
      </c>
      <c r="C20">
        <v>31</v>
      </c>
      <c r="D20" s="1">
        <v>35</v>
      </c>
      <c r="E20" s="1">
        <v>0.04</v>
      </c>
      <c r="F20" s="1">
        <v>0.04</v>
      </c>
      <c r="I20">
        <f>AVERAGE(Table1[[#This Row],[min]],Table1[[#This Row],[max]])*Table1[[#This Row],[pdf_literature]]/$G$27</f>
        <v>5.28</v>
      </c>
      <c r="K20">
        <f>AVERAGE(Table1[[#This Row],[min]],Table1[[#This Row],[max]])*Table1[[#This Row],[pdf]]/$H$27</f>
        <v>6.2117647058823531</v>
      </c>
    </row>
    <row r="21" spans="1:12" x14ac:dyDescent="0.25">
      <c r="A21">
        <v>2</v>
      </c>
      <c r="B21" t="s">
        <v>3</v>
      </c>
      <c r="C21">
        <v>36</v>
      </c>
      <c r="D21">
        <v>40</v>
      </c>
      <c r="E21" s="1">
        <v>2.2499999999999999E-2</v>
      </c>
      <c r="F21" s="1">
        <v>0.02</v>
      </c>
      <c r="I21">
        <f>AVERAGE(Table1[[#This Row],[min]],Table1[[#This Row],[max]])*Table1[[#This Row],[pdf_literature]]/$G$27</f>
        <v>3.42</v>
      </c>
      <c r="K21">
        <f>AVERAGE(Table1[[#This Row],[min]],Table1[[#This Row],[max]])*Table1[[#This Row],[pdf]]/$H$27</f>
        <v>3.5764705882352943</v>
      </c>
    </row>
    <row r="22" spans="1:12" x14ac:dyDescent="0.25">
      <c r="A22">
        <v>2</v>
      </c>
      <c r="B22" t="s">
        <v>3</v>
      </c>
      <c r="C22">
        <v>41</v>
      </c>
      <c r="D22">
        <v>45</v>
      </c>
      <c r="E22" s="1">
        <v>0.02</v>
      </c>
      <c r="F22" s="1">
        <v>0.02</v>
      </c>
      <c r="I22">
        <f>AVERAGE(Table1[[#This Row],[min]],Table1[[#This Row],[max]])*Table1[[#This Row],[pdf_literature]]/$G$27</f>
        <v>3.44</v>
      </c>
      <c r="K22">
        <f>AVERAGE(Table1[[#This Row],[min]],Table1[[#This Row],[max]])*Table1[[#This Row],[pdf]]/$H$27</f>
        <v>4.0470588235294116</v>
      </c>
    </row>
    <row r="23" spans="1:12" x14ac:dyDescent="0.25">
      <c r="A23">
        <v>2</v>
      </c>
      <c r="B23" t="s">
        <v>3</v>
      </c>
      <c r="C23">
        <v>46</v>
      </c>
      <c r="D23" s="1">
        <v>50</v>
      </c>
      <c r="E23" s="1">
        <v>0.01</v>
      </c>
      <c r="F23" s="1">
        <v>0.01</v>
      </c>
      <c r="I23">
        <f>AVERAGE(Table1[[#This Row],[min]],Table1[[#This Row],[max]])*Table1[[#This Row],[pdf_literature]]/$G$27</f>
        <v>1.92</v>
      </c>
      <c r="K23">
        <f>AVERAGE(Table1[[#This Row],[min]],Table1[[#This Row],[max]])*Table1[[#This Row],[pdf]]/$H$27</f>
        <v>2.2588235294117647</v>
      </c>
    </row>
    <row r="24" spans="1:12" x14ac:dyDescent="0.25">
      <c r="A24">
        <v>2</v>
      </c>
      <c r="B24" t="s">
        <v>3</v>
      </c>
      <c r="C24">
        <v>51</v>
      </c>
      <c r="D24">
        <v>55</v>
      </c>
      <c r="E24" s="1">
        <v>2.5000000000000001E-2</v>
      </c>
      <c r="F24" s="1">
        <v>0</v>
      </c>
      <c r="I24">
        <f>AVERAGE(Table1[[#This Row],[min]],Table1[[#This Row],[max]])*Table1[[#This Row],[pdf_literature]]/$G$27</f>
        <v>5.3000000000000007</v>
      </c>
      <c r="K24">
        <f>AVERAGE(Table1[[#This Row],[min]],Table1[[#This Row],[max]])*Table1[[#This Row],[pdf]]/$H$27</f>
        <v>0</v>
      </c>
    </row>
    <row r="25" spans="1:12" x14ac:dyDescent="0.25">
      <c r="A25">
        <v>2</v>
      </c>
      <c r="B25" t="s">
        <v>3</v>
      </c>
      <c r="C25">
        <v>56</v>
      </c>
      <c r="D25">
        <v>60</v>
      </c>
      <c r="E25" s="1">
        <v>0</v>
      </c>
      <c r="F25" s="1">
        <v>0</v>
      </c>
      <c r="I25">
        <f>AVERAGE(Table1[[#This Row],[min]],Table1[[#This Row],[max]])*Table1[[#This Row],[pdf_literature]]/$G$27</f>
        <v>0</v>
      </c>
      <c r="K25">
        <f>AVERAGE(Table1[[#This Row],[min]],Table1[[#This Row],[max]])*Table1[[#This Row],[pdf]]/$H$27</f>
        <v>0</v>
      </c>
    </row>
    <row r="26" spans="1:12" x14ac:dyDescent="0.25">
      <c r="A26">
        <v>2</v>
      </c>
      <c r="B26" t="s">
        <v>3</v>
      </c>
      <c r="C26">
        <v>61</v>
      </c>
      <c r="D26" s="1">
        <v>65</v>
      </c>
      <c r="E26" s="1">
        <v>0.05</v>
      </c>
      <c r="F26" s="1">
        <v>0</v>
      </c>
      <c r="I26">
        <f>AVERAGE(Table1[[#This Row],[min]],Table1[[#This Row],[max]])*Table1[[#This Row],[pdf_literature]]/$G$27</f>
        <v>12.600000000000001</v>
      </c>
      <c r="K26">
        <f>AVERAGE(Table1[[#This Row],[min]],Table1[[#This Row],[max]])*Table1[[#This Row],[pdf]]/$H$27</f>
        <v>0</v>
      </c>
    </row>
    <row r="27" spans="1:12" x14ac:dyDescent="0.25">
      <c r="A27">
        <v>2</v>
      </c>
      <c r="B27" t="s">
        <v>3</v>
      </c>
      <c r="C27">
        <v>66</v>
      </c>
      <c r="D27">
        <v>70</v>
      </c>
      <c r="E27" s="9">
        <v>0</v>
      </c>
      <c r="F27" s="1">
        <v>0</v>
      </c>
      <c r="G27">
        <f>SUM(E15:E27)</f>
        <v>0.25</v>
      </c>
      <c r="H27">
        <f>SUM(F15:F27)</f>
        <v>0.21249999999999999</v>
      </c>
      <c r="I27">
        <f>AVERAGE(Table1[[#This Row],[min]],Table1[[#This Row],[max]])*Table1[[#This Row],[pdf_literature]]/$G$27</f>
        <v>0</v>
      </c>
      <c r="J27">
        <f>SUM(I15:I27)</f>
        <v>39.195000000000007</v>
      </c>
      <c r="K27">
        <f>AVERAGE(Table1[[#This Row],[min]],Table1[[#This Row],[max]])*Table1[[#This Row],[pdf]]/$H$27</f>
        <v>0</v>
      </c>
      <c r="L27">
        <f>SUM(K15:K27)</f>
        <v>28.229411764705883</v>
      </c>
    </row>
    <row r="28" spans="1:12" x14ac:dyDescent="0.25">
      <c r="A28">
        <v>3</v>
      </c>
      <c r="B28" t="s">
        <v>3</v>
      </c>
      <c r="C28">
        <v>15</v>
      </c>
      <c r="D28">
        <v>20</v>
      </c>
      <c r="E28">
        <v>7.4999999999999997E-3</v>
      </c>
      <c r="I28">
        <f>AVERAGE(Table1[[#This Row],[min]],Table1[[#This Row],[max]])*Table1[[#This Row],[pdf_literature]]/$G$37</f>
        <v>0.84677419354838701</v>
      </c>
      <c r="K28" t="e">
        <f>AVERAGE(Table1[[#This Row],[min]],Table1[[#This Row],[max]])*Table1[[#This Row],[pdf]]/$H$37</f>
        <v>#DIV/0!</v>
      </c>
    </row>
    <row r="29" spans="1:12" x14ac:dyDescent="0.25">
      <c r="A29">
        <v>3</v>
      </c>
      <c r="B29" t="s">
        <v>3</v>
      </c>
      <c r="C29">
        <v>21</v>
      </c>
      <c r="D29">
        <v>30</v>
      </c>
      <c r="E29">
        <v>0.03</v>
      </c>
      <c r="I29">
        <f>AVERAGE(Table1[[#This Row],[min]],Table1[[#This Row],[max]])*Table1[[#This Row],[pdf_literature]]/$G$37</f>
        <v>4.9354838709677411</v>
      </c>
      <c r="K29" t="e">
        <f>AVERAGE(Table1[[#This Row],[min]],Table1[[#This Row],[max]])*Table1[[#This Row],[pdf]]/$H$37</f>
        <v>#DIV/0!</v>
      </c>
    </row>
    <row r="30" spans="1:12" x14ac:dyDescent="0.25">
      <c r="A30">
        <v>3</v>
      </c>
      <c r="B30" t="s">
        <v>3</v>
      </c>
      <c r="C30">
        <v>31</v>
      </c>
      <c r="D30">
        <v>40</v>
      </c>
      <c r="E30">
        <v>3.7499999999999999E-2</v>
      </c>
      <c r="I30">
        <f>AVERAGE(Table1[[#This Row],[min]],Table1[[#This Row],[max]])*Table1[[#This Row],[pdf_literature]]/$G$37</f>
        <v>8.5887096774193541</v>
      </c>
      <c r="K30" t="e">
        <f>AVERAGE(Table1[[#This Row],[min]],Table1[[#This Row],[max]])*Table1[[#This Row],[pdf]]/$H$37</f>
        <v>#DIV/0!</v>
      </c>
    </row>
    <row r="31" spans="1:12" x14ac:dyDescent="0.25">
      <c r="A31">
        <v>3</v>
      </c>
      <c r="B31" t="s">
        <v>3</v>
      </c>
      <c r="C31">
        <v>41</v>
      </c>
      <c r="D31">
        <v>50</v>
      </c>
      <c r="E31">
        <v>0.01</v>
      </c>
      <c r="I31">
        <f>AVERAGE(Table1[[#This Row],[min]],Table1[[#This Row],[max]])*Table1[[#This Row],[pdf_literature]]/$G$37</f>
        <v>2.9354838709677415</v>
      </c>
      <c r="K31" t="e">
        <f>AVERAGE(Table1[[#This Row],[min]],Table1[[#This Row],[max]])*Table1[[#This Row],[pdf]]/$H$37</f>
        <v>#DIV/0!</v>
      </c>
    </row>
    <row r="32" spans="1:12" x14ac:dyDescent="0.25">
      <c r="A32">
        <v>3</v>
      </c>
      <c r="B32" t="s">
        <v>3</v>
      </c>
      <c r="C32">
        <v>51</v>
      </c>
      <c r="D32">
        <v>60</v>
      </c>
      <c r="E32">
        <v>7.4999999999999997E-3</v>
      </c>
      <c r="I32">
        <f>AVERAGE(Table1[[#This Row],[min]],Table1[[#This Row],[max]])*Table1[[#This Row],[pdf_literature]]/$G$37</f>
        <v>2.6854838709677415</v>
      </c>
      <c r="K32" t="e">
        <f>AVERAGE(Table1[[#This Row],[min]],Table1[[#This Row],[max]])*Table1[[#This Row],[pdf]]/$H$37</f>
        <v>#DIV/0!</v>
      </c>
    </row>
    <row r="33" spans="1:12" x14ac:dyDescent="0.25">
      <c r="A33">
        <v>3</v>
      </c>
      <c r="B33" t="s">
        <v>3</v>
      </c>
      <c r="C33">
        <v>61</v>
      </c>
      <c r="D33">
        <v>70</v>
      </c>
      <c r="E33">
        <v>2.5000000000000001E-3</v>
      </c>
      <c r="I33">
        <f>AVERAGE(Table1[[#This Row],[min]],Table1[[#This Row],[max]])*Table1[[#This Row],[pdf_literature]]/$G$37</f>
        <v>1.0564516129032258</v>
      </c>
      <c r="K33" t="e">
        <f>AVERAGE(Table1[[#This Row],[min]],Table1[[#This Row],[max]])*Table1[[#This Row],[pdf]]/$H$37</f>
        <v>#DIV/0!</v>
      </c>
    </row>
    <row r="34" spans="1:12" x14ac:dyDescent="0.25">
      <c r="A34">
        <v>3</v>
      </c>
      <c r="B34" t="s">
        <v>3</v>
      </c>
      <c r="C34">
        <v>71</v>
      </c>
      <c r="D34">
        <v>80</v>
      </c>
      <c r="E34">
        <v>2.5000000000000001E-3</v>
      </c>
      <c r="I34">
        <f>AVERAGE(Table1[[#This Row],[min]],Table1[[#This Row],[max]])*Table1[[#This Row],[pdf_literature]]/$G$37</f>
        <v>1.2177419354838708</v>
      </c>
      <c r="K34" t="e">
        <f>AVERAGE(Table1[[#This Row],[min]],Table1[[#This Row],[max]])*Table1[[#This Row],[pdf]]/$H$37</f>
        <v>#DIV/0!</v>
      </c>
    </row>
    <row r="35" spans="1:12" x14ac:dyDescent="0.25">
      <c r="A35">
        <v>3</v>
      </c>
      <c r="B35" t="s">
        <v>3</v>
      </c>
      <c r="C35">
        <v>81</v>
      </c>
      <c r="D35">
        <v>90</v>
      </c>
      <c r="E35">
        <v>5.0000000000000001E-3</v>
      </c>
      <c r="I35">
        <f>AVERAGE(Table1[[#This Row],[min]],Table1[[#This Row],[max]])*Table1[[#This Row],[pdf_literature]]/$G$37</f>
        <v>2.7580645161290316</v>
      </c>
      <c r="K35" t="e">
        <f>AVERAGE(Table1[[#This Row],[min]],Table1[[#This Row],[max]])*Table1[[#This Row],[pdf]]/$H$37</f>
        <v>#DIV/0!</v>
      </c>
    </row>
    <row r="36" spans="1:12" x14ac:dyDescent="0.25">
      <c r="A36">
        <v>3</v>
      </c>
      <c r="B36" t="s">
        <v>3</v>
      </c>
      <c r="C36">
        <v>91</v>
      </c>
      <c r="D36">
        <v>100</v>
      </c>
      <c r="E36">
        <v>0</v>
      </c>
      <c r="I36">
        <f>AVERAGE(Table1[[#This Row],[min]],Table1[[#This Row],[max]])*Table1[[#This Row],[pdf_literature]]/$G$37</f>
        <v>0</v>
      </c>
      <c r="K36" t="e">
        <f>AVERAGE(Table1[[#This Row],[min]],Table1[[#This Row],[max]])*Table1[[#This Row],[pdf]]/$H$37</f>
        <v>#DIV/0!</v>
      </c>
    </row>
    <row r="37" spans="1:12" x14ac:dyDescent="0.25">
      <c r="A37">
        <v>3</v>
      </c>
      <c r="B37" t="s">
        <v>3</v>
      </c>
      <c r="C37">
        <v>101</v>
      </c>
      <c r="D37">
        <v>110</v>
      </c>
      <c r="E37">
        <v>2.5000000000000001E-3</v>
      </c>
      <c r="G37">
        <f>SUM(E25:E37)</f>
        <v>0.15500000000000003</v>
      </c>
      <c r="H37">
        <f>SUM(F25:F37)</f>
        <v>0</v>
      </c>
      <c r="I37">
        <f>AVERAGE(Table1[[#This Row],[min]],Table1[[#This Row],[max]])*Table1[[#This Row],[pdf_literature]]/$G$37</f>
        <v>1.7016129032258061</v>
      </c>
      <c r="J37">
        <f>SUM(I28:I37)</f>
        <v>26.725806451612897</v>
      </c>
      <c r="K37" t="e">
        <f>AVERAGE(Table1[[#This Row],[min]],Table1[[#This Row],[max]])*Table1[[#This Row],[pdf]]/$H$37</f>
        <v>#DIV/0!</v>
      </c>
      <c r="L37" t="e">
        <f>SUM(K28:K37)</f>
        <v>#DIV/0!</v>
      </c>
    </row>
    <row r="38" spans="1:12" x14ac:dyDescent="0.25">
      <c r="A38">
        <v>4</v>
      </c>
      <c r="B38" t="s">
        <v>3</v>
      </c>
      <c r="C38">
        <v>22</v>
      </c>
      <c r="D38">
        <v>25</v>
      </c>
      <c r="E38">
        <v>0.02</v>
      </c>
      <c r="I38">
        <f>AVERAGE(Table1[[#This Row],[min]],Table1[[#This Row],[max]])*Table1[[#This Row],[pdf_literature]]/$G$50</f>
        <v>2.2926829268292686</v>
      </c>
      <c r="K38" t="e">
        <f>AVERAGE(Table1[[#This Row],[min]],Table1[[#This Row],[max]])*Table1[[#This Row],[pdf]]/$H$50</f>
        <v>#DIV/0!</v>
      </c>
    </row>
    <row r="39" spans="1:12" x14ac:dyDescent="0.25">
      <c r="A39">
        <v>4</v>
      </c>
      <c r="B39" t="s">
        <v>3</v>
      </c>
      <c r="C39">
        <v>26</v>
      </c>
      <c r="D39">
        <v>30</v>
      </c>
      <c r="E39">
        <v>1.4999999999999999E-2</v>
      </c>
      <c r="I39">
        <f>AVERAGE(Table1[[#This Row],[min]],Table1[[#This Row],[max]])*Table1[[#This Row],[pdf_literature]]/$G$50</f>
        <v>2.0487804878048781</v>
      </c>
      <c r="K39" t="e">
        <f>AVERAGE(Table1[[#This Row],[min]],Table1[[#This Row],[max]])*Table1[[#This Row],[pdf]]/$H$50</f>
        <v>#DIV/0!</v>
      </c>
    </row>
    <row r="40" spans="1:12" x14ac:dyDescent="0.25">
      <c r="A40">
        <v>4</v>
      </c>
      <c r="B40" t="s">
        <v>3</v>
      </c>
      <c r="C40">
        <v>31</v>
      </c>
      <c r="D40">
        <v>35</v>
      </c>
      <c r="E40">
        <v>0.06</v>
      </c>
      <c r="I40">
        <f>AVERAGE(Table1[[#This Row],[min]],Table1[[#This Row],[max]])*Table1[[#This Row],[pdf_literature]]/$G$50</f>
        <v>9.6585365853658534</v>
      </c>
      <c r="K40" t="e">
        <f>AVERAGE(Table1[[#This Row],[min]],Table1[[#This Row],[max]])*Table1[[#This Row],[pdf]]/$H$50</f>
        <v>#DIV/0!</v>
      </c>
    </row>
    <row r="41" spans="1:12" x14ac:dyDescent="0.25">
      <c r="A41">
        <v>4</v>
      </c>
      <c r="B41" t="s">
        <v>3</v>
      </c>
      <c r="C41">
        <v>36</v>
      </c>
      <c r="D41">
        <v>40</v>
      </c>
      <c r="E41">
        <v>2.5000000000000001E-2</v>
      </c>
      <c r="I41">
        <f>AVERAGE(Table1[[#This Row],[min]],Table1[[#This Row],[max]])*Table1[[#This Row],[pdf_literature]]/$G$50</f>
        <v>4.6341463414634152</v>
      </c>
      <c r="K41" t="e">
        <f>AVERAGE(Table1[[#This Row],[min]],Table1[[#This Row],[max]])*Table1[[#This Row],[pdf]]/$H$50</f>
        <v>#DIV/0!</v>
      </c>
    </row>
    <row r="42" spans="1:12" x14ac:dyDescent="0.25">
      <c r="A42">
        <v>4</v>
      </c>
      <c r="B42" t="s">
        <v>3</v>
      </c>
      <c r="C42">
        <v>41</v>
      </c>
      <c r="D42">
        <v>45</v>
      </c>
      <c r="E42">
        <v>0.02</v>
      </c>
      <c r="I42">
        <f>AVERAGE(Table1[[#This Row],[min]],Table1[[#This Row],[max]])*Table1[[#This Row],[pdf_literature]]/$G$50</f>
        <v>4.1951219512195124</v>
      </c>
      <c r="K42" t="e">
        <f>AVERAGE(Table1[[#This Row],[min]],Table1[[#This Row],[max]])*Table1[[#This Row],[pdf]]/$H$50</f>
        <v>#DIV/0!</v>
      </c>
    </row>
    <row r="43" spans="1:12" x14ac:dyDescent="0.25">
      <c r="A43">
        <v>4</v>
      </c>
      <c r="B43" t="s">
        <v>3</v>
      </c>
      <c r="C43">
        <v>46</v>
      </c>
      <c r="D43">
        <v>50</v>
      </c>
      <c r="E43">
        <v>1.4999999999999999E-2</v>
      </c>
      <c r="I43">
        <f>AVERAGE(Table1[[#This Row],[min]],Table1[[#This Row],[max]])*Table1[[#This Row],[pdf_literature]]/$G$50</f>
        <v>3.5121951219512195</v>
      </c>
      <c r="K43" t="e">
        <f>AVERAGE(Table1[[#This Row],[min]],Table1[[#This Row],[max]])*Table1[[#This Row],[pdf]]/$H$50</f>
        <v>#DIV/0!</v>
      </c>
    </row>
    <row r="44" spans="1:12" x14ac:dyDescent="0.25">
      <c r="A44">
        <v>4</v>
      </c>
      <c r="B44" t="s">
        <v>3</v>
      </c>
      <c r="C44">
        <v>51</v>
      </c>
      <c r="D44">
        <v>55</v>
      </c>
      <c r="E44">
        <v>0.02</v>
      </c>
      <c r="I44">
        <f>AVERAGE(Table1[[#This Row],[min]],Table1[[#This Row],[max]])*Table1[[#This Row],[pdf_literature]]/$G$50</f>
        <v>5.1707317073170733</v>
      </c>
      <c r="K44" t="e">
        <f>AVERAGE(Table1[[#This Row],[min]],Table1[[#This Row],[max]])*Table1[[#This Row],[pdf]]/$H$50</f>
        <v>#DIV/0!</v>
      </c>
    </row>
    <row r="45" spans="1:12" x14ac:dyDescent="0.25">
      <c r="A45">
        <v>4</v>
      </c>
      <c r="B45" t="s">
        <v>3</v>
      </c>
      <c r="C45">
        <v>56</v>
      </c>
      <c r="D45">
        <v>60</v>
      </c>
      <c r="E45">
        <v>0.01</v>
      </c>
      <c r="I45">
        <f>AVERAGE(Table1[[#This Row],[min]],Table1[[#This Row],[max]])*Table1[[#This Row],[pdf_literature]]/$G$50</f>
        <v>2.8292682926829267</v>
      </c>
      <c r="K45" t="e">
        <f>AVERAGE(Table1[[#This Row],[min]],Table1[[#This Row],[max]])*Table1[[#This Row],[pdf]]/$H$50</f>
        <v>#DIV/0!</v>
      </c>
    </row>
    <row r="46" spans="1:12" x14ac:dyDescent="0.25">
      <c r="A46">
        <v>4</v>
      </c>
      <c r="B46" t="s">
        <v>3</v>
      </c>
      <c r="C46">
        <v>61</v>
      </c>
      <c r="D46">
        <v>65</v>
      </c>
      <c r="E46">
        <v>0.01</v>
      </c>
      <c r="I46">
        <f>AVERAGE(Table1[[#This Row],[min]],Table1[[#This Row],[max]])*Table1[[#This Row],[pdf_literature]]/$G$50</f>
        <v>3.0731707317073171</v>
      </c>
      <c r="K46" t="e">
        <f>AVERAGE(Table1[[#This Row],[min]],Table1[[#This Row],[max]])*Table1[[#This Row],[pdf]]/$H$50</f>
        <v>#DIV/0!</v>
      </c>
    </row>
    <row r="47" spans="1:12" x14ac:dyDescent="0.25">
      <c r="A47">
        <v>4</v>
      </c>
      <c r="B47" t="s">
        <v>3</v>
      </c>
      <c r="C47">
        <v>66</v>
      </c>
      <c r="D47">
        <v>70</v>
      </c>
      <c r="E47">
        <v>0</v>
      </c>
      <c r="I47">
        <f>AVERAGE(Table1[[#This Row],[min]],Table1[[#This Row],[max]])*Table1[[#This Row],[pdf_literature]]/$G$50</f>
        <v>0</v>
      </c>
      <c r="K47" t="e">
        <f>AVERAGE(Table1[[#This Row],[min]],Table1[[#This Row],[max]])*Table1[[#This Row],[pdf]]/$H$50</f>
        <v>#DIV/0!</v>
      </c>
    </row>
    <row r="48" spans="1:12" x14ac:dyDescent="0.25">
      <c r="A48">
        <v>4</v>
      </c>
      <c r="B48" t="s">
        <v>3</v>
      </c>
      <c r="C48">
        <v>71</v>
      </c>
      <c r="D48">
        <v>75</v>
      </c>
      <c r="E48">
        <v>0</v>
      </c>
      <c r="I48">
        <f>AVERAGE(Table1[[#This Row],[min]],Table1[[#This Row],[max]])*Table1[[#This Row],[pdf_literature]]/$G$50</f>
        <v>0</v>
      </c>
      <c r="K48" t="e">
        <f>AVERAGE(Table1[[#This Row],[min]],Table1[[#This Row],[max]])*Table1[[#This Row],[pdf]]/$H$50</f>
        <v>#DIV/0!</v>
      </c>
    </row>
    <row r="49" spans="1:12" x14ac:dyDescent="0.25">
      <c r="A49">
        <v>4</v>
      </c>
      <c r="B49" t="s">
        <v>3</v>
      </c>
      <c r="C49">
        <v>76</v>
      </c>
      <c r="D49">
        <v>80</v>
      </c>
      <c r="E49">
        <v>0</v>
      </c>
      <c r="I49">
        <f>AVERAGE(Table1[[#This Row],[min]],Table1[[#This Row],[max]])*Table1[[#This Row],[pdf_literature]]/$G$50</f>
        <v>0</v>
      </c>
      <c r="K49" t="e">
        <f>AVERAGE(Table1[[#This Row],[min]],Table1[[#This Row],[max]])*Table1[[#This Row],[pdf]]/$H$50</f>
        <v>#DIV/0!</v>
      </c>
    </row>
    <row r="50" spans="1:12" x14ac:dyDescent="0.25">
      <c r="A50">
        <v>4</v>
      </c>
      <c r="B50" t="s">
        <v>3</v>
      </c>
      <c r="C50">
        <v>81</v>
      </c>
      <c r="D50">
        <v>85</v>
      </c>
      <c r="E50">
        <v>0.01</v>
      </c>
      <c r="G50">
        <f>SUM(E38:E50)</f>
        <v>0.20499999999999999</v>
      </c>
      <c r="H50">
        <f>SUM(F38:F50)</f>
        <v>0</v>
      </c>
      <c r="I50">
        <f>AVERAGE(Table1[[#This Row],[min]],Table1[[#This Row],[max]])*Table1[[#This Row],[pdf_literature]]/$G$50</f>
        <v>4.048780487804879</v>
      </c>
      <c r="J50">
        <f>SUM(I38:I50)</f>
        <v>41.463414634146339</v>
      </c>
      <c r="K50" t="e">
        <f>AVERAGE(Table1[[#This Row],[min]],Table1[[#This Row],[max]])*Table1[[#This Row],[pdf]]/$H$50</f>
        <v>#DIV/0!</v>
      </c>
      <c r="L50" t="e">
        <f>SUM(K38:K50)</f>
        <v>#DIV/0!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7"/>
  <sheetViews>
    <sheetView workbookViewId="0">
      <selection activeCell="G20" sqref="G20"/>
    </sheetView>
  </sheetViews>
  <sheetFormatPr defaultColWidth="9.140625" defaultRowHeight="15" x14ac:dyDescent="0.25"/>
  <cols>
    <col min="1" max="1" width="12.42578125" customWidth="1"/>
    <col min="2" max="2" width="23" customWidth="1"/>
  </cols>
  <sheetData>
    <row r="1" spans="1:9" x14ac:dyDescent="0.25">
      <c r="A1" s="7" t="s">
        <v>1</v>
      </c>
      <c r="B1" s="7" t="s">
        <v>2</v>
      </c>
      <c r="C1" s="7" t="s">
        <v>0</v>
      </c>
      <c r="D1" s="7" t="s">
        <v>4</v>
      </c>
      <c r="E1" s="7" t="s">
        <v>5</v>
      </c>
      <c r="F1" s="7" t="s">
        <v>6</v>
      </c>
    </row>
    <row r="2" spans="1:9" x14ac:dyDescent="0.25">
      <c r="A2" s="4">
        <v>1</v>
      </c>
      <c r="B2" s="4">
        <v>1</v>
      </c>
      <c r="C2" s="4" t="s">
        <v>3</v>
      </c>
      <c r="D2" s="4">
        <v>20</v>
      </c>
      <c r="E2" s="4">
        <v>30</v>
      </c>
      <c r="F2" s="4">
        <v>0.1</v>
      </c>
      <c r="H2">
        <f>AVERAGE(Table2[[#This Row],[min]:[max]])*Table2[[#This Row],[pdf]]</f>
        <v>2.5</v>
      </c>
    </row>
    <row r="3" spans="1:9" x14ac:dyDescent="0.25">
      <c r="A3" s="4">
        <v>1</v>
      </c>
      <c r="B3" s="4">
        <v>1</v>
      </c>
      <c r="C3" s="4" t="s">
        <v>3</v>
      </c>
      <c r="D3" s="4">
        <v>31</v>
      </c>
      <c r="E3" s="4">
        <v>40</v>
      </c>
      <c r="F3" s="4">
        <v>0.1</v>
      </c>
      <c r="H3">
        <f>AVERAGE(Table2[[#This Row],[min]:[max]])*Table2[[#This Row],[pdf]]</f>
        <v>3.5500000000000003</v>
      </c>
    </row>
    <row r="4" spans="1:9" x14ac:dyDescent="0.25">
      <c r="A4" s="4">
        <v>1</v>
      </c>
      <c r="B4" s="4">
        <v>1</v>
      </c>
      <c r="C4" s="4" t="s">
        <v>3</v>
      </c>
      <c r="D4" s="4">
        <v>41</v>
      </c>
      <c r="E4" s="4">
        <v>50</v>
      </c>
      <c r="F4" s="4">
        <v>0.5</v>
      </c>
      <c r="H4">
        <f>AVERAGE(Table2[[#This Row],[min]:[max]])*Table2[[#This Row],[pdf]]</f>
        <v>22.75</v>
      </c>
    </row>
    <row r="5" spans="1:9" x14ac:dyDescent="0.25">
      <c r="A5" s="4">
        <v>1</v>
      </c>
      <c r="B5" s="4">
        <v>1</v>
      </c>
      <c r="C5" s="4" t="s">
        <v>3</v>
      </c>
      <c r="D5" s="4">
        <v>51</v>
      </c>
      <c r="E5" s="4">
        <v>60</v>
      </c>
      <c r="F5" s="4">
        <v>0.3</v>
      </c>
      <c r="H5">
        <f>AVERAGE(Table2[[#This Row],[min]:[max]])*Table2[[#This Row],[pdf]]</f>
        <v>16.649999999999999</v>
      </c>
      <c r="I5">
        <f>SUM(H2:H5)</f>
        <v>45.45</v>
      </c>
    </row>
    <row r="6" spans="1:9" x14ac:dyDescent="0.25">
      <c r="A6" s="4">
        <v>1</v>
      </c>
      <c r="B6" s="4">
        <v>2</v>
      </c>
      <c r="C6" s="4" t="s">
        <v>3</v>
      </c>
      <c r="D6" s="4">
        <v>20</v>
      </c>
      <c r="E6" s="4">
        <v>30</v>
      </c>
      <c r="F6" s="4"/>
      <c r="H6">
        <f>AVERAGE(Table2[[#This Row],[min]:[max]])*Table2[[#This Row],[pdf]]</f>
        <v>0</v>
      </c>
    </row>
    <row r="7" spans="1:9" x14ac:dyDescent="0.25">
      <c r="A7" s="4">
        <v>1</v>
      </c>
      <c r="B7" s="4">
        <v>2</v>
      </c>
      <c r="C7" s="4" t="s">
        <v>3</v>
      </c>
      <c r="D7" s="4">
        <v>31</v>
      </c>
      <c r="E7" s="4">
        <v>40</v>
      </c>
      <c r="F7" s="4"/>
      <c r="H7">
        <f>AVERAGE(Table2[[#This Row],[min]:[max]])*Table2[[#This Row],[pdf]]</f>
        <v>0</v>
      </c>
    </row>
    <row r="8" spans="1:9" x14ac:dyDescent="0.25">
      <c r="A8" s="3">
        <v>1</v>
      </c>
      <c r="B8" s="4">
        <v>2</v>
      </c>
      <c r="C8" s="3" t="s">
        <v>3</v>
      </c>
      <c r="D8" s="4">
        <v>41</v>
      </c>
      <c r="E8" s="4">
        <v>50</v>
      </c>
      <c r="F8" s="3"/>
      <c r="H8">
        <f>AVERAGE(Table2[[#This Row],[min]:[max]])*Table2[[#This Row],[pdf]]</f>
        <v>0</v>
      </c>
    </row>
    <row r="9" spans="1:9" x14ac:dyDescent="0.25">
      <c r="A9" s="4">
        <v>1</v>
      </c>
      <c r="B9" s="4">
        <v>2</v>
      </c>
      <c r="C9" s="4" t="s">
        <v>3</v>
      </c>
      <c r="D9" s="4">
        <v>51</v>
      </c>
      <c r="E9" s="4">
        <v>60</v>
      </c>
      <c r="F9" s="4"/>
      <c r="H9">
        <f>AVERAGE(Table2[[#This Row],[min]:[max]])*Table2[[#This Row],[pdf]]</f>
        <v>0</v>
      </c>
      <c r="I9">
        <f>SUM(H6:H9)</f>
        <v>0</v>
      </c>
    </row>
    <row r="10" spans="1:9" x14ac:dyDescent="0.25">
      <c r="A10" s="4">
        <v>1</v>
      </c>
      <c r="B10" s="4">
        <v>3</v>
      </c>
      <c r="C10" s="4" t="s">
        <v>3</v>
      </c>
      <c r="D10" s="4">
        <v>20</v>
      </c>
      <c r="E10" s="4">
        <v>30</v>
      </c>
      <c r="F10" s="4"/>
      <c r="H10">
        <f>AVERAGE(Table2[[#This Row],[min]:[max]])*Table2[[#This Row],[pdf]]</f>
        <v>0</v>
      </c>
    </row>
    <row r="11" spans="1:9" x14ac:dyDescent="0.25">
      <c r="A11" s="4">
        <v>1</v>
      </c>
      <c r="B11" s="4">
        <v>3</v>
      </c>
      <c r="C11" s="4" t="s">
        <v>3</v>
      </c>
      <c r="D11" s="4">
        <v>31</v>
      </c>
      <c r="E11" s="4">
        <v>40</v>
      </c>
      <c r="F11" s="4"/>
      <c r="H11">
        <f>AVERAGE(Table2[[#This Row],[min]:[max]])*Table2[[#This Row],[pdf]]</f>
        <v>0</v>
      </c>
    </row>
    <row r="12" spans="1:9" x14ac:dyDescent="0.25">
      <c r="A12" s="4">
        <v>1</v>
      </c>
      <c r="B12" s="4">
        <v>3</v>
      </c>
      <c r="C12" s="4" t="s">
        <v>3</v>
      </c>
      <c r="D12" s="4">
        <v>41</v>
      </c>
      <c r="E12" s="4">
        <v>50</v>
      </c>
      <c r="F12" s="4"/>
      <c r="H12">
        <f>AVERAGE(Table2[[#This Row],[min]:[max]])*Table2[[#This Row],[pdf]]</f>
        <v>0</v>
      </c>
    </row>
    <row r="13" spans="1:9" x14ac:dyDescent="0.25">
      <c r="A13" s="4">
        <v>1</v>
      </c>
      <c r="B13" s="4">
        <v>3</v>
      </c>
      <c r="C13" s="4" t="s">
        <v>3</v>
      </c>
      <c r="D13" s="4">
        <v>51</v>
      </c>
      <c r="E13" s="4">
        <v>60</v>
      </c>
      <c r="F13" s="4"/>
      <c r="H13">
        <f>AVERAGE(Table2[[#This Row],[min]:[max]])*Table2[[#This Row],[pdf]]</f>
        <v>0</v>
      </c>
      <c r="I13">
        <f>SUM(H10:H13)</f>
        <v>0</v>
      </c>
    </row>
    <row r="14" spans="1:9" x14ac:dyDescent="0.25">
      <c r="A14" s="4">
        <v>1</v>
      </c>
      <c r="B14" s="4">
        <v>4</v>
      </c>
      <c r="C14" s="4" t="s">
        <v>3</v>
      </c>
      <c r="D14" s="4">
        <v>20</v>
      </c>
      <c r="E14" s="4">
        <v>30</v>
      </c>
      <c r="F14" s="4"/>
      <c r="H14">
        <f>AVERAGE(Table2[[#This Row],[min]:[max]])*Table2[[#This Row],[pdf]]</f>
        <v>0</v>
      </c>
    </row>
    <row r="15" spans="1:9" x14ac:dyDescent="0.25">
      <c r="A15" s="4">
        <v>1</v>
      </c>
      <c r="B15" s="4">
        <v>4</v>
      </c>
      <c r="C15" s="4" t="s">
        <v>3</v>
      </c>
      <c r="D15" s="4">
        <v>31</v>
      </c>
      <c r="E15" s="4">
        <v>40</v>
      </c>
      <c r="F15" s="4"/>
      <c r="H15">
        <f>AVERAGE(Table2[[#This Row],[min]:[max]])*Table2[[#This Row],[pdf]]</f>
        <v>0</v>
      </c>
    </row>
    <row r="16" spans="1:9" x14ac:dyDescent="0.25">
      <c r="A16" s="3">
        <v>1</v>
      </c>
      <c r="B16" s="4">
        <v>4</v>
      </c>
      <c r="C16" s="3" t="s">
        <v>3</v>
      </c>
      <c r="D16" s="4">
        <v>41</v>
      </c>
      <c r="E16" s="4">
        <v>50</v>
      </c>
      <c r="F16" s="3"/>
      <c r="H16">
        <f>AVERAGE(Table2[[#This Row],[min]:[max]])*Table2[[#This Row],[pdf]]</f>
        <v>0</v>
      </c>
    </row>
    <row r="17" spans="1:9" x14ac:dyDescent="0.25">
      <c r="A17" s="8">
        <v>1</v>
      </c>
      <c r="B17" s="8">
        <v>4</v>
      </c>
      <c r="C17" s="8" t="s">
        <v>3</v>
      </c>
      <c r="D17" s="8">
        <v>51</v>
      </c>
      <c r="E17" s="8">
        <v>60</v>
      </c>
      <c r="F17" s="8"/>
      <c r="H17">
        <f>AVERAGE(Table2[[#This Row],[min]:[max]])*Table2[[#This Row],[pdf]]</f>
        <v>0</v>
      </c>
      <c r="I17">
        <f>SUM(H14:H17)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lifetime_tuned</vt:lpstr>
      <vt:lpstr>lifetime_tuned_v3</vt:lpstr>
      <vt:lpstr>lifetime_tuned_v2</vt:lpstr>
      <vt:lpstr>shortened_lifetime</vt:lpstr>
      <vt:lpstr>lifetime_empirical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2024-10-06T09:48:56Z</dcterms:modified>
</cp:coreProperties>
</file>