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kte\02_ghd-befragung\20_sonstiges\"/>
    </mc:Choice>
  </mc:AlternateContent>
  <bookViews>
    <workbookView xWindow="0" yWindow="0" windowWidth="28800" windowHeight="11700"/>
  </bookViews>
  <sheets>
    <sheet name="Druckfertige Tabellen_NA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C">'[2]Zahlen Super'!$F$2</definedName>
    <definedName name="__q33" hidden="1">{"'Verkehr-Personen'!$A$5:$J$26"}</definedName>
    <definedName name="__r" hidden="1">{"'Verkehr-Personen'!$A$5:$J$26"}</definedName>
    <definedName name="__r6r6" hidden="1">{"'Verkehr-Personen'!$A$5:$J$26"}</definedName>
    <definedName name="_C">'[3]Zahlen Super'!$F$2</definedName>
    <definedName name="_Fernwärme">[1]Ergebnisdaten!$B$268:$N$310</definedName>
    <definedName name="_Gas">[1]Ergebnisdaten!$B$46:$N$88</definedName>
    <definedName name="_Heizöl">[1]Ergebnisdaten!$B$224:$N$266</definedName>
    <definedName name="_Holz">[1]Ergebnisdaten!$B$90:$N$132</definedName>
    <definedName name="_Kohle">[1]Ergebnisdaten!$B$2:$N$44</definedName>
    <definedName name="_Kraftstoff">[1]Ergebnisdaten!$B$180:$N$222</definedName>
    <definedName name="_q33" hidden="1">{"'Verkehr-Personen'!$A$5:$J$26"}</definedName>
    <definedName name="_r" hidden="1">{"'Verkehr-Personen'!$A$5:$J$26"}</definedName>
    <definedName name="_r6r6" hidden="1">{"'Verkehr-Personen'!$A$5:$J$26"}</definedName>
    <definedName name="_Solarwärme">[1]Ergebnisdaten!$B$356:$N$398</definedName>
    <definedName name="_Strom">[1]Ergebnisdaten!$B$491:$N$533</definedName>
    <definedName name="_Umweltwärme">[1]Ergebnisdaten!$B$312:$N$354</definedName>
    <definedName name="a" hidden="1">{"'Verkehr-Personen'!$A$5:$J$26"}</definedName>
    <definedName name="aa" hidden="1">{"'Verkehr-Personen'!$A$5:$J$26"}</definedName>
    <definedName name="aaaa" hidden="1">{"'Verkehr-Personen'!$A$5:$J$26"}</definedName>
    <definedName name="ääääääää" hidden="1">{"'Verkehr-Personen'!$A$5:$J$26"}</definedName>
    <definedName name="aaaaaaaaaaaaaaaaaaaaaaaaaaaaaaaaaaaaa" hidden="1">{"'Verkehr-Personen'!$A$5:$J$26"}</definedName>
    <definedName name="aaaaaabb" hidden="1">{"'Verkehr-Personen'!$A$5:$J$26"}</definedName>
    <definedName name="aaws" hidden="1">{"'Verkehr-Personen'!$A$5:$J$26"}</definedName>
    <definedName name="ab" hidden="1">{"'Verkehr-Personen'!$A$5:$J$26"}</definedName>
    <definedName name="abssoll" hidden="1">{"'Verkehr-Personen'!$A$5:$J$26"}</definedName>
    <definedName name="achtele" hidden="1">{"'Verkehr-Personen'!$A$5:$J$26"}</definedName>
    <definedName name="aeffle" hidden="1">{"'Verkehr-Personen'!$A$5:$J$26"}</definedName>
    <definedName name="aejrpfyk" hidden="1">{"'Verkehr-Personen'!$A$5:$J$26"}</definedName>
    <definedName name="akaiserkoenig" hidden="1">{"'Verkehr-Personen'!$A$5:$J$26"}</definedName>
    <definedName name="alexander" hidden="1">{"'Verkehr-Personen'!$A$5:$J$26"}</definedName>
    <definedName name="allesgestreift" hidden="1">{"'Verkehr-Personen'!$A$5:$J$26"}</definedName>
    <definedName name="alpen" hidden="1">{"'Verkehr-Personen'!$A$5:$J$26"}</definedName>
    <definedName name="alpenle" hidden="1">{"'Verkehr-Personen'!$A$5:$J$26"}</definedName>
    <definedName name="alple" hidden="1">{"'Verkehr-Personen'!$A$5:$J$26"}</definedName>
    <definedName name="amadeus" hidden="1">{"'Verkehr-Personen'!$A$5:$J$26"}</definedName>
    <definedName name="amdicksten" hidden="1">{"'Verkehr-Personen'!$A$5:$J$26"}</definedName>
    <definedName name="Anne" hidden="1">{"'Verkehr-Personen'!$A$5:$J$26"}</definedName>
    <definedName name="annemarie" hidden="1">{"'Verkehr-Personen'!$A$5:$J$26"}</definedName>
    <definedName name="Anti" hidden="1">{"'Verkehr-Personen'!$A$5:$J$26"}</definedName>
    <definedName name="anton" hidden="1">{"'Verkehr-Personen'!$A$5:$J$26"}</definedName>
    <definedName name="anzug" hidden="1">{"'Verkehr-Personen'!$A$5:$J$26"}</definedName>
    <definedName name="ardnerle" hidden="1">{"'Verkehr-Personen'!$A$5:$J$26"}</definedName>
    <definedName name="arsch" hidden="1">{"'Verkehr-Personen'!$A$5:$J$26"}</definedName>
    <definedName name="arsch2" hidden="1">{"'Verkehr-Personen'!$A$5:$J$26"}</definedName>
    <definedName name="asang" hidden="1">{"'Verkehr-Personen'!$A$5:$J$26"}</definedName>
    <definedName name="asdwae" hidden="1">{"'Verkehr-Personen'!$A$5:$J$26"}</definedName>
    <definedName name="assd" hidden="1">{"'Verkehr-Personen'!$A$5:$J$26"}</definedName>
    <definedName name="aubtob" hidden="1">{"'Verkehr-Personen'!$A$5:$J$26"}</definedName>
    <definedName name="aues" hidden="1">{"'Verkehr-Personen'!$A$5:$J$26"}</definedName>
    <definedName name="auto" hidden="1">{"'Verkehr-Personen'!$A$5:$J$26"}</definedName>
    <definedName name="autob" hidden="1">{"'Verkehr-Personen'!$A$5:$J$26"}</definedName>
    <definedName name="awer" hidden="1">{"'Verkehr-Personen'!$A$5:$J$26"}</definedName>
    <definedName name="awesdf" hidden="1">{"'Verkehr-Personen'!$A$5:$J$26"}</definedName>
    <definedName name="aylk" hidden="1">{"'Verkehr-Personen'!$A$5:$J$26"}</definedName>
    <definedName name="aysdxcb" hidden="1">{"'Verkehr-Personen'!$A$5:$J$26"}</definedName>
    <definedName name="babi" hidden="1">{"'Verkehr-Personen'!$A$5:$J$26"}</definedName>
    <definedName name="babiliele" hidden="1">{"'Verkehr-Personen'!$A$5:$J$26"}</definedName>
    <definedName name="bachle" hidden="1">{"'Verkehr-Personen'!$A$5:$J$26"}</definedName>
    <definedName name="bahnkard" hidden="1">{"'Verkehr-Personen'!$A$5:$J$26"}</definedName>
    <definedName name="bahnkrateeeen" hidden="1">{"'Verkehr-Personen'!$A$5:$J$26"}</definedName>
    <definedName name="bearbeiten" hidden="1">{"'Verkehr-Personen'!$A$5:$J$26"}</definedName>
    <definedName name="behalten" hidden="1">{"'Verkehr-Personen'!$A$5:$J$26"}</definedName>
    <definedName name="beierle" hidden="1">{"'Verkehr-Personen'!$A$5:$J$26"}</definedName>
    <definedName name="bekommendndnd" hidden="1">{"'Verkehr-Personen'!$A$5:$J$26"}</definedName>
    <definedName name="beleibt" hidden="1">{"'Verkehr-Personen'!$A$5:$J$26"}</definedName>
    <definedName name="belibt" hidden="1">{"'Verkehr-Personen'!$A$5:$J$26"}</definedName>
    <definedName name="benz" hidden="1">{"'Verkehr-Personen'!$A$5:$J$26"}</definedName>
    <definedName name="bernd" hidden="1">{"'Verkehr-Personen'!$A$5:$J$26"}</definedName>
    <definedName name="bettle" hidden="1">{"'Verkehr-Personen'!$A$5:$J$26"}</definedName>
    <definedName name="bettt" hidden="1">{"'Verkehr-Personen'!$A$5:$J$26"}</definedName>
    <definedName name="birbitkommt" hidden="1">{"'Verkehr-Personen'!$A$5:$J$26"}</definedName>
    <definedName name="birger" hidden="1">{"'Verkehr-Personen'!$A$5:$J$26"}</definedName>
    <definedName name="birgerle" hidden="1">{"'Verkehr-Personen'!$A$5:$J$26"}</definedName>
    <definedName name="birgitkommt" hidden="1">{"'Verkehr-Personen'!$A$5:$J$26"}</definedName>
    <definedName name="bismarck" hidden="1">{"'Verkehr-Personen'!$A$5:$J$26"}</definedName>
    <definedName name="blaettle" hidden="1">{"'Verkehr-Personen'!$A$5:$J$26"}</definedName>
    <definedName name="blaettlelein" hidden="1">{"'Verkehr-Personen'!$A$5:$J$26"}</definedName>
    <definedName name="blattt" hidden="1">{"'Verkehr-Personen'!$A$5:$J$26"}</definedName>
    <definedName name="blattttttttt" hidden="1">{"'Verkehr-Personen'!$A$5:$J$26"}</definedName>
    <definedName name="blauaeugig" hidden="1">{"'Verkehr-Personen'!$A$5:$J$26"}</definedName>
    <definedName name="blaueaugen" hidden="1">{"'Verkehr-Personen'!$A$5:$J$26"}</definedName>
    <definedName name="blaueswunder" hidden="1">{"'Verkehr-Personen'!$A$5:$J$26"}</definedName>
    <definedName name="blederfilm" hidden="1">{"'Verkehr-Personen'!$A$5:$J$26"}</definedName>
    <definedName name="bloed" hidden="1">{"'Verkehr-Personen'!$A$5:$J$26"}</definedName>
    <definedName name="bloedeleut" hidden="1">{"'Verkehr-Personen'!$A$5:$J$26"}</definedName>
    <definedName name="blondehaare" hidden="1">{"'Verkehr-Personen'!$A$5:$J$26"}</definedName>
    <definedName name="blueht" hidden="1">{"'Verkehr-Personen'!$A$5:$J$26"}</definedName>
    <definedName name="bluesele" hidden="1">{"'Verkehr-Personen'!$A$5:$J$26"}</definedName>
    <definedName name="blume" hidden="1">{"'Verkehr-Personen'!$A$5:$J$26"}</definedName>
    <definedName name="blumenkohl" hidden="1">{"'Verkehr-Personen'!$A$5:$J$26"}</definedName>
    <definedName name="bluse" hidden="1">{"'Verkehr-Personen'!$A$5:$J$26"}</definedName>
    <definedName name="blutwurst" hidden="1">{"'Verkehr-Personen'!$A$5:$J$26"}</definedName>
    <definedName name="blutwurstleinilein" hidden="1">{"'Verkehr-Personen'!$A$5:$J$26"}</definedName>
    <definedName name="blutwurtst" hidden="1">{"'Verkehr-Personen'!$A$5:$J$26"}</definedName>
    <definedName name="boenisch" hidden="1">{"'Verkehr-Personen'!$A$5:$J$26"}</definedName>
    <definedName name="braun" hidden="1">{"'Verkehr-Personen'!$A$5:$J$26"}</definedName>
    <definedName name="braunäugig" hidden="1">{"'Verkehr-Personen'!$A$5:$J$26"}</definedName>
    <definedName name="braunschwarz" hidden="1">{"'Verkehr-Personen'!$A$5:$J$26"}</definedName>
    <definedName name="brot" hidden="1">{"'Verkehr-Personen'!$A$5:$J$26"}</definedName>
    <definedName name="bruno" hidden="1">{"'Verkehr-Personen'!$A$5:$J$26"}</definedName>
    <definedName name="brunokommt" hidden="1">{"'Verkehr-Personen'!$A$5:$J$26"}</definedName>
    <definedName name="brunokommtbald" hidden="1">{"'Verkehr-Personen'!$A$5:$J$26"}</definedName>
    <definedName name="brunoossososoososos" hidden="1">{"'Verkehr-Personen'!$A$5:$J$26"}</definedName>
    <definedName name="brustkrebs" hidden="1">{"'Verkehr-Personen'!$A$5:$J$26"}</definedName>
    <definedName name="bsmarckle" hidden="1">{"'Verkehr-Personen'!$A$5:$J$26"}</definedName>
    <definedName name="bycicle" hidden="1">{"'Verkehr-Personen'!$A$5:$J$26"}</definedName>
    <definedName name="callas" hidden="1">{"'Verkehr-Personen'!$A$5:$J$26"}</definedName>
    <definedName name="callasle" hidden="1">{"'Verkehr-Personen'!$A$5:$J$26"}</definedName>
    <definedName name="ccccccccccccc" hidden="1">{"'Verkehr-Personen'!$A$5:$J$26"}</definedName>
    <definedName name="cccccccccccccc" hidden="1">{"'Verkehr-Personen'!$A$5:$J$26"}</definedName>
    <definedName name="chen" hidden="1">{"'Verkehr-Personen'!$A$5:$J$26"}</definedName>
    <definedName name="Chris" hidden="1">{"'Verkehr-Personen'!$A$5:$J$26"}</definedName>
    <definedName name="citroen" hidden="1">{"'Verkehr-Personen'!$A$5:$J$26"}</definedName>
    <definedName name="cola" hidden="1">{"'Verkehr-Personen'!$A$5:$J$26"}</definedName>
    <definedName name="coladdd" hidden="1">{"'Verkehr-Personen'!$A$5:$J$26"}</definedName>
    <definedName name="collalslslsls" hidden="1">{"'Verkehr-Personen'!$A$5:$J$26"}</definedName>
    <definedName name="Conny" hidden="1">{"'Verkehr-Personen'!$A$5:$J$26"}</definedName>
    <definedName name="Country">[4]Cover!$G$107</definedName>
    <definedName name="dani" hidden="1">{"'Verkehr-Personen'!$A$5:$J$26"}</definedName>
    <definedName name="daniel" hidden="1">{"'Verkehr-Personen'!$A$5:$J$26"}</definedName>
    <definedName name="darmkrebs" hidden="1">{"'Verkehr-Personen'!$A$5:$J$26"}</definedName>
    <definedName name="dasistzumauswachsen" hidden="1">{"'Verkehr-Personen'!$A$5:$J$26"}</definedName>
    <definedName name="dasitpuppe" hidden="1">{"'Verkehr-Personen'!$A$5:$J$26"}</definedName>
    <definedName name="dddd" hidden="1">{"'Verkehr-Personen'!$A$5:$J$26"}</definedName>
    <definedName name="dddddddddddddddoof" hidden="1">{"'Verkehr-Personen'!$A$5:$J$26"}</definedName>
    <definedName name="dddddddddddddpeope" hidden="1">{"'Verkehr-Personen'!$A$5:$J$26"}</definedName>
    <definedName name="ddddrrr" hidden="1">{"'Verkehr-Personen'!$A$5:$J$26"}</definedName>
    <definedName name="dddoooooooooood" hidden="1">{"'Verkehr-Personen'!$A$5:$J$26"}</definedName>
    <definedName name="decke" hidden="1">{"'Verkehr-Personen'!$A$5:$J$26"}</definedName>
    <definedName name="deinle" hidden="1">{"'Verkehr-Personen'!$A$5:$J$26"}</definedName>
    <definedName name="deristdoffff" hidden="1">{"'Verkehr-Personen'!$A$5:$J$26"}</definedName>
    <definedName name="df">#REF!</definedName>
    <definedName name="dfgd" hidden="1">{"'Verkehr-Personen'!$A$5:$J$26"}</definedName>
    <definedName name="dfsd" hidden="1">{"'Verkehr-Personen'!$A$5:$J$26"}</definedName>
    <definedName name="dick" hidden="1">{"'Verkehr-Personen'!$A$5:$J$26"}</definedName>
    <definedName name="dicklich" hidden="1">{"'Verkehr-Personen'!$A$5:$J$26"}</definedName>
    <definedName name="didididide" hidden="1">{"'Verkehr-Personen'!$A$5:$J$26"}</definedName>
    <definedName name="dieter" hidden="1">{"'Verkehr-Personen'!$A$5:$J$26"}</definedName>
    <definedName name="diewohnen" hidden="1">{"'Verkehr-Personen'!$A$5:$J$26"}</definedName>
    <definedName name="doch" hidden="1">{"'Verkehr-Personen'!$A$5:$J$26"}</definedName>
    <definedName name="doddddddddddddddddddddd" hidden="1">{"'Verkehr-Personen'!$A$5:$J$26"}</definedName>
    <definedName name="dof" hidden="1">{"'Verkehr-Personen'!$A$5:$J$26"}</definedName>
    <definedName name="dofile" hidden="1">{"'Verkehr-Personen'!$A$5:$J$26"}</definedName>
    <definedName name="dofundbleod" hidden="1">{"'Verkehr-Personen'!$A$5:$J$26"}</definedName>
    <definedName name="dofunddaemlich" hidden="1">{"'Verkehr-Personen'!$A$5:$J$26"}</definedName>
    <definedName name="Dooof" hidden="1">{"'Verkehr-Personen'!$A$5:$J$26"}</definedName>
    <definedName name="dorenhecke" hidden="1">{"'Verkehr-Personen'!$A$5:$J$26"}</definedName>
    <definedName name="dpppppppppppp" hidden="1">{"'Verkehr-Personen'!$A$5:$J$26"}</definedName>
    <definedName name="drehen" hidden="1">{"'Verkehr-Personen'!$A$5:$J$26"}</definedName>
    <definedName name="drrdrtirt" hidden="1">{"'Verkehr-Personen'!$A$5:$J$26"}</definedName>
    <definedName name="drtzfgjh" hidden="1">{"'Verkehr-Personen'!$A$5:$J$26"}</definedName>
    <definedName name="dummundbloed" hidden="1">{"'Verkehr-Personen'!$A$5:$J$26"}</definedName>
    <definedName name="dunkelrot" hidden="1">{"'Verkehr-Personen'!$A$5:$J$26"}</definedName>
    <definedName name="dunkelrotbraun" hidden="1">{"'Verkehr-Personen'!$A$5:$J$26"}</definedName>
    <definedName name="dunkelrotglelb" hidden="1">{"'Verkehr-Personen'!$A$5:$J$26"}</definedName>
    <definedName name="dyx" hidden="1">{"'Verkehr-Personen'!$A$5:$J$26"}</definedName>
    <definedName name="Edith" hidden="1">{"'Verkehr-Personen'!$A$5:$J$26"}</definedName>
    <definedName name="eeeeeeeeeee" hidden="1">{"'Verkehr-Personen'!$A$5:$J$26"}</definedName>
    <definedName name="eff">'[5]costs - data'!$B$18</definedName>
    <definedName name="efrzfrz" hidden="1">{"'Verkehr-Personen'!$A$5:$J$26"}</definedName>
    <definedName name="egdf" hidden="1">{"'Verkehr-Personen'!$A$5:$J$26"}</definedName>
    <definedName name="egfd" hidden="1">{"'Verkehr-Personen'!$A$5:$J$26"}</definedName>
    <definedName name="einkauf" hidden="1">{"'Verkehr-Personen'!$A$5:$J$26"}</definedName>
    <definedName name="einkaufen" hidden="1">{"'Verkehr-Personen'!$A$5:$J$26"}</definedName>
    <definedName name="elsasser" hidden="1">{"'Verkehr-Personen'!$A$5:$J$26"}</definedName>
    <definedName name="embolie" hidden="1">{"'Verkehr-Personen'!$A$5:$J$26"}</definedName>
    <definedName name="enelbert" hidden="1">{"'Verkehr-Personen'!$A$5:$J$26"}</definedName>
    <definedName name="Eng">[4]Cover!$G$111</definedName>
    <definedName name="erdfb" hidden="1">{"'Verkehr-Personen'!$A$5:$J$26"}</definedName>
    <definedName name="erdfbxc" hidden="1">{"'Verkehr-Personen'!$A$5:$J$26"}</definedName>
    <definedName name="erdxc" hidden="1">{"'Verkehr-Personen'!$A$5:$J$26"}</definedName>
    <definedName name="ERG" hidden="1">{"'Verkehr-Personen'!$A$5:$J$26"}</definedName>
    <definedName name="ernte" hidden="1">{"'Verkehr-Personen'!$A$5:$J$26"}</definedName>
    <definedName name="esdf" hidden="1">{"'Verkehr-Personen'!$A$5:$J$26"}</definedName>
    <definedName name="esele" hidden="1">{"'Verkehr-Personen'!$A$5:$J$26"}</definedName>
    <definedName name="esreicht" hidden="1">{"'Verkehr-Personen'!$A$5:$J$26"}</definedName>
    <definedName name="esreichtle" hidden="1">{"'Verkehr-Personen'!$A$5:$J$26"}</definedName>
    <definedName name="esreichtwirklich" hidden="1">{"'Verkehr-Personen'!$A$5:$J$26"}</definedName>
    <definedName name="esreichtwirklichun" hidden="1">{"'Verkehr-Personen'!$A$5:$J$26"}</definedName>
    <definedName name="esreichtwirklllll" hidden="1">{"'Verkehr-Personen'!$A$5:$J$26"}</definedName>
    <definedName name="esreichwirkli" hidden="1">{"'Verkehr-Personen'!$A$5:$J$26"}</definedName>
    <definedName name="etfg" hidden="1">{"'Verkehr-Personen'!$A$5:$J$26"}</definedName>
    <definedName name="ewsd" hidden="1">{"'Verkehr-Personen'!$A$5:$J$26"}</definedName>
    <definedName name="ewsdxc" hidden="1">{"'Verkehr-Personen'!$A$5:$J$26"}</definedName>
    <definedName name="ewsgdxvc" hidden="1">{"'Verkehr-Personen'!$A$5:$J$26"}</definedName>
    <definedName name="Excel_BuiltIn_Print_Area_25">#REF!</definedName>
    <definedName name="Excel_BuiltIn_Print_Area_26">#REF!</definedName>
    <definedName name="Excel_BuiltIn_Print_Titles_25">#REF!</definedName>
    <definedName name="Excel_BuiltIn_Print_Titles_26">#REF!</definedName>
    <definedName name="farttten" hidden="1">{"'Verkehr-Personen'!$A$5:$J$26"}</definedName>
    <definedName name="fcg" hidden="1">{"'Verkehr-Personen'!$A$5:$J$26"}</definedName>
    <definedName name="fehlerhaft" hidden="1">{"'Verkehr-Personen'!$A$5:$J$26"}</definedName>
    <definedName name="fenster" hidden="1">{"'Verkehr-Personen'!$A$5:$J$26"}</definedName>
    <definedName name="fensterle" hidden="1">{"'Verkehr-Personen'!$A$5:$J$26"}</definedName>
    <definedName name="fernsehen" hidden="1">{"'Verkehr-Personen'!$A$5:$J$26"}</definedName>
    <definedName name="ferro" hidden="1">{"'Verkehr-Personen'!$A$5:$J$26"}</definedName>
    <definedName name="fesr" hidden="1">{"'Verkehr-Personen'!$A$5:$J$26"}</definedName>
    <definedName name="fettte" hidden="1">{"'Verkehr-Personen'!$A$5:$J$26"}</definedName>
    <definedName name="fffdf" hidden="1">{"'Verkehr-Personen'!$A$5:$J$26"}</definedName>
    <definedName name="ffffle" hidden="1">{"'Verkehr-Personen'!$A$5:$J$26"}</definedName>
    <definedName name="FirstColHidSheet_TS02">[6]HEAT!$AC$6</definedName>
    <definedName name="fliegerle" hidden="1">{"'Verkehr-Personen'!$A$5:$J$26"}</definedName>
    <definedName name="flugzeug" hidden="1">{"'Verkehr-Personen'!$A$5:$J$26"}</definedName>
    <definedName name="forst" hidden="1">{"'Verkehr-Personen'!$A$5:$J$26"}</definedName>
    <definedName name="foto" hidden="1">{"'Verkehr-Personen'!$A$5:$J$26"}</definedName>
    <definedName name="franken" hidden="1">{"'Verkehr-Personen'!$A$5:$J$26"}</definedName>
    <definedName name="franz" hidden="1">{"'Verkehr-Personen'!$A$5:$J$26"}</definedName>
    <definedName name="franzle" hidden="1">{"'Verkehr-Personen'!$A$5:$J$26"}</definedName>
    <definedName name="fraugraefin" hidden="1">{"'Verkehr-Personen'!$A$5:$J$26"}</definedName>
    <definedName name="friederich" hidden="1">{"'Verkehr-Personen'!$A$5:$J$26"}</definedName>
    <definedName name="Fritz" hidden="1">{"'Verkehr-Personen'!$A$5:$J$26"}</definedName>
    <definedName name="fruehling" hidden="1">{"'Verkehr-Personen'!$A$5:$J$26"}</definedName>
    <definedName name="fruheherbst" hidden="1">{"'Verkehr-Personen'!$A$5:$J$26"}</definedName>
    <definedName name="fuehlen" hidden="1">{"'Verkehr-Personen'!$A$5:$J$26"}</definedName>
    <definedName name="fuesse" hidden="1">{"'Verkehr-Personen'!$A$5:$J$26"}</definedName>
    <definedName name="gabriele" hidden="1">{"'Verkehr-Personen'!$A$5:$J$26"}</definedName>
    <definedName name="gabrieleferro" hidden="1">{"'Verkehr-Personen'!$A$5:$J$26"}</definedName>
    <definedName name="garbrudldldld" hidden="1">{"'Verkehr-Personen'!$A$5:$J$26"}</definedName>
    <definedName name="garbruek" hidden="1">{"'Verkehr-Personen'!$A$5:$J$26"}</definedName>
    <definedName name="gegeloiej" hidden="1">{"'Verkehr-Personen'!$A$5:$J$26"}</definedName>
    <definedName name="gelb" hidden="1">{"'Verkehr-Personen'!$A$5:$J$26"}</definedName>
    <definedName name="gelbswusurstt" hidden="1">{"'Verkehr-Personen'!$A$5:$J$26"}</definedName>
    <definedName name="gelbwurtst" hidden="1">{"'Verkehr-Personen'!$A$5:$J$26"}</definedName>
    <definedName name="gemuetttttllelele" hidden="1">{"'Verkehr-Personen'!$A$5:$J$26"}</definedName>
    <definedName name="gemutleie" hidden="1">{"'Verkehr-Personen'!$A$5:$J$26"}</definedName>
    <definedName name="gemutlicheeeeeee" hidden="1">{"'Verkehr-Personen'!$A$5:$J$26"}</definedName>
    <definedName name="germane" hidden="1">{"'Verkehr-Personen'!$A$5:$J$26"}</definedName>
    <definedName name="germanen" hidden="1">{"'Verkehr-Personen'!$A$5:$J$26"}</definedName>
    <definedName name="gescheidle" hidden="1">{"'Verkehr-Personen'!$A$5:$J$26"}</definedName>
    <definedName name="geschichtle" hidden="1">{"'Verkehr-Personen'!$A$5:$J$26"}</definedName>
    <definedName name="gestreift" hidden="1">{"'Verkehr-Personen'!$A$5:$J$26"}</definedName>
    <definedName name="geweiter" hidden="1">{"'Verkehr-Personen'!$A$5:$J$26"}</definedName>
    <definedName name="gewitter" hidden="1">{"'Verkehr-Personen'!$A$5:$J$26"}</definedName>
    <definedName name="gges" hidden="1">{"'Verkehr-Personen'!$A$5:$J$26"}</definedName>
    <definedName name="glems" hidden="1">{"'Verkehr-Personen'!$A$5:$J$26"}</definedName>
    <definedName name="glemsle" hidden="1">{"'Verkehr-Personen'!$A$5:$J$26"}</definedName>
    <definedName name="glockenblume" hidden="1">{"'Verkehr-Personen'!$A$5:$J$26"}</definedName>
    <definedName name="glotzen" hidden="1">{"'Verkehr-Personen'!$A$5:$J$26"}</definedName>
    <definedName name="goethe" hidden="1">{"'Verkehr-Personen'!$A$5:$J$26"}</definedName>
    <definedName name="goethele" hidden="1">{"'Verkehr-Personen'!$A$5:$J$26"}</definedName>
    <definedName name="gotthardle" hidden="1">{"'Verkehr-Personen'!$A$5:$J$26"}</definedName>
    <definedName name="graf" hidden="1">{"'Verkehr-Personen'!$A$5:$J$26"}</definedName>
    <definedName name="grafle" hidden="1">{"'Verkehr-Personen'!$A$5:$J$26"}</definedName>
    <definedName name="grauaugigig" hidden="1">{"'Verkehr-Personen'!$A$5:$J$26"}</definedName>
    <definedName name="griechen" hidden="1">{"'Verkehr-Personen'!$A$5:$J$26"}</definedName>
    <definedName name="griecheneee" hidden="1">{"'Verkehr-Personen'!$A$5:$J$26"}</definedName>
    <definedName name="griechenland" hidden="1">{"'Verkehr-Personen'!$A$5:$J$26"}</definedName>
    <definedName name="griechenlandddddddd" hidden="1">{"'Verkehr-Personen'!$A$5:$J$26"}</definedName>
    <definedName name="griechenlllsop" hidden="1">{"'Verkehr-Personen'!$A$5:$J$26"}</definedName>
    <definedName name="griechenrr" hidden="1">{"'Verkehr-Personen'!$A$5:$J$26"}</definedName>
    <definedName name="grieckk" hidden="1">{"'Verkehr-Personen'!$A$5:$J$26"}</definedName>
    <definedName name="griessss" hidden="1">{"'Verkehr-Personen'!$A$5:$J$26"}</definedName>
    <definedName name="grocjemöamd" hidden="1">{"'Verkehr-Personen'!$A$5:$J$26"}</definedName>
    <definedName name="grotagnda" hidden="1">{"'Verkehr-Personen'!$A$5:$J$26"}</definedName>
    <definedName name="gruen" hidden="1">{"'Verkehr-Personen'!$A$5:$J$26"}</definedName>
    <definedName name="gruenaegui" hidden="1">{"'Verkehr-Personen'!$A$5:$J$26"}</definedName>
    <definedName name="grunblau" hidden="1">{"'Verkehr-Personen'!$A$5:$J$26"}</definedName>
    <definedName name="gruneweiss" hidden="1">{"'Verkehr-Personen'!$A$5:$J$26"}</definedName>
    <definedName name="grungelb" hidden="1">{"'Verkehr-Personen'!$A$5:$J$26"}</definedName>
    <definedName name="gtvbjk" hidden="1">{"'Verkehr-Personen'!$A$5:$J$26"}</definedName>
    <definedName name="guetle" hidden="1">{"'Verkehr-Personen'!$A$5:$J$26"}</definedName>
    <definedName name="gut" hidden="1">{"'Verkehr-Personen'!$A$5:$J$26"}</definedName>
    <definedName name="gutle" hidden="1">{"'Verkehr-Personen'!$A$5:$J$26"}</definedName>
    <definedName name="habs" hidden="1">{"'Verkehr-Personen'!$A$5:$J$26"}</definedName>
    <definedName name="habsburg" hidden="1">{"'Verkehr-Personen'!$A$5:$J$26"}</definedName>
    <definedName name="haeberle" hidden="1">{"'Verkehr-Personen'!$A$5:$J$26"}</definedName>
    <definedName name="hanna" hidden="1">{"'Verkehr-Personen'!$A$5:$J$26"}</definedName>
    <definedName name="hannele" hidden="1">{"'Verkehr-Personen'!$A$5:$J$26"}</definedName>
    <definedName name="haufle" hidden="1">{"'Verkehr-Personen'!$A$5:$J$26"}</definedName>
    <definedName name="hausle" hidden="1">{"'Verkehr-Personen'!$A$5:$J$26"}</definedName>
    <definedName name="hausleleinielein" hidden="1">{"'Verkehr-Personen'!$A$5:$J$26"}</definedName>
    <definedName name="hautkrebs" hidden="1">{"'Verkehr-Personen'!$A$5:$J$26"}</definedName>
    <definedName name="heckenle" hidden="1">{"'Verkehr-Personen'!$A$5:$J$26"}</definedName>
    <definedName name="heia" hidden="1">{"'Verkehr-Personen'!$A$5:$J$26"}</definedName>
    <definedName name="heinrich" hidden="1">{"'Verkehr-Personen'!$A$5:$J$26"}</definedName>
    <definedName name="heldelfingen" hidden="1">{"'Verkehr-Personen'!$A$5:$J$26"}</definedName>
    <definedName name="hemmingway" hidden="1">{"'Verkehr-Personen'!$A$5:$J$26"}</definedName>
    <definedName name="herbst" hidden="1">{"'Verkehr-Personen'!$A$5:$J$26"}</definedName>
    <definedName name="herzkrebs" hidden="1">{"'Verkehr-Personen'!$A$5:$J$26"}</definedName>
    <definedName name="herzlogle" hidden="1">{"'Verkehr-Personen'!$A$5:$J$26"}</definedName>
    <definedName name="herzog" hidden="1">{"'Verkehr-Personen'!$A$5:$J$26"}</definedName>
    <definedName name="heumaden" hidden="1">{"'Verkehr-Personen'!$A$5:$J$26"}</definedName>
    <definedName name="heunenenen" hidden="1">{"'Verkehr-Personen'!$A$5:$J$26"}</definedName>
    <definedName name="hg" hidden="1">{"'Verkehr-Personen'!$A$5:$J$26"}</definedName>
    <definedName name="hhhhhhhhhhh" hidden="1">{"'Verkehr-Personen'!$A$5:$J$26"}</definedName>
    <definedName name="himmel" hidden="1">{"'Verkehr-Personen'!$A$5:$J$26"}</definedName>
    <definedName name="hintern" hidden="1">{"'Verkehr-Personen'!$A$5:$J$26"}</definedName>
    <definedName name="hirsche" hidden="1">{"'Verkehr-Personen'!$A$5:$J$26"}</definedName>
    <definedName name="hl" hidden="1">{"'Verkehr-Personen'!$A$5:$J$26"}</definedName>
    <definedName name="hocker" hidden="1">{"'Verkehr-Personen'!$A$5:$J$26"}</definedName>
    <definedName name="hoclkerll" hidden="1">{"'Verkehr-Personen'!$A$5:$J$26"}</definedName>
    <definedName name="hoeren" hidden="1">{"'Verkehr-Personen'!$A$5:$J$26"}</definedName>
    <definedName name="hohen" hidden="1">{"'Verkehr-Personen'!$A$5:$J$26"}</definedName>
    <definedName name="hohenzoll" hidden="1">{"'Verkehr-Personen'!$A$5:$J$26"}</definedName>
    <definedName name="hohenzollern" hidden="1">{"'Verkehr-Personen'!$A$5:$J$26"}</definedName>
    <definedName name="ht" hidden="1">{"'Verkehr-Personen'!$A$5:$J$26"}</definedName>
    <definedName name="HTML_CodePage" hidden="1">1252</definedName>
    <definedName name="HTML_Control" hidden="1">{"'Verkehr-Personen'!$A$5:$J$26"}</definedName>
    <definedName name="HTML_Description" hidden="1">""</definedName>
    <definedName name="HTML_Email" hidden="1">""</definedName>
    <definedName name="HTML_Header" hidden="1">"Verkehr-Personen"</definedName>
    <definedName name="HTML_LastUpdate" hidden="1">"08-11-00"</definedName>
    <definedName name="HTML_LineAfter" hidden="1">FALSE</definedName>
    <definedName name="HTML_LineBefore" hidden="1">FALSE</definedName>
    <definedName name="HTML_Name" hidden="1">"Uwe R. Fritsche"</definedName>
    <definedName name="HTML_OBDlg2" hidden="1">TRUE</definedName>
    <definedName name="HTML_OBDlg4" hidden="1">TRUE</definedName>
    <definedName name="HTML_OS" hidden="1">0</definedName>
    <definedName name="HTML_PathFile" hidden="1">"D:\Archiv\G4-results Verkehr-P.htm"</definedName>
    <definedName name="HTML_Title" hidden="1">"G4-ergebnisse"</definedName>
    <definedName name="hubschraubern" hidden="1">{"'Verkehr-Personen'!$A$5:$J$26"}</definedName>
    <definedName name="huehnle" hidden="1">{"'Verkehr-Personen'!$A$5:$J$26"}</definedName>
    <definedName name="huendle" hidden="1">{"'Verkehr-Personen'!$A$5:$J$26"}</definedName>
    <definedName name="humbolde" hidden="1">{"'Verkehr-Personen'!$A$5:$J$26"}</definedName>
    <definedName name="hund" hidden="1">{"'Verkehr-Personen'!$A$5:$J$26"}</definedName>
    <definedName name="hundle" hidden="1">{"'Verkehr-Personen'!$A$5:$J$26"}</definedName>
    <definedName name="hunnen" hidden="1">{"'Verkehr-Personen'!$A$5:$J$26"}</definedName>
    <definedName name="i" hidden="1">{"'Verkehr-Personen'!$A$5:$J$26"}</definedName>
    <definedName name="icheerdverrueckt" hidden="1">{"'Verkehr-Personen'!$A$5:$J$26"}</definedName>
    <definedName name="ichhabedieschnauzevoll" hidden="1">{"'Verkehr-Personen'!$A$5:$J$26"}</definedName>
    <definedName name="ichwillnichtmehr" hidden="1">{"'Verkehr-Personen'!$A$5:$J$26"}</definedName>
    <definedName name="igitt" hidden="1">{"'Verkehr-Personen'!$A$5:$J$26"}</definedName>
    <definedName name="ihrle" hidden="1">{"'Verkehr-Personen'!$A$5:$J$26"}</definedName>
    <definedName name="iii" hidden="1">{"'Verkehr-Personen'!$A$5:$J$26"}</definedName>
    <definedName name="iiihgz" hidden="1">{"'Verkehr-Personen'!$A$5:$J$26"}</definedName>
    <definedName name="iiiii" hidden="1">{"'Verkehr-Personen'!$A$5:$J$26"}</definedName>
    <definedName name="iiiiiiiiiiiiiiiiiiii" hidden="1">{"'Verkehr-Personen'!$A$5:$J$26"}</definedName>
    <definedName name="iiiiiiiiiiiiiiiiiiiiiiiiiii" hidden="1">{"'Verkehr-Personen'!$A$5:$J$26"}</definedName>
    <definedName name="ilkm" hidden="1">{"'Verkehr-Personen'!$A$5:$J$26"}</definedName>
    <definedName name="Ilse" hidden="1">{"'Verkehr-Personen'!$A$5:$J$26"}</definedName>
    <definedName name="ioutt" hidden="1">{"'Verkehr-Personen'!$A$5:$J$26"}</definedName>
    <definedName name="irhle" hidden="1">{"'Verkehr-Personen'!$A$5:$J$26"}</definedName>
    <definedName name="irm" hidden="1">{"'Verkehr-Personen'!$A$5:$J$26"}</definedName>
    <definedName name="italien" hidden="1">{"'Verkehr-Personen'!$A$5:$J$26"}</definedName>
    <definedName name="itititi" hidden="1">{"'Verkehr-Personen'!$A$5:$J$26"}</definedName>
    <definedName name="itititititi" hidden="1">{"'Verkehr-Personen'!$A$5:$J$26"}</definedName>
    <definedName name="iuzt" hidden="1">{"'Verkehr-Personen'!$A$5:$J$26"}</definedName>
    <definedName name="iuztrmnbvc" hidden="1">{"'Verkehr-Personen'!$A$5:$J$26"}</definedName>
    <definedName name="izrew" hidden="1">{"'Verkehr-Personen'!$A$5:$J$26"}</definedName>
    <definedName name="jakobus" hidden="1">{"'Verkehr-Personen'!$A$5:$J$26"}</definedName>
    <definedName name="Jantzer" hidden="1">{"'Verkehr-Personen'!$A$5:$J$26"}</definedName>
    <definedName name="jaohann" hidden="1">{"'Verkehr-Personen'!$A$5:$J$26"}</definedName>
    <definedName name="jesusle" hidden="1">{"'Verkehr-Personen'!$A$5:$J$26"}</definedName>
    <definedName name="jeztnicht" hidden="1">{"'Verkehr-Personen'!$A$5:$J$26"}</definedName>
    <definedName name="jghgkri" hidden="1">{"'Verkehr-Personen'!$A$5:$J$26"}</definedName>
    <definedName name="jghz" hidden="1">{"'Verkehr-Personen'!$A$5:$J$26"}</definedName>
    <definedName name="jjsaöjas" hidden="1">{"'Verkehr-Personen'!$A$5:$J$26"}</definedName>
    <definedName name="joachim" hidden="1">{"'Verkehr-Personen'!$A$5:$J$26"}</definedName>
    <definedName name="Joha" hidden="1">{"'Verkehr-Personen'!$A$5:$J$26"}</definedName>
    <definedName name="johanna" hidden="1">{"'Verkehr-Personen'!$A$5:$J$26"}</definedName>
    <definedName name="johannabett" hidden="1">{"'Verkehr-Personen'!$A$5:$J$26"}</definedName>
    <definedName name="johannd" hidden="1">{"'Verkehr-Personen'!$A$5:$J$26"}</definedName>
    <definedName name="johannnnnna" hidden="1">{"'Verkehr-Personen'!$A$5:$J$26"}</definedName>
    <definedName name="johnannawie" hidden="1">{"'Verkehr-Personen'!$A$5:$J$26"}</definedName>
    <definedName name="Josef" hidden="1">{"'Verkehr-Personen'!$A$5:$J$26"}</definedName>
    <definedName name="josefle" hidden="1">{"'Verkehr-Personen'!$A$5:$J$26"}</definedName>
    <definedName name="jqes" hidden="1">{"'Verkehr-Personen'!$A$5:$J$26"}</definedName>
    <definedName name="jublen" hidden="1">{"'Verkehr-Personen'!$A$5:$J$26"}</definedName>
    <definedName name="judas" hidden="1">{"'Verkehr-Personen'!$A$5:$J$26"}</definedName>
    <definedName name="Juergen" hidden="1">{"'Verkehr-Personen'!$A$5:$J$26"}</definedName>
    <definedName name="JUpp" hidden="1">{"'Verkehr-Personen'!$A$5:$J$26"}</definedName>
    <definedName name="kaetzle" hidden="1">{"'Verkehr-Personen'!$A$5:$J$26"}</definedName>
    <definedName name="kaiser" hidden="1">{"'Verkehr-Personen'!$A$5:$J$26"}</definedName>
    <definedName name="kaiserlel" hidden="1">{"'Verkehr-Personen'!$A$5:$J$26"}</definedName>
    <definedName name="kaopfab" hidden="1">{"'Verkehr-Personen'!$A$5:$J$26"}</definedName>
    <definedName name="kariert" hidden="1">{"'Verkehr-Personen'!$A$5:$J$26"}</definedName>
    <definedName name="karl" hidden="1">{"'Verkehr-Personen'!$A$5:$J$26"}</definedName>
    <definedName name="kartoeffel" hidden="1">{"'Verkehr-Personen'!$A$5:$J$26"}</definedName>
    <definedName name="kartoffel" hidden="1">{"'Verkehr-Personen'!$A$5:$J$26"}</definedName>
    <definedName name="kddkkdk" hidden="1">{"'Verkehr-Personen'!$A$5:$J$26"}</definedName>
    <definedName name="kdues" hidden="1">{"'Verkehr-Personen'!$A$5:$J$26"}</definedName>
    <definedName name="kegeln" hidden="1">{"'Verkehr-Personen'!$A$5:$J$26"}</definedName>
    <definedName name="keindle" hidden="1">{"'Verkehr-Personen'!$A$5:$J$26"}</definedName>
    <definedName name="kelten" hidden="1">{"'Verkehr-Personen'!$A$5:$J$26"}</definedName>
    <definedName name="Kerl" hidden="1">{"'Verkehr-Personen'!$A$5:$J$26"}</definedName>
    <definedName name="kersch" hidden="1">{"'Verkehr-Personen'!$A$5:$J$26"}</definedName>
    <definedName name="khgkhkh" hidden="1">{"'Verkehr-Personen'!$A$5:$J$26"}</definedName>
    <definedName name="kind" hidden="1">{"'Verkehr-Personen'!$A$5:$J$26"}</definedName>
    <definedName name="kindeinchen" hidden="1">{"'Verkehr-Personen'!$A$5:$J$26"}</definedName>
    <definedName name="kindle" hidden="1">{"'Verkehr-Personen'!$A$5:$J$26"}</definedName>
    <definedName name="kindleinchen" hidden="1">{"'Verkehr-Personen'!$A$5:$J$26"}</definedName>
    <definedName name="kirstin" hidden="1">{"'Verkehr-Personen'!$A$5:$J$26"}</definedName>
    <definedName name="kirte" hidden="1">{"'Verkehr-Personen'!$A$5:$J$26"}</definedName>
    <definedName name="kjkjkj" hidden="1">{"'Verkehr-Personen'!$A$5:$J$26"}</definedName>
    <definedName name="kjkjkjkgg" hidden="1">{"'Verkehr-Personen'!$A$5:$J$26"}</definedName>
    <definedName name="kjkjkjkjkjjj" hidden="1">{"'Verkehr-Personen'!$A$5:$J$26"}</definedName>
    <definedName name="kjkjuiz" hidden="1">{"'Verkehr-Personen'!$A$5:$J$26"}</definedName>
    <definedName name="kjkzoew" hidden="1">{"'Verkehr-Personen'!$A$5:$J$26"}</definedName>
    <definedName name="kk" hidden="1">{"'Verkehr-Personen'!$A$5:$J$26"}</definedName>
    <definedName name="kkk" hidden="1">{"'Verkehr-Personen'!$A$5:$J$26"}</definedName>
    <definedName name="kkkkk" hidden="1">{"'Verkehr-Personen'!$A$5:$J$26"}</definedName>
    <definedName name="kköüöü" hidden="1">{"'Verkehr-Personen'!$A$5:$J$26"}</definedName>
    <definedName name="klau" hidden="1">{"'Verkehr-Personen'!$A$5:$J$26"}</definedName>
    <definedName name="klaus" hidden="1">{"'Verkehr-Personen'!$A$5:$J$26"}</definedName>
    <definedName name="Klauspeter" hidden="1">{"'Verkehr-Personen'!$A$5:$J$26"}</definedName>
    <definedName name="kleid" hidden="1">{"'Verkehr-Personen'!$A$5:$J$26"}</definedName>
    <definedName name="kleinundblond" hidden="1">{"'Verkehr-Personen'!$A$5:$J$26"}</definedName>
    <definedName name="klkj" hidden="1">{"'Verkehr-Personen'!$A$5:$J$26"}</definedName>
    <definedName name="koenig" hidden="1">{"'Verkehr-Personen'!$A$5:$J$26"}</definedName>
    <definedName name="koersch" hidden="1">{"'Verkehr-Personen'!$A$5:$J$26"}</definedName>
    <definedName name="komputerle" hidden="1">{"'Verkehr-Personen'!$A$5:$J$26"}</definedName>
    <definedName name="kopf" hidden="1">{"'Verkehr-Personen'!$A$5:$J$26"}</definedName>
    <definedName name="kopfab" hidden="1">{"'Verkehr-Personen'!$A$5:$J$26"}</definedName>
    <definedName name="kopff" hidden="1">{"'Verkehr-Personen'!$A$5:$J$26"}</definedName>
    <definedName name="kopfffab" hidden="1">{"'Verkehr-Personen'!$A$5:$J$26"}</definedName>
    <definedName name="krach" hidden="1">{"'Verkehr-Personen'!$A$5:$J$26"}</definedName>
    <definedName name="kraut" hidden="1">{"'Verkehr-Personen'!$A$5:$J$26"}</definedName>
    <definedName name="krebse" hidden="1">{"'Verkehr-Personen'!$A$5:$J$26"}</definedName>
    <definedName name="krippenle" hidden="1">{"'Verkehr-Personen'!$A$5:$J$26"}</definedName>
    <definedName name="Kudret" hidden="1">{"'Verkehr-Personen'!$A$5:$J$26"}</definedName>
    <definedName name="kuhftap" hidden="1">{"'Verkehr-Personen'!$A$5:$J$26"}</definedName>
    <definedName name="kuhfu" hidden="1">{"'Verkehr-Personen'!$A$5:$J$26"}</definedName>
    <definedName name="kumpf" hidden="1">{"'Verkehr-Personen'!$A$5:$J$26"}</definedName>
    <definedName name="kunsterle" hidden="1">{"'Verkehr-Personen'!$A$5:$J$26"}</definedName>
    <definedName name="kusnnsopz" hidden="1">{"'Verkehr-Personen'!$A$5:$J$26"}</definedName>
    <definedName name="laendle" hidden="1">{"'Verkehr-Personen'!$A$5:$J$26"}</definedName>
    <definedName name="laödl" hidden="1">{"'Verkehr-Personen'!$A$5:$J$26"}</definedName>
    <definedName name="laufen" hidden="1">{"'Verkehr-Personen'!$A$5:$J$26"}</definedName>
    <definedName name="leon" hidden="1">{"'Verkehr-Personen'!$A$5:$J$26"}</definedName>
    <definedName name="leonie" hidden="1">{"'Verkehr-Personen'!$A$5:$J$26"}</definedName>
    <definedName name="lesen" hidden="1">{"'Verkehr-Personen'!$A$5:$J$26"}</definedName>
    <definedName name="leten" hidden="1">{"'Verkehr-Personen'!$A$5:$J$26"}</definedName>
    <definedName name="liebeleute" hidden="1">{"'Verkehr-Personen'!$A$5:$J$26"}</definedName>
    <definedName name="liederlich" hidden="1">{"'Verkehr-Personen'!$A$5:$J$26"}</definedName>
    <definedName name="liste" hidden="1">{"'Verkehr-Personen'!$A$5:$J$26"}</definedName>
    <definedName name="listennn" hidden="1">{"'Verkehr-Personen'!$A$5:$J$26"}</definedName>
    <definedName name="llflfl" hidden="1">{"'Verkehr-Personen'!$A$5:$J$26"}</definedName>
    <definedName name="llllll" hidden="1">{"'Verkehr-Personen'!$A$5:$J$26"}</definedName>
    <definedName name="llllllllll" hidden="1">{"'Verkehr-Personen'!$A$5:$J$26"}</definedName>
    <definedName name="lllllllllllllll" hidden="1">{"'Verkehr-Personen'!$A$5:$J$26"}</definedName>
    <definedName name="loeten" hidden="1">{"'Verkehr-Personen'!$A$5:$J$26"}</definedName>
    <definedName name="louise" hidden="1">{"'Verkehr-Personen'!$A$5:$J$26"}</definedName>
    <definedName name="luftroehrenkrebs" hidden="1">{"'Verkehr-Personen'!$A$5:$J$26"}</definedName>
    <definedName name="lungen" hidden="1">{"'Verkehr-Personen'!$A$5:$J$26"}</definedName>
    <definedName name="lungenkrebs" hidden="1">{"'Verkehr-Personen'!$A$5:$J$26"}</definedName>
    <definedName name="lungentzuendung" hidden="1">{"'Verkehr-Personen'!$A$5:$J$26"}</definedName>
    <definedName name="ma" hidden="1">{"'Verkehr-Personen'!$A$5:$J$26"}</definedName>
    <definedName name="macle" hidden="1">{"'Verkehr-Personen'!$A$5:$J$26"}</definedName>
    <definedName name="magenkrebs" hidden="1">{"'Verkehr-Personen'!$A$5:$J$26"}</definedName>
    <definedName name="margot" hidden="1">{"'Verkehr-Personen'!$A$5:$J$26"}</definedName>
    <definedName name="maria" hidden="1">{"'Verkehr-Personen'!$A$5:$J$26"}</definedName>
    <definedName name="mariacallas" hidden="1">{"'Verkehr-Personen'!$A$5:$J$26"}</definedName>
    <definedName name="mariale" hidden="1">{"'Verkehr-Personen'!$A$5:$J$26"}</definedName>
    <definedName name="Marie" hidden="1">{"'Verkehr-Personen'!$A$5:$J$26"}</definedName>
    <definedName name="mariechen" hidden="1">{"'Verkehr-Personen'!$A$5:$J$26"}</definedName>
    <definedName name="marion" hidden="1">{"'Verkehr-Personen'!$A$5:$J$26"}</definedName>
    <definedName name="mark" hidden="1">{"'Verkehr-Personen'!$A$5:$J$26"}</definedName>
    <definedName name="markreber" hidden="1">{"'Verkehr-Personen'!$A$5:$J$26"}</definedName>
    <definedName name="mary" hidden="1">{"'Verkehr-Personen'!$A$5:$J$26"}</definedName>
    <definedName name="maryreberle" hidden="1">{"'Verkehr-Personen'!$A$5:$J$26"}</definedName>
    <definedName name="maximilian" hidden="1">{"'Verkehr-Personen'!$A$5:$J$26"}</definedName>
    <definedName name="maximiliane" hidden="1">{"'Verkehr-Personen'!$A$5:$J$26"}</definedName>
    <definedName name="mayreber" hidden="1">{"'Verkehr-Personen'!$A$5:$J$26"}</definedName>
    <definedName name="mefisto" hidden="1">{"'Verkehr-Personen'!$A$5:$J$26"}</definedName>
    <definedName name="mehreengele" hidden="1">{"'Verkehr-Personen'!$A$5:$J$26"}</definedName>
    <definedName name="mehringen" hidden="1">{"'Verkehr-Personen'!$A$5:$J$26"}</definedName>
    <definedName name="meier" hidden="1">{"'Verkehr-Personen'!$A$5:$J$26"}</definedName>
    <definedName name="meierle" hidden="1">{"'Verkehr-Personen'!$A$5:$J$26"}</definedName>
    <definedName name="meinle" hidden="1">{"'Verkehr-Personen'!$A$5:$J$26"}</definedName>
    <definedName name="mensch" hidden="1">{"'Verkehr-Personen'!$A$5:$J$26"}</definedName>
    <definedName name="ment" hidden="1">{"'Verkehr-Personen'!$A$5:$J$26"}</definedName>
    <definedName name="mercedes" hidden="1">{"'Verkehr-Personen'!$A$5:$J$26"}</definedName>
    <definedName name="mesterle" hidden="1">{"'Verkehr-Personen'!$A$5:$J$26"}</definedName>
    <definedName name="metzgerle" hidden="1">{"'Verkehr-Personen'!$A$5:$J$26"}</definedName>
    <definedName name="michael" hidden="1">{"'Verkehr-Personen'!$A$5:$J$26"}</definedName>
    <definedName name="michelengenll" hidden="1">{"'Verkehr-Personen'!$A$5:$J$26"}</definedName>
    <definedName name="Micht" hidden="1">{"'Verkehr-Personen'!$A$5:$J$26"}</definedName>
    <definedName name="Mikel" hidden="1">{"'Verkehr-Personen'!$A$5:$J$26"}</definedName>
    <definedName name="mistle" hidden="1">{"'Verkehr-Personen'!$A$5:$J$26"}</definedName>
    <definedName name="mmyl" hidden="1">{"'Verkehr-Personen'!$A$5:$J$26"}</definedName>
    <definedName name="mo" hidden="1">{"'Verkehr-Personen'!$A$5:$J$26"}</definedName>
    <definedName name="monika" hidden="1">{"'Verkehr-Personen'!$A$5:$J$26"}</definedName>
    <definedName name="Moses" hidden="1">{"'Verkehr-Personen'!$A$5:$J$26"}</definedName>
    <definedName name="motorraf" hidden="1">{"'Verkehr-Personen'!$A$5:$J$26"}</definedName>
    <definedName name="Muell" hidden="1">{"'Verkehr-Personen'!$A$5:$J$26"}</definedName>
    <definedName name="mueller" hidden="1">{"'Verkehr-Personen'!$A$5:$J$26"}</definedName>
    <definedName name="muellerle" hidden="1">{"'Verkehr-Personen'!$A$5:$J$26"}</definedName>
    <definedName name="murksmüller" hidden="1">{"'Verkehr-Personen'!$A$5:$J$26"}</definedName>
    <definedName name="mzhmhmh" hidden="1">{"'Verkehr-Personen'!$A$5:$J$26"}</definedName>
    <definedName name="natur" hidden="1">{"'Verkehr-Personen'!$A$5:$J$26"}</definedName>
    <definedName name="nbmdrtzfgvb" hidden="1">{"'Verkehr-Personen'!$A$5:$J$26"}</definedName>
    <definedName name="neapel" hidden="1">{"'Verkehr-Personen'!$A$5:$J$26"}</definedName>
    <definedName name="nelke" hidden="1">{"'Verkehr-Personen'!$A$5:$J$26"}</definedName>
    <definedName name="nicht" hidden="1">{"'Verkehr-Personen'!$A$5:$J$26"}</definedName>
    <definedName name="niederzoll" hidden="1">{"'Verkehr-Personen'!$A$5:$J$26"}</definedName>
    <definedName name="nierenkrebs" hidden="1">{"'Verkehr-Personen'!$A$5:$J$26"}</definedName>
    <definedName name="njet" hidden="1">{"'Verkehr-Personen'!$A$5:$J$26"}</definedName>
    <definedName name="njetnein" hidden="1">{"'Verkehr-Personen'!$A$5:$J$26"}</definedName>
    <definedName name="njetnonyes" hidden="1">{"'Verkehr-Personen'!$A$5:$J$26"}</definedName>
    <definedName name="njnieptr" hidden="1">{"'Verkehr-Personen'!$A$5:$J$26"}</definedName>
    <definedName name="nnnnnnn" hidden="1">{"'Verkehr-Personen'!$A$5:$J$26"}</definedName>
    <definedName name="nnnnnnnnnnniii" hidden="1">{"'Verkehr-Personen'!$A$5:$J$26"}</definedName>
    <definedName name="nnnnnnnnnnnnnn" hidden="1">{"'Verkehr-Personen'!$A$5:$J$26"}</definedName>
    <definedName name="noah" hidden="1">{"'Verkehr-Personen'!$A$5:$J$26"}</definedName>
    <definedName name="non" hidden="1">{"'Verkehr-Personen'!$A$5:$J$26"}</definedName>
    <definedName name="Norbert" hidden="1">{"'Verkehr-Personen'!$A$5:$J$26"}</definedName>
    <definedName name="not" hidden="1">{"'Verkehr-Personen'!$A$5:$J$26"}</definedName>
    <definedName name="notnonn" hidden="1">{"'Verkehr-Personen'!$A$5:$J$26"}</definedName>
    <definedName name="nottele" hidden="1">{"'Verkehr-Personen'!$A$5:$J$26"}</definedName>
    <definedName name="nudel" hidden="1">{"'Verkehr-Personen'!$A$5:$J$26"}</definedName>
    <definedName name="öäöäöä" hidden="1">{"'Verkehr-Personen'!$A$5:$J$26"}</definedName>
    <definedName name="oben" hidden="1">{"'Verkehr-Personen'!$A$5:$J$26"}</definedName>
    <definedName name="ocujeuzl" hidden="1">{"'Verkehr-Personen'!$A$5:$J$26"}</definedName>
    <definedName name="odxododo" hidden="1">{"'Verkehr-Personen'!$A$5:$J$26"}</definedName>
    <definedName name="oesterreich" hidden="1">{"'Verkehr-Personen'!$A$5:$J$26"}</definedName>
    <definedName name="ogotle" hidden="1">{"'Verkehr-Personen'!$A$5:$J$26"}</definedName>
    <definedName name="ogott" hidden="1">{"'Verkehr-Personen'!$A$5:$J$26"}</definedName>
    <definedName name="oioi" hidden="1">{"'Verkehr-Personen'!$A$5:$J$26"}</definedName>
    <definedName name="oioip" hidden="1">{"'Verkehr-Personen'!$A$5:$J$26"}</definedName>
    <definedName name="Olaf" hidden="1">{"'Verkehr-Personen'!$A$5:$J$26"}</definedName>
    <definedName name="ookkkffffff" hidden="1">{"'Verkehr-Personen'!$A$5:$J$26"}</definedName>
    <definedName name="ooo" hidden="1">{"'Verkehr-Personen'!$A$5:$J$26"}</definedName>
    <definedName name="oooo" hidden="1">{"'Verkehr-Personen'!$A$5:$J$26"}</definedName>
    <definedName name="ooooo" hidden="1">{"'Verkehr-Personen'!$A$5:$J$26"}</definedName>
    <definedName name="ooooooo" hidden="1">{"'Verkehr-Personen'!$A$5:$J$26"}</definedName>
    <definedName name="öööööööööööööö" hidden="1">{"'Verkehr-Personen'!$A$5:$J$26"}</definedName>
    <definedName name="ooooopzt" hidden="1">{"'Verkehr-Personen'!$A$5:$J$26"}</definedName>
    <definedName name="oooppppp" hidden="1">{"'Verkehr-Personen'!$A$5:$J$26"}</definedName>
    <definedName name="oouzt8" hidden="1">{"'Verkehr-Personen'!$A$5:$J$26"}</definedName>
    <definedName name="operle" hidden="1">{"'Verkehr-Personen'!$A$5:$J$26"}</definedName>
    <definedName name="ororjkfkmf" hidden="1">{"'Verkehr-Personen'!$A$5:$J$26"}</definedName>
    <definedName name="otto" hidden="1">{"'Verkehr-Personen'!$A$5:$J$26"}</definedName>
    <definedName name="oui" hidden="1">{"'Verkehr-Personen'!$A$5:$J$26"}</definedName>
    <definedName name="ouiuuztr" hidden="1">{"'Verkehr-Personen'!$A$5:$J$26"}</definedName>
    <definedName name="outi" hidden="1">{"'Verkehr-Personen'!$A$5:$J$26"}</definedName>
    <definedName name="parma" hidden="1">{"'Verkehr-Personen'!$A$5:$J$26"}</definedName>
    <definedName name="patrick" hidden="1">{"'Verkehr-Personen'!$A$5:$J$26"}</definedName>
    <definedName name="peter" hidden="1">{"'Verkehr-Personen'!$A$5:$J$26"}</definedName>
    <definedName name="petrus" hidden="1">{"'Verkehr-Personen'!$A$5:$J$26"}</definedName>
    <definedName name="pfarrerle" hidden="1">{"'Verkehr-Personen'!$A$5:$J$26"}</definedName>
    <definedName name="Pferdle" hidden="1">{"'Verkehr-Personen'!$A$5:$J$26"}</definedName>
    <definedName name="Phillip" hidden="1">{"'Verkehr-Personen'!$A$5:$J$26"}</definedName>
    <definedName name="pit" hidden="1">{"'Verkehr-Personen'!$A$5:$J$26"}</definedName>
    <definedName name="pitpot" hidden="1">{"'Verkehr-Personen'!$A$5:$J$26"}</definedName>
    <definedName name="piztrewq" hidden="1">{"'Verkehr-Personen'!$A$5:$J$26"}</definedName>
    <definedName name="plkjzr" hidden="1">{"'Verkehr-Personen'!$A$5:$J$26"}</definedName>
    <definedName name="plkplokm" hidden="1">{"'Verkehr-Personen'!$A$5:$J$26"}</definedName>
    <definedName name="pmjihz" hidden="1">{"'Verkehr-Personen'!$A$5:$J$26"}</definedName>
    <definedName name="poi" hidden="1">{"'Verkehr-Personen'!$A$5:$J$26"}</definedName>
    <definedName name="pooooooooooooo" hidden="1">{"'Verkehr-Personen'!$A$5:$J$26"}</definedName>
    <definedName name="popo" hidden="1">{"'Verkehr-Personen'!$A$5:$J$26"}</definedName>
    <definedName name="popole" hidden="1">{"'Verkehr-Personen'!$A$5:$J$26"}</definedName>
    <definedName name="popolein" hidden="1">{"'Verkehr-Personen'!$A$5:$J$26"}</definedName>
    <definedName name="popoleinchen" hidden="1">{"'Verkehr-Personen'!$A$5:$J$26"}</definedName>
    <definedName name="porsche" hidden="1">{"'Verkehr-Personen'!$A$5:$J$26"}</definedName>
    <definedName name="ppppppoo" hidden="1">{"'Verkehr-Personen'!$A$5:$J$26"}</definedName>
    <definedName name="ppppppppppppppppp" hidden="1">{"'Verkehr-Personen'!$A$5:$J$26"}</definedName>
    <definedName name="pppppppppppppppppppsss" hidden="1">{"'Verkehr-Personen'!$A$5:$J$26"}</definedName>
    <definedName name="prewei" hidden="1">{"'Verkehr-Personen'!$A$5:$J$26"}</definedName>
    <definedName name="prewi" hidden="1">{"'Verkehr-Personen'!$A$5:$J$26"}</definedName>
    <definedName name="prewo" hidden="1">{"'Verkehr-Personen'!$A$5:$J$26"}</definedName>
    <definedName name="prewu" hidden="1">{"'Verkehr-Personen'!$A$5:$J$26"}</definedName>
    <definedName name="privwi" hidden="1">{"'Verkehr-Personen'!$A$5:$J$26"}</definedName>
    <definedName name="probialld" hidden="1">{"'Verkehr-Personen'!$A$5:$J$26"}</definedName>
    <definedName name="prostatakrebs" hidden="1">{"'Verkehr-Personen'!$A$5:$J$26"}</definedName>
    <definedName name="prttyp" hidden="1">{"'Verkehr-Personen'!$A$5:$J$26"}</definedName>
    <definedName name="pummelig" hidden="1">{"'Verkehr-Personen'!$A$5:$J$26"}</definedName>
    <definedName name="pummmmmmel" hidden="1">{"'Verkehr-Personen'!$A$5:$J$26"}</definedName>
    <definedName name="pundelelal" hidden="1">{"'Verkehr-Personen'!$A$5:$J$26"}</definedName>
    <definedName name="puppe" hidden="1">{"'Verkehr-Personen'!$A$5:$J$26"}</definedName>
    <definedName name="putzetle" hidden="1">{"'Verkehr-Personen'!$A$5:$J$26"}</definedName>
    <definedName name="qadyvc" hidden="1">{"'Verkehr-Personen'!$A$5:$J$26"}</definedName>
    <definedName name="QAE" hidden="1">{"'Verkehr-Personen'!$A$5:$J$26"}</definedName>
    <definedName name="qaeydfv" hidden="1">{"'Verkehr-Personen'!$A$5:$J$26"}</definedName>
    <definedName name="qesfhn" hidden="1">{"'Verkehr-Personen'!$A$5:$J$26"}</definedName>
    <definedName name="qkjkl" hidden="1">{"'Verkehr-Personen'!$A$5:$J$26"}</definedName>
    <definedName name="qr" hidden="1">{"'Verkehr-Personen'!$A$5:$J$26"}</definedName>
    <definedName name="qwklwlk" hidden="1">{"'Verkehr-Personen'!$A$5:$J$26"}</definedName>
    <definedName name="QWSR" hidden="1">{"'Verkehr-Personen'!$A$5:$J$26"}</definedName>
    <definedName name="qwtsb" hidden="1">{"'Verkehr-Personen'!$A$5:$J$26"}</definedName>
    <definedName name="rdzjghv" hidden="1">{"'Verkehr-Personen'!$A$5:$J$26"}</definedName>
    <definedName name="reber" hidden="1">{"'Verkehr-Personen'!$A$5:$J$26"}</definedName>
    <definedName name="reberlllllotlt" hidden="1">{"'Verkehr-Personen'!$A$5:$J$26"}</definedName>
    <definedName name="regen" hidden="1">{"'Verkehr-Personen'!$A$5:$J$26"}</definedName>
    <definedName name="regenle" hidden="1">{"'Verkehr-Personen'!$A$5:$J$26"}</definedName>
    <definedName name="regenwetter" hidden="1">{"'Verkehr-Personen'!$A$5:$J$26"}</definedName>
    <definedName name="regenwurm" hidden="1">{"'Verkehr-Personen'!$A$5:$J$26"}</definedName>
    <definedName name="reichle" hidden="1">{"'Verkehr-Personen'!$A$5:$J$26"}</definedName>
    <definedName name="reis" hidden="1">{"'Verkehr-Personen'!$A$5:$J$26"}</definedName>
    <definedName name="reisssig" hidden="1">{"'Verkehr-Personen'!$A$5:$J$26"}</definedName>
    <definedName name="reiten" hidden="1">{"'Verkehr-Personen'!$A$5:$J$26"}</definedName>
    <definedName name="renault" hidden="1">{"'Verkehr-Personen'!$A$5:$J$26"}</definedName>
    <definedName name="rennenn" hidden="1">{"'Verkehr-Personen'!$A$5:$J$26"}</definedName>
    <definedName name="rennnnnnen" hidden="1">{"'Verkehr-Personen'!$A$5:$J$26"}</definedName>
    <definedName name="richtig" hidden="1">{"'Verkehr-Personen'!$A$5:$J$26"}</definedName>
    <definedName name="rohracker" hidden="1">{"'Verkehr-Personen'!$A$5:$J$26"}</definedName>
    <definedName name="rom" hidden="1">{"'Verkehr-Personen'!$A$5:$J$26"}</definedName>
    <definedName name="rose" hidden="1">{"'Verkehr-Personen'!$A$5:$J$26"}</definedName>
    <definedName name="rosenkohl" hidden="1">{"'Verkehr-Personen'!$A$5:$J$26"}</definedName>
    <definedName name="rosenkohlim" hidden="1">{"'Verkehr-Personen'!$A$5:$J$26"}</definedName>
    <definedName name="rosenrot" hidden="1">{"'Verkehr-Personen'!$A$5:$J$26"}</definedName>
    <definedName name="rostenrot" hidden="1">{"'Verkehr-Personen'!$A$5:$J$26"}</definedName>
    <definedName name="rot" hidden="1">{"'Verkehr-Personen'!$A$5:$J$26"}</definedName>
    <definedName name="rotblau" hidden="1">{"'Verkehr-Personen'!$A$5:$J$26"}</definedName>
    <definedName name="rotbraun" hidden="1">{"'Verkehr-Personen'!$A$5:$J$26"}</definedName>
    <definedName name="rotgelb" hidden="1">{"'Verkehr-Personen'!$A$5:$J$26"}</definedName>
    <definedName name="rotgruen" hidden="1">{"'Verkehr-Personen'!$A$5:$J$26"}</definedName>
    <definedName name="rotoel" hidden="1">{"'Verkehr-Personen'!$A$5:$J$26"}</definedName>
    <definedName name="rotrosa" hidden="1">{"'Verkehr-Personen'!$A$5:$J$26"}</definedName>
    <definedName name="rotrose" hidden="1">{"'Verkehr-Personen'!$A$5:$J$26"}</definedName>
    <definedName name="rotvilolett" hidden="1">{"'Verkehr-Personen'!$A$5:$J$26"}</definedName>
    <definedName name="roüawpsdjykv" hidden="1">{"'Verkehr-Personen'!$A$5:$J$26"}</definedName>
    <definedName name="rrrrr" hidden="1">{"'Verkehr-Personen'!$A$5:$J$26"}</definedName>
    <definedName name="rrrrrrrr" hidden="1">{"'Verkehr-Personen'!$A$5:$J$26"}</definedName>
    <definedName name="rrrrrrrrrr" hidden="1">{"'Verkehr-Personen'!$A$5:$J$26"}</definedName>
    <definedName name="saarlaender" hidden="1">{"'Verkehr-Personen'!$A$5:$J$26"}</definedName>
    <definedName name="sabine" hidden="1">{"'Verkehr-Personen'!$A$5:$J$26"}</definedName>
    <definedName name="sabinerin" hidden="1">{"'Verkehr-Personen'!$A$5:$J$26"}</definedName>
    <definedName name="saenger" hidden="1">{"'Verkehr-Personen'!$A$5:$J$26"}</definedName>
    <definedName name="saengerchen" hidden="1">{"'Verkehr-Personen'!$A$5:$J$26"}</definedName>
    <definedName name="saengerle" hidden="1">{"'Verkehr-Personen'!$A$5:$J$26"}</definedName>
    <definedName name="sakra" hidden="1">{"'Verkehr-Personen'!$A$5:$J$26"}</definedName>
    <definedName name="sas" hidden="1">{"'Verkehr-Personen'!$A$5:$J$26"}</definedName>
    <definedName name="satan" hidden="1">{"'Verkehr-Personen'!$A$5:$J$26"}</definedName>
    <definedName name="satansbrut" hidden="1">{"'Verkehr-Personen'!$A$5:$J$26"}</definedName>
    <definedName name="satansmensch" hidden="1">{"'Verkehr-Personen'!$A$5:$J$26"}</definedName>
    <definedName name="saubloed" hidden="1">{"'Verkehr-Personen'!$A$5:$J$26"}</definedName>
    <definedName name="sauerkrat" hidden="1">{"'Verkehr-Personen'!$A$5:$J$26"}</definedName>
    <definedName name="sauerkraut" hidden="1">{"'Verkehr-Personen'!$A$5:$J$26"}</definedName>
    <definedName name="schickeawald" hidden="1">{"'Verkehr-Personen'!$A$5:$J$26"}</definedName>
    <definedName name="schiller" hidden="1">{"'Verkehr-Personen'!$A$5:$J$26"}</definedName>
    <definedName name="schlingel" hidden="1">{"'Verkehr-Personen'!$A$5:$J$26"}</definedName>
    <definedName name="Schmidt" hidden="1">{"'Verkehr-Personen'!$A$5:$J$26"}</definedName>
    <definedName name="schnee" hidden="1">{"'Verkehr-Personen'!$A$5:$J$26"}</definedName>
    <definedName name="schneewittchen" hidden="1">{"'Verkehr-Personen'!$A$5:$J$26"}</definedName>
    <definedName name="schnuiuztre" hidden="1">{"'Verkehr-Personen'!$A$5:$J$26"}</definedName>
    <definedName name="schnupfen" hidden="1">{"'Verkehr-Personen'!$A$5:$J$26"}</definedName>
    <definedName name="schnurpit" hidden="1">{"'Verkehr-Personen'!$A$5:$J$26"}</definedName>
    <definedName name="Schott" hidden="1">{"'Verkehr-Personen'!$A$5:$J$26"}</definedName>
    <definedName name="schraenkle" hidden="1">{"'Verkehr-Personen'!$A$5:$J$26"}</definedName>
    <definedName name="schrauben" hidden="1">{"'Verkehr-Personen'!$A$5:$J$26"}</definedName>
    <definedName name="schreiberle" hidden="1">{"'Verkehr-Personen'!$A$5:$J$26"}</definedName>
    <definedName name="schutz" hidden="1">{"'Verkehr-Personen'!$A$5:$J$26"}</definedName>
    <definedName name="schwargle" hidden="1">{"'Verkehr-Personen'!$A$5:$J$26"}</definedName>
    <definedName name="schwartz" hidden="1">{"'Verkehr-Personen'!$A$5:$J$26"}</definedName>
    <definedName name="schwarz" hidden="1">{"'Verkehr-Personen'!$A$5:$J$26"}</definedName>
    <definedName name="schwarzblau" hidden="1">{"'Verkehr-Personen'!$A$5:$J$26"}</definedName>
    <definedName name="schwarzbraun" hidden="1">{"'Verkehr-Personen'!$A$5:$J$26"}</definedName>
    <definedName name="schwarzgelb" hidden="1">{"'Verkehr-Personen'!$A$5:$J$26"}</definedName>
    <definedName name="schwarzhaupt" hidden="1">{"'Verkehr-Personen'!$A$5:$J$26"}</definedName>
    <definedName name="schwarzrot" hidden="1">{"'Verkehr-Personen'!$A$5:$J$26"}</definedName>
    <definedName name="schwarzwald" hidden="1">{"'Verkehr-Personen'!$A$5:$J$26"}</definedName>
    <definedName name="schwarzweiss" hidden="1">{"'Verkehr-Personen'!$A$5:$J$26"}</definedName>
    <definedName name="schweeweisschen" hidden="1">{"'Verkehr-Personen'!$A$5:$J$26"}</definedName>
    <definedName name="schweinefusse" hidden="1">{"'Verkehr-Personen'!$A$5:$J$26"}</definedName>
    <definedName name="schweinfef" hidden="1">{"'Verkehr-Personen'!$A$5:$J$26"}</definedName>
    <definedName name="schweinfett" hidden="1">{"'Verkehr-Personen'!$A$5:$J$26"}</definedName>
    <definedName name="sdcsds" hidden="1">{"'Verkehr-Personen'!$A$5:$J$26"}</definedName>
    <definedName name="sdf" hidden="1">{"'Verkehr-Personen'!$A$5:$J$26"}</definedName>
    <definedName name="sdfdffds" hidden="1">{"'Verkehr-Personen'!$A$5:$J$26"}</definedName>
    <definedName name="sdfklx" hidden="1">{"'Verkehr-Personen'!$A$5:$J$26"}</definedName>
    <definedName name="sdfsd" hidden="1">{"'Verkehr-Personen'!$A$5:$J$26"}</definedName>
    <definedName name="sdfserdfgvc" hidden="1">{"'Verkehr-Personen'!$A$5:$J$26"}</definedName>
    <definedName name="sdfyklaseklö" hidden="1">{"'Verkehr-Personen'!$A$5:$J$26"}</definedName>
    <definedName name="sdk" hidden="1">{"'Verkehr-Personen'!$A$5:$J$26"}</definedName>
    <definedName name="sdres" hidden="1">{"'Verkehr-Personen'!$A$5:$J$26"}</definedName>
    <definedName name="sds" hidden="1">{"'Verkehr-Personen'!$A$5:$J$26"}</definedName>
    <definedName name="sdsddsfsdzurt" hidden="1">{"'Verkehr-Personen'!$A$5:$J$26"}</definedName>
    <definedName name="sdswes" hidden="1">{"'Verkehr-Personen'!$A$5:$J$26"}</definedName>
    <definedName name="sed" hidden="1">{"'Verkehr-Personen'!$A$5:$J$26"}</definedName>
    <definedName name="seinle" hidden="1">{"'Verkehr-Personen'!$A$5:$J$26"}</definedName>
    <definedName name="serae" hidden="1">{"'Verkehr-Personen'!$A$5:$J$26"}</definedName>
    <definedName name="sfd" hidden="1">{"'Verkehr-Personen'!$A$5:$J$26"}</definedName>
    <definedName name="shckoe" hidden="1">{"'Verkehr-Personen'!$A$5:$J$26"}</definedName>
    <definedName name="shutz" hidden="1">{"'Verkehr-Personen'!$A$5:$J$26"}</definedName>
    <definedName name="sidslls" hidden="1">{"'Verkehr-Personen'!$A$5:$J$26"}</definedName>
    <definedName name="simsenkrebsler" hidden="1">{"'Verkehr-Personen'!$A$5:$J$26"}</definedName>
    <definedName name="skajiiunbv" hidden="1">{"'Verkehr-Personen'!$A$5:$J$26"}</definedName>
    <definedName name="sklsiufysxcm" hidden="1">{"'Verkehr-Personen'!$A$5:$J$26"}</definedName>
    <definedName name="sks" hidden="1">{"'Verkehr-Personen'!$A$5:$J$26"}</definedName>
    <definedName name="skurnns" hidden="1">{"'Verkehr-Personen'!$A$5:$J$26"}</definedName>
    <definedName name="sommer" hidden="1">{"'Verkehr-Personen'!$A$5:$J$26"}</definedName>
    <definedName name="sonnenschein" hidden="1">{"'Verkehr-Personen'!$A$5:$J$26"}</definedName>
    <definedName name="spanien" hidden="1">{"'Verkehr-Personen'!$A$5:$J$26"}</definedName>
    <definedName name="sportlern" hidden="1">{"'Verkehr-Personen'!$A$5:$J$26"}</definedName>
    <definedName name="ss" hidden="1">{"'Verkehr-Personen'!$A$5:$J$26"}</definedName>
    <definedName name="sscheißdrechk" hidden="1">{"'Verkehr-Personen'!$A$5:$J$26"}</definedName>
    <definedName name="ssdss" hidden="1">{"'Verkehr-Personen'!$A$5:$J$26"}</definedName>
    <definedName name="sskdas" hidden="1">{"'Verkehr-Personen'!$A$5:$J$26"}</definedName>
    <definedName name="sss" hidden="1">{"'Verkehr-Personen'!$A$5:$J$26"}</definedName>
    <definedName name="ssss" hidden="1">{"'Verkehr-Personen'!$A$5:$J$26"}</definedName>
    <definedName name="sssss" hidden="1">{"'Verkehr-Personen'!$A$5:$J$26"}</definedName>
    <definedName name="ssssssssssssss" hidden="1">{"'Verkehr-Personen'!$A$5:$J$26"}</definedName>
    <definedName name="ssssssssssssssssssss" hidden="1">{"'Verkehr-Personen'!$A$5:$J$26"}</definedName>
    <definedName name="sssssssssssssssssssssssssssssssssss" hidden="1">{"'Verkehr-Personen'!$A$5:$J$26"}</definedName>
    <definedName name="stist" hidden="1">{"'Verkehr-Personen'!$A$5:$J$26"}</definedName>
    <definedName name="storbeck" hidden="1">{"'Verkehr-Personen'!$A$5:$J$26"}</definedName>
    <definedName name="strotbeck" hidden="1">{"'Verkehr-Personen'!$A$5:$J$26"}</definedName>
    <definedName name="strotbekck" hidden="1">{"'Verkehr-Personen'!$A$5:$J$26"}</definedName>
    <definedName name="stuehle" hidden="1">{"'Verkehr-Personen'!$A$5:$J$26"}</definedName>
    <definedName name="stufenle" hidden="1">{"'Verkehr-Personen'!$A$5:$J$26"}</definedName>
    <definedName name="suableidis" hidden="1">{"'Verkehr-Personen'!$A$5:$J$26"}</definedName>
    <definedName name="suerbleod" hidden="1">{"'Verkehr-Personen'!$A$5:$J$26"}</definedName>
    <definedName name="sx" hidden="1">{"'Verkehr-Personen'!$A$5:$J$26"}</definedName>
    <definedName name="sxc" hidden="1">{"'Verkehr-Personen'!$A$5:$J$26"}</definedName>
    <definedName name="syd" hidden="1">{"'Verkehr-Personen'!$A$5:$J$26"}</definedName>
    <definedName name="syxc" hidden="1">{"'Verkehr-Personen'!$A$5:$J$26"}</definedName>
    <definedName name="t" hidden="1">{"'Verkehr-Personen'!$A$5:$J$26"}</definedName>
    <definedName name="Tab01_start">#REF!</definedName>
    <definedName name="Tab02_Bund_start">#REF!</definedName>
    <definedName name="Tab02_Land_start_6">#REF!</definedName>
    <definedName name="Tab02_start">#REF!</definedName>
    <definedName name="Tab03.1_start">#REF!</definedName>
    <definedName name="Tab03.2_start">#REF!</definedName>
    <definedName name="Tab03_Bund_start">#REF!</definedName>
    <definedName name="Tab04a_start">#REF!</definedName>
    <definedName name="Tab04b_start">#REF!</definedName>
    <definedName name="Tab05a_start">#REF!</definedName>
    <definedName name="Tab06a_start">#REF!</definedName>
    <definedName name="Tab06b_start">#REF!</definedName>
    <definedName name="Tab07a_start">#REF!</definedName>
    <definedName name="Tab07b_start">#REF!</definedName>
    <definedName name="Tab08a_start">#REF!</definedName>
    <definedName name="Tab08b_start">#REF!</definedName>
    <definedName name="Tab09_start">#REF!</definedName>
    <definedName name="Tab10_start">#REF!</definedName>
    <definedName name="Tab11_start">#REF!</definedName>
    <definedName name="Tab12_start">#REF!</definedName>
    <definedName name="Tab12a_start">#REF!</definedName>
    <definedName name="Tab12b_start">#REF!</definedName>
    <definedName name="Tab2.9.1Voe_start">#REF!</definedName>
    <definedName name="Tab4.2Voe_start">#REF!</definedName>
    <definedName name="Tab4.3Voe_start">#REF!</definedName>
    <definedName name="TabNG1_start">#REF!</definedName>
    <definedName name="TabNG2_start">#REF!</definedName>
    <definedName name="taet" hidden="1">{"'Verkehr-Personen'!$A$5:$J$26"}</definedName>
    <definedName name="tagungle" hidden="1">{"'Verkehr-Personen'!$A$5:$J$26"}</definedName>
    <definedName name="tastele" hidden="1">{"'Verkehr-Personen'!$A$5:$J$26"}</definedName>
    <definedName name="tat" hidden="1">{"'Verkehr-Personen'!$A$5:$J$26"}</definedName>
    <definedName name="tatsachlichvoll" hidden="1">{"'Verkehr-Personen'!$A$5:$J$26"}</definedName>
    <definedName name="tatsachlichvollundmehr" hidden="1">{"'Verkehr-Personen'!$A$5:$J$26"}</definedName>
    <definedName name="tatsaechlich" hidden="1">{"'Verkehr-Personen'!$A$5:$J$26"}</definedName>
    <definedName name="tausendle" hidden="1">{"'Verkehr-Personen'!$A$5:$J$26"}</definedName>
    <definedName name="teien" hidden="1">{"'Verkehr-Personen'!$A$5:$J$26"}</definedName>
    <definedName name="telefonbuch" hidden="1">{"'Verkehr-Personen'!$A$5:$J$26"}</definedName>
    <definedName name="teppich" hidden="1">{"'Verkehr-Personen'!$A$5:$J$26"}</definedName>
    <definedName name="teppichle" hidden="1">{"'Verkehr-Personen'!$A$5:$J$26"}</definedName>
    <definedName name="test" hidden="1">{"BadenWürtemberg",#N/A,FALSE,"Baden-Würtemberg"}</definedName>
    <definedName name="teufel" hidden="1">{"'Verkehr-Personen'!$A$5:$J$26"}</definedName>
    <definedName name="teufelin" hidden="1">{"'Verkehr-Personen'!$A$5:$J$26"}</definedName>
    <definedName name="teufelinn" hidden="1">{"'Verkehr-Personen'!$A$5:$J$26"}</definedName>
    <definedName name="teufellllnnnne" hidden="1">{"'Verkehr-Personen'!$A$5:$J$26"}</definedName>
    <definedName name="tfg" hidden="1">{"'Verkehr-Personen'!$A$5:$J$26"}</definedName>
    <definedName name="thamenn" hidden="1">{"'Verkehr-Personen'!$A$5:$J$26"}</definedName>
    <definedName name="theaterle" hidden="1">{"'Verkehr-Personen'!$A$5:$J$26"}</definedName>
    <definedName name="tischle" hidden="1">{"'Verkehr-Personen'!$A$5:$J$26"}</definedName>
    <definedName name="toni" hidden="1">{"'Verkehr-Personen'!$A$5:$J$26"}</definedName>
    <definedName name="tothlll" hidden="1">{"'Verkehr-Personen'!$A$5:$J$26"}</definedName>
    <definedName name="trepple" hidden="1">{"'Verkehr-Personen'!$A$5:$J$26"}</definedName>
    <definedName name="trgf" hidden="1">{"'Verkehr-Personen'!$A$5:$J$26"}</definedName>
    <definedName name="ttttiiip" hidden="1">{"'Verkehr-Personen'!$A$5:$J$26"}</definedName>
    <definedName name="ttttttt" hidden="1">{"'Verkehr-Personen'!$A$5:$J$26"}</definedName>
    <definedName name="Tuerik" hidden="1">{"'Verkehr-Personen'!$A$5:$J$26"}</definedName>
    <definedName name="tuermle" hidden="1">{"'Verkehr-Personen'!$A$5:$J$26"}</definedName>
    <definedName name="tuete" hidden="1">{"'Verkehr-Personen'!$A$5:$J$26"}</definedName>
    <definedName name="tuetle" hidden="1">{"'Verkehr-Personen'!$A$5:$J$26"}</definedName>
    <definedName name="turnen" hidden="1">{"'Verkehr-Personen'!$A$5:$J$26"}</definedName>
    <definedName name="turnhalle" hidden="1">{"'Verkehr-Personen'!$A$5:$J$26"}</definedName>
    <definedName name="tzgfhvb" hidden="1">{"'Verkehr-Personen'!$A$5:$J$26"}</definedName>
    <definedName name="Udo" hidden="1">{"'Verkehr-Personen'!$A$5:$J$26"}</definedName>
    <definedName name="Uebel" hidden="1">{"'Verkehr-Personen'!$A$5:$J$26"}</definedName>
    <definedName name="uehrle" hidden="1">{"'Verkehr-Personen'!$A$5:$J$26"}</definedName>
    <definedName name="uhlbach" hidden="1">{"'Verkehr-Personen'!$A$5:$J$26"}</definedName>
    <definedName name="uhlbachdhddhdi" hidden="1">{"'Verkehr-Personen'!$A$5:$J$26"}</definedName>
    <definedName name="uni" hidden="1">{"'Verkehr-Personen'!$A$5:$J$26"}</definedName>
    <definedName name="univer" hidden="1">{"'Verkehr-Personen'!$A$5:$J$26"}</definedName>
    <definedName name="universit" hidden="1">{"'Verkehr-Personen'!$A$5:$J$26"}</definedName>
    <definedName name="üoüi" hidden="1">{"'Verkehr-Personen'!$A$5:$J$26"}</definedName>
    <definedName name="urhrel" hidden="1">{"'Verkehr-Personen'!$A$5:$J$26"}</definedName>
    <definedName name="ute" hidden="1">{"'Verkehr-Personen'!$A$5:$J$26"}</definedName>
    <definedName name="utennn" hidden="1">{"'Verkehr-Personen'!$A$5:$J$26"}</definedName>
    <definedName name="uuu" hidden="1">{"'Verkehr-Personen'!$A$5:$J$26"}</definedName>
    <definedName name="Uwe" hidden="1">{"'Verkehr-Personen'!$A$5:$J$26"}</definedName>
    <definedName name="v" hidden="1">{"'Verkehr-Personen'!$A$5:$J$26"}</definedName>
    <definedName name="vaihingen" hidden="1">{"'Verkehr-Personen'!$A$5:$J$26"}</definedName>
    <definedName name="verbessern" hidden="1">{"'Verkehr-Personen'!$A$5:$J$26"}</definedName>
    <definedName name="verbesserndkdkdk" hidden="1">{"'Verkehr-Personen'!$A$5:$J$26"}</definedName>
    <definedName name="verflixt" hidden="1">{"'Verkehr-Personen'!$A$5:$J$26"}</definedName>
    <definedName name="Verkehr2" hidden="1">{"'Verkehr-Personen'!$A$5:$J$26"}</definedName>
    <definedName name="VerkehrPkwKlassen" hidden="1">{"'Verkehr-Personen'!$A$5:$J$26"}</definedName>
    <definedName name="verkehrt" hidden="1">{"'Verkehr-Personen'!$A$5:$J$26"}</definedName>
    <definedName name="verschlechternm" hidden="1">{"'Verkehr-Personen'!$A$5:$J$26"}</definedName>
    <definedName name="vertauschen" hidden="1">{"'Verkehr-Personen'!$A$5:$J$26"}</definedName>
    <definedName name="vertzaopssss" hidden="1">{"'Verkehr-Personen'!$A$5:$J$26"}</definedName>
    <definedName name="vg" hidden="1">{"'Verkehr-Personen'!$A$5:$J$26"}</definedName>
    <definedName name="vielfach" hidden="1">{"'Verkehr-Personen'!$A$5:$J$26"}</definedName>
    <definedName name="vielleut" hidden="1">{"'Verkehr-Personen'!$A$5:$J$26"}</definedName>
    <definedName name="viertele" hidden="1">{"'Verkehr-Personen'!$A$5:$J$26"}</definedName>
    <definedName name="voegle" hidden="1">{"'Verkehr-Personen'!$A$5:$J$26"}</definedName>
    <definedName name="volkswagen" hidden="1">{"'Verkehr-Personen'!$A$5:$J$26"}</definedName>
    <definedName name="von" hidden="1">{"'Verkehr-Personen'!$A$5:$J$26"}</definedName>
    <definedName name="vvvvvvvvvvvvvvvvvvvvvvvvvvv" hidden="1">{"'Verkehr-Personen'!$A$5:$J$26"}</definedName>
    <definedName name="vw" hidden="1">{"'Verkehr-Personen'!$A$5:$J$26"}</definedName>
    <definedName name="w2es" hidden="1">{"'Verkehr-Personen'!$A$5:$J$26"}</definedName>
    <definedName name="w3tesgf" hidden="1">{"'Verkehr-Personen'!$A$5:$J$26"}</definedName>
    <definedName name="wandern" hidden="1">{"'Verkehr-Personen'!$A$5:$J$26"}</definedName>
    <definedName name="wasserhaehnle" hidden="1">{"'Verkehr-Personen'!$A$5:$J$26"}</definedName>
    <definedName name="wasx" hidden="1">{"'Verkehr-Personen'!$A$5:$J$26"}</definedName>
    <definedName name="wau" hidden="1">{"'Verkehr-Personen'!$A$5:$J$26"}</definedName>
    <definedName name="wauwau" hidden="1">{"'Verkehr-Personen'!$A$5:$J$26"}</definedName>
    <definedName name="wauwi" hidden="1">{"'Verkehr-Personen'!$A$5:$J$26"}</definedName>
    <definedName name="wauwilein" hidden="1">{"'Verkehr-Personen'!$A$5:$J$26"}</definedName>
    <definedName name="wberle" hidden="1">{"'Verkehr-Personen'!$A$5:$J$26"}</definedName>
    <definedName name="weaw" hidden="1">{"'Verkehr-Personen'!$A$5:$J$26"}</definedName>
    <definedName name="weber" hidden="1">{"'Verkehr-Personen'!$A$5:$J$26"}</definedName>
    <definedName name="weberlein" hidden="1">{"'Verkehr-Personen'!$A$5:$J$26"}</definedName>
    <definedName name="wegwerfen" hidden="1">{"'Verkehr-Personen'!$A$5:$J$26"}</definedName>
    <definedName name="wegwerfenbald" hidden="1">{"'Verkehr-Personen'!$A$5:$J$26"}</definedName>
    <definedName name="wein" hidden="1">{"'Verkehr-Personen'!$A$5:$J$26"}</definedName>
    <definedName name="weingarten" hidden="1">{"'Verkehr-Personen'!$A$5:$J$26"}</definedName>
    <definedName name="weipgelb" hidden="1">{"'Verkehr-Personen'!$A$5:$J$26"}</definedName>
    <definedName name="weissgelb" hidden="1">{"'Verkehr-Personen'!$A$5:$J$26"}</definedName>
    <definedName name="werfel" hidden="1">{"'Verkehr-Personen'!$A$5:$J$26"}</definedName>
    <definedName name="westdx" hidden="1">{"'Verkehr-Personen'!$A$5:$J$26"}</definedName>
    <definedName name="wetfdv" hidden="1">{"'Verkehr-Personen'!$A$5:$J$26"}</definedName>
    <definedName name="wetwetfsd" hidden="1">{"'Verkehr-Personen'!$A$5:$J$26"}</definedName>
    <definedName name="whwisns" hidden="1">{"'Verkehr-Personen'!$A$5:$J$26"}</definedName>
    <definedName name="wiegehts" hidden="1">{"'Verkehr-Personen'!$A$5:$J$26"}</definedName>
    <definedName name="wiessgrune" hidden="1">{"'Verkehr-Personen'!$A$5:$J$26"}</definedName>
    <definedName name="wildschwein" hidden="1">{"'Verkehr-Personen'!$A$5:$J$26"}</definedName>
    <definedName name="wilhelm" hidden="1">{"'Verkehr-Personen'!$A$5:$J$26"}</definedName>
    <definedName name="winter" hidden="1">{"'Verkehr-Personen'!$A$5:$J$26"}</definedName>
    <definedName name="wirklich" hidden="1">{"'Verkehr-Personen'!$A$5:$J$26"}</definedName>
    <definedName name="wirklichvoll" hidden="1">{"'Verkehr-Personen'!$A$5:$J$26"}</definedName>
    <definedName name="wohenenenenen" hidden="1">{"'Verkehr-Personen'!$A$5:$J$26"}</definedName>
    <definedName name="woihsjlxc" hidden="1">{"'Verkehr-Personen'!$A$5:$J$26"}</definedName>
    <definedName name="wolfgang" hidden="1">{"'Verkehr-Personen'!$A$5:$J$26"}</definedName>
    <definedName name="wpdl" hidden="1">{"'Verkehr-Personen'!$A$5:$J$26"}</definedName>
    <definedName name="wrn.BadenWürtemberg." hidden="1">{"BadenWürtemberg",#N/A,FALSE,"Baden-Würtemberg"}</definedName>
    <definedName name="wrn.Bayern." hidden="1">{#N/A,#N/A,FALSE,"Bayern"}</definedName>
    <definedName name="wrn.Berlin." hidden="1">{#N/A,#N/A,FALSE,"Berlin"}</definedName>
    <definedName name="wrn.Brandenburg." hidden="1">{#N/A,#N/A,FALSE,"Brandenburg"}</definedName>
    <definedName name="wrn.Bremen." hidden="1">{#N/A,#N/A,FALSE,"Bremen"}</definedName>
    <definedName name="wrn.Hamburg." hidden="1">{#N/A,#N/A,FALSE,"Hamburg"}</definedName>
    <definedName name="wrn.Hessen." hidden="1">{#N/A,#N/A,FALSE,"Hessen"}</definedName>
    <definedName name="wrn.MecklenburgVorpommern." hidden="1">{#N/A,#N/A,FALSE,"Mecklenburg-Vorpommern"}</definedName>
    <definedName name="wrn.nach._.Förderung." hidden="1">{"nach Förderung",#N/A,FALSE,"Länder Gesamt"}</definedName>
    <definedName name="wrn.nach._.Ländern." hidden="1">{"nach Ländern",#N/A,FALSE,"Länder Gesamt"}</definedName>
    <definedName name="wrn.Niedersachsen." hidden="1">{#N/A,#N/A,FALSE,"Niedersachsen"}</definedName>
    <definedName name="wrn.NordrheinWestfalen." hidden="1">{#N/A,#N/A,FALSE,"Nordrhein-Westfalen"}</definedName>
    <definedName name="wrn.RheinlandPfalz." hidden="1">{#N/A,#N/A,FALSE,"Rheinland-Pfalz"}</definedName>
    <definedName name="wrn.Saarland." hidden="1">{#N/A,#N/A,FALSE,"Saarland"}</definedName>
    <definedName name="wrn.Sachsen." hidden="1">{#N/A,#N/A,FALSE,"Sachsen"}</definedName>
    <definedName name="wrn.SachsenAnhalt." hidden="1">{"SachsenAnhalt",#N/A,FALSE,"Sachsen-Anhalt"}</definedName>
    <definedName name="wrn.SchleswigHolstein." hidden="1">{"SchleswigHolstein",#N/A,FALSE,"Schleswig-Holstein"}</definedName>
    <definedName name="wrn.Thüringen." hidden="1">{"Thüringen",#N/A,FALSE,"Thüringen"}</definedName>
    <definedName name="WRSHD" hidden="1">{"'Verkehr-Personen'!$A$5:$J$26"}</definedName>
    <definedName name="wsydg" hidden="1">{"'Verkehr-Personen'!$A$5:$J$26"}</definedName>
    <definedName name="wuert" hidden="1">{"'Verkehr-Personen'!$A$5:$J$26"}</definedName>
    <definedName name="wuertt" hidden="1">{"'Verkehr-Personen'!$A$5:$J$26"}</definedName>
    <definedName name="wuetericht" hidden="1">{"'Verkehr-Personen'!$A$5:$J$26"}</definedName>
    <definedName name="ww" hidden="1">{"'Verkehr-Personen'!$A$5:$J$26"}</definedName>
    <definedName name="wwes" hidden="1">{"'Verkehr-Personen'!$A$5:$J$26"}</definedName>
    <definedName name="xxxxxxxxxxxxxxxxxxx" hidden="1">{"'Verkehr-Personen'!$A$5:$J$26"}</definedName>
    <definedName name="ysdfserdf" hidden="1">{"'Verkehr-Personen'!$A$5:$J$26"}</definedName>
    <definedName name="zeitungle" hidden="1">{"'Verkehr-Personen'!$A$5:$J$26"}</definedName>
    <definedName name="zentele" hidden="1">{"'Verkehr-Personen'!$A$5:$J$26"}</definedName>
    <definedName name="zggh" hidden="1">{"'Verkehr-Personen'!$A$5:$J$26"}</definedName>
    <definedName name="zghudrtdg" hidden="1">{"'Verkehr-Personen'!$A$5:$J$26"}</definedName>
    <definedName name="ztfgvc" hidden="1">{"'Verkehr-Personen'!$A$5:$J$26"}</definedName>
    <definedName name="zuegle" hidden="1">{"'Verkehr-Personen'!$A$5:$J$26"}</definedName>
    <definedName name="zug" hidden="1">{"'Verkehr-Personen'!$A$5:$J$26"}</definedName>
    <definedName name="zugenaeth" hidden="1">{"'Verkehr-Personen'!$A$5:$J$26"}</definedName>
    <definedName name="Zum" hidden="1">{"'Verkehr-Personen'!$A$5:$J$26"}</definedName>
    <definedName name="ZUZU" hidden="1">{"'Verkehr-Personen'!$A$5:$J$26"}</definedName>
    <definedName name="zuzuzu" hidden="1">{"'Verkehr-Personen'!$A$5:$J$26"}</definedName>
    <definedName name="zwirn" hidden="1">{"'Verkehr-Personen'!$A$5:$J$26"}</definedName>
    <definedName name="zzzzzzz" hidden="1">{"'Verkehr-Personen'!$A$5:$J$26"}</definedName>
    <definedName name="zzzzzzzzzzz" hidden="1">{"'Verkehr-Personen'!$A$5:$J$26"}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6" i="1" l="1"/>
  <c r="H396" i="1"/>
  <c r="G396" i="1"/>
  <c r="F396" i="1"/>
  <c r="E396" i="1"/>
  <c r="D396" i="1"/>
  <c r="C396" i="1"/>
  <c r="B396" i="1"/>
  <c r="J396" i="1" s="1"/>
  <c r="I395" i="1"/>
  <c r="H395" i="1"/>
  <c r="G395" i="1"/>
  <c r="F395" i="1"/>
  <c r="E395" i="1"/>
  <c r="D395" i="1"/>
  <c r="C395" i="1"/>
  <c r="B395" i="1"/>
  <c r="J395" i="1" s="1"/>
  <c r="K395" i="1" s="1"/>
  <c r="I394" i="1"/>
  <c r="H394" i="1"/>
  <c r="G394" i="1"/>
  <c r="F394" i="1"/>
  <c r="E394" i="1"/>
  <c r="D394" i="1"/>
  <c r="C394" i="1"/>
  <c r="B394" i="1"/>
  <c r="J394" i="1" s="1"/>
  <c r="K394" i="1" s="1"/>
  <c r="I393" i="1"/>
  <c r="H393" i="1"/>
  <c r="G393" i="1"/>
  <c r="F393" i="1"/>
  <c r="E393" i="1"/>
  <c r="D393" i="1"/>
  <c r="C393" i="1"/>
  <c r="B393" i="1"/>
  <c r="J393" i="1" s="1"/>
  <c r="K393" i="1" s="1"/>
  <c r="I392" i="1"/>
  <c r="H392" i="1"/>
  <c r="G392" i="1"/>
  <c r="F392" i="1"/>
  <c r="E392" i="1"/>
  <c r="D392" i="1"/>
  <c r="C392" i="1"/>
  <c r="B392" i="1"/>
  <c r="J392" i="1" s="1"/>
  <c r="K392" i="1" s="1"/>
  <c r="I391" i="1"/>
  <c r="H391" i="1"/>
  <c r="G391" i="1"/>
  <c r="F391" i="1"/>
  <c r="E391" i="1"/>
  <c r="D391" i="1"/>
  <c r="C391" i="1"/>
  <c r="B391" i="1"/>
  <c r="J391" i="1" s="1"/>
  <c r="K391" i="1" s="1"/>
  <c r="I390" i="1"/>
  <c r="H390" i="1"/>
  <c r="G390" i="1"/>
  <c r="F390" i="1"/>
  <c r="E390" i="1"/>
  <c r="D390" i="1"/>
  <c r="C390" i="1"/>
  <c r="B390" i="1"/>
  <c r="J390" i="1" s="1"/>
  <c r="K390" i="1" s="1"/>
  <c r="I389" i="1"/>
  <c r="H389" i="1"/>
  <c r="G389" i="1"/>
  <c r="F389" i="1"/>
  <c r="F397" i="1" s="1"/>
  <c r="E389" i="1"/>
  <c r="D389" i="1"/>
  <c r="C389" i="1"/>
  <c r="B389" i="1"/>
  <c r="J389" i="1" s="1"/>
  <c r="K389" i="1" s="1"/>
  <c r="I388" i="1"/>
  <c r="I397" i="1" s="1"/>
  <c r="H388" i="1"/>
  <c r="H397" i="1" s="1"/>
  <c r="G388" i="1"/>
  <c r="G397" i="1" s="1"/>
  <c r="F388" i="1"/>
  <c r="E388" i="1"/>
  <c r="E397" i="1" s="1"/>
  <c r="D388" i="1"/>
  <c r="D397" i="1" s="1"/>
  <c r="C388" i="1"/>
  <c r="C397" i="1" s="1"/>
  <c r="B388" i="1"/>
  <c r="B397" i="1" s="1"/>
  <c r="J386" i="1"/>
  <c r="I386" i="1"/>
  <c r="H386" i="1"/>
  <c r="G386" i="1"/>
  <c r="F386" i="1"/>
  <c r="E386" i="1"/>
  <c r="D386" i="1"/>
  <c r="C386" i="1"/>
  <c r="B386" i="1"/>
  <c r="I382" i="1"/>
  <c r="H382" i="1"/>
  <c r="G382" i="1"/>
  <c r="F382" i="1"/>
  <c r="E382" i="1"/>
  <c r="D382" i="1"/>
  <c r="C382" i="1"/>
  <c r="B382" i="1"/>
  <c r="J382" i="1" s="1"/>
  <c r="I381" i="1"/>
  <c r="H381" i="1"/>
  <c r="G381" i="1"/>
  <c r="F381" i="1"/>
  <c r="E381" i="1"/>
  <c r="D381" i="1"/>
  <c r="C381" i="1"/>
  <c r="B381" i="1"/>
  <c r="J381" i="1" s="1"/>
  <c r="K381" i="1" s="1"/>
  <c r="I380" i="1"/>
  <c r="H380" i="1"/>
  <c r="G380" i="1"/>
  <c r="F380" i="1"/>
  <c r="E380" i="1"/>
  <c r="D380" i="1"/>
  <c r="C380" i="1"/>
  <c r="B380" i="1"/>
  <c r="J380" i="1" s="1"/>
  <c r="K380" i="1" s="1"/>
  <c r="I379" i="1"/>
  <c r="H379" i="1"/>
  <c r="G379" i="1"/>
  <c r="F379" i="1"/>
  <c r="E379" i="1"/>
  <c r="D379" i="1"/>
  <c r="C379" i="1"/>
  <c r="B379" i="1"/>
  <c r="J379" i="1" s="1"/>
  <c r="K379" i="1" s="1"/>
  <c r="I378" i="1"/>
  <c r="H378" i="1"/>
  <c r="G378" i="1"/>
  <c r="F378" i="1"/>
  <c r="E378" i="1"/>
  <c r="D378" i="1"/>
  <c r="C378" i="1"/>
  <c r="B378" i="1"/>
  <c r="J378" i="1" s="1"/>
  <c r="K378" i="1" s="1"/>
  <c r="I377" i="1"/>
  <c r="H377" i="1"/>
  <c r="G377" i="1"/>
  <c r="F377" i="1"/>
  <c r="E377" i="1"/>
  <c r="D377" i="1"/>
  <c r="C377" i="1"/>
  <c r="B377" i="1"/>
  <c r="J377" i="1" s="1"/>
  <c r="K377" i="1" s="1"/>
  <c r="I376" i="1"/>
  <c r="H376" i="1"/>
  <c r="G376" i="1"/>
  <c r="F376" i="1"/>
  <c r="E376" i="1"/>
  <c r="D376" i="1"/>
  <c r="C376" i="1"/>
  <c r="B376" i="1"/>
  <c r="J376" i="1" s="1"/>
  <c r="K376" i="1" s="1"/>
  <c r="I375" i="1"/>
  <c r="H375" i="1"/>
  <c r="G375" i="1"/>
  <c r="F375" i="1"/>
  <c r="E375" i="1"/>
  <c r="D375" i="1"/>
  <c r="C375" i="1"/>
  <c r="B375" i="1"/>
  <c r="J375" i="1" s="1"/>
  <c r="K375" i="1" s="1"/>
  <c r="I374" i="1"/>
  <c r="I383" i="1" s="1"/>
  <c r="H374" i="1"/>
  <c r="H383" i="1" s="1"/>
  <c r="G374" i="1"/>
  <c r="G383" i="1" s="1"/>
  <c r="F374" i="1"/>
  <c r="F383" i="1" s="1"/>
  <c r="E374" i="1"/>
  <c r="E383" i="1" s="1"/>
  <c r="D374" i="1"/>
  <c r="D383" i="1" s="1"/>
  <c r="C374" i="1"/>
  <c r="C383" i="1" s="1"/>
  <c r="B374" i="1"/>
  <c r="B383" i="1" s="1"/>
  <c r="J372" i="1"/>
  <c r="I372" i="1"/>
  <c r="H372" i="1"/>
  <c r="G372" i="1"/>
  <c r="F372" i="1"/>
  <c r="E372" i="1"/>
  <c r="D372" i="1"/>
  <c r="C372" i="1"/>
  <c r="B372" i="1"/>
  <c r="I368" i="1"/>
  <c r="H368" i="1"/>
  <c r="G368" i="1"/>
  <c r="F368" i="1"/>
  <c r="E368" i="1"/>
  <c r="D368" i="1"/>
  <c r="C368" i="1"/>
  <c r="B368" i="1"/>
  <c r="J368" i="1" s="1"/>
  <c r="I367" i="1"/>
  <c r="H367" i="1"/>
  <c r="G367" i="1"/>
  <c r="F367" i="1"/>
  <c r="E367" i="1"/>
  <c r="D367" i="1"/>
  <c r="C367" i="1"/>
  <c r="B367" i="1"/>
  <c r="J367" i="1" s="1"/>
  <c r="K367" i="1" s="1"/>
  <c r="I366" i="1"/>
  <c r="H366" i="1"/>
  <c r="G366" i="1"/>
  <c r="F366" i="1"/>
  <c r="E366" i="1"/>
  <c r="D366" i="1"/>
  <c r="C366" i="1"/>
  <c r="B366" i="1"/>
  <c r="J366" i="1" s="1"/>
  <c r="K366" i="1" s="1"/>
  <c r="I365" i="1"/>
  <c r="H365" i="1"/>
  <c r="G365" i="1"/>
  <c r="F365" i="1"/>
  <c r="E365" i="1"/>
  <c r="D365" i="1"/>
  <c r="C365" i="1"/>
  <c r="B365" i="1"/>
  <c r="J365" i="1" s="1"/>
  <c r="K365" i="1" s="1"/>
  <c r="I364" i="1"/>
  <c r="H364" i="1"/>
  <c r="G364" i="1"/>
  <c r="F364" i="1"/>
  <c r="E364" i="1"/>
  <c r="D364" i="1"/>
  <c r="C364" i="1"/>
  <c r="B364" i="1"/>
  <c r="J364" i="1" s="1"/>
  <c r="K364" i="1" s="1"/>
  <c r="I363" i="1"/>
  <c r="H363" i="1"/>
  <c r="G363" i="1"/>
  <c r="F363" i="1"/>
  <c r="E363" i="1"/>
  <c r="D363" i="1"/>
  <c r="C363" i="1"/>
  <c r="B363" i="1"/>
  <c r="J363" i="1" s="1"/>
  <c r="K363" i="1" s="1"/>
  <c r="I362" i="1"/>
  <c r="H362" i="1"/>
  <c r="G362" i="1"/>
  <c r="F362" i="1"/>
  <c r="E362" i="1"/>
  <c r="D362" i="1"/>
  <c r="C362" i="1"/>
  <c r="B362" i="1"/>
  <c r="J362" i="1" s="1"/>
  <c r="K362" i="1" s="1"/>
  <c r="I361" i="1"/>
  <c r="H361" i="1"/>
  <c r="G361" i="1"/>
  <c r="F361" i="1"/>
  <c r="E361" i="1"/>
  <c r="D361" i="1"/>
  <c r="C361" i="1"/>
  <c r="B361" i="1"/>
  <c r="J361" i="1" s="1"/>
  <c r="K361" i="1" s="1"/>
  <c r="I360" i="1"/>
  <c r="I369" i="1" s="1"/>
  <c r="H360" i="1"/>
  <c r="H369" i="1" s="1"/>
  <c r="G360" i="1"/>
  <c r="G369" i="1" s="1"/>
  <c r="F360" i="1"/>
  <c r="F369" i="1" s="1"/>
  <c r="E360" i="1"/>
  <c r="E369" i="1" s="1"/>
  <c r="D360" i="1"/>
  <c r="D369" i="1" s="1"/>
  <c r="C360" i="1"/>
  <c r="C369" i="1" s="1"/>
  <c r="B360" i="1"/>
  <c r="B369" i="1" s="1"/>
  <c r="J358" i="1"/>
  <c r="I358" i="1"/>
  <c r="H358" i="1"/>
  <c r="G358" i="1"/>
  <c r="F358" i="1"/>
  <c r="E358" i="1"/>
  <c r="D358" i="1"/>
  <c r="C358" i="1"/>
  <c r="B358" i="1"/>
  <c r="I354" i="1"/>
  <c r="H354" i="1"/>
  <c r="G354" i="1"/>
  <c r="F354" i="1"/>
  <c r="E354" i="1"/>
  <c r="D354" i="1"/>
  <c r="C354" i="1"/>
  <c r="B354" i="1"/>
  <c r="J354" i="1" s="1"/>
  <c r="I353" i="1"/>
  <c r="H353" i="1"/>
  <c r="G353" i="1"/>
  <c r="F353" i="1"/>
  <c r="E353" i="1"/>
  <c r="D353" i="1"/>
  <c r="C353" i="1"/>
  <c r="B353" i="1"/>
  <c r="J353" i="1" s="1"/>
  <c r="K353" i="1" s="1"/>
  <c r="I352" i="1"/>
  <c r="H352" i="1"/>
  <c r="G352" i="1"/>
  <c r="F352" i="1"/>
  <c r="E352" i="1"/>
  <c r="D352" i="1"/>
  <c r="C352" i="1"/>
  <c r="B352" i="1"/>
  <c r="J352" i="1" s="1"/>
  <c r="K352" i="1" s="1"/>
  <c r="I351" i="1"/>
  <c r="H351" i="1"/>
  <c r="G351" i="1"/>
  <c r="F351" i="1"/>
  <c r="E351" i="1"/>
  <c r="D351" i="1"/>
  <c r="C351" i="1"/>
  <c r="B351" i="1"/>
  <c r="J351" i="1" s="1"/>
  <c r="K351" i="1" s="1"/>
  <c r="I350" i="1"/>
  <c r="H350" i="1"/>
  <c r="G350" i="1"/>
  <c r="F350" i="1"/>
  <c r="E350" i="1"/>
  <c r="D350" i="1"/>
  <c r="C350" i="1"/>
  <c r="B350" i="1"/>
  <c r="J350" i="1" s="1"/>
  <c r="K350" i="1" s="1"/>
  <c r="I349" i="1"/>
  <c r="H349" i="1"/>
  <c r="G349" i="1"/>
  <c r="F349" i="1"/>
  <c r="E349" i="1"/>
  <c r="D349" i="1"/>
  <c r="C349" i="1"/>
  <c r="B349" i="1"/>
  <c r="J349" i="1" s="1"/>
  <c r="K349" i="1" s="1"/>
  <c r="I348" i="1"/>
  <c r="H348" i="1"/>
  <c r="G348" i="1"/>
  <c r="F348" i="1"/>
  <c r="E348" i="1"/>
  <c r="D348" i="1"/>
  <c r="C348" i="1"/>
  <c r="B348" i="1"/>
  <c r="J348" i="1" s="1"/>
  <c r="K348" i="1" s="1"/>
  <c r="I347" i="1"/>
  <c r="H347" i="1"/>
  <c r="G347" i="1"/>
  <c r="F347" i="1"/>
  <c r="E347" i="1"/>
  <c r="D347" i="1"/>
  <c r="D355" i="1" s="1"/>
  <c r="C347" i="1"/>
  <c r="B347" i="1"/>
  <c r="J347" i="1" s="1"/>
  <c r="K347" i="1" s="1"/>
  <c r="I346" i="1"/>
  <c r="I355" i="1" s="1"/>
  <c r="H346" i="1"/>
  <c r="H355" i="1" s="1"/>
  <c r="G346" i="1"/>
  <c r="G355" i="1" s="1"/>
  <c r="F346" i="1"/>
  <c r="F355" i="1" s="1"/>
  <c r="E346" i="1"/>
  <c r="E355" i="1" s="1"/>
  <c r="D346" i="1"/>
  <c r="C346" i="1"/>
  <c r="C355" i="1" s="1"/>
  <c r="B346" i="1"/>
  <c r="B355" i="1" s="1"/>
  <c r="J344" i="1"/>
  <c r="I344" i="1"/>
  <c r="H344" i="1"/>
  <c r="G344" i="1"/>
  <c r="F344" i="1"/>
  <c r="E344" i="1"/>
  <c r="D344" i="1"/>
  <c r="C344" i="1"/>
  <c r="B344" i="1"/>
  <c r="I340" i="1"/>
  <c r="H340" i="1"/>
  <c r="G340" i="1"/>
  <c r="F340" i="1"/>
  <c r="E340" i="1"/>
  <c r="D340" i="1"/>
  <c r="C340" i="1"/>
  <c r="B340" i="1"/>
  <c r="J340" i="1" s="1"/>
  <c r="I339" i="1"/>
  <c r="H339" i="1"/>
  <c r="G339" i="1"/>
  <c r="F339" i="1"/>
  <c r="E339" i="1"/>
  <c r="D339" i="1"/>
  <c r="C339" i="1"/>
  <c r="B339" i="1"/>
  <c r="J339" i="1" s="1"/>
  <c r="K339" i="1" s="1"/>
  <c r="I338" i="1"/>
  <c r="H338" i="1"/>
  <c r="G338" i="1"/>
  <c r="F338" i="1"/>
  <c r="E338" i="1"/>
  <c r="D338" i="1"/>
  <c r="C338" i="1"/>
  <c r="B338" i="1"/>
  <c r="J338" i="1" s="1"/>
  <c r="K338" i="1" s="1"/>
  <c r="I337" i="1"/>
  <c r="H337" i="1"/>
  <c r="G337" i="1"/>
  <c r="F337" i="1"/>
  <c r="E337" i="1"/>
  <c r="D337" i="1"/>
  <c r="C337" i="1"/>
  <c r="B337" i="1"/>
  <c r="J337" i="1" s="1"/>
  <c r="K337" i="1" s="1"/>
  <c r="I336" i="1"/>
  <c r="H336" i="1"/>
  <c r="G336" i="1"/>
  <c r="F336" i="1"/>
  <c r="E336" i="1"/>
  <c r="D336" i="1"/>
  <c r="C336" i="1"/>
  <c r="B336" i="1"/>
  <c r="J336" i="1" s="1"/>
  <c r="K336" i="1" s="1"/>
  <c r="I335" i="1"/>
  <c r="H335" i="1"/>
  <c r="G335" i="1"/>
  <c r="F335" i="1"/>
  <c r="E335" i="1"/>
  <c r="D335" i="1"/>
  <c r="C335" i="1"/>
  <c r="B335" i="1"/>
  <c r="J335" i="1" s="1"/>
  <c r="K335" i="1" s="1"/>
  <c r="I334" i="1"/>
  <c r="H334" i="1"/>
  <c r="G334" i="1"/>
  <c r="F334" i="1"/>
  <c r="E334" i="1"/>
  <c r="D334" i="1"/>
  <c r="C334" i="1"/>
  <c r="B334" i="1"/>
  <c r="J334" i="1" s="1"/>
  <c r="K334" i="1" s="1"/>
  <c r="I333" i="1"/>
  <c r="H333" i="1"/>
  <c r="G333" i="1"/>
  <c r="F333" i="1"/>
  <c r="E333" i="1"/>
  <c r="D333" i="1"/>
  <c r="C333" i="1"/>
  <c r="B333" i="1"/>
  <c r="J333" i="1" s="1"/>
  <c r="K333" i="1" s="1"/>
  <c r="I332" i="1"/>
  <c r="I341" i="1" s="1"/>
  <c r="H332" i="1"/>
  <c r="H341" i="1" s="1"/>
  <c r="G332" i="1"/>
  <c r="G341" i="1" s="1"/>
  <c r="F332" i="1"/>
  <c r="F341" i="1" s="1"/>
  <c r="E332" i="1"/>
  <c r="E341" i="1" s="1"/>
  <c r="D332" i="1"/>
  <c r="D341" i="1" s="1"/>
  <c r="C332" i="1"/>
  <c r="C341" i="1" s="1"/>
  <c r="B332" i="1"/>
  <c r="J332" i="1" s="1"/>
  <c r="J330" i="1"/>
  <c r="I330" i="1"/>
  <c r="H330" i="1"/>
  <c r="G330" i="1"/>
  <c r="F330" i="1"/>
  <c r="E330" i="1"/>
  <c r="D330" i="1"/>
  <c r="C330" i="1"/>
  <c r="B330" i="1"/>
  <c r="I326" i="1"/>
  <c r="H326" i="1"/>
  <c r="G326" i="1"/>
  <c r="F326" i="1"/>
  <c r="E326" i="1"/>
  <c r="D326" i="1"/>
  <c r="C326" i="1"/>
  <c r="B326" i="1"/>
  <c r="J326" i="1" s="1"/>
  <c r="I325" i="1"/>
  <c r="H325" i="1"/>
  <c r="G325" i="1"/>
  <c r="F325" i="1"/>
  <c r="E325" i="1"/>
  <c r="D325" i="1"/>
  <c r="C325" i="1"/>
  <c r="B325" i="1"/>
  <c r="J325" i="1" s="1"/>
  <c r="K325" i="1" s="1"/>
  <c r="I324" i="1"/>
  <c r="H324" i="1"/>
  <c r="G324" i="1"/>
  <c r="F324" i="1"/>
  <c r="E324" i="1"/>
  <c r="D324" i="1"/>
  <c r="C324" i="1"/>
  <c r="B324" i="1"/>
  <c r="J324" i="1" s="1"/>
  <c r="K324" i="1" s="1"/>
  <c r="I323" i="1"/>
  <c r="H323" i="1"/>
  <c r="G323" i="1"/>
  <c r="F323" i="1"/>
  <c r="E323" i="1"/>
  <c r="D323" i="1"/>
  <c r="C323" i="1"/>
  <c r="B323" i="1"/>
  <c r="J323" i="1" s="1"/>
  <c r="K323" i="1" s="1"/>
  <c r="I322" i="1"/>
  <c r="H322" i="1"/>
  <c r="G322" i="1"/>
  <c r="F322" i="1"/>
  <c r="E322" i="1"/>
  <c r="D322" i="1"/>
  <c r="C322" i="1"/>
  <c r="B322" i="1"/>
  <c r="J322" i="1" s="1"/>
  <c r="K322" i="1" s="1"/>
  <c r="I321" i="1"/>
  <c r="H321" i="1"/>
  <c r="G321" i="1"/>
  <c r="F321" i="1"/>
  <c r="E321" i="1"/>
  <c r="D321" i="1"/>
  <c r="C321" i="1"/>
  <c r="B321" i="1"/>
  <c r="J321" i="1" s="1"/>
  <c r="K321" i="1" s="1"/>
  <c r="I320" i="1"/>
  <c r="H320" i="1"/>
  <c r="G320" i="1"/>
  <c r="F320" i="1"/>
  <c r="E320" i="1"/>
  <c r="D320" i="1"/>
  <c r="C320" i="1"/>
  <c r="B320" i="1"/>
  <c r="J320" i="1" s="1"/>
  <c r="K320" i="1" s="1"/>
  <c r="I319" i="1"/>
  <c r="H319" i="1"/>
  <c r="G319" i="1"/>
  <c r="F319" i="1"/>
  <c r="E319" i="1"/>
  <c r="D319" i="1"/>
  <c r="C319" i="1"/>
  <c r="B319" i="1"/>
  <c r="J319" i="1" s="1"/>
  <c r="K319" i="1" s="1"/>
  <c r="I318" i="1"/>
  <c r="I327" i="1" s="1"/>
  <c r="H318" i="1"/>
  <c r="H327" i="1" s="1"/>
  <c r="G318" i="1"/>
  <c r="G327" i="1" s="1"/>
  <c r="F318" i="1"/>
  <c r="F327" i="1" s="1"/>
  <c r="E318" i="1"/>
  <c r="E327" i="1" s="1"/>
  <c r="D318" i="1"/>
  <c r="D327" i="1" s="1"/>
  <c r="C318" i="1"/>
  <c r="C327" i="1" s="1"/>
  <c r="B318" i="1"/>
  <c r="B327" i="1" s="1"/>
  <c r="J316" i="1"/>
  <c r="I316" i="1"/>
  <c r="H316" i="1"/>
  <c r="G316" i="1"/>
  <c r="F316" i="1"/>
  <c r="E316" i="1"/>
  <c r="D316" i="1"/>
  <c r="C316" i="1"/>
  <c r="B316" i="1"/>
  <c r="I312" i="1"/>
  <c r="H312" i="1"/>
  <c r="G312" i="1"/>
  <c r="F312" i="1"/>
  <c r="E312" i="1"/>
  <c r="D312" i="1"/>
  <c r="C312" i="1"/>
  <c r="B312" i="1"/>
  <c r="J312" i="1" s="1"/>
  <c r="I311" i="1"/>
  <c r="H311" i="1"/>
  <c r="G311" i="1"/>
  <c r="F311" i="1"/>
  <c r="E311" i="1"/>
  <c r="D311" i="1"/>
  <c r="C311" i="1"/>
  <c r="B311" i="1"/>
  <c r="J311" i="1" s="1"/>
  <c r="K311" i="1" s="1"/>
  <c r="I310" i="1"/>
  <c r="H310" i="1"/>
  <c r="G310" i="1"/>
  <c r="F310" i="1"/>
  <c r="E310" i="1"/>
  <c r="D310" i="1"/>
  <c r="C310" i="1"/>
  <c r="B310" i="1"/>
  <c r="J310" i="1" s="1"/>
  <c r="K310" i="1" s="1"/>
  <c r="I309" i="1"/>
  <c r="H309" i="1"/>
  <c r="G309" i="1"/>
  <c r="F309" i="1"/>
  <c r="E309" i="1"/>
  <c r="D309" i="1"/>
  <c r="C309" i="1"/>
  <c r="B309" i="1"/>
  <c r="J309" i="1" s="1"/>
  <c r="K309" i="1" s="1"/>
  <c r="I308" i="1"/>
  <c r="H308" i="1"/>
  <c r="G308" i="1"/>
  <c r="F308" i="1"/>
  <c r="E308" i="1"/>
  <c r="D308" i="1"/>
  <c r="C308" i="1"/>
  <c r="B308" i="1"/>
  <c r="J308" i="1" s="1"/>
  <c r="K308" i="1" s="1"/>
  <c r="I307" i="1"/>
  <c r="H307" i="1"/>
  <c r="G307" i="1"/>
  <c r="F307" i="1"/>
  <c r="E307" i="1"/>
  <c r="D307" i="1"/>
  <c r="C307" i="1"/>
  <c r="B307" i="1"/>
  <c r="J307" i="1" s="1"/>
  <c r="K307" i="1" s="1"/>
  <c r="I306" i="1"/>
  <c r="H306" i="1"/>
  <c r="G306" i="1"/>
  <c r="F306" i="1"/>
  <c r="E306" i="1"/>
  <c r="D306" i="1"/>
  <c r="C306" i="1"/>
  <c r="B306" i="1"/>
  <c r="J306" i="1" s="1"/>
  <c r="K306" i="1" s="1"/>
  <c r="I305" i="1"/>
  <c r="H305" i="1"/>
  <c r="G305" i="1"/>
  <c r="F305" i="1"/>
  <c r="E305" i="1"/>
  <c r="D305" i="1"/>
  <c r="C305" i="1"/>
  <c r="B305" i="1"/>
  <c r="J305" i="1" s="1"/>
  <c r="K305" i="1" s="1"/>
  <c r="I304" i="1"/>
  <c r="I313" i="1" s="1"/>
  <c r="H304" i="1"/>
  <c r="H313" i="1" s="1"/>
  <c r="G304" i="1"/>
  <c r="G313" i="1" s="1"/>
  <c r="F304" i="1"/>
  <c r="F313" i="1" s="1"/>
  <c r="E304" i="1"/>
  <c r="E313" i="1" s="1"/>
  <c r="D304" i="1"/>
  <c r="D313" i="1" s="1"/>
  <c r="C304" i="1"/>
  <c r="C313" i="1" s="1"/>
  <c r="B304" i="1"/>
  <c r="B313" i="1" s="1"/>
  <c r="J302" i="1"/>
  <c r="I302" i="1"/>
  <c r="H302" i="1"/>
  <c r="G302" i="1"/>
  <c r="F302" i="1"/>
  <c r="E302" i="1"/>
  <c r="D302" i="1"/>
  <c r="C302" i="1"/>
  <c r="B302" i="1"/>
  <c r="I298" i="1"/>
  <c r="H298" i="1"/>
  <c r="G298" i="1"/>
  <c r="F298" i="1"/>
  <c r="E298" i="1"/>
  <c r="D298" i="1"/>
  <c r="C298" i="1"/>
  <c r="B298" i="1"/>
  <c r="J298" i="1" s="1"/>
  <c r="I297" i="1"/>
  <c r="H297" i="1"/>
  <c r="G297" i="1"/>
  <c r="F297" i="1"/>
  <c r="E297" i="1"/>
  <c r="D297" i="1"/>
  <c r="C297" i="1"/>
  <c r="B297" i="1"/>
  <c r="J297" i="1" s="1"/>
  <c r="K297" i="1" s="1"/>
  <c r="I296" i="1"/>
  <c r="H296" i="1"/>
  <c r="G296" i="1"/>
  <c r="F296" i="1"/>
  <c r="E296" i="1"/>
  <c r="D296" i="1"/>
  <c r="C296" i="1"/>
  <c r="B296" i="1"/>
  <c r="J296" i="1" s="1"/>
  <c r="K296" i="1" s="1"/>
  <c r="I295" i="1"/>
  <c r="H295" i="1"/>
  <c r="G295" i="1"/>
  <c r="F295" i="1"/>
  <c r="E295" i="1"/>
  <c r="D295" i="1"/>
  <c r="C295" i="1"/>
  <c r="B295" i="1"/>
  <c r="J295" i="1" s="1"/>
  <c r="K295" i="1" s="1"/>
  <c r="I294" i="1"/>
  <c r="H294" i="1"/>
  <c r="G294" i="1"/>
  <c r="F294" i="1"/>
  <c r="E294" i="1"/>
  <c r="D294" i="1"/>
  <c r="C294" i="1"/>
  <c r="B294" i="1"/>
  <c r="J294" i="1" s="1"/>
  <c r="K294" i="1" s="1"/>
  <c r="I293" i="1"/>
  <c r="H293" i="1"/>
  <c r="G293" i="1"/>
  <c r="F293" i="1"/>
  <c r="E293" i="1"/>
  <c r="D293" i="1"/>
  <c r="C293" i="1"/>
  <c r="B293" i="1"/>
  <c r="J293" i="1" s="1"/>
  <c r="K293" i="1" s="1"/>
  <c r="I292" i="1"/>
  <c r="H292" i="1"/>
  <c r="G292" i="1"/>
  <c r="F292" i="1"/>
  <c r="E292" i="1"/>
  <c r="D292" i="1"/>
  <c r="C292" i="1"/>
  <c r="B292" i="1"/>
  <c r="J292" i="1" s="1"/>
  <c r="K292" i="1" s="1"/>
  <c r="I291" i="1"/>
  <c r="H291" i="1"/>
  <c r="G291" i="1"/>
  <c r="F291" i="1"/>
  <c r="E291" i="1"/>
  <c r="D291" i="1"/>
  <c r="C291" i="1"/>
  <c r="B291" i="1"/>
  <c r="J291" i="1" s="1"/>
  <c r="K291" i="1" s="1"/>
  <c r="I290" i="1"/>
  <c r="I299" i="1" s="1"/>
  <c r="H290" i="1"/>
  <c r="H299" i="1" s="1"/>
  <c r="G290" i="1"/>
  <c r="G299" i="1" s="1"/>
  <c r="F290" i="1"/>
  <c r="F299" i="1" s="1"/>
  <c r="E290" i="1"/>
  <c r="E299" i="1" s="1"/>
  <c r="D290" i="1"/>
  <c r="D299" i="1" s="1"/>
  <c r="C290" i="1"/>
  <c r="C299" i="1" s="1"/>
  <c r="B290" i="1"/>
  <c r="J290" i="1" s="1"/>
  <c r="J288" i="1"/>
  <c r="I288" i="1"/>
  <c r="H288" i="1"/>
  <c r="G288" i="1"/>
  <c r="F288" i="1"/>
  <c r="E288" i="1"/>
  <c r="D288" i="1"/>
  <c r="C288" i="1"/>
  <c r="B288" i="1"/>
  <c r="I284" i="1"/>
  <c r="H284" i="1"/>
  <c r="G284" i="1"/>
  <c r="F284" i="1"/>
  <c r="E284" i="1"/>
  <c r="D284" i="1"/>
  <c r="C284" i="1"/>
  <c r="B284" i="1"/>
  <c r="J284" i="1" s="1"/>
  <c r="I283" i="1"/>
  <c r="H283" i="1"/>
  <c r="G283" i="1"/>
  <c r="F283" i="1"/>
  <c r="E283" i="1"/>
  <c r="D283" i="1"/>
  <c r="C283" i="1"/>
  <c r="B283" i="1"/>
  <c r="J283" i="1" s="1"/>
  <c r="K283" i="1" s="1"/>
  <c r="I282" i="1"/>
  <c r="H282" i="1"/>
  <c r="G282" i="1"/>
  <c r="F282" i="1"/>
  <c r="E282" i="1"/>
  <c r="D282" i="1"/>
  <c r="C282" i="1"/>
  <c r="B282" i="1"/>
  <c r="J282" i="1" s="1"/>
  <c r="K282" i="1" s="1"/>
  <c r="I281" i="1"/>
  <c r="H281" i="1"/>
  <c r="G281" i="1"/>
  <c r="F281" i="1"/>
  <c r="E281" i="1"/>
  <c r="D281" i="1"/>
  <c r="C281" i="1"/>
  <c r="B281" i="1"/>
  <c r="J281" i="1" s="1"/>
  <c r="K281" i="1" s="1"/>
  <c r="I280" i="1"/>
  <c r="H280" i="1"/>
  <c r="G280" i="1"/>
  <c r="F280" i="1"/>
  <c r="E280" i="1"/>
  <c r="D280" i="1"/>
  <c r="C280" i="1"/>
  <c r="B280" i="1"/>
  <c r="J280" i="1" s="1"/>
  <c r="K280" i="1" s="1"/>
  <c r="I279" i="1"/>
  <c r="H279" i="1"/>
  <c r="G279" i="1"/>
  <c r="F279" i="1"/>
  <c r="E279" i="1"/>
  <c r="D279" i="1"/>
  <c r="C279" i="1"/>
  <c r="B279" i="1"/>
  <c r="J279" i="1" s="1"/>
  <c r="K279" i="1" s="1"/>
  <c r="I278" i="1"/>
  <c r="H278" i="1"/>
  <c r="G278" i="1"/>
  <c r="F278" i="1"/>
  <c r="E278" i="1"/>
  <c r="D278" i="1"/>
  <c r="C278" i="1"/>
  <c r="B278" i="1"/>
  <c r="J278" i="1" s="1"/>
  <c r="K278" i="1" s="1"/>
  <c r="I277" i="1"/>
  <c r="H277" i="1"/>
  <c r="G277" i="1"/>
  <c r="F277" i="1"/>
  <c r="E277" i="1"/>
  <c r="D277" i="1"/>
  <c r="C277" i="1"/>
  <c r="B277" i="1"/>
  <c r="J277" i="1" s="1"/>
  <c r="K277" i="1" s="1"/>
  <c r="I276" i="1"/>
  <c r="I285" i="1" s="1"/>
  <c r="H276" i="1"/>
  <c r="H285" i="1" s="1"/>
  <c r="G276" i="1"/>
  <c r="G285" i="1" s="1"/>
  <c r="F276" i="1"/>
  <c r="F285" i="1" s="1"/>
  <c r="E276" i="1"/>
  <c r="E285" i="1" s="1"/>
  <c r="D276" i="1"/>
  <c r="D285" i="1" s="1"/>
  <c r="C276" i="1"/>
  <c r="C285" i="1" s="1"/>
  <c r="B276" i="1"/>
  <c r="B285" i="1" s="1"/>
  <c r="J274" i="1"/>
  <c r="I274" i="1"/>
  <c r="H274" i="1"/>
  <c r="G274" i="1"/>
  <c r="F274" i="1"/>
  <c r="E274" i="1"/>
  <c r="D274" i="1"/>
  <c r="C274" i="1"/>
  <c r="B274" i="1"/>
  <c r="I270" i="1"/>
  <c r="H270" i="1"/>
  <c r="G270" i="1"/>
  <c r="F270" i="1"/>
  <c r="E270" i="1"/>
  <c r="D270" i="1"/>
  <c r="C270" i="1"/>
  <c r="B270" i="1"/>
  <c r="J270" i="1" s="1"/>
  <c r="I269" i="1"/>
  <c r="H269" i="1"/>
  <c r="G269" i="1"/>
  <c r="F269" i="1"/>
  <c r="E269" i="1"/>
  <c r="D269" i="1"/>
  <c r="C269" i="1"/>
  <c r="B269" i="1"/>
  <c r="J269" i="1" s="1"/>
  <c r="K269" i="1" s="1"/>
  <c r="I268" i="1"/>
  <c r="H268" i="1"/>
  <c r="G268" i="1"/>
  <c r="F268" i="1"/>
  <c r="E268" i="1"/>
  <c r="D268" i="1"/>
  <c r="C268" i="1"/>
  <c r="B268" i="1"/>
  <c r="J268" i="1" s="1"/>
  <c r="K268" i="1" s="1"/>
  <c r="I267" i="1"/>
  <c r="H267" i="1"/>
  <c r="G267" i="1"/>
  <c r="F267" i="1"/>
  <c r="E267" i="1"/>
  <c r="D267" i="1"/>
  <c r="C267" i="1"/>
  <c r="B267" i="1"/>
  <c r="J267" i="1" s="1"/>
  <c r="K267" i="1" s="1"/>
  <c r="I266" i="1"/>
  <c r="H266" i="1"/>
  <c r="G266" i="1"/>
  <c r="F266" i="1"/>
  <c r="E266" i="1"/>
  <c r="D266" i="1"/>
  <c r="C266" i="1"/>
  <c r="B266" i="1"/>
  <c r="J266" i="1" s="1"/>
  <c r="K266" i="1" s="1"/>
  <c r="I265" i="1"/>
  <c r="H265" i="1"/>
  <c r="G265" i="1"/>
  <c r="F265" i="1"/>
  <c r="E265" i="1"/>
  <c r="D265" i="1"/>
  <c r="C265" i="1"/>
  <c r="B265" i="1"/>
  <c r="J265" i="1" s="1"/>
  <c r="K265" i="1" s="1"/>
  <c r="I264" i="1"/>
  <c r="H264" i="1"/>
  <c r="G264" i="1"/>
  <c r="F264" i="1"/>
  <c r="E264" i="1"/>
  <c r="D264" i="1"/>
  <c r="C264" i="1"/>
  <c r="B264" i="1"/>
  <c r="J264" i="1" s="1"/>
  <c r="K264" i="1" s="1"/>
  <c r="I263" i="1"/>
  <c r="H263" i="1"/>
  <c r="G263" i="1"/>
  <c r="F263" i="1"/>
  <c r="E263" i="1"/>
  <c r="D263" i="1"/>
  <c r="C263" i="1"/>
  <c r="B263" i="1"/>
  <c r="J263" i="1" s="1"/>
  <c r="K263" i="1" s="1"/>
  <c r="I262" i="1"/>
  <c r="I271" i="1" s="1"/>
  <c r="H262" i="1"/>
  <c r="H271" i="1" s="1"/>
  <c r="G262" i="1"/>
  <c r="G271" i="1" s="1"/>
  <c r="F262" i="1"/>
  <c r="F271" i="1" s="1"/>
  <c r="E262" i="1"/>
  <c r="E271" i="1" s="1"/>
  <c r="D262" i="1"/>
  <c r="D271" i="1" s="1"/>
  <c r="C262" i="1"/>
  <c r="C271" i="1" s="1"/>
  <c r="B262" i="1"/>
  <c r="B271" i="1" s="1"/>
  <c r="J260" i="1"/>
  <c r="I260" i="1"/>
  <c r="H260" i="1"/>
  <c r="G260" i="1"/>
  <c r="F260" i="1"/>
  <c r="E260" i="1"/>
  <c r="D260" i="1"/>
  <c r="C260" i="1"/>
  <c r="B260" i="1"/>
  <c r="I256" i="1"/>
  <c r="H256" i="1"/>
  <c r="G256" i="1"/>
  <c r="F256" i="1"/>
  <c r="E256" i="1"/>
  <c r="D256" i="1"/>
  <c r="C256" i="1"/>
  <c r="B256" i="1"/>
  <c r="J256" i="1" s="1"/>
  <c r="I255" i="1"/>
  <c r="H255" i="1"/>
  <c r="G255" i="1"/>
  <c r="F255" i="1"/>
  <c r="E255" i="1"/>
  <c r="D255" i="1"/>
  <c r="C255" i="1"/>
  <c r="B255" i="1"/>
  <c r="J255" i="1" s="1"/>
  <c r="K255" i="1" s="1"/>
  <c r="I254" i="1"/>
  <c r="H254" i="1"/>
  <c r="G254" i="1"/>
  <c r="F254" i="1"/>
  <c r="E254" i="1"/>
  <c r="D254" i="1"/>
  <c r="C254" i="1"/>
  <c r="B254" i="1"/>
  <c r="J254" i="1" s="1"/>
  <c r="K254" i="1" s="1"/>
  <c r="I253" i="1"/>
  <c r="H253" i="1"/>
  <c r="G253" i="1"/>
  <c r="F253" i="1"/>
  <c r="E253" i="1"/>
  <c r="D253" i="1"/>
  <c r="C253" i="1"/>
  <c r="B253" i="1"/>
  <c r="J253" i="1" s="1"/>
  <c r="K253" i="1" s="1"/>
  <c r="I252" i="1"/>
  <c r="H252" i="1"/>
  <c r="G252" i="1"/>
  <c r="F252" i="1"/>
  <c r="E252" i="1"/>
  <c r="D252" i="1"/>
  <c r="C252" i="1"/>
  <c r="B252" i="1"/>
  <c r="J252" i="1" s="1"/>
  <c r="K252" i="1" s="1"/>
  <c r="I251" i="1"/>
  <c r="H251" i="1"/>
  <c r="G251" i="1"/>
  <c r="F251" i="1"/>
  <c r="E251" i="1"/>
  <c r="D251" i="1"/>
  <c r="C251" i="1"/>
  <c r="B251" i="1"/>
  <c r="J251" i="1" s="1"/>
  <c r="K251" i="1" s="1"/>
  <c r="I250" i="1"/>
  <c r="H250" i="1"/>
  <c r="G250" i="1"/>
  <c r="F250" i="1"/>
  <c r="E250" i="1"/>
  <c r="D250" i="1"/>
  <c r="C250" i="1"/>
  <c r="B250" i="1"/>
  <c r="J250" i="1" s="1"/>
  <c r="K250" i="1" s="1"/>
  <c r="I249" i="1"/>
  <c r="H249" i="1"/>
  <c r="G249" i="1"/>
  <c r="F249" i="1"/>
  <c r="E249" i="1"/>
  <c r="D249" i="1"/>
  <c r="C249" i="1"/>
  <c r="B249" i="1"/>
  <c r="J249" i="1" s="1"/>
  <c r="K249" i="1" s="1"/>
  <c r="I248" i="1"/>
  <c r="I257" i="1" s="1"/>
  <c r="H248" i="1"/>
  <c r="H257" i="1" s="1"/>
  <c r="G248" i="1"/>
  <c r="G257" i="1" s="1"/>
  <c r="F248" i="1"/>
  <c r="F257" i="1" s="1"/>
  <c r="E248" i="1"/>
  <c r="E257" i="1" s="1"/>
  <c r="D248" i="1"/>
  <c r="D257" i="1" s="1"/>
  <c r="C248" i="1"/>
  <c r="C257" i="1" s="1"/>
  <c r="B248" i="1"/>
  <c r="B257" i="1" s="1"/>
  <c r="J246" i="1"/>
  <c r="I246" i="1"/>
  <c r="H246" i="1"/>
  <c r="G246" i="1"/>
  <c r="F246" i="1"/>
  <c r="E246" i="1"/>
  <c r="D246" i="1"/>
  <c r="C246" i="1"/>
  <c r="B246" i="1"/>
  <c r="I242" i="1"/>
  <c r="H242" i="1"/>
  <c r="G242" i="1"/>
  <c r="F242" i="1"/>
  <c r="E242" i="1"/>
  <c r="D242" i="1"/>
  <c r="C242" i="1"/>
  <c r="B242" i="1"/>
  <c r="J242" i="1" s="1"/>
  <c r="I241" i="1"/>
  <c r="H241" i="1"/>
  <c r="G241" i="1"/>
  <c r="F241" i="1"/>
  <c r="E241" i="1"/>
  <c r="D241" i="1"/>
  <c r="C241" i="1"/>
  <c r="B241" i="1"/>
  <c r="J241" i="1" s="1"/>
  <c r="K241" i="1" s="1"/>
  <c r="I240" i="1"/>
  <c r="H240" i="1"/>
  <c r="G240" i="1"/>
  <c r="F240" i="1"/>
  <c r="E240" i="1"/>
  <c r="D240" i="1"/>
  <c r="C240" i="1"/>
  <c r="B240" i="1"/>
  <c r="J240" i="1" s="1"/>
  <c r="K240" i="1" s="1"/>
  <c r="I239" i="1"/>
  <c r="H239" i="1"/>
  <c r="G239" i="1"/>
  <c r="F239" i="1"/>
  <c r="E239" i="1"/>
  <c r="D239" i="1"/>
  <c r="C239" i="1"/>
  <c r="B239" i="1"/>
  <c r="J239" i="1" s="1"/>
  <c r="K239" i="1" s="1"/>
  <c r="I238" i="1"/>
  <c r="H238" i="1"/>
  <c r="G238" i="1"/>
  <c r="F238" i="1"/>
  <c r="E238" i="1"/>
  <c r="D238" i="1"/>
  <c r="C238" i="1"/>
  <c r="B238" i="1"/>
  <c r="J238" i="1" s="1"/>
  <c r="K238" i="1" s="1"/>
  <c r="I237" i="1"/>
  <c r="H237" i="1"/>
  <c r="G237" i="1"/>
  <c r="F237" i="1"/>
  <c r="E237" i="1"/>
  <c r="D237" i="1"/>
  <c r="C237" i="1"/>
  <c r="B237" i="1"/>
  <c r="J237" i="1" s="1"/>
  <c r="K237" i="1" s="1"/>
  <c r="I236" i="1"/>
  <c r="H236" i="1"/>
  <c r="G236" i="1"/>
  <c r="F236" i="1"/>
  <c r="E236" i="1"/>
  <c r="D236" i="1"/>
  <c r="C236" i="1"/>
  <c r="B236" i="1"/>
  <c r="J236" i="1" s="1"/>
  <c r="K236" i="1" s="1"/>
  <c r="I235" i="1"/>
  <c r="H235" i="1"/>
  <c r="G235" i="1"/>
  <c r="F235" i="1"/>
  <c r="E235" i="1"/>
  <c r="D235" i="1"/>
  <c r="C235" i="1"/>
  <c r="B235" i="1"/>
  <c r="J235" i="1" s="1"/>
  <c r="K235" i="1" s="1"/>
  <c r="I234" i="1"/>
  <c r="I243" i="1" s="1"/>
  <c r="H234" i="1"/>
  <c r="H243" i="1" s="1"/>
  <c r="G234" i="1"/>
  <c r="G243" i="1" s="1"/>
  <c r="F234" i="1"/>
  <c r="F243" i="1" s="1"/>
  <c r="E234" i="1"/>
  <c r="E243" i="1" s="1"/>
  <c r="D234" i="1"/>
  <c r="D243" i="1" s="1"/>
  <c r="C234" i="1"/>
  <c r="C243" i="1" s="1"/>
  <c r="B234" i="1"/>
  <c r="B243" i="1" s="1"/>
  <c r="J232" i="1"/>
  <c r="I232" i="1"/>
  <c r="H232" i="1"/>
  <c r="G232" i="1"/>
  <c r="F232" i="1"/>
  <c r="E232" i="1"/>
  <c r="D232" i="1"/>
  <c r="C232" i="1"/>
  <c r="B232" i="1"/>
  <c r="I228" i="1"/>
  <c r="H228" i="1"/>
  <c r="G228" i="1"/>
  <c r="F228" i="1"/>
  <c r="E228" i="1"/>
  <c r="D228" i="1"/>
  <c r="C228" i="1"/>
  <c r="B228" i="1"/>
  <c r="J228" i="1" s="1"/>
  <c r="I227" i="1"/>
  <c r="H227" i="1"/>
  <c r="G227" i="1"/>
  <c r="F227" i="1"/>
  <c r="E227" i="1"/>
  <c r="D227" i="1"/>
  <c r="C227" i="1"/>
  <c r="B227" i="1"/>
  <c r="J227" i="1" s="1"/>
  <c r="K227" i="1" s="1"/>
  <c r="I226" i="1"/>
  <c r="H226" i="1"/>
  <c r="G226" i="1"/>
  <c r="F226" i="1"/>
  <c r="E226" i="1"/>
  <c r="D226" i="1"/>
  <c r="C226" i="1"/>
  <c r="B226" i="1"/>
  <c r="J226" i="1" s="1"/>
  <c r="K226" i="1" s="1"/>
  <c r="I225" i="1"/>
  <c r="H225" i="1"/>
  <c r="G225" i="1"/>
  <c r="F225" i="1"/>
  <c r="E225" i="1"/>
  <c r="D225" i="1"/>
  <c r="C225" i="1"/>
  <c r="B225" i="1"/>
  <c r="J225" i="1" s="1"/>
  <c r="K225" i="1" s="1"/>
  <c r="I224" i="1"/>
  <c r="H224" i="1"/>
  <c r="G224" i="1"/>
  <c r="F224" i="1"/>
  <c r="E224" i="1"/>
  <c r="D224" i="1"/>
  <c r="C224" i="1"/>
  <c r="B224" i="1"/>
  <c r="J224" i="1" s="1"/>
  <c r="K224" i="1" s="1"/>
  <c r="I223" i="1"/>
  <c r="H223" i="1"/>
  <c r="G223" i="1"/>
  <c r="F223" i="1"/>
  <c r="E223" i="1"/>
  <c r="D223" i="1"/>
  <c r="C223" i="1"/>
  <c r="B223" i="1"/>
  <c r="J223" i="1" s="1"/>
  <c r="K223" i="1" s="1"/>
  <c r="I222" i="1"/>
  <c r="H222" i="1"/>
  <c r="G222" i="1"/>
  <c r="F222" i="1"/>
  <c r="E222" i="1"/>
  <c r="D222" i="1"/>
  <c r="C222" i="1"/>
  <c r="B222" i="1"/>
  <c r="J222" i="1" s="1"/>
  <c r="K222" i="1" s="1"/>
  <c r="I221" i="1"/>
  <c r="H221" i="1"/>
  <c r="G221" i="1"/>
  <c r="F221" i="1"/>
  <c r="E221" i="1"/>
  <c r="D221" i="1"/>
  <c r="C221" i="1"/>
  <c r="B221" i="1"/>
  <c r="J221" i="1" s="1"/>
  <c r="K221" i="1" s="1"/>
  <c r="I220" i="1"/>
  <c r="I229" i="1" s="1"/>
  <c r="H220" i="1"/>
  <c r="H229" i="1" s="1"/>
  <c r="G220" i="1"/>
  <c r="G229" i="1" s="1"/>
  <c r="F220" i="1"/>
  <c r="F229" i="1" s="1"/>
  <c r="E220" i="1"/>
  <c r="E229" i="1" s="1"/>
  <c r="D220" i="1"/>
  <c r="D229" i="1" s="1"/>
  <c r="C220" i="1"/>
  <c r="C229" i="1" s="1"/>
  <c r="B220" i="1"/>
  <c r="J220" i="1" s="1"/>
  <c r="J218" i="1"/>
  <c r="I218" i="1"/>
  <c r="H218" i="1"/>
  <c r="G218" i="1"/>
  <c r="F218" i="1"/>
  <c r="E218" i="1"/>
  <c r="D218" i="1"/>
  <c r="C218" i="1"/>
  <c r="B218" i="1"/>
  <c r="I214" i="1"/>
  <c r="H214" i="1"/>
  <c r="G214" i="1"/>
  <c r="F214" i="1"/>
  <c r="E214" i="1"/>
  <c r="D214" i="1"/>
  <c r="C214" i="1"/>
  <c r="B214" i="1"/>
  <c r="J214" i="1" s="1"/>
  <c r="I213" i="1"/>
  <c r="H213" i="1"/>
  <c r="G213" i="1"/>
  <c r="F213" i="1"/>
  <c r="E213" i="1"/>
  <c r="D213" i="1"/>
  <c r="C213" i="1"/>
  <c r="B213" i="1"/>
  <c r="J213" i="1" s="1"/>
  <c r="K213" i="1" s="1"/>
  <c r="I212" i="1"/>
  <c r="H212" i="1"/>
  <c r="G212" i="1"/>
  <c r="F212" i="1"/>
  <c r="E212" i="1"/>
  <c r="D212" i="1"/>
  <c r="C212" i="1"/>
  <c r="B212" i="1"/>
  <c r="J212" i="1" s="1"/>
  <c r="K212" i="1" s="1"/>
  <c r="I211" i="1"/>
  <c r="H211" i="1"/>
  <c r="G211" i="1"/>
  <c r="F211" i="1"/>
  <c r="E211" i="1"/>
  <c r="D211" i="1"/>
  <c r="C211" i="1"/>
  <c r="B211" i="1"/>
  <c r="J211" i="1" s="1"/>
  <c r="K211" i="1" s="1"/>
  <c r="I210" i="1"/>
  <c r="H210" i="1"/>
  <c r="G210" i="1"/>
  <c r="F210" i="1"/>
  <c r="E210" i="1"/>
  <c r="D210" i="1"/>
  <c r="C210" i="1"/>
  <c r="B210" i="1"/>
  <c r="J210" i="1" s="1"/>
  <c r="K210" i="1" s="1"/>
  <c r="I209" i="1"/>
  <c r="H209" i="1"/>
  <c r="G209" i="1"/>
  <c r="F209" i="1"/>
  <c r="E209" i="1"/>
  <c r="D209" i="1"/>
  <c r="C209" i="1"/>
  <c r="B209" i="1"/>
  <c r="J209" i="1" s="1"/>
  <c r="K209" i="1" s="1"/>
  <c r="I208" i="1"/>
  <c r="H208" i="1"/>
  <c r="G208" i="1"/>
  <c r="F208" i="1"/>
  <c r="E208" i="1"/>
  <c r="D208" i="1"/>
  <c r="C208" i="1"/>
  <c r="B208" i="1"/>
  <c r="J208" i="1" s="1"/>
  <c r="K208" i="1" s="1"/>
  <c r="I207" i="1"/>
  <c r="H207" i="1"/>
  <c r="G207" i="1"/>
  <c r="F207" i="1"/>
  <c r="E207" i="1"/>
  <c r="D207" i="1"/>
  <c r="C207" i="1"/>
  <c r="B207" i="1"/>
  <c r="J207" i="1" s="1"/>
  <c r="K207" i="1" s="1"/>
  <c r="I206" i="1"/>
  <c r="I215" i="1" s="1"/>
  <c r="H206" i="1"/>
  <c r="H215" i="1" s="1"/>
  <c r="G206" i="1"/>
  <c r="G215" i="1" s="1"/>
  <c r="F206" i="1"/>
  <c r="F215" i="1" s="1"/>
  <c r="E206" i="1"/>
  <c r="E215" i="1" s="1"/>
  <c r="D206" i="1"/>
  <c r="D215" i="1" s="1"/>
  <c r="C206" i="1"/>
  <c r="C215" i="1" s="1"/>
  <c r="B206" i="1"/>
  <c r="B215" i="1" s="1"/>
  <c r="J204" i="1"/>
  <c r="I204" i="1"/>
  <c r="H204" i="1"/>
  <c r="G204" i="1"/>
  <c r="F204" i="1"/>
  <c r="E204" i="1"/>
  <c r="D204" i="1"/>
  <c r="C204" i="1"/>
  <c r="B204" i="1"/>
  <c r="I200" i="1"/>
  <c r="H200" i="1"/>
  <c r="G200" i="1"/>
  <c r="F200" i="1"/>
  <c r="E200" i="1"/>
  <c r="D200" i="1"/>
  <c r="C200" i="1"/>
  <c r="B200" i="1"/>
  <c r="J200" i="1" s="1"/>
  <c r="I199" i="1"/>
  <c r="H199" i="1"/>
  <c r="G199" i="1"/>
  <c r="F199" i="1"/>
  <c r="E199" i="1"/>
  <c r="D199" i="1"/>
  <c r="C199" i="1"/>
  <c r="B199" i="1"/>
  <c r="J199" i="1" s="1"/>
  <c r="K199" i="1" s="1"/>
  <c r="I198" i="1"/>
  <c r="H198" i="1"/>
  <c r="G198" i="1"/>
  <c r="F198" i="1"/>
  <c r="E198" i="1"/>
  <c r="D198" i="1"/>
  <c r="C198" i="1"/>
  <c r="B198" i="1"/>
  <c r="J198" i="1" s="1"/>
  <c r="K198" i="1" s="1"/>
  <c r="I197" i="1"/>
  <c r="H197" i="1"/>
  <c r="G197" i="1"/>
  <c r="F197" i="1"/>
  <c r="E197" i="1"/>
  <c r="D197" i="1"/>
  <c r="C197" i="1"/>
  <c r="B197" i="1"/>
  <c r="J197" i="1" s="1"/>
  <c r="K197" i="1" s="1"/>
  <c r="I196" i="1"/>
  <c r="H196" i="1"/>
  <c r="G196" i="1"/>
  <c r="F196" i="1"/>
  <c r="E196" i="1"/>
  <c r="D196" i="1"/>
  <c r="C196" i="1"/>
  <c r="B196" i="1"/>
  <c r="J196" i="1" s="1"/>
  <c r="K196" i="1" s="1"/>
  <c r="I195" i="1"/>
  <c r="H195" i="1"/>
  <c r="G195" i="1"/>
  <c r="F195" i="1"/>
  <c r="E195" i="1"/>
  <c r="D195" i="1"/>
  <c r="C195" i="1"/>
  <c r="B195" i="1"/>
  <c r="J195" i="1" s="1"/>
  <c r="K195" i="1" s="1"/>
  <c r="I194" i="1"/>
  <c r="H194" i="1"/>
  <c r="G194" i="1"/>
  <c r="F194" i="1"/>
  <c r="E194" i="1"/>
  <c r="D194" i="1"/>
  <c r="C194" i="1"/>
  <c r="B194" i="1"/>
  <c r="J194" i="1" s="1"/>
  <c r="K194" i="1" s="1"/>
  <c r="I193" i="1"/>
  <c r="H193" i="1"/>
  <c r="G193" i="1"/>
  <c r="F193" i="1"/>
  <c r="E193" i="1"/>
  <c r="D193" i="1"/>
  <c r="C193" i="1"/>
  <c r="B193" i="1"/>
  <c r="J193" i="1" s="1"/>
  <c r="K193" i="1" s="1"/>
  <c r="I192" i="1"/>
  <c r="I201" i="1" s="1"/>
  <c r="H192" i="1"/>
  <c r="H201" i="1" s="1"/>
  <c r="G192" i="1"/>
  <c r="G201" i="1" s="1"/>
  <c r="F192" i="1"/>
  <c r="F201" i="1" s="1"/>
  <c r="E192" i="1"/>
  <c r="E201" i="1" s="1"/>
  <c r="D192" i="1"/>
  <c r="D201" i="1" s="1"/>
  <c r="C192" i="1"/>
  <c r="C201" i="1" s="1"/>
  <c r="B192" i="1"/>
  <c r="B201" i="1" s="1"/>
  <c r="J190" i="1"/>
  <c r="I190" i="1"/>
  <c r="H190" i="1"/>
  <c r="G190" i="1"/>
  <c r="F190" i="1"/>
  <c r="E190" i="1"/>
  <c r="D190" i="1"/>
  <c r="C190" i="1"/>
  <c r="B190" i="1"/>
  <c r="I186" i="1"/>
  <c r="H186" i="1"/>
  <c r="G186" i="1"/>
  <c r="F186" i="1"/>
  <c r="E186" i="1"/>
  <c r="D186" i="1"/>
  <c r="C186" i="1"/>
  <c r="B186" i="1"/>
  <c r="J186" i="1" s="1"/>
  <c r="I185" i="1"/>
  <c r="H185" i="1"/>
  <c r="G185" i="1"/>
  <c r="F185" i="1"/>
  <c r="E185" i="1"/>
  <c r="D185" i="1"/>
  <c r="C185" i="1"/>
  <c r="B185" i="1"/>
  <c r="J185" i="1" s="1"/>
  <c r="I184" i="1"/>
  <c r="H184" i="1"/>
  <c r="G184" i="1"/>
  <c r="F184" i="1"/>
  <c r="E184" i="1"/>
  <c r="D184" i="1"/>
  <c r="C184" i="1"/>
  <c r="B184" i="1"/>
  <c r="J184" i="1" s="1"/>
  <c r="I183" i="1"/>
  <c r="H183" i="1"/>
  <c r="G183" i="1"/>
  <c r="F183" i="1"/>
  <c r="E183" i="1"/>
  <c r="D183" i="1"/>
  <c r="C183" i="1"/>
  <c r="B183" i="1"/>
  <c r="J183" i="1" s="1"/>
  <c r="I182" i="1"/>
  <c r="H182" i="1"/>
  <c r="G182" i="1"/>
  <c r="F182" i="1"/>
  <c r="E182" i="1"/>
  <c r="D182" i="1"/>
  <c r="C182" i="1"/>
  <c r="B182" i="1"/>
  <c r="J182" i="1" s="1"/>
  <c r="I181" i="1"/>
  <c r="H181" i="1"/>
  <c r="G181" i="1"/>
  <c r="F181" i="1"/>
  <c r="E181" i="1"/>
  <c r="D181" i="1"/>
  <c r="C181" i="1"/>
  <c r="B181" i="1"/>
  <c r="J181" i="1" s="1"/>
  <c r="L180" i="1"/>
  <c r="I180" i="1"/>
  <c r="H180" i="1"/>
  <c r="G180" i="1"/>
  <c r="F180" i="1"/>
  <c r="E180" i="1"/>
  <c r="D180" i="1"/>
  <c r="C180" i="1"/>
  <c r="B180" i="1"/>
  <c r="J180" i="1" s="1"/>
  <c r="I179" i="1"/>
  <c r="H179" i="1"/>
  <c r="G179" i="1"/>
  <c r="F179" i="1"/>
  <c r="E179" i="1"/>
  <c r="D179" i="1"/>
  <c r="C179" i="1"/>
  <c r="B179" i="1"/>
  <c r="J179" i="1" s="1"/>
  <c r="I178" i="1"/>
  <c r="I187" i="1" s="1"/>
  <c r="H178" i="1"/>
  <c r="H187" i="1" s="1"/>
  <c r="G178" i="1"/>
  <c r="G187" i="1" s="1"/>
  <c r="F178" i="1"/>
  <c r="F187" i="1" s="1"/>
  <c r="E178" i="1"/>
  <c r="E187" i="1" s="1"/>
  <c r="D178" i="1"/>
  <c r="D187" i="1" s="1"/>
  <c r="C178" i="1"/>
  <c r="C187" i="1" s="1"/>
  <c r="B178" i="1"/>
  <c r="J178" i="1" s="1"/>
  <c r="K185" i="1" s="1"/>
  <c r="J176" i="1"/>
  <c r="I176" i="1"/>
  <c r="H176" i="1"/>
  <c r="G176" i="1"/>
  <c r="F176" i="1"/>
  <c r="E176" i="1"/>
  <c r="D176" i="1"/>
  <c r="C176" i="1"/>
  <c r="B176" i="1"/>
  <c r="I128" i="1"/>
  <c r="I170" i="1" s="1"/>
  <c r="H128" i="1"/>
  <c r="H170" i="1" s="1"/>
  <c r="G128" i="1"/>
  <c r="G170" i="1" s="1"/>
  <c r="F128" i="1"/>
  <c r="F170" i="1" s="1"/>
  <c r="E128" i="1"/>
  <c r="E170" i="1" s="1"/>
  <c r="D128" i="1"/>
  <c r="D170" i="1" s="1"/>
  <c r="C128" i="1"/>
  <c r="C170" i="1" s="1"/>
  <c r="B128" i="1"/>
  <c r="B170" i="1" s="1"/>
  <c r="I127" i="1"/>
  <c r="I169" i="1" s="1"/>
  <c r="H127" i="1"/>
  <c r="H169" i="1" s="1"/>
  <c r="G127" i="1"/>
  <c r="G169" i="1" s="1"/>
  <c r="F127" i="1"/>
  <c r="F169" i="1" s="1"/>
  <c r="E127" i="1"/>
  <c r="E169" i="1" s="1"/>
  <c r="D127" i="1"/>
  <c r="D169" i="1" s="1"/>
  <c r="C127" i="1"/>
  <c r="C169" i="1" s="1"/>
  <c r="B127" i="1"/>
  <c r="B169" i="1" s="1"/>
  <c r="I126" i="1"/>
  <c r="I168" i="1" s="1"/>
  <c r="H126" i="1"/>
  <c r="H168" i="1" s="1"/>
  <c r="G126" i="1"/>
  <c r="G168" i="1" s="1"/>
  <c r="F126" i="1"/>
  <c r="F168" i="1" s="1"/>
  <c r="E126" i="1"/>
  <c r="E168" i="1" s="1"/>
  <c r="D126" i="1"/>
  <c r="D168" i="1" s="1"/>
  <c r="C126" i="1"/>
  <c r="C168" i="1" s="1"/>
  <c r="B126" i="1"/>
  <c r="B168" i="1" s="1"/>
  <c r="I125" i="1"/>
  <c r="I167" i="1" s="1"/>
  <c r="H125" i="1"/>
  <c r="H167" i="1" s="1"/>
  <c r="G125" i="1"/>
  <c r="G167" i="1" s="1"/>
  <c r="F125" i="1"/>
  <c r="F167" i="1" s="1"/>
  <c r="E125" i="1"/>
  <c r="E167" i="1" s="1"/>
  <c r="D125" i="1"/>
  <c r="D167" i="1" s="1"/>
  <c r="C125" i="1"/>
  <c r="C167" i="1" s="1"/>
  <c r="B125" i="1"/>
  <c r="B167" i="1" s="1"/>
  <c r="I124" i="1"/>
  <c r="I166" i="1" s="1"/>
  <c r="H124" i="1"/>
  <c r="H166" i="1" s="1"/>
  <c r="G124" i="1"/>
  <c r="G166" i="1" s="1"/>
  <c r="F124" i="1"/>
  <c r="F166" i="1" s="1"/>
  <c r="E124" i="1"/>
  <c r="E166" i="1" s="1"/>
  <c r="D124" i="1"/>
  <c r="D166" i="1" s="1"/>
  <c r="C124" i="1"/>
  <c r="C166" i="1" s="1"/>
  <c r="B124" i="1"/>
  <c r="B166" i="1" s="1"/>
  <c r="I123" i="1"/>
  <c r="I165" i="1" s="1"/>
  <c r="H123" i="1"/>
  <c r="H165" i="1" s="1"/>
  <c r="G123" i="1"/>
  <c r="G165" i="1" s="1"/>
  <c r="F123" i="1"/>
  <c r="F165" i="1" s="1"/>
  <c r="E123" i="1"/>
  <c r="E165" i="1" s="1"/>
  <c r="D123" i="1"/>
  <c r="D165" i="1" s="1"/>
  <c r="C123" i="1"/>
  <c r="C165" i="1" s="1"/>
  <c r="B123" i="1"/>
  <c r="B165" i="1" s="1"/>
  <c r="I122" i="1"/>
  <c r="I164" i="1" s="1"/>
  <c r="H122" i="1"/>
  <c r="H164" i="1" s="1"/>
  <c r="G122" i="1"/>
  <c r="G164" i="1" s="1"/>
  <c r="F122" i="1"/>
  <c r="F164" i="1" s="1"/>
  <c r="E122" i="1"/>
  <c r="E164" i="1" s="1"/>
  <c r="D122" i="1"/>
  <c r="D164" i="1" s="1"/>
  <c r="C122" i="1"/>
  <c r="C164" i="1" s="1"/>
  <c r="B122" i="1"/>
  <c r="B164" i="1" s="1"/>
  <c r="J164" i="1" s="1"/>
  <c r="I121" i="1"/>
  <c r="I163" i="1" s="1"/>
  <c r="H121" i="1"/>
  <c r="H163" i="1" s="1"/>
  <c r="G121" i="1"/>
  <c r="G163" i="1" s="1"/>
  <c r="F121" i="1"/>
  <c r="F163" i="1" s="1"/>
  <c r="E121" i="1"/>
  <c r="E163" i="1" s="1"/>
  <c r="D121" i="1"/>
  <c r="D163" i="1" s="1"/>
  <c r="C121" i="1"/>
  <c r="C163" i="1" s="1"/>
  <c r="B121" i="1"/>
  <c r="B163" i="1" s="1"/>
  <c r="I120" i="1"/>
  <c r="I162" i="1" s="1"/>
  <c r="H120" i="1"/>
  <c r="H162" i="1" s="1"/>
  <c r="G120" i="1"/>
  <c r="G162" i="1" s="1"/>
  <c r="F120" i="1"/>
  <c r="F162" i="1" s="1"/>
  <c r="E120" i="1"/>
  <c r="E162" i="1" s="1"/>
  <c r="D120" i="1"/>
  <c r="D162" i="1" s="1"/>
  <c r="C120" i="1"/>
  <c r="C162" i="1" s="1"/>
  <c r="B120" i="1"/>
  <c r="B162" i="1" s="1"/>
  <c r="I119" i="1"/>
  <c r="I161" i="1" s="1"/>
  <c r="H119" i="1"/>
  <c r="H161" i="1" s="1"/>
  <c r="G119" i="1"/>
  <c r="G161" i="1" s="1"/>
  <c r="F119" i="1"/>
  <c r="F161" i="1" s="1"/>
  <c r="E119" i="1"/>
  <c r="E161" i="1" s="1"/>
  <c r="D119" i="1"/>
  <c r="D161" i="1" s="1"/>
  <c r="C119" i="1"/>
  <c r="C161" i="1" s="1"/>
  <c r="B119" i="1"/>
  <c r="B161" i="1" s="1"/>
  <c r="I118" i="1"/>
  <c r="I160" i="1" s="1"/>
  <c r="H118" i="1"/>
  <c r="H160" i="1" s="1"/>
  <c r="G118" i="1"/>
  <c r="G160" i="1" s="1"/>
  <c r="F118" i="1"/>
  <c r="F160" i="1" s="1"/>
  <c r="E118" i="1"/>
  <c r="E160" i="1" s="1"/>
  <c r="D118" i="1"/>
  <c r="D160" i="1" s="1"/>
  <c r="C118" i="1"/>
  <c r="C160" i="1" s="1"/>
  <c r="B118" i="1"/>
  <c r="B160" i="1" s="1"/>
  <c r="I117" i="1"/>
  <c r="I159" i="1" s="1"/>
  <c r="H117" i="1"/>
  <c r="H159" i="1" s="1"/>
  <c r="G117" i="1"/>
  <c r="G159" i="1" s="1"/>
  <c r="F117" i="1"/>
  <c r="F159" i="1" s="1"/>
  <c r="E117" i="1"/>
  <c r="E159" i="1" s="1"/>
  <c r="D117" i="1"/>
  <c r="D159" i="1" s="1"/>
  <c r="C117" i="1"/>
  <c r="C159" i="1" s="1"/>
  <c r="B117" i="1"/>
  <c r="B159" i="1" s="1"/>
  <c r="I116" i="1"/>
  <c r="I158" i="1" s="1"/>
  <c r="H116" i="1"/>
  <c r="H158" i="1" s="1"/>
  <c r="G116" i="1"/>
  <c r="G158" i="1" s="1"/>
  <c r="F116" i="1"/>
  <c r="F158" i="1" s="1"/>
  <c r="E116" i="1"/>
  <c r="E158" i="1" s="1"/>
  <c r="D116" i="1"/>
  <c r="D158" i="1" s="1"/>
  <c r="C116" i="1"/>
  <c r="C158" i="1" s="1"/>
  <c r="B116" i="1"/>
  <c r="B158" i="1" s="1"/>
  <c r="I115" i="1"/>
  <c r="I157" i="1" s="1"/>
  <c r="H115" i="1"/>
  <c r="H157" i="1" s="1"/>
  <c r="G115" i="1"/>
  <c r="G157" i="1" s="1"/>
  <c r="F115" i="1"/>
  <c r="F157" i="1" s="1"/>
  <c r="E115" i="1"/>
  <c r="E157" i="1" s="1"/>
  <c r="D115" i="1"/>
  <c r="D157" i="1" s="1"/>
  <c r="C115" i="1"/>
  <c r="C157" i="1" s="1"/>
  <c r="B115" i="1"/>
  <c r="B157" i="1" s="1"/>
  <c r="I114" i="1"/>
  <c r="I156" i="1" s="1"/>
  <c r="H114" i="1"/>
  <c r="H156" i="1" s="1"/>
  <c r="G114" i="1"/>
  <c r="G156" i="1" s="1"/>
  <c r="F114" i="1"/>
  <c r="F156" i="1" s="1"/>
  <c r="E114" i="1"/>
  <c r="E156" i="1" s="1"/>
  <c r="D114" i="1"/>
  <c r="D156" i="1" s="1"/>
  <c r="C114" i="1"/>
  <c r="C156" i="1" s="1"/>
  <c r="B114" i="1"/>
  <c r="B156" i="1" s="1"/>
  <c r="J156" i="1" s="1"/>
  <c r="I113" i="1"/>
  <c r="I155" i="1" s="1"/>
  <c r="H113" i="1"/>
  <c r="H155" i="1" s="1"/>
  <c r="G113" i="1"/>
  <c r="G155" i="1" s="1"/>
  <c r="F113" i="1"/>
  <c r="F155" i="1" s="1"/>
  <c r="E113" i="1"/>
  <c r="E155" i="1" s="1"/>
  <c r="D113" i="1"/>
  <c r="D155" i="1" s="1"/>
  <c r="C113" i="1"/>
  <c r="C155" i="1" s="1"/>
  <c r="B113" i="1"/>
  <c r="B155" i="1" s="1"/>
  <c r="I112" i="1"/>
  <c r="I154" i="1" s="1"/>
  <c r="H112" i="1"/>
  <c r="H154" i="1" s="1"/>
  <c r="G112" i="1"/>
  <c r="G154" i="1" s="1"/>
  <c r="F112" i="1"/>
  <c r="F154" i="1" s="1"/>
  <c r="E112" i="1"/>
  <c r="E154" i="1" s="1"/>
  <c r="D112" i="1"/>
  <c r="D154" i="1" s="1"/>
  <c r="C112" i="1"/>
  <c r="C154" i="1" s="1"/>
  <c r="B112" i="1"/>
  <c r="B154" i="1" s="1"/>
  <c r="I111" i="1"/>
  <c r="I153" i="1" s="1"/>
  <c r="H111" i="1"/>
  <c r="H153" i="1" s="1"/>
  <c r="G111" i="1"/>
  <c r="G153" i="1" s="1"/>
  <c r="F111" i="1"/>
  <c r="F153" i="1" s="1"/>
  <c r="E111" i="1"/>
  <c r="E153" i="1" s="1"/>
  <c r="D111" i="1"/>
  <c r="D153" i="1" s="1"/>
  <c r="C111" i="1"/>
  <c r="C153" i="1" s="1"/>
  <c r="B111" i="1"/>
  <c r="B153" i="1" s="1"/>
  <c r="I110" i="1"/>
  <c r="I152" i="1" s="1"/>
  <c r="H110" i="1"/>
  <c r="H152" i="1" s="1"/>
  <c r="G110" i="1"/>
  <c r="G152" i="1" s="1"/>
  <c r="F110" i="1"/>
  <c r="F152" i="1" s="1"/>
  <c r="E110" i="1"/>
  <c r="E152" i="1" s="1"/>
  <c r="D110" i="1"/>
  <c r="D152" i="1" s="1"/>
  <c r="C110" i="1"/>
  <c r="C152" i="1" s="1"/>
  <c r="B110" i="1"/>
  <c r="B152" i="1" s="1"/>
  <c r="I109" i="1"/>
  <c r="I151" i="1" s="1"/>
  <c r="H109" i="1"/>
  <c r="H151" i="1" s="1"/>
  <c r="G109" i="1"/>
  <c r="G151" i="1" s="1"/>
  <c r="F109" i="1"/>
  <c r="F151" i="1" s="1"/>
  <c r="E109" i="1"/>
  <c r="E151" i="1" s="1"/>
  <c r="D109" i="1"/>
  <c r="D151" i="1" s="1"/>
  <c r="C109" i="1"/>
  <c r="C151" i="1" s="1"/>
  <c r="B109" i="1"/>
  <c r="B151" i="1" s="1"/>
  <c r="I108" i="1"/>
  <c r="I150" i="1" s="1"/>
  <c r="H108" i="1"/>
  <c r="H150" i="1" s="1"/>
  <c r="G108" i="1"/>
  <c r="G150" i="1" s="1"/>
  <c r="F108" i="1"/>
  <c r="F150" i="1" s="1"/>
  <c r="E108" i="1"/>
  <c r="E150" i="1" s="1"/>
  <c r="D108" i="1"/>
  <c r="D150" i="1" s="1"/>
  <c r="C108" i="1"/>
  <c r="C150" i="1" s="1"/>
  <c r="B108" i="1"/>
  <c r="B150" i="1" s="1"/>
  <c r="I107" i="1"/>
  <c r="I149" i="1" s="1"/>
  <c r="H107" i="1"/>
  <c r="H149" i="1" s="1"/>
  <c r="G107" i="1"/>
  <c r="G149" i="1" s="1"/>
  <c r="F107" i="1"/>
  <c r="F149" i="1" s="1"/>
  <c r="E107" i="1"/>
  <c r="E149" i="1" s="1"/>
  <c r="D107" i="1"/>
  <c r="D149" i="1" s="1"/>
  <c r="C107" i="1"/>
  <c r="C149" i="1" s="1"/>
  <c r="B107" i="1"/>
  <c r="B149" i="1" s="1"/>
  <c r="I106" i="1"/>
  <c r="I148" i="1" s="1"/>
  <c r="H106" i="1"/>
  <c r="H148" i="1" s="1"/>
  <c r="G106" i="1"/>
  <c r="G148" i="1" s="1"/>
  <c r="F106" i="1"/>
  <c r="F148" i="1" s="1"/>
  <c r="E106" i="1"/>
  <c r="E148" i="1" s="1"/>
  <c r="D106" i="1"/>
  <c r="D148" i="1" s="1"/>
  <c r="C106" i="1"/>
  <c r="C148" i="1" s="1"/>
  <c r="B106" i="1"/>
  <c r="B148" i="1" s="1"/>
  <c r="J148" i="1" s="1"/>
  <c r="I105" i="1"/>
  <c r="I147" i="1" s="1"/>
  <c r="H105" i="1"/>
  <c r="H147" i="1" s="1"/>
  <c r="G105" i="1"/>
  <c r="G147" i="1" s="1"/>
  <c r="F105" i="1"/>
  <c r="F147" i="1" s="1"/>
  <c r="E105" i="1"/>
  <c r="E147" i="1" s="1"/>
  <c r="D105" i="1"/>
  <c r="D147" i="1" s="1"/>
  <c r="C105" i="1"/>
  <c r="C147" i="1" s="1"/>
  <c r="B105" i="1"/>
  <c r="B147" i="1" s="1"/>
  <c r="I104" i="1"/>
  <c r="I146" i="1" s="1"/>
  <c r="H104" i="1"/>
  <c r="H146" i="1" s="1"/>
  <c r="G104" i="1"/>
  <c r="G146" i="1" s="1"/>
  <c r="F104" i="1"/>
  <c r="F146" i="1" s="1"/>
  <c r="E104" i="1"/>
  <c r="E146" i="1" s="1"/>
  <c r="D104" i="1"/>
  <c r="D146" i="1" s="1"/>
  <c r="C104" i="1"/>
  <c r="C146" i="1" s="1"/>
  <c r="B104" i="1"/>
  <c r="J104" i="1" s="1"/>
  <c r="I103" i="1"/>
  <c r="I145" i="1" s="1"/>
  <c r="H103" i="1"/>
  <c r="H145" i="1" s="1"/>
  <c r="G103" i="1"/>
  <c r="G145" i="1" s="1"/>
  <c r="F103" i="1"/>
  <c r="F145" i="1" s="1"/>
  <c r="E103" i="1"/>
  <c r="E145" i="1" s="1"/>
  <c r="D103" i="1"/>
  <c r="D145" i="1" s="1"/>
  <c r="C103" i="1"/>
  <c r="C145" i="1" s="1"/>
  <c r="B103" i="1"/>
  <c r="J103" i="1" s="1"/>
  <c r="I102" i="1"/>
  <c r="I144" i="1" s="1"/>
  <c r="H102" i="1"/>
  <c r="H144" i="1" s="1"/>
  <c r="G102" i="1"/>
  <c r="G144" i="1" s="1"/>
  <c r="F102" i="1"/>
  <c r="F144" i="1" s="1"/>
  <c r="E102" i="1"/>
  <c r="E144" i="1" s="1"/>
  <c r="D102" i="1"/>
  <c r="D144" i="1" s="1"/>
  <c r="C102" i="1"/>
  <c r="C144" i="1" s="1"/>
  <c r="B102" i="1"/>
  <c r="J102" i="1" s="1"/>
  <c r="I101" i="1"/>
  <c r="I143" i="1" s="1"/>
  <c r="H101" i="1"/>
  <c r="H143" i="1" s="1"/>
  <c r="G101" i="1"/>
  <c r="G143" i="1" s="1"/>
  <c r="F101" i="1"/>
  <c r="F143" i="1" s="1"/>
  <c r="E101" i="1"/>
  <c r="E143" i="1" s="1"/>
  <c r="D101" i="1"/>
  <c r="D143" i="1" s="1"/>
  <c r="C101" i="1"/>
  <c r="C143" i="1" s="1"/>
  <c r="B101" i="1"/>
  <c r="J101" i="1" s="1"/>
  <c r="I100" i="1"/>
  <c r="I142" i="1" s="1"/>
  <c r="H100" i="1"/>
  <c r="H142" i="1" s="1"/>
  <c r="G100" i="1"/>
  <c r="G142" i="1" s="1"/>
  <c r="F100" i="1"/>
  <c r="F142" i="1" s="1"/>
  <c r="E100" i="1"/>
  <c r="E142" i="1" s="1"/>
  <c r="D100" i="1"/>
  <c r="D142" i="1" s="1"/>
  <c r="C100" i="1"/>
  <c r="C142" i="1" s="1"/>
  <c r="B100" i="1"/>
  <c r="B142" i="1" s="1"/>
  <c r="I99" i="1"/>
  <c r="I141" i="1" s="1"/>
  <c r="H99" i="1"/>
  <c r="H141" i="1" s="1"/>
  <c r="G99" i="1"/>
  <c r="G141" i="1" s="1"/>
  <c r="F99" i="1"/>
  <c r="F141" i="1" s="1"/>
  <c r="E99" i="1"/>
  <c r="E141" i="1" s="1"/>
  <c r="D99" i="1"/>
  <c r="D141" i="1" s="1"/>
  <c r="C99" i="1"/>
  <c r="C141" i="1" s="1"/>
  <c r="B99" i="1"/>
  <c r="B141" i="1" s="1"/>
  <c r="I98" i="1"/>
  <c r="I140" i="1" s="1"/>
  <c r="H98" i="1"/>
  <c r="H140" i="1" s="1"/>
  <c r="G98" i="1"/>
  <c r="G140" i="1" s="1"/>
  <c r="F98" i="1"/>
  <c r="F140" i="1" s="1"/>
  <c r="E98" i="1"/>
  <c r="E140" i="1" s="1"/>
  <c r="D98" i="1"/>
  <c r="D140" i="1" s="1"/>
  <c r="C98" i="1"/>
  <c r="C140" i="1" s="1"/>
  <c r="B98" i="1"/>
  <c r="B140" i="1" s="1"/>
  <c r="I97" i="1"/>
  <c r="I139" i="1" s="1"/>
  <c r="H97" i="1"/>
  <c r="H139" i="1" s="1"/>
  <c r="G97" i="1"/>
  <c r="G139" i="1" s="1"/>
  <c r="F97" i="1"/>
  <c r="F139" i="1" s="1"/>
  <c r="E97" i="1"/>
  <c r="E139" i="1" s="1"/>
  <c r="D97" i="1"/>
  <c r="D139" i="1" s="1"/>
  <c r="C97" i="1"/>
  <c r="C139" i="1" s="1"/>
  <c r="B97" i="1"/>
  <c r="J97" i="1" s="1"/>
  <c r="I96" i="1"/>
  <c r="I138" i="1" s="1"/>
  <c r="H96" i="1"/>
  <c r="H138" i="1" s="1"/>
  <c r="G96" i="1"/>
  <c r="G138" i="1" s="1"/>
  <c r="F96" i="1"/>
  <c r="F138" i="1" s="1"/>
  <c r="E96" i="1"/>
  <c r="E138" i="1" s="1"/>
  <c r="D96" i="1"/>
  <c r="D138" i="1" s="1"/>
  <c r="C96" i="1"/>
  <c r="C138" i="1" s="1"/>
  <c r="B96" i="1"/>
  <c r="J96" i="1" s="1"/>
  <c r="I95" i="1"/>
  <c r="I137" i="1" s="1"/>
  <c r="H95" i="1"/>
  <c r="H137" i="1" s="1"/>
  <c r="G95" i="1"/>
  <c r="G137" i="1" s="1"/>
  <c r="F95" i="1"/>
  <c r="F137" i="1" s="1"/>
  <c r="E95" i="1"/>
  <c r="E137" i="1" s="1"/>
  <c r="D95" i="1"/>
  <c r="D137" i="1" s="1"/>
  <c r="C95" i="1"/>
  <c r="C137" i="1" s="1"/>
  <c r="B95" i="1"/>
  <c r="J95" i="1" s="1"/>
  <c r="I94" i="1"/>
  <c r="I136" i="1" s="1"/>
  <c r="H94" i="1"/>
  <c r="H136" i="1" s="1"/>
  <c r="G94" i="1"/>
  <c r="G136" i="1" s="1"/>
  <c r="F94" i="1"/>
  <c r="F136" i="1" s="1"/>
  <c r="E94" i="1"/>
  <c r="E136" i="1" s="1"/>
  <c r="D94" i="1"/>
  <c r="D136" i="1" s="1"/>
  <c r="C94" i="1"/>
  <c r="C136" i="1" s="1"/>
  <c r="B94" i="1"/>
  <c r="J94" i="1" s="1"/>
  <c r="I93" i="1"/>
  <c r="I135" i="1" s="1"/>
  <c r="I171" i="1" s="1"/>
  <c r="H93" i="1"/>
  <c r="H135" i="1" s="1"/>
  <c r="H171" i="1" s="1"/>
  <c r="G93" i="1"/>
  <c r="G135" i="1" s="1"/>
  <c r="G171" i="1" s="1"/>
  <c r="F93" i="1"/>
  <c r="F135" i="1" s="1"/>
  <c r="F171" i="1" s="1"/>
  <c r="E93" i="1"/>
  <c r="E135" i="1" s="1"/>
  <c r="E171" i="1" s="1"/>
  <c r="D93" i="1"/>
  <c r="D135" i="1" s="1"/>
  <c r="D171" i="1" s="1"/>
  <c r="C93" i="1"/>
  <c r="C135" i="1" s="1"/>
  <c r="C171" i="1" s="1"/>
  <c r="B93" i="1"/>
  <c r="B129" i="1" s="1"/>
  <c r="I86" i="1"/>
  <c r="D85" i="1"/>
  <c r="D83" i="1"/>
  <c r="H82" i="1"/>
  <c r="I81" i="1"/>
  <c r="D81" i="1"/>
  <c r="D79" i="1"/>
  <c r="C79" i="1"/>
  <c r="H78" i="1"/>
  <c r="D77" i="1"/>
  <c r="D75" i="1"/>
  <c r="H74" i="1"/>
  <c r="L46" i="1"/>
  <c r="J42" i="1"/>
  <c r="J86" i="1" s="1"/>
  <c r="I42" i="1"/>
  <c r="H42" i="1"/>
  <c r="H86" i="1" s="1"/>
  <c r="G42" i="1"/>
  <c r="G86" i="1" s="1"/>
  <c r="F42" i="1"/>
  <c r="F86" i="1" s="1"/>
  <c r="E42" i="1"/>
  <c r="E86" i="1" s="1"/>
  <c r="D42" i="1"/>
  <c r="D86" i="1" s="1"/>
  <c r="C42" i="1"/>
  <c r="C86" i="1" s="1"/>
  <c r="B42" i="1"/>
  <c r="B86" i="1" s="1"/>
  <c r="R41" i="1"/>
  <c r="O41" i="1"/>
  <c r="J41" i="1"/>
  <c r="J85" i="1" s="1"/>
  <c r="I41" i="1"/>
  <c r="I85" i="1" s="1"/>
  <c r="H41" i="1"/>
  <c r="H85" i="1" s="1"/>
  <c r="G41" i="1"/>
  <c r="G85" i="1" s="1"/>
  <c r="F41" i="1"/>
  <c r="F85" i="1" s="1"/>
  <c r="E41" i="1"/>
  <c r="E85" i="1" s="1"/>
  <c r="D41" i="1"/>
  <c r="C41" i="1"/>
  <c r="C85" i="1" s="1"/>
  <c r="B41" i="1"/>
  <c r="M41" i="1" s="1"/>
  <c r="A41" i="1"/>
  <c r="L41" i="1" s="1"/>
  <c r="S40" i="1"/>
  <c r="R40" i="1"/>
  <c r="M40" i="1"/>
  <c r="L40" i="1"/>
  <c r="J40" i="1"/>
  <c r="J84" i="1" s="1"/>
  <c r="I40" i="1"/>
  <c r="I84" i="1" s="1"/>
  <c r="H40" i="1"/>
  <c r="H84" i="1" s="1"/>
  <c r="G40" i="1"/>
  <c r="G84" i="1" s="1"/>
  <c r="F40" i="1"/>
  <c r="E40" i="1"/>
  <c r="E84" i="1" s="1"/>
  <c r="D40" i="1"/>
  <c r="D84" i="1" s="1"/>
  <c r="C40" i="1"/>
  <c r="N40" i="1" s="1"/>
  <c r="B40" i="1"/>
  <c r="B84" i="1" s="1"/>
  <c r="A40" i="1"/>
  <c r="T39" i="1"/>
  <c r="R39" i="1"/>
  <c r="O39" i="1"/>
  <c r="L39" i="1"/>
  <c r="J39" i="1"/>
  <c r="J83" i="1" s="1"/>
  <c r="I39" i="1"/>
  <c r="I83" i="1" s="1"/>
  <c r="H39" i="1"/>
  <c r="H83" i="1" s="1"/>
  <c r="G39" i="1"/>
  <c r="G83" i="1" s="1"/>
  <c r="F39" i="1"/>
  <c r="F83" i="1" s="1"/>
  <c r="E39" i="1"/>
  <c r="E83" i="1" s="1"/>
  <c r="D39" i="1"/>
  <c r="C39" i="1"/>
  <c r="C83" i="1" s="1"/>
  <c r="B39" i="1"/>
  <c r="A39" i="1"/>
  <c r="S38" i="1"/>
  <c r="R38" i="1"/>
  <c r="O38" i="1"/>
  <c r="N38" i="1"/>
  <c r="J38" i="1"/>
  <c r="J82" i="1" s="1"/>
  <c r="I38" i="1"/>
  <c r="I82" i="1" s="1"/>
  <c r="H38" i="1"/>
  <c r="G38" i="1"/>
  <c r="G82" i="1" s="1"/>
  <c r="F38" i="1"/>
  <c r="E38" i="1"/>
  <c r="E82" i="1" s="1"/>
  <c r="D38" i="1"/>
  <c r="D82" i="1" s="1"/>
  <c r="C38" i="1"/>
  <c r="C82" i="1" s="1"/>
  <c r="B38" i="1"/>
  <c r="B82" i="1" s="1"/>
  <c r="A38" i="1"/>
  <c r="L38" i="1" s="1"/>
  <c r="T37" i="1"/>
  <c r="Q37" i="1"/>
  <c r="O37" i="1"/>
  <c r="L37" i="1"/>
  <c r="J37" i="1"/>
  <c r="J81" i="1" s="1"/>
  <c r="I37" i="1"/>
  <c r="H37" i="1"/>
  <c r="H81" i="1" s="1"/>
  <c r="G37" i="1"/>
  <c r="G81" i="1" s="1"/>
  <c r="F37" i="1"/>
  <c r="F81" i="1" s="1"/>
  <c r="E37" i="1"/>
  <c r="E81" i="1" s="1"/>
  <c r="D37" i="1"/>
  <c r="C37" i="1"/>
  <c r="C81" i="1" s="1"/>
  <c r="B37" i="1"/>
  <c r="A37" i="1"/>
  <c r="T36" i="1"/>
  <c r="S36" i="1"/>
  <c r="R36" i="1"/>
  <c r="O36" i="1"/>
  <c r="N36" i="1"/>
  <c r="L36" i="1"/>
  <c r="J36" i="1"/>
  <c r="J80" i="1" s="1"/>
  <c r="I36" i="1"/>
  <c r="I80" i="1" s="1"/>
  <c r="H36" i="1"/>
  <c r="H80" i="1" s="1"/>
  <c r="G36" i="1"/>
  <c r="G80" i="1" s="1"/>
  <c r="F36" i="1"/>
  <c r="E36" i="1"/>
  <c r="E80" i="1" s="1"/>
  <c r="D36" i="1"/>
  <c r="D80" i="1" s="1"/>
  <c r="C36" i="1"/>
  <c r="C80" i="1" s="1"/>
  <c r="B36" i="1"/>
  <c r="B80" i="1" s="1"/>
  <c r="A36" i="1"/>
  <c r="T35" i="1"/>
  <c r="Q35" i="1"/>
  <c r="O35" i="1"/>
  <c r="N35" i="1"/>
  <c r="J35" i="1"/>
  <c r="J79" i="1" s="1"/>
  <c r="I35" i="1"/>
  <c r="I79" i="1" s="1"/>
  <c r="H35" i="1"/>
  <c r="S35" i="1" s="1"/>
  <c r="G35" i="1"/>
  <c r="G79" i="1" s="1"/>
  <c r="F35" i="1"/>
  <c r="F79" i="1" s="1"/>
  <c r="E35" i="1"/>
  <c r="E79" i="1" s="1"/>
  <c r="D35" i="1"/>
  <c r="C35" i="1"/>
  <c r="B35" i="1"/>
  <c r="A35" i="1"/>
  <c r="L35" i="1" s="1"/>
  <c r="T34" i="1"/>
  <c r="S34" i="1"/>
  <c r="P34" i="1"/>
  <c r="L34" i="1"/>
  <c r="J34" i="1"/>
  <c r="J78" i="1" s="1"/>
  <c r="I34" i="1"/>
  <c r="I78" i="1" s="1"/>
  <c r="H34" i="1"/>
  <c r="G34" i="1"/>
  <c r="G78" i="1" s="1"/>
  <c r="F34" i="1"/>
  <c r="E34" i="1"/>
  <c r="E78" i="1" s="1"/>
  <c r="D34" i="1"/>
  <c r="O34" i="1" s="1"/>
  <c r="C34" i="1"/>
  <c r="C78" i="1" s="1"/>
  <c r="B34" i="1"/>
  <c r="B78" i="1" s="1"/>
  <c r="A34" i="1"/>
  <c r="S33" i="1"/>
  <c r="Q33" i="1"/>
  <c r="O33" i="1"/>
  <c r="N33" i="1"/>
  <c r="J33" i="1"/>
  <c r="J77" i="1" s="1"/>
  <c r="I33" i="1"/>
  <c r="T33" i="1" s="1"/>
  <c r="H33" i="1"/>
  <c r="H77" i="1" s="1"/>
  <c r="G33" i="1"/>
  <c r="G77" i="1" s="1"/>
  <c r="F33" i="1"/>
  <c r="F77" i="1" s="1"/>
  <c r="E33" i="1"/>
  <c r="E77" i="1" s="1"/>
  <c r="D33" i="1"/>
  <c r="C33" i="1"/>
  <c r="C77" i="1" s="1"/>
  <c r="B33" i="1"/>
  <c r="M33" i="1" s="1"/>
  <c r="A33" i="1"/>
  <c r="L33" i="1" s="1"/>
  <c r="T32" i="1"/>
  <c r="S32" i="1"/>
  <c r="P32" i="1"/>
  <c r="N32" i="1"/>
  <c r="M32" i="1"/>
  <c r="J32" i="1"/>
  <c r="J76" i="1" s="1"/>
  <c r="I32" i="1"/>
  <c r="I76" i="1" s="1"/>
  <c r="H32" i="1"/>
  <c r="H76" i="1" s="1"/>
  <c r="G32" i="1"/>
  <c r="G76" i="1" s="1"/>
  <c r="F32" i="1"/>
  <c r="Q32" i="1" s="1"/>
  <c r="E32" i="1"/>
  <c r="E76" i="1" s="1"/>
  <c r="D32" i="1"/>
  <c r="D76" i="1" s="1"/>
  <c r="C32" i="1"/>
  <c r="C76" i="1" s="1"/>
  <c r="B32" i="1"/>
  <c r="B76" i="1" s="1"/>
  <c r="A32" i="1"/>
  <c r="L32" i="1" s="1"/>
  <c r="S31" i="1"/>
  <c r="P31" i="1"/>
  <c r="O31" i="1"/>
  <c r="N31" i="1"/>
  <c r="J31" i="1"/>
  <c r="J75" i="1" s="1"/>
  <c r="I31" i="1"/>
  <c r="I75" i="1" s="1"/>
  <c r="H31" i="1"/>
  <c r="H75" i="1" s="1"/>
  <c r="G31" i="1"/>
  <c r="G75" i="1" s="1"/>
  <c r="F31" i="1"/>
  <c r="Q31" i="1" s="1"/>
  <c r="E31" i="1"/>
  <c r="E75" i="1" s="1"/>
  <c r="D31" i="1"/>
  <c r="C31" i="1"/>
  <c r="C75" i="1" s="1"/>
  <c r="B31" i="1"/>
  <c r="A31" i="1"/>
  <c r="L31" i="1" s="1"/>
  <c r="S30" i="1"/>
  <c r="N30" i="1"/>
  <c r="M30" i="1"/>
  <c r="J30" i="1"/>
  <c r="J74" i="1" s="1"/>
  <c r="I30" i="1"/>
  <c r="T30" i="1" s="1"/>
  <c r="H30" i="1"/>
  <c r="G30" i="1"/>
  <c r="G74" i="1" s="1"/>
  <c r="F30" i="1"/>
  <c r="E30" i="1"/>
  <c r="E74" i="1" s="1"/>
  <c r="D30" i="1"/>
  <c r="D74" i="1" s="1"/>
  <c r="C30" i="1"/>
  <c r="C74" i="1" s="1"/>
  <c r="B30" i="1"/>
  <c r="B74" i="1" s="1"/>
  <c r="A30" i="1"/>
  <c r="L30" i="1" s="1"/>
  <c r="S29" i="1"/>
  <c r="P29" i="1"/>
  <c r="L29" i="1"/>
  <c r="J29" i="1"/>
  <c r="J73" i="1" s="1"/>
  <c r="I29" i="1"/>
  <c r="T29" i="1" s="1"/>
  <c r="H29" i="1"/>
  <c r="H73" i="1" s="1"/>
  <c r="G29" i="1"/>
  <c r="G73" i="1" s="1"/>
  <c r="F29" i="1"/>
  <c r="F73" i="1" s="1"/>
  <c r="E29" i="1"/>
  <c r="E73" i="1" s="1"/>
  <c r="D29" i="1"/>
  <c r="D73" i="1" s="1"/>
  <c r="C29" i="1"/>
  <c r="C73" i="1" s="1"/>
  <c r="B29" i="1"/>
  <c r="M29" i="1" s="1"/>
  <c r="A29" i="1"/>
  <c r="T28" i="1"/>
  <c r="S28" i="1"/>
  <c r="Q28" i="1"/>
  <c r="P28" i="1"/>
  <c r="L28" i="1"/>
  <c r="J28" i="1"/>
  <c r="J72" i="1" s="1"/>
  <c r="I28" i="1"/>
  <c r="I72" i="1" s="1"/>
  <c r="H28" i="1"/>
  <c r="H72" i="1" s="1"/>
  <c r="G28" i="1"/>
  <c r="G72" i="1" s="1"/>
  <c r="F28" i="1"/>
  <c r="F72" i="1" s="1"/>
  <c r="E28" i="1"/>
  <c r="E72" i="1" s="1"/>
  <c r="D28" i="1"/>
  <c r="D72" i="1" s="1"/>
  <c r="C28" i="1"/>
  <c r="C72" i="1" s="1"/>
  <c r="B28" i="1"/>
  <c r="B72" i="1" s="1"/>
  <c r="A28" i="1"/>
  <c r="T27" i="1"/>
  <c r="P27" i="1"/>
  <c r="O27" i="1"/>
  <c r="M27" i="1"/>
  <c r="L27" i="1"/>
  <c r="J27" i="1"/>
  <c r="J71" i="1" s="1"/>
  <c r="I27" i="1"/>
  <c r="I71" i="1" s="1"/>
  <c r="H27" i="1"/>
  <c r="S27" i="1" s="1"/>
  <c r="G27" i="1"/>
  <c r="R27" i="1" s="1"/>
  <c r="F27" i="1"/>
  <c r="Q27" i="1" s="1"/>
  <c r="E27" i="1"/>
  <c r="E71" i="1" s="1"/>
  <c r="D27" i="1"/>
  <c r="D71" i="1" s="1"/>
  <c r="C27" i="1"/>
  <c r="C71" i="1" s="1"/>
  <c r="B27" i="1"/>
  <c r="B71" i="1" s="1"/>
  <c r="A27" i="1"/>
  <c r="T26" i="1"/>
  <c r="S26" i="1"/>
  <c r="Q26" i="1"/>
  <c r="P26" i="1"/>
  <c r="L26" i="1"/>
  <c r="J26" i="1"/>
  <c r="J70" i="1" s="1"/>
  <c r="I26" i="1"/>
  <c r="I70" i="1" s="1"/>
  <c r="H26" i="1"/>
  <c r="H70" i="1" s="1"/>
  <c r="G26" i="1"/>
  <c r="G70" i="1" s="1"/>
  <c r="F26" i="1"/>
  <c r="F70" i="1" s="1"/>
  <c r="E26" i="1"/>
  <c r="E70" i="1" s="1"/>
  <c r="D26" i="1"/>
  <c r="O26" i="1" s="1"/>
  <c r="C26" i="1"/>
  <c r="N26" i="1" s="1"/>
  <c r="B26" i="1"/>
  <c r="B70" i="1" s="1"/>
  <c r="A26" i="1"/>
  <c r="T25" i="1"/>
  <c r="P25" i="1"/>
  <c r="O25" i="1"/>
  <c r="M25" i="1"/>
  <c r="L25" i="1"/>
  <c r="J25" i="1"/>
  <c r="J69" i="1" s="1"/>
  <c r="I25" i="1"/>
  <c r="I69" i="1" s="1"/>
  <c r="H25" i="1"/>
  <c r="H69" i="1" s="1"/>
  <c r="G25" i="1"/>
  <c r="G69" i="1" s="1"/>
  <c r="F25" i="1"/>
  <c r="F69" i="1" s="1"/>
  <c r="E25" i="1"/>
  <c r="E69" i="1" s="1"/>
  <c r="D25" i="1"/>
  <c r="D69" i="1" s="1"/>
  <c r="C25" i="1"/>
  <c r="C69" i="1" s="1"/>
  <c r="B25" i="1"/>
  <c r="B69" i="1" s="1"/>
  <c r="A25" i="1"/>
  <c r="T24" i="1"/>
  <c r="S24" i="1"/>
  <c r="Q24" i="1"/>
  <c r="P24" i="1"/>
  <c r="L24" i="1"/>
  <c r="J24" i="1"/>
  <c r="J68" i="1" s="1"/>
  <c r="I24" i="1"/>
  <c r="I68" i="1" s="1"/>
  <c r="H24" i="1"/>
  <c r="H68" i="1" s="1"/>
  <c r="G24" i="1"/>
  <c r="G68" i="1" s="1"/>
  <c r="F24" i="1"/>
  <c r="F68" i="1" s="1"/>
  <c r="E24" i="1"/>
  <c r="E68" i="1" s="1"/>
  <c r="D24" i="1"/>
  <c r="D68" i="1" s="1"/>
  <c r="C24" i="1"/>
  <c r="N24" i="1" s="1"/>
  <c r="B24" i="1"/>
  <c r="M24" i="1" s="1"/>
  <c r="A24" i="1"/>
  <c r="T23" i="1"/>
  <c r="P23" i="1"/>
  <c r="O23" i="1"/>
  <c r="M23" i="1"/>
  <c r="L23" i="1"/>
  <c r="J23" i="1"/>
  <c r="J67" i="1" s="1"/>
  <c r="I23" i="1"/>
  <c r="I67" i="1" s="1"/>
  <c r="H23" i="1"/>
  <c r="S23" i="1" s="1"/>
  <c r="G23" i="1"/>
  <c r="G67" i="1" s="1"/>
  <c r="F23" i="1"/>
  <c r="F67" i="1" s="1"/>
  <c r="E23" i="1"/>
  <c r="E67" i="1" s="1"/>
  <c r="D23" i="1"/>
  <c r="D67" i="1" s="1"/>
  <c r="C23" i="1"/>
  <c r="C67" i="1" s="1"/>
  <c r="B23" i="1"/>
  <c r="B67" i="1" s="1"/>
  <c r="A23" i="1"/>
  <c r="T22" i="1"/>
  <c r="S22" i="1"/>
  <c r="Q22" i="1"/>
  <c r="P22" i="1"/>
  <c r="L22" i="1"/>
  <c r="J22" i="1"/>
  <c r="J66" i="1" s="1"/>
  <c r="I22" i="1"/>
  <c r="I66" i="1" s="1"/>
  <c r="H22" i="1"/>
  <c r="H66" i="1" s="1"/>
  <c r="G22" i="1"/>
  <c r="G66" i="1" s="1"/>
  <c r="F22" i="1"/>
  <c r="F66" i="1" s="1"/>
  <c r="E22" i="1"/>
  <c r="E66" i="1" s="1"/>
  <c r="D22" i="1"/>
  <c r="D66" i="1" s="1"/>
  <c r="C22" i="1"/>
  <c r="C66" i="1" s="1"/>
  <c r="B22" i="1"/>
  <c r="B66" i="1" s="1"/>
  <c r="A22" i="1"/>
  <c r="T21" i="1"/>
  <c r="P21" i="1"/>
  <c r="O21" i="1"/>
  <c r="M21" i="1"/>
  <c r="L21" i="1"/>
  <c r="J21" i="1"/>
  <c r="J65" i="1" s="1"/>
  <c r="I21" i="1"/>
  <c r="I65" i="1" s="1"/>
  <c r="H21" i="1"/>
  <c r="S21" i="1" s="1"/>
  <c r="G21" i="1"/>
  <c r="G65" i="1" s="1"/>
  <c r="F21" i="1"/>
  <c r="Q21" i="1" s="1"/>
  <c r="E21" i="1"/>
  <c r="E65" i="1" s="1"/>
  <c r="D21" i="1"/>
  <c r="D65" i="1" s="1"/>
  <c r="C21" i="1"/>
  <c r="C65" i="1" s="1"/>
  <c r="B21" i="1"/>
  <c r="B65" i="1" s="1"/>
  <c r="A21" i="1"/>
  <c r="T20" i="1"/>
  <c r="S20" i="1"/>
  <c r="Q20" i="1"/>
  <c r="P20" i="1"/>
  <c r="L20" i="1"/>
  <c r="J20" i="1"/>
  <c r="J64" i="1" s="1"/>
  <c r="I20" i="1"/>
  <c r="I64" i="1" s="1"/>
  <c r="H20" i="1"/>
  <c r="H64" i="1" s="1"/>
  <c r="G20" i="1"/>
  <c r="G64" i="1" s="1"/>
  <c r="F20" i="1"/>
  <c r="F64" i="1" s="1"/>
  <c r="E20" i="1"/>
  <c r="E64" i="1" s="1"/>
  <c r="D20" i="1"/>
  <c r="D64" i="1" s="1"/>
  <c r="C20" i="1"/>
  <c r="N20" i="1" s="1"/>
  <c r="B20" i="1"/>
  <c r="B64" i="1" s="1"/>
  <c r="A20" i="1"/>
  <c r="T19" i="1"/>
  <c r="P19" i="1"/>
  <c r="O19" i="1"/>
  <c r="M19" i="1"/>
  <c r="L19" i="1"/>
  <c r="J19" i="1"/>
  <c r="J63" i="1" s="1"/>
  <c r="I19" i="1"/>
  <c r="I63" i="1" s="1"/>
  <c r="H19" i="1"/>
  <c r="H63" i="1" s="1"/>
  <c r="G19" i="1"/>
  <c r="R19" i="1" s="1"/>
  <c r="F19" i="1"/>
  <c r="F63" i="1" s="1"/>
  <c r="E19" i="1"/>
  <c r="E63" i="1" s="1"/>
  <c r="D19" i="1"/>
  <c r="D63" i="1" s="1"/>
  <c r="C19" i="1"/>
  <c r="C63" i="1" s="1"/>
  <c r="B19" i="1"/>
  <c r="B63" i="1" s="1"/>
  <c r="A19" i="1"/>
  <c r="T18" i="1"/>
  <c r="S18" i="1"/>
  <c r="Q18" i="1"/>
  <c r="P18" i="1"/>
  <c r="L18" i="1"/>
  <c r="J18" i="1"/>
  <c r="J62" i="1" s="1"/>
  <c r="I18" i="1"/>
  <c r="I62" i="1" s="1"/>
  <c r="H18" i="1"/>
  <c r="H62" i="1" s="1"/>
  <c r="G18" i="1"/>
  <c r="G62" i="1" s="1"/>
  <c r="F18" i="1"/>
  <c r="F62" i="1" s="1"/>
  <c r="E18" i="1"/>
  <c r="E62" i="1" s="1"/>
  <c r="D18" i="1"/>
  <c r="O18" i="1" s="1"/>
  <c r="C18" i="1"/>
  <c r="N18" i="1" s="1"/>
  <c r="B18" i="1"/>
  <c r="B62" i="1" s="1"/>
  <c r="A18" i="1"/>
  <c r="T17" i="1"/>
  <c r="P17" i="1"/>
  <c r="O17" i="1"/>
  <c r="M17" i="1"/>
  <c r="L17" i="1"/>
  <c r="J17" i="1"/>
  <c r="J61" i="1" s="1"/>
  <c r="I17" i="1"/>
  <c r="I61" i="1" s="1"/>
  <c r="H17" i="1"/>
  <c r="H61" i="1" s="1"/>
  <c r="G17" i="1"/>
  <c r="G61" i="1" s="1"/>
  <c r="F17" i="1"/>
  <c r="F61" i="1" s="1"/>
  <c r="E17" i="1"/>
  <c r="E61" i="1" s="1"/>
  <c r="D17" i="1"/>
  <c r="D61" i="1" s="1"/>
  <c r="C17" i="1"/>
  <c r="C61" i="1" s="1"/>
  <c r="B17" i="1"/>
  <c r="B61" i="1" s="1"/>
  <c r="A17" i="1"/>
  <c r="T16" i="1"/>
  <c r="S16" i="1"/>
  <c r="Q16" i="1"/>
  <c r="P16" i="1"/>
  <c r="L16" i="1"/>
  <c r="J16" i="1"/>
  <c r="J60" i="1" s="1"/>
  <c r="I16" i="1"/>
  <c r="I60" i="1" s="1"/>
  <c r="H16" i="1"/>
  <c r="H60" i="1" s="1"/>
  <c r="G16" i="1"/>
  <c r="G60" i="1" s="1"/>
  <c r="F16" i="1"/>
  <c r="F60" i="1" s="1"/>
  <c r="E16" i="1"/>
  <c r="E60" i="1" s="1"/>
  <c r="D16" i="1"/>
  <c r="D60" i="1" s="1"/>
  <c r="C16" i="1"/>
  <c r="C60" i="1" s="1"/>
  <c r="B16" i="1"/>
  <c r="B60" i="1" s="1"/>
  <c r="A16" i="1"/>
  <c r="T15" i="1"/>
  <c r="P15" i="1"/>
  <c r="O15" i="1"/>
  <c r="M15" i="1"/>
  <c r="L15" i="1"/>
  <c r="J15" i="1"/>
  <c r="J59" i="1" s="1"/>
  <c r="I15" i="1"/>
  <c r="I59" i="1" s="1"/>
  <c r="H15" i="1"/>
  <c r="S15" i="1" s="1"/>
  <c r="G15" i="1"/>
  <c r="R15" i="1" s="1"/>
  <c r="F15" i="1"/>
  <c r="Q15" i="1" s="1"/>
  <c r="E15" i="1"/>
  <c r="E59" i="1" s="1"/>
  <c r="D15" i="1"/>
  <c r="D59" i="1" s="1"/>
  <c r="C15" i="1"/>
  <c r="C59" i="1" s="1"/>
  <c r="B15" i="1"/>
  <c r="B59" i="1" s="1"/>
  <c r="A15" i="1"/>
  <c r="T14" i="1"/>
  <c r="S14" i="1"/>
  <c r="Q14" i="1"/>
  <c r="P14" i="1"/>
  <c r="L14" i="1"/>
  <c r="J14" i="1"/>
  <c r="J58" i="1" s="1"/>
  <c r="I14" i="1"/>
  <c r="I58" i="1" s="1"/>
  <c r="H14" i="1"/>
  <c r="H58" i="1" s="1"/>
  <c r="G14" i="1"/>
  <c r="G58" i="1" s="1"/>
  <c r="F14" i="1"/>
  <c r="F58" i="1" s="1"/>
  <c r="E14" i="1"/>
  <c r="E58" i="1" s="1"/>
  <c r="D14" i="1"/>
  <c r="O14" i="1" s="1"/>
  <c r="C14" i="1"/>
  <c r="C58" i="1" s="1"/>
  <c r="B14" i="1"/>
  <c r="B58" i="1" s="1"/>
  <c r="A14" i="1"/>
  <c r="T13" i="1"/>
  <c r="P13" i="1"/>
  <c r="O13" i="1"/>
  <c r="M13" i="1"/>
  <c r="L13" i="1"/>
  <c r="J13" i="1"/>
  <c r="J57" i="1" s="1"/>
  <c r="I13" i="1"/>
  <c r="I57" i="1" s="1"/>
  <c r="H13" i="1"/>
  <c r="S13" i="1" s="1"/>
  <c r="G13" i="1"/>
  <c r="G57" i="1" s="1"/>
  <c r="F13" i="1"/>
  <c r="F57" i="1" s="1"/>
  <c r="E13" i="1"/>
  <c r="E57" i="1" s="1"/>
  <c r="D13" i="1"/>
  <c r="D57" i="1" s="1"/>
  <c r="C13" i="1"/>
  <c r="C57" i="1" s="1"/>
  <c r="B13" i="1"/>
  <c r="B57" i="1" s="1"/>
  <c r="A13" i="1"/>
  <c r="T12" i="1"/>
  <c r="S12" i="1"/>
  <c r="Q12" i="1"/>
  <c r="P12" i="1"/>
  <c r="L12" i="1"/>
  <c r="J12" i="1"/>
  <c r="J56" i="1" s="1"/>
  <c r="I12" i="1"/>
  <c r="I56" i="1" s="1"/>
  <c r="H12" i="1"/>
  <c r="H56" i="1" s="1"/>
  <c r="G12" i="1"/>
  <c r="G56" i="1" s="1"/>
  <c r="F12" i="1"/>
  <c r="F56" i="1" s="1"/>
  <c r="E12" i="1"/>
  <c r="E56" i="1" s="1"/>
  <c r="D12" i="1"/>
  <c r="D56" i="1" s="1"/>
  <c r="C12" i="1"/>
  <c r="N12" i="1" s="1"/>
  <c r="B12" i="1"/>
  <c r="M12" i="1" s="1"/>
  <c r="A12" i="1"/>
  <c r="T11" i="1"/>
  <c r="P11" i="1"/>
  <c r="O11" i="1"/>
  <c r="M11" i="1"/>
  <c r="L11" i="1"/>
  <c r="J11" i="1"/>
  <c r="J55" i="1" s="1"/>
  <c r="I11" i="1"/>
  <c r="I55" i="1" s="1"/>
  <c r="H11" i="1"/>
  <c r="H55" i="1" s="1"/>
  <c r="G11" i="1"/>
  <c r="G55" i="1" s="1"/>
  <c r="F11" i="1"/>
  <c r="F55" i="1" s="1"/>
  <c r="E11" i="1"/>
  <c r="E55" i="1" s="1"/>
  <c r="D11" i="1"/>
  <c r="D55" i="1" s="1"/>
  <c r="C11" i="1"/>
  <c r="C55" i="1" s="1"/>
  <c r="B11" i="1"/>
  <c r="B55" i="1" s="1"/>
  <c r="A11" i="1"/>
  <c r="T10" i="1"/>
  <c r="S10" i="1"/>
  <c r="Q10" i="1"/>
  <c r="P10" i="1"/>
  <c r="L10" i="1"/>
  <c r="J10" i="1"/>
  <c r="J54" i="1" s="1"/>
  <c r="I10" i="1"/>
  <c r="I54" i="1" s="1"/>
  <c r="H10" i="1"/>
  <c r="H54" i="1" s="1"/>
  <c r="G10" i="1"/>
  <c r="G54" i="1" s="1"/>
  <c r="F10" i="1"/>
  <c r="F54" i="1" s="1"/>
  <c r="E10" i="1"/>
  <c r="E54" i="1" s="1"/>
  <c r="D10" i="1"/>
  <c r="D54" i="1" s="1"/>
  <c r="C10" i="1"/>
  <c r="C54" i="1" s="1"/>
  <c r="B10" i="1"/>
  <c r="B54" i="1" s="1"/>
  <c r="A10" i="1"/>
  <c r="T9" i="1"/>
  <c r="P9" i="1"/>
  <c r="O9" i="1"/>
  <c r="M9" i="1"/>
  <c r="L9" i="1"/>
  <c r="J9" i="1"/>
  <c r="J53" i="1" s="1"/>
  <c r="I9" i="1"/>
  <c r="I53" i="1" s="1"/>
  <c r="H9" i="1"/>
  <c r="S9" i="1" s="1"/>
  <c r="G9" i="1"/>
  <c r="G53" i="1" s="1"/>
  <c r="F9" i="1"/>
  <c r="Q9" i="1" s="1"/>
  <c r="E9" i="1"/>
  <c r="E53" i="1" s="1"/>
  <c r="D9" i="1"/>
  <c r="D53" i="1" s="1"/>
  <c r="C9" i="1"/>
  <c r="C53" i="1" s="1"/>
  <c r="B9" i="1"/>
  <c r="B53" i="1" s="1"/>
  <c r="A9" i="1"/>
  <c r="T8" i="1"/>
  <c r="S8" i="1"/>
  <c r="Q8" i="1"/>
  <c r="P8" i="1"/>
  <c r="L8" i="1"/>
  <c r="J8" i="1"/>
  <c r="J52" i="1" s="1"/>
  <c r="I8" i="1"/>
  <c r="I52" i="1" s="1"/>
  <c r="H8" i="1"/>
  <c r="H52" i="1" s="1"/>
  <c r="G8" i="1"/>
  <c r="G52" i="1" s="1"/>
  <c r="F8" i="1"/>
  <c r="F52" i="1" s="1"/>
  <c r="E8" i="1"/>
  <c r="E52" i="1" s="1"/>
  <c r="D8" i="1"/>
  <c r="D52" i="1" s="1"/>
  <c r="C8" i="1"/>
  <c r="C52" i="1" s="1"/>
  <c r="B8" i="1"/>
  <c r="B52" i="1" s="1"/>
  <c r="A8" i="1"/>
  <c r="T7" i="1"/>
  <c r="P7" i="1"/>
  <c r="O7" i="1"/>
  <c r="M7" i="1"/>
  <c r="L7" i="1"/>
  <c r="J7" i="1"/>
  <c r="J51" i="1" s="1"/>
  <c r="I7" i="1"/>
  <c r="I51" i="1" s="1"/>
  <c r="H7" i="1"/>
  <c r="G7" i="1"/>
  <c r="R7" i="1" s="1"/>
  <c r="F7" i="1"/>
  <c r="Q7" i="1" s="1"/>
  <c r="E7" i="1"/>
  <c r="E51" i="1" s="1"/>
  <c r="D7" i="1"/>
  <c r="D46" i="1" s="1"/>
  <c r="O46" i="1" s="1"/>
  <c r="C7" i="1"/>
  <c r="C51" i="1" s="1"/>
  <c r="B7" i="1"/>
  <c r="B51" i="1" s="1"/>
  <c r="A7" i="1"/>
  <c r="U5" i="1"/>
  <c r="I5" i="1"/>
  <c r="T5" i="1" s="1"/>
  <c r="H5" i="1"/>
  <c r="S5" i="1" s="1"/>
  <c r="G5" i="1"/>
  <c r="R5" i="1" s="1"/>
  <c r="F5" i="1"/>
  <c r="Q5" i="1" s="1"/>
  <c r="E5" i="1"/>
  <c r="P5" i="1" s="1"/>
  <c r="D5" i="1"/>
  <c r="O5" i="1" s="1"/>
  <c r="C5" i="1"/>
  <c r="N5" i="1" s="1"/>
  <c r="B5" i="1"/>
  <c r="M5" i="1" s="1"/>
  <c r="J87" i="1" l="1"/>
  <c r="E87" i="1"/>
  <c r="N7" i="1"/>
  <c r="U7" i="1" s="1"/>
  <c r="R8" i="1"/>
  <c r="N9" i="1"/>
  <c r="U9" i="1" s="1"/>
  <c r="R10" i="1"/>
  <c r="N11" i="1"/>
  <c r="U11" i="1" s="1"/>
  <c r="R12" i="1"/>
  <c r="N13" i="1"/>
  <c r="R14" i="1"/>
  <c r="N15" i="1"/>
  <c r="U15" i="1" s="1"/>
  <c r="R16" i="1"/>
  <c r="N17" i="1"/>
  <c r="U17" i="1" s="1"/>
  <c r="R18" i="1"/>
  <c r="N19" i="1"/>
  <c r="U19" i="1" s="1"/>
  <c r="R20" i="1"/>
  <c r="N21" i="1"/>
  <c r="U21" i="1" s="1"/>
  <c r="R22" i="1"/>
  <c r="N23" i="1"/>
  <c r="U23" i="1" s="1"/>
  <c r="R24" i="1"/>
  <c r="N25" i="1"/>
  <c r="R26" i="1"/>
  <c r="N27" i="1"/>
  <c r="U27" i="1" s="1"/>
  <c r="R28" i="1"/>
  <c r="O29" i="1"/>
  <c r="R31" i="1"/>
  <c r="O32" i="1"/>
  <c r="U32" i="1" s="1"/>
  <c r="P35" i="1"/>
  <c r="M36" i="1"/>
  <c r="S37" i="1"/>
  <c r="P38" i="1"/>
  <c r="N39" i="1"/>
  <c r="T40" i="1"/>
  <c r="Q41" i="1"/>
  <c r="E46" i="1"/>
  <c r="P46" i="1" s="1"/>
  <c r="D51" i="1"/>
  <c r="F53" i="1"/>
  <c r="D58" i="1"/>
  <c r="F59" i="1"/>
  <c r="C64" i="1"/>
  <c r="H67" i="1"/>
  <c r="C70" i="1"/>
  <c r="I74" i="1"/>
  <c r="I77" i="1"/>
  <c r="H79" i="1"/>
  <c r="B81" i="1"/>
  <c r="M37" i="1"/>
  <c r="F46" i="1"/>
  <c r="Q46" i="1" s="1"/>
  <c r="F51" i="1"/>
  <c r="H53" i="1"/>
  <c r="B56" i="1"/>
  <c r="B87" i="1" s="1"/>
  <c r="G59" i="1"/>
  <c r="F65" i="1"/>
  <c r="D70" i="1"/>
  <c r="F71" i="1"/>
  <c r="I73" i="1"/>
  <c r="I87" i="1" s="1"/>
  <c r="F76" i="1"/>
  <c r="Q29" i="1"/>
  <c r="B75" i="1"/>
  <c r="M31" i="1"/>
  <c r="T31" i="1"/>
  <c r="R32" i="1"/>
  <c r="R35" i="1"/>
  <c r="F80" i="1"/>
  <c r="Q36" i="1"/>
  <c r="P39" i="1"/>
  <c r="S41" i="1"/>
  <c r="G46" i="1"/>
  <c r="R46" i="1" s="1"/>
  <c r="G51" i="1"/>
  <c r="C56" i="1"/>
  <c r="C87" i="1" s="1"/>
  <c r="H59" i="1"/>
  <c r="C62" i="1"/>
  <c r="H65" i="1"/>
  <c r="B68" i="1"/>
  <c r="G71" i="1"/>
  <c r="D78" i="1"/>
  <c r="C84" i="1"/>
  <c r="H46" i="1"/>
  <c r="S46" i="1" s="1"/>
  <c r="M8" i="1"/>
  <c r="M10" i="1"/>
  <c r="Q11" i="1"/>
  <c r="Q13" i="1"/>
  <c r="U13" i="1" s="1"/>
  <c r="M14" i="1"/>
  <c r="M16" i="1"/>
  <c r="Q17" i="1"/>
  <c r="M18" i="1"/>
  <c r="U18" i="1" s="1"/>
  <c r="Q19" i="1"/>
  <c r="M20" i="1"/>
  <c r="M22" i="1"/>
  <c r="Q23" i="1"/>
  <c r="Q25" i="1"/>
  <c r="U25" i="1" s="1"/>
  <c r="M26" i="1"/>
  <c r="M28" i="1"/>
  <c r="R29" i="1"/>
  <c r="F74" i="1"/>
  <c r="Q30" i="1"/>
  <c r="O30" i="1"/>
  <c r="U30" i="1" s="1"/>
  <c r="P33" i="1"/>
  <c r="M34" i="1"/>
  <c r="P36" i="1"/>
  <c r="N37" i="1"/>
  <c r="T38" i="1"/>
  <c r="Q39" i="1"/>
  <c r="T41" i="1"/>
  <c r="I46" i="1"/>
  <c r="T46" i="1" s="1"/>
  <c r="H51" i="1"/>
  <c r="H87" i="1" s="1"/>
  <c r="D62" i="1"/>
  <c r="C68" i="1"/>
  <c r="H71" i="1"/>
  <c r="F75" i="1"/>
  <c r="B85" i="1"/>
  <c r="N8" i="1"/>
  <c r="R9" i="1"/>
  <c r="N10" i="1"/>
  <c r="R11" i="1"/>
  <c r="R13" i="1"/>
  <c r="N14" i="1"/>
  <c r="R21" i="1"/>
  <c r="N22" i="1"/>
  <c r="N34" i="1"/>
  <c r="B79" i="1"/>
  <c r="M35" i="1"/>
  <c r="U35" i="1" s="1"/>
  <c r="F84" i="1"/>
  <c r="Q40" i="1"/>
  <c r="O40" i="1"/>
  <c r="U40" i="1" s="1"/>
  <c r="J46" i="1"/>
  <c r="U46" i="1" s="1"/>
  <c r="H57" i="1"/>
  <c r="G63" i="1"/>
  <c r="B73" i="1"/>
  <c r="B77" i="1"/>
  <c r="N16" i="1"/>
  <c r="R17" i="1"/>
  <c r="R23" i="1"/>
  <c r="R25" i="1"/>
  <c r="N28" i="1"/>
  <c r="P30" i="1"/>
  <c r="S7" i="1"/>
  <c r="O8" i="1"/>
  <c r="O10" i="1"/>
  <c r="S11" i="1"/>
  <c r="O12" i="1"/>
  <c r="U12" i="1" s="1"/>
  <c r="O16" i="1"/>
  <c r="S17" i="1"/>
  <c r="S19" i="1"/>
  <c r="O20" i="1"/>
  <c r="O22" i="1"/>
  <c r="O24" i="1"/>
  <c r="U24" i="1" s="1"/>
  <c r="S25" i="1"/>
  <c r="O28" i="1"/>
  <c r="U29" i="1"/>
  <c r="R30" i="1"/>
  <c r="R33" i="1"/>
  <c r="F78" i="1"/>
  <c r="Q34" i="1"/>
  <c r="P37" i="1"/>
  <c r="M38" i="1"/>
  <c r="S39" i="1"/>
  <c r="P40" i="1"/>
  <c r="N41" i="1"/>
  <c r="U41" i="1" s="1"/>
  <c r="B46" i="1"/>
  <c r="M46" i="1" s="1"/>
  <c r="B83" i="1"/>
  <c r="M39" i="1"/>
  <c r="U39" i="1" s="1"/>
  <c r="C46" i="1"/>
  <c r="N46" i="1" s="1"/>
  <c r="N29" i="1"/>
  <c r="U33" i="1"/>
  <c r="R34" i="1"/>
  <c r="R37" i="1"/>
  <c r="F82" i="1"/>
  <c r="Q38" i="1"/>
  <c r="P41" i="1"/>
  <c r="J140" i="1"/>
  <c r="J141" i="1"/>
  <c r="J142" i="1"/>
  <c r="J98" i="1"/>
  <c r="J106" i="1"/>
  <c r="J114" i="1"/>
  <c r="J122" i="1"/>
  <c r="C129" i="1"/>
  <c r="B135" i="1"/>
  <c r="B143" i="1"/>
  <c r="J143" i="1" s="1"/>
  <c r="J99" i="1"/>
  <c r="J149" i="1"/>
  <c r="J107" i="1"/>
  <c r="J157" i="1"/>
  <c r="J115" i="1"/>
  <c r="J165" i="1"/>
  <c r="J123" i="1"/>
  <c r="D129" i="1"/>
  <c r="B136" i="1"/>
  <c r="J136" i="1" s="1"/>
  <c r="B144" i="1"/>
  <c r="J144" i="1" s="1"/>
  <c r="J299" i="1"/>
  <c r="K299" i="1" s="1"/>
  <c r="K290" i="1"/>
  <c r="L297" i="1" s="1"/>
  <c r="J100" i="1"/>
  <c r="J150" i="1"/>
  <c r="J108" i="1"/>
  <c r="J158" i="1"/>
  <c r="J116" i="1"/>
  <c r="J166" i="1"/>
  <c r="J124" i="1"/>
  <c r="E129" i="1"/>
  <c r="B137" i="1"/>
  <c r="J137" i="1" s="1"/>
  <c r="B145" i="1"/>
  <c r="J145" i="1" s="1"/>
  <c r="J93" i="1"/>
  <c r="J151" i="1"/>
  <c r="J109" i="1"/>
  <c r="J159" i="1"/>
  <c r="J117" i="1"/>
  <c r="J167" i="1"/>
  <c r="J125" i="1"/>
  <c r="F129" i="1"/>
  <c r="B138" i="1"/>
  <c r="J138" i="1" s="1"/>
  <c r="B146" i="1"/>
  <c r="J146" i="1" s="1"/>
  <c r="J152" i="1"/>
  <c r="J110" i="1"/>
  <c r="J160" i="1"/>
  <c r="J118" i="1"/>
  <c r="J168" i="1"/>
  <c r="J126" i="1"/>
  <c r="G129" i="1"/>
  <c r="B139" i="1"/>
  <c r="J139" i="1" s="1"/>
  <c r="K220" i="1"/>
  <c r="L227" i="1" s="1"/>
  <c r="J229" i="1"/>
  <c r="K229" i="1" s="1"/>
  <c r="K332" i="1"/>
  <c r="L339" i="1" s="1"/>
  <c r="J341" i="1"/>
  <c r="K341" i="1" s="1"/>
  <c r="J153" i="1"/>
  <c r="J111" i="1"/>
  <c r="J161" i="1"/>
  <c r="J119" i="1"/>
  <c r="J169" i="1"/>
  <c r="J127" i="1"/>
  <c r="H129" i="1"/>
  <c r="J154" i="1"/>
  <c r="J112" i="1"/>
  <c r="J162" i="1"/>
  <c r="J120" i="1"/>
  <c r="J170" i="1"/>
  <c r="J128" i="1"/>
  <c r="I129" i="1"/>
  <c r="J147" i="1"/>
  <c r="J105" i="1"/>
  <c r="J155" i="1"/>
  <c r="J113" i="1"/>
  <c r="J163" i="1"/>
  <c r="J121" i="1"/>
  <c r="B229" i="1"/>
  <c r="J248" i="1"/>
  <c r="B341" i="1"/>
  <c r="J360" i="1"/>
  <c r="B187" i="1"/>
  <c r="J187" i="1" s="1"/>
  <c r="J206" i="1"/>
  <c r="B299" i="1"/>
  <c r="J318" i="1"/>
  <c r="J276" i="1"/>
  <c r="J388" i="1"/>
  <c r="J234" i="1"/>
  <c r="J346" i="1"/>
  <c r="J192" i="1"/>
  <c r="J304" i="1"/>
  <c r="J262" i="1"/>
  <c r="J374" i="1"/>
  <c r="J313" i="1" l="1"/>
  <c r="K313" i="1" s="1"/>
  <c r="K304" i="1"/>
  <c r="L311" i="1" s="1"/>
  <c r="J257" i="1"/>
  <c r="K257" i="1" s="1"/>
  <c r="K248" i="1"/>
  <c r="L255" i="1" s="1"/>
  <c r="U38" i="1"/>
  <c r="U28" i="1"/>
  <c r="G87" i="1"/>
  <c r="U36" i="1"/>
  <c r="J383" i="1"/>
  <c r="K383" i="1" s="1"/>
  <c r="K374" i="1"/>
  <c r="L381" i="1" s="1"/>
  <c r="J327" i="1"/>
  <c r="K327" i="1" s="1"/>
  <c r="K318" i="1"/>
  <c r="L325" i="1" s="1"/>
  <c r="J271" i="1"/>
  <c r="K271" i="1" s="1"/>
  <c r="K262" i="1"/>
  <c r="L269" i="1" s="1"/>
  <c r="J129" i="1"/>
  <c r="B171" i="1"/>
  <c r="J135" i="1"/>
  <c r="J171" i="1" s="1"/>
  <c r="U26" i="1"/>
  <c r="U16" i="1"/>
  <c r="U31" i="1"/>
  <c r="D87" i="1"/>
  <c r="J215" i="1"/>
  <c r="K215" i="1" s="1"/>
  <c r="K206" i="1"/>
  <c r="L213" i="1" s="1"/>
  <c r="U34" i="1"/>
  <c r="U14" i="1"/>
  <c r="J355" i="1"/>
  <c r="K355" i="1" s="1"/>
  <c r="K346" i="1"/>
  <c r="L353" i="1" s="1"/>
  <c r="J369" i="1"/>
  <c r="K369" i="1" s="1"/>
  <c r="K360" i="1"/>
  <c r="L367" i="1" s="1"/>
  <c r="U22" i="1"/>
  <c r="F87" i="1"/>
  <c r="J201" i="1"/>
  <c r="K201" i="1" s="1"/>
  <c r="K192" i="1"/>
  <c r="L199" i="1" s="1"/>
  <c r="K400" i="1"/>
  <c r="K401" i="1" s="1"/>
  <c r="K187" i="1"/>
  <c r="J243" i="1"/>
  <c r="K243" i="1" s="1"/>
  <c r="K234" i="1"/>
  <c r="L241" i="1" s="1"/>
  <c r="U20" i="1"/>
  <c r="U10" i="1"/>
  <c r="J397" i="1"/>
  <c r="K397" i="1" s="1"/>
  <c r="K388" i="1"/>
  <c r="L395" i="1" s="1"/>
  <c r="U8" i="1"/>
  <c r="U37" i="1"/>
  <c r="J285" i="1"/>
  <c r="K285" i="1" s="1"/>
  <c r="K276" i="1"/>
  <c r="L283" i="1" s="1"/>
</calcChain>
</file>

<file path=xl/sharedStrings.xml><?xml version="1.0" encoding="utf-8"?>
<sst xmlns="http://schemas.openxmlformats.org/spreadsheetml/2006/main" count="351" uniqueCount="83">
  <si>
    <r>
      <t>A.1</t>
    </r>
    <r>
      <rPr>
        <b/>
        <sz val="7"/>
        <color theme="1"/>
        <rFont val="Times New Roman"/>
        <family val="1"/>
      </rPr>
      <t xml:space="preserve">                </t>
    </r>
    <r>
      <rPr>
        <b/>
        <sz val="14"/>
        <color theme="1"/>
        <rFont val="Arial"/>
        <family val="2"/>
      </rPr>
      <t>Anwendungsbilanzen nach Branchen</t>
    </r>
  </si>
  <si>
    <t>Strom (f. Anhang)</t>
  </si>
  <si>
    <t>Strom (f. Text)</t>
  </si>
  <si>
    <t>Summe</t>
  </si>
  <si>
    <t>kWh/a</t>
  </si>
  <si>
    <t>TJ/a</t>
  </si>
  <si>
    <t>Flughafen</t>
  </si>
  <si>
    <t>Strom</t>
  </si>
  <si>
    <t>Beleuchtung</t>
  </si>
  <si>
    <t>IKT</t>
  </si>
  <si>
    <t>Mechanische Energie</t>
  </si>
  <si>
    <t>Warmwasser</t>
  </si>
  <si>
    <t>Prozesswärme</t>
  </si>
  <si>
    <t>Raumwärme</t>
  </si>
  <si>
    <t>Prozesskälte</t>
  </si>
  <si>
    <t>Klimakälte</t>
  </si>
  <si>
    <t>Backgewerbe</t>
  </si>
  <si>
    <t>Bäder</t>
  </si>
  <si>
    <t>Baugewerbe</t>
  </si>
  <si>
    <t>Beherbergungsgewerbe</t>
  </si>
  <si>
    <t>Bekleidung, Leder, Textil</t>
  </si>
  <si>
    <t>Deutsche Bahn AG</t>
  </si>
  <si>
    <t>Deutsche Bundespost/Postdienst</t>
  </si>
  <si>
    <t>Dienstleistungen der Informationstechnologie</t>
  </si>
  <si>
    <t>Einzelhandel-Food</t>
  </si>
  <si>
    <t>Einzelhandel-Nonfood</t>
  </si>
  <si>
    <t>Fischerei</t>
  </si>
  <si>
    <t>Fleischerei/Metzgerei</t>
  </si>
  <si>
    <t>Forstwirtschaft</t>
  </si>
  <si>
    <t>Gartenbau/Gärtnereien</t>
  </si>
  <si>
    <t>Gaststättengewerbe</t>
  </si>
  <si>
    <t>Gebietskörperschaften und Sozialversicherungen</t>
  </si>
  <si>
    <t>Großhandel-Food</t>
  </si>
  <si>
    <t>Großhandel-Nonfood</t>
  </si>
  <si>
    <t>Handelsvermittlungen</t>
  </si>
  <si>
    <t>Holzgewerbe und Holzverarbeitung</t>
  </si>
  <si>
    <t>KFZ-Gewerbe</t>
  </si>
  <si>
    <t>Krankenhäuser</t>
  </si>
  <si>
    <t>Kreditinstitute und Versicherungen</t>
  </si>
  <si>
    <t>Landwirtschaft</t>
  </si>
  <si>
    <t>Metallgewerbe</t>
  </si>
  <si>
    <t>Organisation ohne Erwerbszweck, Heime, Kirchen</t>
  </si>
  <si>
    <t>Papier- und Druckgewerbe</t>
  </si>
  <si>
    <t>Rechenzentren</t>
  </si>
  <si>
    <t>Restl. Nahrungsmittelgewerbe</t>
  </si>
  <si>
    <t>Schulen/Hochschulen</t>
  </si>
  <si>
    <t>sonstige betriebl. Dienstleistungen</t>
  </si>
  <si>
    <t>Spedition. Lagerei, Verkehrsvermittlung</t>
  </si>
  <si>
    <t>Telekom</t>
  </si>
  <si>
    <t>Verlagsgewerbe</t>
  </si>
  <si>
    <t>Wäscherei, chemische Reinigung</t>
  </si>
  <si>
    <t>Brennstoffe</t>
  </si>
  <si>
    <t>A Land und Forstwirtschaft</t>
  </si>
  <si>
    <t>Kohle</t>
  </si>
  <si>
    <t>Kraftstoff</t>
  </si>
  <si>
    <t>Heizöl</t>
  </si>
  <si>
    <t>Flüssiggas</t>
  </si>
  <si>
    <t>Erdgas</t>
  </si>
  <si>
    <t>Biomasse</t>
  </si>
  <si>
    <t>erneuerbare Energien</t>
  </si>
  <si>
    <t>Fernwärme</t>
  </si>
  <si>
    <t>C verarbeitendes Gewerbe/Herstellung von Waren</t>
  </si>
  <si>
    <t>F Baugewerbe</t>
  </si>
  <si>
    <t>G Handel; Instandhaltung und Reparatur von Kraftfahrzeugen</t>
  </si>
  <si>
    <t>H Verkehr und Lagerei</t>
  </si>
  <si>
    <t>I Gastgewerbe/Beherbergung und Gastronomie</t>
  </si>
  <si>
    <t>J Information und Kommunikation</t>
  </si>
  <si>
    <t>K Erbringung von Finanz- und Versicherungsdienstleistungen</t>
  </si>
  <si>
    <t>L Grundstücks- und Wohnungswesen</t>
  </si>
  <si>
    <t>M Erbringung von freiberufl., wiss. und techn. Dienstleistungen</t>
  </si>
  <si>
    <t>N Erbringung von sonstigen wirtschaftlichen Dienstleistungen</t>
  </si>
  <si>
    <t>O Öffentliche Verwaltung, Verteidigung; Sozialversicherung</t>
  </si>
  <si>
    <t>P Erziehung und Unterricht</t>
  </si>
  <si>
    <t>Q Gesundheits- und Sozialwesen</t>
  </si>
  <si>
    <t>R Kunst, Unterhaltung und Erholung</t>
  </si>
  <si>
    <t>S Erbringung von sonstigen Dienstleistungen</t>
  </si>
  <si>
    <t>Sonstige Mineralöle: u.a. Kraftstoffe, Petrolkoks</t>
  </si>
  <si>
    <t>Sonstige Gase: Flüssiggas, Raffineriegas, Kokerei- u. Stadtgas, Gicht- u. Konvertergas</t>
  </si>
  <si>
    <r>
      <t xml:space="preserve">Naturgase: </t>
    </r>
    <r>
      <rPr>
        <sz val="10"/>
        <rFont val="Arial"/>
        <family val="2"/>
      </rPr>
      <t>Erdgas, Erdölgas und Grubengas.</t>
    </r>
  </si>
  <si>
    <t>Strom: Einschließlich mit erneuerbaren Energien erzeugtem Strom.</t>
  </si>
  <si>
    <t>Fernwärme: Einschließlich mit erneuerbaren Energien erzeugter Fernwärme.</t>
  </si>
  <si>
    <t>Sonstige Brennstoffe: Abfälle (ohne Biomasseanteil), Abwärme</t>
  </si>
  <si>
    <t>Erneuerbare: Biomasse incl. Biomasseanteil in Abfällen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</si>
</sst>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\ _€_-;\-* #,##0.0\ _€_-;_-* &quot;-&quot;??\ _€_-;_-@_-"/>
    <numFmt numFmtId="167" formatCode="_-* #,##0_-;\-* #,##0_-;_-* &quot;-&quot;??_-;_-@_-"/>
    <numFmt numFmtId="168" formatCode="0.0%"/>
    <numFmt numFmtId="169" formatCode="0.0\ 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7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textRotation="135"/>
    </xf>
    <xf numFmtId="0" fontId="5" fillId="0" borderId="3" xfId="0" applyFont="1" applyBorder="1" applyAlignment="1">
      <alignment textRotation="135"/>
    </xf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/>
    <xf numFmtId="165" fontId="4" fillId="0" borderId="7" xfId="3" applyNumberFormat="1" applyFont="1" applyBorder="1"/>
    <xf numFmtId="165" fontId="5" fillId="0" borderId="5" xfId="3" applyNumberFormat="1" applyFont="1" applyBorder="1"/>
    <xf numFmtId="166" fontId="4" fillId="0" borderId="7" xfId="3" applyNumberFormat="1" applyFont="1" applyBorder="1"/>
    <xf numFmtId="166" fontId="5" fillId="0" borderId="5" xfId="3" applyNumberFormat="1" applyFont="1" applyBorder="1"/>
    <xf numFmtId="0" fontId="4" fillId="0" borderId="8" xfId="0" applyFont="1" applyBorder="1"/>
    <xf numFmtId="166" fontId="4" fillId="0" borderId="9" xfId="3" applyNumberFormat="1" applyFont="1" applyBorder="1"/>
    <xf numFmtId="166" fontId="5" fillId="0" borderId="10" xfId="3" applyNumberFormat="1" applyFont="1" applyBorder="1"/>
    <xf numFmtId="165" fontId="4" fillId="0" borderId="9" xfId="3" applyNumberFormat="1" applyFont="1" applyBorder="1"/>
    <xf numFmtId="165" fontId="5" fillId="0" borderId="10" xfId="3" applyNumberFormat="1" applyFont="1" applyBorder="1"/>
    <xf numFmtId="0" fontId="5" fillId="0" borderId="8" xfId="0" applyFont="1" applyBorder="1"/>
    <xf numFmtId="165" fontId="5" fillId="0" borderId="9" xfId="3" applyNumberFormat="1" applyFont="1" applyBorder="1"/>
    <xf numFmtId="166" fontId="5" fillId="0" borderId="9" xfId="3" applyNumberFormat="1" applyFont="1" applyBorder="1"/>
    <xf numFmtId="0" fontId="5" fillId="0" borderId="0" xfId="0" applyFont="1" applyBorder="1"/>
    <xf numFmtId="166" fontId="5" fillId="0" borderId="0" xfId="3" applyNumberFormat="1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5" fillId="0" borderId="7" xfId="3" applyNumberFormat="1" applyFont="1" applyBorder="1"/>
    <xf numFmtId="0" fontId="5" fillId="0" borderId="7" xfId="0" applyFont="1" applyBorder="1"/>
    <xf numFmtId="0" fontId="5" fillId="0" borderId="11" xfId="0" applyFont="1" applyBorder="1"/>
    <xf numFmtId="0" fontId="4" fillId="0" borderId="0" xfId="0" applyFont="1" applyBorder="1" applyAlignment="1">
      <alignment horizontal="left"/>
    </xf>
    <xf numFmtId="0" fontId="5" fillId="0" borderId="2" xfId="0" applyFont="1" applyBorder="1" applyAlignment="1">
      <alignment textRotation="135"/>
    </xf>
    <xf numFmtId="164" fontId="4" fillId="0" borderId="0" xfId="0" applyNumberFormat="1" applyFont="1"/>
    <xf numFmtId="167" fontId="4" fillId="0" borderId="0" xfId="1" applyNumberFormat="1" applyFont="1"/>
    <xf numFmtId="0" fontId="4" fillId="0" borderId="12" xfId="0" applyFont="1" applyBorder="1"/>
    <xf numFmtId="0" fontId="5" fillId="0" borderId="0" xfId="0" applyFont="1" applyFill="1" applyBorder="1"/>
    <xf numFmtId="3" fontId="5" fillId="0" borderId="0" xfId="0" applyNumberFormat="1" applyFont="1" applyBorder="1"/>
    <xf numFmtId="165" fontId="4" fillId="0" borderId="0" xfId="0" applyNumberFormat="1" applyFont="1"/>
    <xf numFmtId="168" fontId="4" fillId="0" borderId="0" xfId="2" applyNumberFormat="1" applyFont="1"/>
    <xf numFmtId="43" fontId="4" fillId="0" borderId="0" xfId="1" applyFont="1"/>
    <xf numFmtId="0" fontId="6" fillId="0" borderId="0" xfId="0" quotePrefix="1" applyFont="1" applyFill="1" applyBorder="1" applyAlignment="1">
      <alignment horizontal="left" vertical="center"/>
    </xf>
    <xf numFmtId="169" fontId="6" fillId="0" borderId="0" xfId="0" quotePrefix="1" applyNumberFormat="1" applyFont="1" applyFill="1" applyBorder="1" applyAlignment="1">
      <alignment horizontal="left" vertical="center"/>
    </xf>
    <xf numFmtId="0" fontId="4" fillId="2" borderId="0" xfId="0" applyFont="1" applyFill="1"/>
  </cellXfs>
  <cellStyles count="4">
    <cellStyle name="Komma" xfId="1" builtinId="3"/>
    <cellStyle name="Komma 2" xfId="3"/>
    <cellStyle name="Prozent" xfId="2" builtinId="5"/>
    <cellStyle name="Standard" xfId="0" builtinId="0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02_ghd-befragung/05_Excel-Tool_final/final/&#220;berarbeitung_Januar2023/Auswertungstabellen_GHD_2019_vs111_ErneuerbareEnergien_Version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igene%20Dateien\TS-Preise-Mar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igene%20Dateien\TS-Preise-Marg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GEE-Stat\IEA\A_Frageboegen%202006\letzte%20Meldung\GERMANY_REN%202006%20Stand%2029_01_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KUME~1\IWERNI~1\LOKALE~1\Temp\notes2402E6\Dokumente%20und%20Einstellungen\Gustav%20Resch\Eigene%20Dateien\green-x\database%20Green-X\data%20RES-E\elgreen\wav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GEE-Stat\Bereitstellung_05_06_07_08\Lange%20Reihe\Letzter%20Stand\Erneuerbare_Reihe%2030_10_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alt"/>
      <sheetName val="Aufteilung_Flughafen_NACE"/>
      <sheetName val="bilanz19d"/>
      <sheetName val="Satb19"/>
      <sheetName val="bilanz20d"/>
      <sheetName val="Nace-Zuteilung"/>
      <sheetName val="NACE-WZ-Steller"/>
      <sheetName val="NACE-WZ-Steller_VergleichURS"/>
      <sheetName val="NACE-Beschäftigte"/>
      <sheetName val="Skalierung Öl"/>
      <sheetName val="Ergebnisdaten_original"/>
      <sheetName val="Skalierung_NACE"/>
      <sheetName val="Skalierung_Gas_FW_Strom"/>
      <sheetName val="Skalierung_Solar-Umweltwärme"/>
      <sheetName val="Skalierung_Öl"/>
      <sheetName val="Skalierung Biomasse"/>
      <sheetName val="Skalierung Kraftstoffe_Baugewer"/>
      <sheetName val="Skalierung Kraftstoffe"/>
      <sheetName val="Ergebnisdaten"/>
      <sheetName val="GHD_2019"/>
      <sheetName val="GHD_2019 (2)"/>
      <sheetName val="Zusammenfassungen"/>
      <sheetName val="Druckfertige Tabellen"/>
      <sheetName val="Druckfertige Tabellen_Vgl2012"/>
      <sheetName val="Druckfertige Tabellen_NACE"/>
      <sheetName val="GHD-Tabelle2"/>
      <sheetName val="GHD-Tabelle2_Vgl2012"/>
      <sheetName val="GHD-Tabelle2_Vgl2012 (2)"/>
      <sheetName val="Vergleich 2012"/>
      <sheetName val="Tabelle2_GHD2013"/>
      <sheetName val="GHD-Tabelle2-NACE"/>
      <sheetName val="GHD-Tabelle2-NACE_Biomasse"/>
      <sheetName val="GHD-Tabelle3"/>
      <sheetName val="GHD-Tabelle3-NACE"/>
      <sheetName val="GHD-Tabelle3-Vgl2012"/>
      <sheetName val="GHD-Tabelle3-NAC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C5">
            <v>0</v>
          </cell>
          <cell r="D5">
            <v>0</v>
          </cell>
          <cell r="E5">
            <v>167274218.26145098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C13">
            <v>0</v>
          </cell>
          <cell r="D13">
            <v>0</v>
          </cell>
          <cell r="E13">
            <v>10.135344837589079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C15">
            <v>0</v>
          </cell>
          <cell r="D15">
            <v>0</v>
          </cell>
          <cell r="E15">
            <v>432460868.18030244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C16">
            <v>0</v>
          </cell>
          <cell r="D16">
            <v>0</v>
          </cell>
          <cell r="E16">
            <v>36550221.660986967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C26">
            <v>0</v>
          </cell>
          <cell r="D26">
            <v>0</v>
          </cell>
          <cell r="E26">
            <v>1244520183.865195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C38">
            <v>0</v>
          </cell>
          <cell r="D38">
            <v>0</v>
          </cell>
          <cell r="E38">
            <v>39472275.674497254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C49">
            <v>0</v>
          </cell>
          <cell r="D49">
            <v>0</v>
          </cell>
          <cell r="E49">
            <v>2488328006.5289412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C57">
            <v>0</v>
          </cell>
          <cell r="D57">
            <v>0</v>
          </cell>
          <cell r="E57">
            <v>150.77076836660066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C59">
            <v>0</v>
          </cell>
          <cell r="D59">
            <v>0</v>
          </cell>
          <cell r="E59">
            <v>6433176022.0149832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C60">
            <v>0</v>
          </cell>
          <cell r="D60">
            <v>0</v>
          </cell>
          <cell r="E60">
            <v>543711643.96488583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C70">
            <v>0</v>
          </cell>
          <cell r="D70">
            <v>0</v>
          </cell>
          <cell r="E70">
            <v>18513160368.575321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C82">
            <v>0</v>
          </cell>
          <cell r="D82">
            <v>0</v>
          </cell>
          <cell r="E82">
            <v>587179363.70065081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126">
          <cell r="E126">
            <v>1040555555.5555555</v>
          </cell>
        </row>
      </sheetData>
      <sheetData sheetId="18">
        <row r="2">
          <cell r="B2" t="str">
            <v>Kohle</v>
          </cell>
          <cell r="C2" t="str">
            <v>Beleuchtung</v>
          </cell>
          <cell r="D2" t="str">
            <v>IKT</v>
          </cell>
          <cell r="E2" t="str">
            <v>Mechanische Energie</v>
          </cell>
          <cell r="F2" t="str">
            <v>Warmwasser</v>
          </cell>
          <cell r="G2" t="str">
            <v>Prozesswärme</v>
          </cell>
          <cell r="H2" t="str">
            <v>Raumwärme</v>
          </cell>
          <cell r="I2" t="str">
            <v>Prozesskälte</v>
          </cell>
          <cell r="J2" t="str">
            <v>Klimakälte</v>
          </cell>
          <cell r="K2" t="str">
            <v>Summe (berechnet)</v>
          </cell>
          <cell r="L2" t="str">
            <v>Summe (aus Energiebilanz)</v>
          </cell>
          <cell r="M2" t="str">
            <v>Differenz</v>
          </cell>
          <cell r="N2" t="str">
            <v>Kontrolle (Relativ)</v>
          </cell>
        </row>
        <row r="3">
          <cell r="B3" t="str">
            <v>Backgewerbe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B4" t="str">
            <v>Bäder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 t="str">
            <v>Baugewerbe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 t="str">
            <v>Beherbergungsgewerbe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B7" t="str">
            <v>Bekleidung, Leder, Textil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B8" t="str">
            <v>Deutsche Bahn AG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B9" t="str">
            <v>Deutsche Bundespost/Postdienst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 t="str">
            <v>Dienstleistungen der Informationstechnologie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B11" t="str">
            <v>Einzelhandel-Food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B12" t="str">
            <v>Einzelhandel-Nonfood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B13" t="str">
            <v>Fischerei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Fleischerei/Metzgerei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Forstwirtschaft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B16" t="str">
            <v>Gartenbau/Gärtnereien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Gaststättengewerbe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Gebietskörperschaften und Sozialversicherungen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Großhandel-Food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Großhandel-Nonfood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Handelsvermittlungen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Holzgewerbe und Holzverarbeitung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B23" t="str">
            <v>KFZ-Gewerbe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B24" t="str">
            <v>Krankenhäuser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B25" t="str">
            <v>Kreditinstitute und Versicherungen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B26" t="str">
            <v>Landwirtschaft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19166666.666666664</v>
          </cell>
          <cell r="I26">
            <v>0</v>
          </cell>
          <cell r="J26">
            <v>0</v>
          </cell>
          <cell r="K26">
            <v>19166666.666666664</v>
          </cell>
        </row>
        <row r="27">
          <cell r="B27" t="str">
            <v>Metallgewerbe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Organisation ohne Erwerbszweck, Heime, Kirchen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Papier- und Druckgewerbe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Rechenzentren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Restl. Nahrungsmittelgewerbe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Schulen/Hochschulen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sonstige betriebl. Dienstleistungen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B34" t="str">
            <v>Spedition. Lagerei, Verkehrsvermittlung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Telekom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Verlagsgewerbe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 t="str">
            <v>Wäscherei, chemische Reinigung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 t="str">
            <v>Flughafen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 t="str">
            <v>Grundstücks- und Wohnungswesen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 t="str">
            <v>Erbringung von sonstigen wirtschaftlichen Dienstleistungen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 t="str">
            <v>Erbringung von sonstigen Dienstleistungen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B42" t="str">
            <v>Ergänzung M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 t="str">
            <v>ERgänzung R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 t="str">
            <v>GHD gesamt (berechnet)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19166666.666666664</v>
          </cell>
          <cell r="I44">
            <v>0</v>
          </cell>
          <cell r="J44">
            <v>0</v>
          </cell>
          <cell r="K44">
            <v>19166666.666666664</v>
          </cell>
          <cell r="L44">
            <v>19166666.666666664</v>
          </cell>
          <cell r="M44">
            <v>0</v>
          </cell>
        </row>
        <row r="46">
          <cell r="B46" t="str">
            <v>Gas</v>
          </cell>
          <cell r="C46" t="str">
            <v>Beleuchtung</v>
          </cell>
          <cell r="D46" t="str">
            <v>IKT</v>
          </cell>
          <cell r="E46" t="str">
            <v>Mechanische Energie</v>
          </cell>
          <cell r="F46" t="str">
            <v>Warmwasser</v>
          </cell>
          <cell r="G46" t="str">
            <v>Prozesswärme</v>
          </cell>
          <cell r="H46" t="str">
            <v>Raumwärme</v>
          </cell>
          <cell r="I46" t="str">
            <v>Prozesskälte</v>
          </cell>
          <cell r="J46" t="str">
            <v>Klimakälte</v>
          </cell>
          <cell r="K46" t="str">
            <v>Summe (berechnet)</v>
          </cell>
          <cell r="L46" t="str">
            <v>Summe (aus Energiebilanz)</v>
          </cell>
          <cell r="M46" t="str">
            <v>Differenz</v>
          </cell>
          <cell r="N46" t="str">
            <v>Kontrolle (Relativ)</v>
          </cell>
        </row>
        <row r="47">
          <cell r="B47" t="str">
            <v>Backgewerbe</v>
          </cell>
          <cell r="C47">
            <v>0</v>
          </cell>
          <cell r="D47">
            <v>0</v>
          </cell>
          <cell r="E47">
            <v>0</v>
          </cell>
          <cell r="F47">
            <v>8410050.846545754</v>
          </cell>
          <cell r="G47">
            <v>133806.99787464447</v>
          </cell>
          <cell r="H47">
            <v>94466105.036268875</v>
          </cell>
          <cell r="I47">
            <v>0</v>
          </cell>
          <cell r="J47">
            <v>0</v>
          </cell>
          <cell r="K47">
            <v>103009962.88068928</v>
          </cell>
        </row>
        <row r="48">
          <cell r="B48" t="str">
            <v>Bäder</v>
          </cell>
          <cell r="C48">
            <v>0</v>
          </cell>
          <cell r="D48">
            <v>0</v>
          </cell>
          <cell r="E48">
            <v>0</v>
          </cell>
          <cell r="F48">
            <v>24715573.909991585</v>
          </cell>
          <cell r="G48">
            <v>221128999.26732484</v>
          </cell>
          <cell r="H48">
            <v>63347458.250413008</v>
          </cell>
          <cell r="I48">
            <v>0</v>
          </cell>
          <cell r="J48">
            <v>0</v>
          </cell>
          <cell r="K48">
            <v>309192031.42772943</v>
          </cell>
        </row>
        <row r="49">
          <cell r="B49" t="str">
            <v>Baugewerbe</v>
          </cell>
          <cell r="C49">
            <v>0</v>
          </cell>
          <cell r="D49">
            <v>0</v>
          </cell>
          <cell r="E49">
            <v>0</v>
          </cell>
          <cell r="F49">
            <v>280360704.48244089</v>
          </cell>
          <cell r="G49">
            <v>4404307.3076435206</v>
          </cell>
          <cell r="H49">
            <v>2780171056.2349029</v>
          </cell>
          <cell r="I49">
            <v>0</v>
          </cell>
          <cell r="J49">
            <v>0</v>
          </cell>
          <cell r="K49">
            <v>3064936068.0249872</v>
          </cell>
        </row>
        <row r="50">
          <cell r="B50" t="str">
            <v>Beherbergungsgewerbe</v>
          </cell>
          <cell r="C50">
            <v>0</v>
          </cell>
          <cell r="D50">
            <v>0</v>
          </cell>
          <cell r="E50">
            <v>0</v>
          </cell>
          <cell r="F50">
            <v>1132709656.2365966</v>
          </cell>
          <cell r="G50">
            <v>506538189.23109657</v>
          </cell>
          <cell r="H50">
            <v>7021515281.9213572</v>
          </cell>
          <cell r="I50">
            <v>0</v>
          </cell>
          <cell r="J50">
            <v>0</v>
          </cell>
          <cell r="K50">
            <v>8660763127.3890495</v>
          </cell>
        </row>
        <row r="51">
          <cell r="B51" t="str">
            <v>Bekleidung, Leder, Textil</v>
          </cell>
          <cell r="C51">
            <v>0</v>
          </cell>
          <cell r="D51">
            <v>0</v>
          </cell>
          <cell r="E51">
            <v>0</v>
          </cell>
          <cell r="F51">
            <v>52312716.865417749</v>
          </cell>
          <cell r="G51">
            <v>1178438292.8086169</v>
          </cell>
          <cell r="H51">
            <v>207812795.97081175</v>
          </cell>
          <cell r="I51">
            <v>0</v>
          </cell>
          <cell r="J51">
            <v>0</v>
          </cell>
          <cell r="K51">
            <v>1438563805.6448464</v>
          </cell>
        </row>
        <row r="52">
          <cell r="B52" t="str">
            <v>Deutsche Bahn AG</v>
          </cell>
          <cell r="C52">
            <v>0</v>
          </cell>
          <cell r="D52">
            <v>0</v>
          </cell>
          <cell r="E52">
            <v>0</v>
          </cell>
          <cell r="F52">
            <v>51128980.979632631</v>
          </cell>
          <cell r="G52">
            <v>0</v>
          </cell>
          <cell r="H52">
            <v>539153150.43200576</v>
          </cell>
          <cell r="I52">
            <v>0</v>
          </cell>
          <cell r="J52">
            <v>0</v>
          </cell>
          <cell r="K52">
            <v>590282131.41163838</v>
          </cell>
        </row>
        <row r="53">
          <cell r="B53" t="str">
            <v>Deutsche Bundespost/Postdienst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B54" t="str">
            <v>Dienstleistungen der Informationstechnologie</v>
          </cell>
          <cell r="C54">
            <v>0</v>
          </cell>
          <cell r="D54">
            <v>0</v>
          </cell>
          <cell r="E54">
            <v>0</v>
          </cell>
          <cell r="F54">
            <v>55243569.186886422</v>
          </cell>
          <cell r="G54">
            <v>0</v>
          </cell>
          <cell r="H54">
            <v>1203491702.0161116</v>
          </cell>
          <cell r="I54">
            <v>0</v>
          </cell>
          <cell r="J54">
            <v>0</v>
          </cell>
          <cell r="K54">
            <v>1258735271.2029979</v>
          </cell>
        </row>
        <row r="55">
          <cell r="B55" t="str">
            <v>Einzelhandel-Food</v>
          </cell>
          <cell r="C55">
            <v>0</v>
          </cell>
          <cell r="D55">
            <v>0</v>
          </cell>
          <cell r="E55">
            <v>0</v>
          </cell>
          <cell r="F55">
            <v>37305142.053213313</v>
          </cell>
          <cell r="G55">
            <v>59717.668774547536</v>
          </cell>
          <cell r="H55">
            <v>608866171.77219415</v>
          </cell>
          <cell r="I55">
            <v>0</v>
          </cell>
          <cell r="J55">
            <v>0</v>
          </cell>
          <cell r="K55">
            <v>646231031.49418199</v>
          </cell>
        </row>
        <row r="56">
          <cell r="B56" t="str">
            <v>Einzelhandel-Nonfood</v>
          </cell>
          <cell r="C56">
            <v>0</v>
          </cell>
          <cell r="D56">
            <v>0</v>
          </cell>
          <cell r="E56">
            <v>0</v>
          </cell>
          <cell r="F56">
            <v>380267906.33444744</v>
          </cell>
          <cell r="G56">
            <v>6977918.8577539353</v>
          </cell>
          <cell r="H56">
            <v>11758828671.694353</v>
          </cell>
          <cell r="I56">
            <v>0</v>
          </cell>
          <cell r="J56">
            <v>0</v>
          </cell>
          <cell r="K56">
            <v>12146074496.886555</v>
          </cell>
        </row>
        <row r="57">
          <cell r="B57" t="str">
            <v>Fischerei</v>
          </cell>
          <cell r="C57">
            <v>0</v>
          </cell>
          <cell r="D57">
            <v>0</v>
          </cell>
          <cell r="E57">
            <v>0</v>
          </cell>
          <cell r="F57">
            <v>57470.576640775718</v>
          </cell>
          <cell r="G57">
            <v>0</v>
          </cell>
          <cell r="H57">
            <v>332421.77680257155</v>
          </cell>
          <cell r="I57">
            <v>0</v>
          </cell>
          <cell r="J57">
            <v>0</v>
          </cell>
          <cell r="K57">
            <v>389892.35344334727</v>
          </cell>
        </row>
        <row r="58">
          <cell r="B58" t="str">
            <v>Fleischerei/Metzgerei</v>
          </cell>
          <cell r="C58">
            <v>0</v>
          </cell>
          <cell r="D58">
            <v>0</v>
          </cell>
          <cell r="E58">
            <v>0</v>
          </cell>
          <cell r="F58">
            <v>8569367.8909311388</v>
          </cell>
          <cell r="G58">
            <v>1784823.6945677625</v>
          </cell>
          <cell r="H58">
            <v>45099332.577255853</v>
          </cell>
          <cell r="I58">
            <v>0</v>
          </cell>
          <cell r="J58">
            <v>0</v>
          </cell>
          <cell r="K58">
            <v>55453524.162754752</v>
          </cell>
        </row>
        <row r="59">
          <cell r="B59" t="str">
            <v>Forstwirtschaft</v>
          </cell>
          <cell r="C59">
            <v>0</v>
          </cell>
          <cell r="D59">
            <v>0</v>
          </cell>
          <cell r="E59">
            <v>0</v>
          </cell>
          <cell r="F59">
            <v>62214443.520501979</v>
          </cell>
          <cell r="G59">
            <v>99190792.787043586</v>
          </cell>
          <cell r="H59">
            <v>64638607.584069557</v>
          </cell>
          <cell r="I59">
            <v>0</v>
          </cell>
          <cell r="J59">
            <v>0</v>
          </cell>
          <cell r="K59">
            <v>226043843.89161512</v>
          </cell>
        </row>
        <row r="60">
          <cell r="B60" t="str">
            <v>Gartenbau/Gärtnereien</v>
          </cell>
          <cell r="C60">
            <v>0</v>
          </cell>
          <cell r="D60">
            <v>0</v>
          </cell>
          <cell r="E60">
            <v>0</v>
          </cell>
          <cell r="F60">
            <v>47393970.546479389</v>
          </cell>
          <cell r="G60">
            <v>0</v>
          </cell>
          <cell r="H60">
            <v>143411982.70556843</v>
          </cell>
          <cell r="I60">
            <v>0</v>
          </cell>
          <cell r="J60">
            <v>0</v>
          </cell>
          <cell r="K60">
            <v>190805953.25204784</v>
          </cell>
        </row>
        <row r="61">
          <cell r="B61" t="str">
            <v>Gaststättengewerbe</v>
          </cell>
          <cell r="C61">
            <v>0</v>
          </cell>
          <cell r="D61">
            <v>0</v>
          </cell>
          <cell r="E61">
            <v>0</v>
          </cell>
          <cell r="F61">
            <v>851068001.36001158</v>
          </cell>
          <cell r="G61">
            <v>1630002023.1084521</v>
          </cell>
          <cell r="H61">
            <v>6295597820.1007357</v>
          </cell>
          <cell r="I61">
            <v>0</v>
          </cell>
          <cell r="J61">
            <v>0</v>
          </cell>
          <cell r="K61">
            <v>8776667844.5691986</v>
          </cell>
        </row>
        <row r="62">
          <cell r="B62" t="str">
            <v>Gebietskörperschaften und Sozialversicherungen</v>
          </cell>
          <cell r="C62">
            <v>0</v>
          </cell>
          <cell r="D62">
            <v>0</v>
          </cell>
          <cell r="E62">
            <v>0</v>
          </cell>
          <cell r="F62">
            <v>256336357.0855304</v>
          </cell>
          <cell r="G62">
            <v>5840370.5733201755</v>
          </cell>
          <cell r="H62">
            <v>6612714925.3713932</v>
          </cell>
          <cell r="I62">
            <v>0</v>
          </cell>
          <cell r="J62">
            <v>0</v>
          </cell>
          <cell r="K62">
            <v>6874891653.0302439</v>
          </cell>
        </row>
        <row r="63">
          <cell r="B63" t="str">
            <v>Großhandel-Food</v>
          </cell>
          <cell r="C63">
            <v>0</v>
          </cell>
          <cell r="D63">
            <v>0</v>
          </cell>
          <cell r="E63">
            <v>0</v>
          </cell>
          <cell r="F63">
            <v>61049200.351192273</v>
          </cell>
          <cell r="G63">
            <v>0</v>
          </cell>
          <cell r="H63">
            <v>646505214.95603585</v>
          </cell>
          <cell r="I63">
            <v>0</v>
          </cell>
          <cell r="J63">
            <v>0</v>
          </cell>
          <cell r="K63">
            <v>707554415.30722809</v>
          </cell>
        </row>
        <row r="64">
          <cell r="B64" t="str">
            <v>Großhandel-Nonfood</v>
          </cell>
          <cell r="C64">
            <v>0</v>
          </cell>
          <cell r="D64">
            <v>0</v>
          </cell>
          <cell r="E64">
            <v>0</v>
          </cell>
          <cell r="F64">
            <v>168274325.81179479</v>
          </cell>
          <cell r="G64">
            <v>7790819.7467066301</v>
          </cell>
          <cell r="H64">
            <v>2367595647.5208888</v>
          </cell>
          <cell r="I64">
            <v>0</v>
          </cell>
          <cell r="J64">
            <v>0</v>
          </cell>
          <cell r="K64">
            <v>2543660793.07939</v>
          </cell>
        </row>
        <row r="65">
          <cell r="B65" t="str">
            <v>Handelsvermittlungen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B66" t="str">
            <v>Holzgewerbe und Holzverarbeitung</v>
          </cell>
          <cell r="C66">
            <v>0</v>
          </cell>
          <cell r="D66">
            <v>0</v>
          </cell>
          <cell r="E66">
            <v>0</v>
          </cell>
          <cell r="F66">
            <v>16827731.896876283</v>
          </cell>
          <cell r="G66">
            <v>0</v>
          </cell>
          <cell r="H66">
            <v>282373134.83861667</v>
          </cell>
          <cell r="I66">
            <v>0</v>
          </cell>
          <cell r="J66">
            <v>0</v>
          </cell>
          <cell r="K66">
            <v>299200866.73549294</v>
          </cell>
        </row>
        <row r="67">
          <cell r="B67" t="str">
            <v>KFZ-Gewerbe</v>
          </cell>
          <cell r="C67">
            <v>0</v>
          </cell>
          <cell r="D67">
            <v>0</v>
          </cell>
          <cell r="E67">
            <v>920768.20640670264</v>
          </cell>
          <cell r="F67">
            <v>31969348.272359129</v>
          </cell>
          <cell r="G67">
            <v>2488181.2285761335</v>
          </cell>
          <cell r="H67">
            <v>401621021.22261673</v>
          </cell>
          <cell r="I67">
            <v>0</v>
          </cell>
          <cell r="J67">
            <v>0</v>
          </cell>
          <cell r="K67">
            <v>436999318.9299587</v>
          </cell>
        </row>
        <row r="68">
          <cell r="B68" t="str">
            <v>Krankenhäuser</v>
          </cell>
          <cell r="C68">
            <v>0</v>
          </cell>
          <cell r="D68">
            <v>0</v>
          </cell>
          <cell r="E68">
            <v>50107984.61013747</v>
          </cell>
          <cell r="F68">
            <v>425938929.282583</v>
          </cell>
          <cell r="G68">
            <v>258705375.51653656</v>
          </cell>
          <cell r="H68">
            <v>6807633478.6081181</v>
          </cell>
          <cell r="I68">
            <v>0</v>
          </cell>
          <cell r="J68">
            <v>0</v>
          </cell>
          <cell r="K68">
            <v>7542385768.017375</v>
          </cell>
        </row>
        <row r="69">
          <cell r="B69" t="str">
            <v>Kreditinstitute und Versicherungen</v>
          </cell>
          <cell r="C69">
            <v>0</v>
          </cell>
          <cell r="D69">
            <v>0</v>
          </cell>
          <cell r="E69">
            <v>0</v>
          </cell>
          <cell r="F69">
            <v>129125798.07056738</v>
          </cell>
          <cell r="G69">
            <v>1500657.6707167693</v>
          </cell>
          <cell r="H69">
            <v>1090602693.9517202</v>
          </cell>
          <cell r="I69">
            <v>0</v>
          </cell>
          <cell r="J69">
            <v>0</v>
          </cell>
          <cell r="K69">
            <v>1221229149.6930044</v>
          </cell>
        </row>
        <row r="70">
          <cell r="B70" t="str">
            <v>Landwirtschaft</v>
          </cell>
          <cell r="C70">
            <v>0</v>
          </cell>
          <cell r="D70">
            <v>0</v>
          </cell>
          <cell r="E70">
            <v>0</v>
          </cell>
          <cell r="F70">
            <v>171736576.44580323</v>
          </cell>
          <cell r="G70">
            <v>252642415.44118324</v>
          </cell>
          <cell r="H70">
            <v>6613017909.0614061</v>
          </cell>
          <cell r="I70">
            <v>0</v>
          </cell>
          <cell r="J70">
            <v>0</v>
          </cell>
          <cell r="K70">
            <v>7037396900.9483929</v>
          </cell>
        </row>
        <row r="71">
          <cell r="B71" t="str">
            <v>Metallgewerbe</v>
          </cell>
          <cell r="C71">
            <v>0</v>
          </cell>
          <cell r="D71">
            <v>0</v>
          </cell>
          <cell r="E71">
            <v>0</v>
          </cell>
          <cell r="F71">
            <v>65384423.504390679</v>
          </cell>
          <cell r="G71">
            <v>8139562.516392448</v>
          </cell>
          <cell r="H71">
            <v>1314607031.2840073</v>
          </cell>
          <cell r="I71">
            <v>0</v>
          </cell>
          <cell r="J71">
            <v>0</v>
          </cell>
          <cell r="K71">
            <v>1388131017.3047905</v>
          </cell>
        </row>
        <row r="72">
          <cell r="B72" t="str">
            <v>Organisation ohne Erwerbszweck, Heime, Kirchen</v>
          </cell>
          <cell r="C72">
            <v>0</v>
          </cell>
          <cell r="D72">
            <v>0</v>
          </cell>
          <cell r="E72">
            <v>0</v>
          </cell>
          <cell r="F72">
            <v>428525890.98161757</v>
          </cell>
          <cell r="G72">
            <v>81179668.560731664</v>
          </cell>
          <cell r="H72">
            <v>2896380289.6980624</v>
          </cell>
          <cell r="I72">
            <v>0</v>
          </cell>
          <cell r="J72">
            <v>0</v>
          </cell>
          <cell r="K72">
            <v>3406085849.2404118</v>
          </cell>
        </row>
        <row r="73">
          <cell r="B73" t="str">
            <v>Papier- und Druckgewerbe</v>
          </cell>
          <cell r="C73">
            <v>0</v>
          </cell>
          <cell r="D73">
            <v>0</v>
          </cell>
          <cell r="E73">
            <v>0</v>
          </cell>
          <cell r="F73">
            <v>19942526.882878199</v>
          </cell>
          <cell r="G73">
            <v>1228178.2110298513</v>
          </cell>
          <cell r="H73">
            <v>93774913.48128888</v>
          </cell>
          <cell r="I73">
            <v>0</v>
          </cell>
          <cell r="J73">
            <v>0</v>
          </cell>
          <cell r="K73">
            <v>114945618.57519692</v>
          </cell>
        </row>
        <row r="74">
          <cell r="B74" t="str">
            <v>Rechenzentren</v>
          </cell>
          <cell r="C74">
            <v>0</v>
          </cell>
          <cell r="D74">
            <v>0</v>
          </cell>
          <cell r="E74">
            <v>0</v>
          </cell>
          <cell r="F74">
            <v>17680219.840473812</v>
          </cell>
          <cell r="G74">
            <v>5165684.625820729</v>
          </cell>
          <cell r="H74">
            <v>236943470.15505722</v>
          </cell>
          <cell r="I74">
            <v>0</v>
          </cell>
          <cell r="J74">
            <v>0</v>
          </cell>
          <cell r="K74">
            <v>259789374.62135178</v>
          </cell>
        </row>
        <row r="75">
          <cell r="B75" t="str">
            <v>Restl. Nahrungsmittelgewerbe</v>
          </cell>
          <cell r="C75">
            <v>0</v>
          </cell>
          <cell r="D75">
            <v>0</v>
          </cell>
          <cell r="E75">
            <v>0</v>
          </cell>
          <cell r="F75">
            <v>6630411.9730654601</v>
          </cell>
          <cell r="G75">
            <v>348942.67239995138</v>
          </cell>
          <cell r="H75">
            <v>16163684.838431178</v>
          </cell>
          <cell r="I75">
            <v>0</v>
          </cell>
          <cell r="J75">
            <v>0</v>
          </cell>
          <cell r="K75">
            <v>23143039.483896591</v>
          </cell>
        </row>
        <row r="76">
          <cell r="B76" t="str">
            <v>Schulen/Hochschulen</v>
          </cell>
          <cell r="C76">
            <v>0</v>
          </cell>
          <cell r="D76">
            <v>0</v>
          </cell>
          <cell r="E76">
            <v>0</v>
          </cell>
          <cell r="F76">
            <v>1616987295.3774288</v>
          </cell>
          <cell r="G76">
            <v>191829521.30129358</v>
          </cell>
          <cell r="H76">
            <v>11630802448.342381</v>
          </cell>
          <cell r="I76">
            <v>0</v>
          </cell>
          <cell r="J76">
            <v>0</v>
          </cell>
          <cell r="K76">
            <v>13439619265.021103</v>
          </cell>
        </row>
        <row r="77">
          <cell r="B77" t="str">
            <v>sonstige betriebl. Dienstleistungen</v>
          </cell>
          <cell r="C77">
            <v>0</v>
          </cell>
          <cell r="D77">
            <v>0</v>
          </cell>
          <cell r="E77">
            <v>0</v>
          </cell>
          <cell r="F77">
            <v>12375575.875421016</v>
          </cell>
          <cell r="G77">
            <v>222309.7146663634</v>
          </cell>
          <cell r="H77">
            <v>143265039.96940711</v>
          </cell>
          <cell r="I77">
            <v>0</v>
          </cell>
          <cell r="J77">
            <v>0</v>
          </cell>
          <cell r="K77">
            <v>155862925.5594945</v>
          </cell>
        </row>
        <row r="78">
          <cell r="B78" t="str">
            <v>Spedition. Lagerei, Verkehrsvermittlung</v>
          </cell>
          <cell r="C78">
            <v>0</v>
          </cell>
          <cell r="D78">
            <v>0</v>
          </cell>
          <cell r="E78">
            <v>0</v>
          </cell>
          <cell r="F78">
            <v>191074911.97997651</v>
          </cell>
          <cell r="G78">
            <v>4719617.8847709885</v>
          </cell>
          <cell r="H78">
            <v>368093765.2364617</v>
          </cell>
          <cell r="I78">
            <v>0</v>
          </cell>
          <cell r="J78">
            <v>0</v>
          </cell>
          <cell r="K78">
            <v>563888295.10120916</v>
          </cell>
        </row>
        <row r="79">
          <cell r="B79" t="str">
            <v>Telekom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B80" t="str">
            <v>Verlagsgewerbe</v>
          </cell>
          <cell r="C80">
            <v>0</v>
          </cell>
          <cell r="D80">
            <v>0</v>
          </cell>
          <cell r="E80">
            <v>0</v>
          </cell>
          <cell r="F80">
            <v>88178717.624008611</v>
          </cell>
          <cell r="G80">
            <v>0</v>
          </cell>
          <cell r="H80">
            <v>381961465.13290924</v>
          </cell>
          <cell r="I80">
            <v>0</v>
          </cell>
          <cell r="J80">
            <v>0</v>
          </cell>
          <cell r="K80">
            <v>470140182.75691783</v>
          </cell>
        </row>
        <row r="81">
          <cell r="B81" t="str">
            <v>Wäscherei, chemische Reinigung</v>
          </cell>
          <cell r="C81">
            <v>0</v>
          </cell>
          <cell r="D81">
            <v>0</v>
          </cell>
          <cell r="E81">
            <v>104778994.69161637</v>
          </cell>
          <cell r="F81">
            <v>42705612.397928067</v>
          </cell>
          <cell r="G81">
            <v>244484320.94710484</v>
          </cell>
          <cell r="H81">
            <v>178779387.85340106</v>
          </cell>
          <cell r="I81">
            <v>0</v>
          </cell>
          <cell r="J81">
            <v>0</v>
          </cell>
          <cell r="K81">
            <v>570748315.89005041</v>
          </cell>
        </row>
        <row r="82">
          <cell r="B82" t="str">
            <v>Flughafen</v>
          </cell>
          <cell r="C82">
            <v>0</v>
          </cell>
          <cell r="D82">
            <v>0</v>
          </cell>
          <cell r="E82">
            <v>0</v>
          </cell>
          <cell r="F82">
            <v>76696072.194109097</v>
          </cell>
          <cell r="G82">
            <v>3838671.3899820391</v>
          </cell>
          <cell r="H82">
            <v>1059560346.5449975</v>
          </cell>
          <cell r="I82">
            <v>0</v>
          </cell>
          <cell r="J82">
            <v>0</v>
          </cell>
          <cell r="K82">
            <v>1140095090.1290886</v>
          </cell>
        </row>
        <row r="83">
          <cell r="B83" t="str">
            <v>Grundstücks- und Wohnungswesen</v>
          </cell>
          <cell r="C83">
            <v>0</v>
          </cell>
          <cell r="D83">
            <v>0</v>
          </cell>
          <cell r="E83">
            <v>0</v>
          </cell>
          <cell r="F83">
            <v>51345248.55706203</v>
          </cell>
          <cell r="G83">
            <v>976130.30921875278</v>
          </cell>
          <cell r="H83">
            <v>1012686091.6894495</v>
          </cell>
          <cell r="I83">
            <v>0</v>
          </cell>
          <cell r="J83">
            <v>0</v>
          </cell>
          <cell r="K83">
            <v>1065007470.5557303</v>
          </cell>
        </row>
        <row r="84">
          <cell r="B84" t="str">
            <v>Erbringung von sonstigen wirtschaftlichen Dienstleistungen</v>
          </cell>
          <cell r="C84">
            <v>0</v>
          </cell>
          <cell r="D84">
            <v>0</v>
          </cell>
          <cell r="E84">
            <v>0</v>
          </cell>
          <cell r="F84">
            <v>391525359.12320232</v>
          </cell>
          <cell r="G84">
            <v>7443332.7446683422</v>
          </cell>
          <cell r="H84">
            <v>7722083286.5799875</v>
          </cell>
          <cell r="I84">
            <v>0</v>
          </cell>
          <cell r="J84">
            <v>0</v>
          </cell>
          <cell r="K84">
            <v>8121051978.4478579</v>
          </cell>
        </row>
        <row r="85">
          <cell r="B85" t="str">
            <v>Erbringung von sonstigen Dienstleistungen</v>
          </cell>
          <cell r="C85">
            <v>0</v>
          </cell>
          <cell r="D85">
            <v>0</v>
          </cell>
          <cell r="E85">
            <v>0</v>
          </cell>
          <cell r="F85">
            <v>154625811.93144596</v>
          </cell>
          <cell r="G85">
            <v>2939608.7438568543</v>
          </cell>
          <cell r="H85">
            <v>3049696195.0654893</v>
          </cell>
          <cell r="I85">
            <v>0</v>
          </cell>
          <cell r="J85">
            <v>0</v>
          </cell>
          <cell r="K85">
            <v>3207261615.7407923</v>
          </cell>
        </row>
        <row r="86">
          <cell r="B86" t="str">
            <v>Ergänzung M</v>
          </cell>
          <cell r="C86">
            <v>0</v>
          </cell>
          <cell r="D86">
            <v>0</v>
          </cell>
          <cell r="E86">
            <v>0</v>
          </cell>
          <cell r="F86">
            <v>313947447.71178752</v>
          </cell>
          <cell r="G86">
            <v>5968490.3243339295</v>
          </cell>
          <cell r="H86">
            <v>6192008467.2644892</v>
          </cell>
          <cell r="I86">
            <v>0</v>
          </cell>
          <cell r="J86">
            <v>0</v>
          </cell>
          <cell r="K86">
            <v>6511924405.3006105</v>
          </cell>
        </row>
        <row r="87">
          <cell r="B87" t="str">
            <v>Ergänzung R</v>
          </cell>
          <cell r="C87">
            <v>0</v>
          </cell>
          <cell r="D87">
            <v>0</v>
          </cell>
          <cell r="E87">
            <v>0</v>
          </cell>
          <cell r="F87">
            <v>55812666.955018699</v>
          </cell>
          <cell r="G87">
            <v>1061060.904059689</v>
          </cell>
          <cell r="H87">
            <v>1100797311.4129355</v>
          </cell>
          <cell r="I87">
            <v>0</v>
          </cell>
          <cell r="J87">
            <v>0</v>
          </cell>
          <cell r="K87">
            <v>1157671039.2720139</v>
          </cell>
        </row>
        <row r="88">
          <cell r="B88" t="str">
            <v>GHD gesamt (berechnet)</v>
          </cell>
          <cell r="C88">
            <v>0</v>
          </cell>
          <cell r="D88">
            <v>0</v>
          </cell>
          <cell r="E88">
            <v>155807747.50816053</v>
          </cell>
          <cell r="F88">
            <v>7786454014.9162588</v>
          </cell>
          <cell r="G88">
            <v>4737171792.7565174</v>
          </cell>
          <cell r="H88">
            <v>93046399778.15239</v>
          </cell>
          <cell r="I88">
            <v>0</v>
          </cell>
          <cell r="J88">
            <v>0</v>
          </cell>
          <cell r="K88">
            <v>105725833333.33336</v>
          </cell>
          <cell r="L88">
            <v>105725833333.33333</v>
          </cell>
          <cell r="M88">
            <v>0</v>
          </cell>
        </row>
        <row r="90">
          <cell r="B90" t="str">
            <v>Biomasse, fest</v>
          </cell>
          <cell r="C90" t="str">
            <v>Beleuchtung</v>
          </cell>
          <cell r="D90" t="str">
            <v>IKT</v>
          </cell>
          <cell r="E90" t="str">
            <v>Mechanische Energie</v>
          </cell>
          <cell r="F90" t="str">
            <v>Warmwasser</v>
          </cell>
          <cell r="G90" t="str">
            <v>Prozesswärme</v>
          </cell>
          <cell r="H90" t="str">
            <v>Raumwärme</v>
          </cell>
          <cell r="I90" t="str">
            <v>Prozesskälte</v>
          </cell>
          <cell r="J90" t="str">
            <v>Klimakälte</v>
          </cell>
          <cell r="K90" t="str">
            <v>Summe (berechnet)</v>
          </cell>
          <cell r="L90" t="str">
            <v>Summe (aus Energiebilanz)</v>
          </cell>
          <cell r="M90" t="str">
            <v>Differenz</v>
          </cell>
          <cell r="N90" t="str">
            <v>Kontrolle (Relativ)</v>
          </cell>
        </row>
        <row r="91">
          <cell r="B91" t="str">
            <v>Backgewerbe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B92" t="str">
            <v>Bäder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B93" t="str">
            <v>Baugewerbe</v>
          </cell>
          <cell r="C93">
            <v>0</v>
          </cell>
          <cell r="D93">
            <v>0</v>
          </cell>
          <cell r="E93">
            <v>0</v>
          </cell>
          <cell r="F93">
            <v>39910502.216517217</v>
          </cell>
          <cell r="G93">
            <v>0</v>
          </cell>
          <cell r="H93">
            <v>2176190012.7329335</v>
          </cell>
          <cell r="I93">
            <v>0</v>
          </cell>
          <cell r="J93">
            <v>0</v>
          </cell>
          <cell r="K93">
            <v>2216100514.949451</v>
          </cell>
        </row>
        <row r="94">
          <cell r="B94" t="str">
            <v>Beherbergungsgewerbe</v>
          </cell>
          <cell r="C94">
            <v>0</v>
          </cell>
          <cell r="D94">
            <v>0</v>
          </cell>
          <cell r="E94">
            <v>0</v>
          </cell>
          <cell r="F94">
            <v>4466491.1575465957</v>
          </cell>
          <cell r="G94">
            <v>0</v>
          </cell>
          <cell r="H94">
            <v>2518511263.2255054</v>
          </cell>
          <cell r="I94">
            <v>0</v>
          </cell>
          <cell r="J94">
            <v>0</v>
          </cell>
          <cell r="K94">
            <v>2522977754.3830519</v>
          </cell>
        </row>
        <row r="95">
          <cell r="B95" t="str">
            <v>Bekleidung, Leder, Textil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B96" t="str">
            <v>Deutsche Bahn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B97" t="str">
            <v>Deutsche Bundespost/Postdienst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B98" t="str">
            <v>Dienstleistungen der Informationstechnologie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B99" t="str">
            <v>Einzelhandel-Food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B100" t="str">
            <v>Einzelhandel-Nonfood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B101" t="str">
            <v>Fischerei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B102" t="str">
            <v>Fleischerei/Metzgerei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B103" t="str">
            <v>Forstwirtschaft</v>
          </cell>
          <cell r="C103">
            <v>0</v>
          </cell>
          <cell r="D103">
            <v>0</v>
          </cell>
          <cell r="E103">
            <v>0</v>
          </cell>
          <cell r="F103">
            <v>103021772.55053224</v>
          </cell>
          <cell r="G103">
            <v>0</v>
          </cell>
          <cell r="H103">
            <v>249073753.53318718</v>
          </cell>
          <cell r="I103">
            <v>0</v>
          </cell>
          <cell r="J103">
            <v>0</v>
          </cell>
          <cell r="K103">
            <v>352095526.08371943</v>
          </cell>
        </row>
        <row r="104">
          <cell r="B104" t="str">
            <v>Gartenbau/Gärtnereien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 t="str">
            <v>Gaststättengewerbe</v>
          </cell>
          <cell r="C105">
            <v>0</v>
          </cell>
          <cell r="D105">
            <v>0</v>
          </cell>
          <cell r="E105">
            <v>0</v>
          </cell>
          <cell r="F105">
            <v>89425667.299393475</v>
          </cell>
          <cell r="G105">
            <v>0</v>
          </cell>
          <cell r="H105">
            <v>80296191.975979164</v>
          </cell>
          <cell r="I105">
            <v>0</v>
          </cell>
          <cell r="J105">
            <v>0</v>
          </cell>
          <cell r="K105">
            <v>169721859.27537262</v>
          </cell>
        </row>
        <row r="106">
          <cell r="B106" t="str">
            <v>Gebietskörperschaften und Sozialversicherungen</v>
          </cell>
          <cell r="C106">
            <v>0</v>
          </cell>
          <cell r="D106">
            <v>0</v>
          </cell>
          <cell r="E106">
            <v>0</v>
          </cell>
          <cell r="F106">
            <v>61669344.308127023</v>
          </cell>
          <cell r="G106">
            <v>0</v>
          </cell>
          <cell r="H106">
            <v>250063035.17418933</v>
          </cell>
          <cell r="I106">
            <v>0</v>
          </cell>
          <cell r="J106">
            <v>0</v>
          </cell>
          <cell r="K106">
            <v>311732379.48231637</v>
          </cell>
        </row>
        <row r="107">
          <cell r="B107" t="str">
            <v>Großhandel-Food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B108" t="str">
            <v>Großhandel-Nonfood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B109" t="str">
            <v>Handelsvermittlungen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B110" t="str">
            <v>Holzgewerbe und Holzverarbeitung</v>
          </cell>
          <cell r="C110">
            <v>0</v>
          </cell>
          <cell r="D110">
            <v>0</v>
          </cell>
          <cell r="E110">
            <v>0</v>
          </cell>
          <cell r="F110">
            <v>36011892.474446252</v>
          </cell>
          <cell r="G110">
            <v>0</v>
          </cell>
          <cell r="H110">
            <v>1484641570.4841406</v>
          </cell>
          <cell r="I110">
            <v>0</v>
          </cell>
          <cell r="J110">
            <v>0</v>
          </cell>
          <cell r="K110">
            <v>1520653462.9585869</v>
          </cell>
        </row>
        <row r="111">
          <cell r="B111" t="str">
            <v>KFZ-Gewerbe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B112" t="str">
            <v>Krankenhäuser</v>
          </cell>
          <cell r="C112">
            <v>0</v>
          </cell>
          <cell r="D112">
            <v>0</v>
          </cell>
          <cell r="E112">
            <v>0</v>
          </cell>
          <cell r="F112">
            <v>35987584.374562211</v>
          </cell>
          <cell r="G112">
            <v>0</v>
          </cell>
          <cell r="H112">
            <v>1705440.4372368946</v>
          </cell>
          <cell r="I112">
            <v>0</v>
          </cell>
          <cell r="J112">
            <v>0</v>
          </cell>
          <cell r="K112">
            <v>37693024.811799109</v>
          </cell>
        </row>
        <row r="113">
          <cell r="B113" t="str">
            <v>Kreditinstitute und Versicherungen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B114" t="str">
            <v>Landwirtschaft</v>
          </cell>
          <cell r="C114">
            <v>0</v>
          </cell>
          <cell r="D114">
            <v>0</v>
          </cell>
          <cell r="E114">
            <v>0</v>
          </cell>
          <cell r="F114">
            <v>100325616.63657892</v>
          </cell>
          <cell r="G114">
            <v>0</v>
          </cell>
          <cell r="H114">
            <v>11177193604.82052</v>
          </cell>
          <cell r="I114">
            <v>0</v>
          </cell>
          <cell r="J114">
            <v>0</v>
          </cell>
          <cell r="K114">
            <v>11277519221.4571</v>
          </cell>
        </row>
        <row r="115">
          <cell r="B115" t="str">
            <v>Metallgewerbe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B116" t="str">
            <v>Organisation ohne Erwerbszweck, Heime, Kirchen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B117" t="str">
            <v>Papier- und Druckgewerbe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B118" t="str">
            <v>Rechenzentren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B119" t="str">
            <v>Restl. Nahrungsmittelgewerbe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B120" t="str">
            <v>Schulen/Hochschulen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B121" t="str">
            <v>sonstige betriebl. Dienstleistungen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B122" t="str">
            <v>Spedition. Lagerei, Verkehrsvermittlung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B123" t="str">
            <v>Telekom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B124" t="str">
            <v>Verlagsgewerbe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 t="str">
            <v>Wäscherei, chemische Reinigung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B126" t="str">
            <v>Flughafen</v>
          </cell>
          <cell r="C126">
            <v>0</v>
          </cell>
          <cell r="D126">
            <v>0</v>
          </cell>
          <cell r="E126">
            <v>0</v>
          </cell>
          <cell r="F126">
            <v>2201122.727035366</v>
          </cell>
          <cell r="G126">
            <v>0</v>
          </cell>
          <cell r="H126">
            <v>14450723.927719736</v>
          </cell>
          <cell r="I126">
            <v>0</v>
          </cell>
          <cell r="J126">
            <v>0</v>
          </cell>
          <cell r="K126">
            <v>16651846.654755102</v>
          </cell>
        </row>
        <row r="127">
          <cell r="B127" t="str">
            <v>Grundstücks- und Wohnungswesen</v>
          </cell>
          <cell r="C127">
            <v>0</v>
          </cell>
          <cell r="D127">
            <v>0</v>
          </cell>
          <cell r="E127">
            <v>0</v>
          </cell>
          <cell r="F127">
            <v>7959093.783392204</v>
          </cell>
          <cell r="G127">
            <v>0</v>
          </cell>
          <cell r="H127">
            <v>32273330.794094235</v>
          </cell>
          <cell r="I127">
            <v>0</v>
          </cell>
          <cell r="J127">
            <v>0</v>
          </cell>
          <cell r="K127">
            <v>40232424.577486441</v>
          </cell>
        </row>
        <row r="128">
          <cell r="B128" t="str">
            <v>Erbringung von sonstigen wirtschaftlichen Dienstleistungen</v>
          </cell>
          <cell r="C128">
            <v>0</v>
          </cell>
          <cell r="D128">
            <v>0</v>
          </cell>
          <cell r="E128">
            <v>0</v>
          </cell>
          <cell r="F128">
            <v>60690855.325682878</v>
          </cell>
          <cell r="G128">
            <v>0</v>
          </cell>
          <cell r="H128">
            <v>246095360.02570814</v>
          </cell>
          <cell r="I128">
            <v>0</v>
          </cell>
          <cell r="J128">
            <v>0</v>
          </cell>
          <cell r="K128">
            <v>306786215.35139102</v>
          </cell>
        </row>
        <row r="129">
          <cell r="B129" t="str">
            <v>Erbringung von sonstigen Dienstleistungen</v>
          </cell>
          <cell r="C129">
            <v>0</v>
          </cell>
          <cell r="D129">
            <v>0</v>
          </cell>
          <cell r="E129">
            <v>0</v>
          </cell>
          <cell r="F129">
            <v>23968748.288906187</v>
          </cell>
          <cell r="G129">
            <v>0</v>
          </cell>
          <cell r="H129">
            <v>97190881.688362062</v>
          </cell>
          <cell r="I129">
            <v>0</v>
          </cell>
          <cell r="J129">
            <v>0</v>
          </cell>
          <cell r="K129">
            <v>121159629.97726825</v>
          </cell>
        </row>
        <row r="130">
          <cell r="B130" t="str">
            <v>Ergänzung M</v>
          </cell>
          <cell r="C130">
            <v>0</v>
          </cell>
          <cell r="D130">
            <v>0</v>
          </cell>
          <cell r="E130">
            <v>0</v>
          </cell>
          <cell r="F130">
            <v>48665402.342298336</v>
          </cell>
          <cell r="G130">
            <v>0</v>
          </cell>
          <cell r="H130">
            <v>197333348.5902572</v>
          </cell>
          <cell r="I130">
            <v>0</v>
          </cell>
          <cell r="J130">
            <v>0</v>
          </cell>
          <cell r="K130">
            <v>245998750.93255553</v>
          </cell>
        </row>
        <row r="131">
          <cell r="B131" t="str">
            <v>Ergänzung R</v>
          </cell>
          <cell r="C131">
            <v>0</v>
          </cell>
          <cell r="D131">
            <v>0</v>
          </cell>
          <cell r="E131">
            <v>0</v>
          </cell>
          <cell r="F131">
            <v>8651594.1217530835</v>
          </cell>
          <cell r="G131">
            <v>0</v>
          </cell>
          <cell r="H131">
            <v>35081350.538952358</v>
          </cell>
          <cell r="I131">
            <v>0</v>
          </cell>
          <cell r="J131">
            <v>0</v>
          </cell>
          <cell r="K131">
            <v>43732944.66070544</v>
          </cell>
        </row>
        <row r="132">
          <cell r="B132" t="str">
            <v>GHD gesamt (berechnet)</v>
          </cell>
          <cell r="C132">
            <v>0</v>
          </cell>
          <cell r="D132">
            <v>0</v>
          </cell>
          <cell r="E132">
            <v>0</v>
          </cell>
          <cell r="F132">
            <v>622955687.60677207</v>
          </cell>
          <cell r="G132">
            <v>0</v>
          </cell>
          <cell r="H132">
            <v>18560099867.94878</v>
          </cell>
          <cell r="I132">
            <v>0</v>
          </cell>
          <cell r="J132">
            <v>0</v>
          </cell>
          <cell r="K132">
            <v>19183055555.555561</v>
          </cell>
          <cell r="L132">
            <v>19183055555.555553</v>
          </cell>
          <cell r="M132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</row>
        <row r="146">
          <cell r="C146">
            <v>0</v>
          </cell>
          <cell r="D146">
            <v>0</v>
          </cell>
          <cell r="E146">
            <v>12.437084212821562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C148">
            <v>0</v>
          </cell>
          <cell r="D148">
            <v>0</v>
          </cell>
          <cell r="E148">
            <v>530672840.68725938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C149">
            <v>0</v>
          </cell>
          <cell r="D149">
            <v>0</v>
          </cell>
          <cell r="E149">
            <v>44850786.241538614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C159">
            <v>0</v>
          </cell>
          <cell r="D159">
            <v>0</v>
          </cell>
          <cell r="E159">
            <v>1527151032.2849011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C171">
            <v>0</v>
          </cell>
          <cell r="D171">
            <v>0</v>
          </cell>
          <cell r="E171">
            <v>48436439.460327901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</row>
        <row r="180">
          <cell r="B180" t="str">
            <v>Kraftstoff</v>
          </cell>
          <cell r="C180" t="str">
            <v>Beleuchtung</v>
          </cell>
          <cell r="D180" t="str">
            <v>IKT</v>
          </cell>
          <cell r="E180" t="str">
            <v>Mechanische Energie</v>
          </cell>
          <cell r="F180" t="str">
            <v>Warmwasser</v>
          </cell>
          <cell r="G180" t="str">
            <v>Prozesswärme</v>
          </cell>
          <cell r="H180" t="str">
            <v>Raumwärme</v>
          </cell>
          <cell r="I180" t="str">
            <v>Prozesskälte</v>
          </cell>
          <cell r="J180" t="str">
            <v>Klimakälte</v>
          </cell>
          <cell r="K180" t="str">
            <v>Summe (berechnet)</v>
          </cell>
          <cell r="L180" t="str">
            <v>Summe (aus Energiebilanz)</v>
          </cell>
          <cell r="M180" t="str">
            <v>Differenz</v>
          </cell>
          <cell r="N180" t="str">
            <v>Kontrolle (Relativ)</v>
          </cell>
        </row>
        <row r="181">
          <cell r="B181" t="str">
            <v>Backgewerbe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B182" t="str">
            <v>Bäder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B183" t="str">
            <v>Baugewerbe</v>
          </cell>
          <cell r="C183">
            <v>0</v>
          </cell>
          <cell r="D183">
            <v>0</v>
          </cell>
          <cell r="E183">
            <v>2655602224.7903919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2655602224.7903919</v>
          </cell>
        </row>
        <row r="184">
          <cell r="B184" t="str">
            <v>Beherbergungsgewerbe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B185" t="str">
            <v>Bekleidung, Leder, Textil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B186" t="str">
            <v>Deutsche Bahn AG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B187" t="str">
            <v>Deutsche Bundespost/Postdienst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B188" t="str">
            <v>Dienstleistungen der Informationstechnologie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B189" t="str">
            <v>Einzelhandel-Food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B190" t="str">
            <v>Einzelhandel-Nonfood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B191" t="str">
            <v>Fischerei</v>
          </cell>
          <cell r="C191">
            <v>0</v>
          </cell>
          <cell r="D191">
            <v>0</v>
          </cell>
          <cell r="E191">
            <v>160.90611320418975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160.90611320418975</v>
          </cell>
        </row>
        <row r="192">
          <cell r="B192" t="str">
            <v>Fleischerei/Metzgerei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B193" t="str">
            <v>Forstwirtschaft</v>
          </cell>
          <cell r="C193">
            <v>0</v>
          </cell>
          <cell r="D193">
            <v>0</v>
          </cell>
          <cell r="E193">
            <v>6865636890.1952858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6865636890.1952858</v>
          </cell>
        </row>
        <row r="194">
          <cell r="B194" t="str">
            <v>Gartenbau/Gärtnereien</v>
          </cell>
          <cell r="C194">
            <v>0</v>
          </cell>
          <cell r="D194">
            <v>0</v>
          </cell>
          <cell r="E194">
            <v>580261865.62587285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580261865.62587285</v>
          </cell>
        </row>
        <row r="195">
          <cell r="B195" t="str">
            <v>Gaststättengewerbe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B196" t="str">
            <v>Gebietskörperschaften und Sozialversicherungen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B197" t="str">
            <v>Großhandel-Food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B198" t="str">
            <v>Großhandel-Nonfood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B199" t="str">
            <v>Handelsvermittlungen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B200" t="str">
            <v>Holzgewerbe und Holzverarbeitung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B201" t="str">
            <v>KFZ-Gewerbe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B202" t="str">
            <v>Krankenhäuser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B203" t="str">
            <v>Kreditinstitute und Versicherungen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B204" t="str">
            <v>Landwirtschaft</v>
          </cell>
          <cell r="C204">
            <v>0</v>
          </cell>
          <cell r="D204">
            <v>0</v>
          </cell>
          <cell r="E204">
            <v>19757680552.440517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19757680552.440517</v>
          </cell>
        </row>
        <row r="205">
          <cell r="B205" t="str">
            <v>Metallgewerbe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B206" t="str">
            <v>Organisation ohne Erwerbszweck, Heime, Kirchen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B207" t="str">
            <v>Papier- und Druckgewerbe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B208" t="str">
            <v>Rechenzentren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B209" t="str">
            <v>Restl. Nahrungsmittelgewerbe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B210" t="str">
            <v>Schulen/Hochschulen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B211" t="str">
            <v>sonstige betriebl. Dienstleistungen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B212" t="str">
            <v>Spedition. Lagerei, Verkehrsvermittlung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B213" t="str">
            <v>Telekom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B214" t="str">
            <v>Verlagsgewerbe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B215" t="str">
            <v>Wäscherei, chemische Reinigung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B216" t="str">
            <v>Flughafen</v>
          </cell>
          <cell r="C216">
            <v>0</v>
          </cell>
          <cell r="D216">
            <v>0</v>
          </cell>
          <cell r="E216">
            <v>1667207194.9307036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1667207194.9307036</v>
          </cell>
        </row>
        <row r="217">
          <cell r="B217" t="str">
            <v>Grundstücks- und Wohnungswesen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B218" t="str">
            <v>Erbringung von sonstigen wirtschaftlichen Dienstleistungen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B219" t="str">
            <v>Erbringung von sonstigen Dienstleistungen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B220" t="str">
            <v>Ergänzung M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B221" t="str">
            <v>Ergänzung R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B222" t="str">
            <v>GHD gesamt (berechnet)</v>
          </cell>
          <cell r="C222">
            <v>0</v>
          </cell>
          <cell r="D222">
            <v>0</v>
          </cell>
          <cell r="E222">
            <v>31526388888.888885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31526388888.888885</v>
          </cell>
          <cell r="L222">
            <v>31526388888.888889</v>
          </cell>
          <cell r="M222">
            <v>0</v>
          </cell>
        </row>
        <row r="224">
          <cell r="B224" t="str">
            <v>Heizöl</v>
          </cell>
          <cell r="C224" t="str">
            <v>Beleuchtung</v>
          </cell>
          <cell r="D224" t="str">
            <v>IKT</v>
          </cell>
          <cell r="E224" t="str">
            <v>Mechanische Energie</v>
          </cell>
          <cell r="F224" t="str">
            <v>Warmwasser</v>
          </cell>
          <cell r="G224" t="str">
            <v>Prozesswärme</v>
          </cell>
          <cell r="H224" t="str">
            <v>Raumwärme</v>
          </cell>
          <cell r="I224" t="str">
            <v>Prozesskälte</v>
          </cell>
          <cell r="J224" t="str">
            <v>Klimakälte</v>
          </cell>
          <cell r="K224" t="str">
            <v>Summe (berechnet)</v>
          </cell>
          <cell r="L224" t="str">
            <v>Summe (aus Energiebilanz)</v>
          </cell>
          <cell r="M224" t="str">
            <v>Kontrolle (Absolut)</v>
          </cell>
          <cell r="N224" t="str">
            <v>Kontrolle (Relativ)</v>
          </cell>
        </row>
        <row r="225">
          <cell r="B225" t="str">
            <v>Backgewerbe</v>
          </cell>
          <cell r="C225">
            <v>0</v>
          </cell>
          <cell r="D225">
            <v>0</v>
          </cell>
          <cell r="E225">
            <v>0</v>
          </cell>
          <cell r="F225">
            <v>402016.53978742426</v>
          </cell>
          <cell r="G225">
            <v>0</v>
          </cell>
          <cell r="H225">
            <v>12346859.588905089</v>
          </cell>
          <cell r="I225">
            <v>0</v>
          </cell>
          <cell r="J225">
            <v>0</v>
          </cell>
          <cell r="K225">
            <v>12748876.128692513</v>
          </cell>
        </row>
        <row r="226">
          <cell r="B226" t="str">
            <v>Bäder</v>
          </cell>
          <cell r="C226">
            <v>0</v>
          </cell>
          <cell r="D226">
            <v>0</v>
          </cell>
          <cell r="E226">
            <v>0</v>
          </cell>
          <cell r="F226">
            <v>4440418.08288664</v>
          </cell>
          <cell r="G226">
            <v>109376.92966531542</v>
          </cell>
          <cell r="H226">
            <v>0</v>
          </cell>
          <cell r="I226">
            <v>0</v>
          </cell>
          <cell r="J226">
            <v>0</v>
          </cell>
          <cell r="K226">
            <v>4549795.0125519549</v>
          </cell>
        </row>
        <row r="227">
          <cell r="B227" t="str">
            <v>Baugewerbe</v>
          </cell>
          <cell r="C227">
            <v>0</v>
          </cell>
          <cell r="D227">
            <v>0</v>
          </cell>
          <cell r="E227">
            <v>0</v>
          </cell>
          <cell r="F227">
            <v>5107898.2178436713</v>
          </cell>
          <cell r="G227">
            <v>0</v>
          </cell>
          <cell r="H227">
            <v>1259268152.0757215</v>
          </cell>
          <cell r="I227">
            <v>0</v>
          </cell>
          <cell r="J227">
            <v>0</v>
          </cell>
          <cell r="K227">
            <v>1264376050.2935653</v>
          </cell>
        </row>
        <row r="228">
          <cell r="B228" t="str">
            <v>Beherbergungsgewerbe</v>
          </cell>
          <cell r="C228">
            <v>0</v>
          </cell>
          <cell r="D228">
            <v>0</v>
          </cell>
          <cell r="E228">
            <v>0</v>
          </cell>
          <cell r="F228">
            <v>35171593.682253957</v>
          </cell>
          <cell r="G228">
            <v>6185909.1927439012</v>
          </cell>
          <cell r="H228">
            <v>1278349726.7990134</v>
          </cell>
          <cell r="I228">
            <v>0</v>
          </cell>
          <cell r="J228">
            <v>0</v>
          </cell>
          <cell r="K228">
            <v>1319707229.6740112</v>
          </cell>
        </row>
        <row r="229">
          <cell r="B229" t="str">
            <v>Bekleidung, Leder, Textil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2346563381.2744217</v>
          </cell>
          <cell r="I229">
            <v>0</v>
          </cell>
          <cell r="J229">
            <v>0</v>
          </cell>
          <cell r="K229">
            <v>2346563381.2744217</v>
          </cell>
        </row>
        <row r="230">
          <cell r="B230" t="str">
            <v>Deutsche Bahn AG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B231" t="str">
            <v>Deutsche Bundespost/Postdienst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132998279.88250333</v>
          </cell>
          <cell r="I231">
            <v>0</v>
          </cell>
          <cell r="J231">
            <v>0</v>
          </cell>
          <cell r="K231">
            <v>132998279.88250333</v>
          </cell>
        </row>
        <row r="232">
          <cell r="B232" t="str">
            <v>Dienstleistungen der Informationstechnologie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133089688.35821971</v>
          </cell>
          <cell r="I232">
            <v>0</v>
          </cell>
          <cell r="J232">
            <v>0</v>
          </cell>
          <cell r="K232">
            <v>133089688.35821971</v>
          </cell>
        </row>
        <row r="233">
          <cell r="B233" t="str">
            <v>Einzelhandel-Food</v>
          </cell>
          <cell r="C233">
            <v>0</v>
          </cell>
          <cell r="D233">
            <v>0</v>
          </cell>
          <cell r="E233">
            <v>0</v>
          </cell>
          <cell r="F233">
            <v>4092043.2225599373</v>
          </cell>
          <cell r="G233">
            <v>0</v>
          </cell>
          <cell r="H233">
            <v>80689885.481046617</v>
          </cell>
          <cell r="I233">
            <v>0</v>
          </cell>
          <cell r="J233">
            <v>0</v>
          </cell>
          <cell r="K233">
            <v>84781928.703606561</v>
          </cell>
        </row>
        <row r="234">
          <cell r="B234" t="str">
            <v>Einzelhandel-Nonfood</v>
          </cell>
          <cell r="C234">
            <v>0</v>
          </cell>
          <cell r="D234">
            <v>0</v>
          </cell>
          <cell r="E234">
            <v>0</v>
          </cell>
          <cell r="F234">
            <v>8926808.0175407026</v>
          </cell>
          <cell r="G234">
            <v>0</v>
          </cell>
          <cell r="H234">
            <v>2810251541.150259</v>
          </cell>
          <cell r="I234">
            <v>0</v>
          </cell>
          <cell r="J234">
            <v>0</v>
          </cell>
          <cell r="K234">
            <v>2819178349.1677999</v>
          </cell>
        </row>
        <row r="235">
          <cell r="B235" t="str">
            <v>Fischerei</v>
          </cell>
          <cell r="C235">
            <v>0</v>
          </cell>
          <cell r="D235">
            <v>0</v>
          </cell>
          <cell r="E235">
            <v>0</v>
          </cell>
          <cell r="F235">
            <v>307143.40746262629</v>
          </cell>
          <cell r="G235">
            <v>0</v>
          </cell>
          <cell r="H235">
            <v>18644542.046896644</v>
          </cell>
          <cell r="I235">
            <v>0</v>
          </cell>
          <cell r="J235">
            <v>0</v>
          </cell>
          <cell r="K235">
            <v>18951685.454359271</v>
          </cell>
        </row>
        <row r="236">
          <cell r="B236" t="str">
            <v>Fleischerei/Metzgerei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7322287.6896129008</v>
          </cell>
          <cell r="I236">
            <v>0</v>
          </cell>
          <cell r="J236">
            <v>0</v>
          </cell>
          <cell r="K236">
            <v>7322287.6896129008</v>
          </cell>
        </row>
        <row r="237">
          <cell r="B237" t="str">
            <v>Forstwirtschaft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94216577.420672566</v>
          </cell>
          <cell r="H237">
            <v>2855079617.2791314</v>
          </cell>
          <cell r="I237">
            <v>0</v>
          </cell>
          <cell r="J237">
            <v>0</v>
          </cell>
          <cell r="K237">
            <v>2949296194.6998038</v>
          </cell>
        </row>
        <row r="238">
          <cell r="B238" t="str">
            <v>Gartenbau/Gärtnereien</v>
          </cell>
          <cell r="C238">
            <v>0</v>
          </cell>
          <cell r="D238">
            <v>0</v>
          </cell>
          <cell r="E238">
            <v>0</v>
          </cell>
          <cell r="F238">
            <v>4248106.2191821849</v>
          </cell>
          <cell r="G238">
            <v>0</v>
          </cell>
          <cell r="H238">
            <v>376470377.5101155</v>
          </cell>
          <cell r="I238">
            <v>0</v>
          </cell>
          <cell r="J238">
            <v>0</v>
          </cell>
          <cell r="K238">
            <v>380718483.7292977</v>
          </cell>
        </row>
        <row r="239">
          <cell r="B239" t="str">
            <v>Gaststättengewerbe</v>
          </cell>
          <cell r="C239">
            <v>0</v>
          </cell>
          <cell r="D239">
            <v>0</v>
          </cell>
          <cell r="E239">
            <v>0</v>
          </cell>
          <cell r="F239">
            <v>12532147.245349392</v>
          </cell>
          <cell r="G239">
            <v>34511853.162861802</v>
          </cell>
          <cell r="H239">
            <v>1648102324.8377316</v>
          </cell>
          <cell r="I239">
            <v>0</v>
          </cell>
          <cell r="J239">
            <v>0</v>
          </cell>
          <cell r="K239">
            <v>1695146325.2459428</v>
          </cell>
        </row>
        <row r="240">
          <cell r="B240" t="str">
            <v>Gebietskörperschaften und Sozialversicherungen</v>
          </cell>
          <cell r="C240">
            <v>0</v>
          </cell>
          <cell r="D240">
            <v>0</v>
          </cell>
          <cell r="E240">
            <v>0</v>
          </cell>
          <cell r="F240">
            <v>21516492.797526438</v>
          </cell>
          <cell r="G240">
            <v>0</v>
          </cell>
          <cell r="H240">
            <v>1555057973.6121991</v>
          </cell>
          <cell r="I240">
            <v>0</v>
          </cell>
          <cell r="J240">
            <v>0</v>
          </cell>
          <cell r="K240">
            <v>1576574466.4097254</v>
          </cell>
        </row>
        <row r="241">
          <cell r="B241" t="str">
            <v>Großhandel-Food</v>
          </cell>
          <cell r="C241">
            <v>0</v>
          </cell>
          <cell r="D241">
            <v>0</v>
          </cell>
          <cell r="E241">
            <v>0</v>
          </cell>
          <cell r="F241">
            <v>6001399.6366170775</v>
          </cell>
          <cell r="G241">
            <v>0</v>
          </cell>
          <cell r="H241">
            <v>166600276.25820357</v>
          </cell>
          <cell r="I241">
            <v>0</v>
          </cell>
          <cell r="J241">
            <v>0</v>
          </cell>
          <cell r="K241">
            <v>172601675.89482063</v>
          </cell>
        </row>
        <row r="242">
          <cell r="B242" t="str">
            <v>Großhandel-Nonfood</v>
          </cell>
          <cell r="C242">
            <v>0</v>
          </cell>
          <cell r="D242">
            <v>0</v>
          </cell>
          <cell r="E242">
            <v>0</v>
          </cell>
          <cell r="F242">
            <v>3472049.0396381891</v>
          </cell>
          <cell r="G242">
            <v>0</v>
          </cell>
          <cell r="H242">
            <v>1978866770.766336</v>
          </cell>
          <cell r="I242">
            <v>0</v>
          </cell>
          <cell r="J242">
            <v>0</v>
          </cell>
          <cell r="K242">
            <v>1982338819.8059742</v>
          </cell>
        </row>
        <row r="243">
          <cell r="B243" t="str">
            <v>Handelsvermittlungen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164073201.89888427</v>
          </cell>
          <cell r="I243">
            <v>0</v>
          </cell>
          <cell r="J243">
            <v>0</v>
          </cell>
          <cell r="K243">
            <v>164073201.89888427</v>
          </cell>
        </row>
        <row r="244">
          <cell r="B244" t="str">
            <v>Holzgewerbe und Holzverarbeitung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18263309.950980905</v>
          </cell>
          <cell r="I244">
            <v>0</v>
          </cell>
          <cell r="J244">
            <v>0</v>
          </cell>
          <cell r="K244">
            <v>18263309.950980905</v>
          </cell>
        </row>
        <row r="245">
          <cell r="B245" t="str">
            <v>KFZ-Gewerbe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21748784.261502992</v>
          </cell>
          <cell r="I245">
            <v>0</v>
          </cell>
          <cell r="J245">
            <v>0</v>
          </cell>
          <cell r="K245">
            <v>21748784.261502992</v>
          </cell>
        </row>
        <row r="246">
          <cell r="B246" t="str">
            <v>Krankenhäuser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377550.94200180104</v>
          </cell>
          <cell r="H246">
            <v>38075198.960820451</v>
          </cell>
          <cell r="I246">
            <v>0</v>
          </cell>
          <cell r="J246">
            <v>0</v>
          </cell>
          <cell r="K246">
            <v>38452749.902822256</v>
          </cell>
        </row>
        <row r="247">
          <cell r="B247" t="str">
            <v>Kreditinstitute und Versicherungen</v>
          </cell>
          <cell r="C247">
            <v>0</v>
          </cell>
          <cell r="D247">
            <v>0</v>
          </cell>
          <cell r="E247">
            <v>0</v>
          </cell>
          <cell r="F247">
            <v>19820470.025998581</v>
          </cell>
          <cell r="G247">
            <v>0</v>
          </cell>
          <cell r="H247">
            <v>854907140.4286406</v>
          </cell>
          <cell r="I247">
            <v>0</v>
          </cell>
          <cell r="J247">
            <v>0</v>
          </cell>
          <cell r="K247">
            <v>874727610.4546392</v>
          </cell>
        </row>
        <row r="248">
          <cell r="B248" t="str">
            <v>Landwirtschaft</v>
          </cell>
          <cell r="C248">
            <v>0</v>
          </cell>
          <cell r="D248">
            <v>0</v>
          </cell>
          <cell r="E248">
            <v>0</v>
          </cell>
          <cell r="F248">
            <v>17942932.944963537</v>
          </cell>
          <cell r="G248">
            <v>112715.3212900053</v>
          </cell>
          <cell r="H248">
            <v>886806978.67429578</v>
          </cell>
          <cell r="I248">
            <v>0</v>
          </cell>
          <cell r="J248">
            <v>0</v>
          </cell>
          <cell r="K248">
            <v>904862626.94054937</v>
          </cell>
        </row>
        <row r="249">
          <cell r="B249" t="str">
            <v>Metallgewerbe</v>
          </cell>
          <cell r="C249">
            <v>0</v>
          </cell>
          <cell r="D249">
            <v>0</v>
          </cell>
          <cell r="E249">
            <v>0</v>
          </cell>
          <cell r="F249">
            <v>400046.25935474713</v>
          </cell>
          <cell r="G249">
            <v>0</v>
          </cell>
          <cell r="H249">
            <v>43395970.892304592</v>
          </cell>
          <cell r="I249">
            <v>0</v>
          </cell>
          <cell r="J249">
            <v>0</v>
          </cell>
          <cell r="K249">
            <v>43796017.15165934</v>
          </cell>
        </row>
        <row r="250">
          <cell r="B250" t="str">
            <v>Organisation ohne Erwerbszweck, Heime, Kirchen</v>
          </cell>
          <cell r="C250">
            <v>0</v>
          </cell>
          <cell r="D250">
            <v>0</v>
          </cell>
          <cell r="E250">
            <v>0</v>
          </cell>
          <cell r="F250">
            <v>102436766.77209949</v>
          </cell>
          <cell r="G250">
            <v>0</v>
          </cell>
          <cell r="H250">
            <v>3447166852.8998713</v>
          </cell>
          <cell r="I250">
            <v>0</v>
          </cell>
          <cell r="J250">
            <v>0</v>
          </cell>
          <cell r="K250">
            <v>3549603619.6719708</v>
          </cell>
        </row>
        <row r="251">
          <cell r="B251" t="str">
            <v>Papier- und Druckgewerbe</v>
          </cell>
          <cell r="C251">
            <v>0</v>
          </cell>
          <cell r="D251">
            <v>0</v>
          </cell>
          <cell r="E251">
            <v>0</v>
          </cell>
          <cell r="F251">
            <v>213725.71285517258</v>
          </cell>
          <cell r="G251">
            <v>0</v>
          </cell>
          <cell r="H251">
            <v>11196248.978597267</v>
          </cell>
          <cell r="I251">
            <v>0</v>
          </cell>
          <cell r="J251">
            <v>0</v>
          </cell>
          <cell r="K251">
            <v>11409974.69145244</v>
          </cell>
        </row>
        <row r="252">
          <cell r="B252" t="str">
            <v>Rechenzentren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B253" t="str">
            <v>Restl. Nahrungsmittelgewerbe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B254" t="str">
            <v>Schulen/Hochschulen</v>
          </cell>
          <cell r="C254">
            <v>0</v>
          </cell>
          <cell r="D254">
            <v>0</v>
          </cell>
          <cell r="E254">
            <v>0</v>
          </cell>
          <cell r="F254">
            <v>10842677.218296029</v>
          </cell>
          <cell r="G254">
            <v>0</v>
          </cell>
          <cell r="H254">
            <v>3068433557.0928135</v>
          </cell>
          <cell r="I254">
            <v>0</v>
          </cell>
          <cell r="J254">
            <v>0</v>
          </cell>
          <cell r="K254">
            <v>3079276234.3111095</v>
          </cell>
        </row>
        <row r="255">
          <cell r="B255" t="str">
            <v>sonstige betriebl. Dienstleistungen</v>
          </cell>
          <cell r="C255">
            <v>0</v>
          </cell>
          <cell r="D255">
            <v>0</v>
          </cell>
          <cell r="E255">
            <v>0</v>
          </cell>
          <cell r="F255">
            <v>1705063.0153631077</v>
          </cell>
          <cell r="G255">
            <v>0</v>
          </cell>
          <cell r="H255">
            <v>55849532.205833919</v>
          </cell>
          <cell r="I255">
            <v>0</v>
          </cell>
          <cell r="J255">
            <v>0</v>
          </cell>
          <cell r="K255">
            <v>57554595.221197024</v>
          </cell>
        </row>
        <row r="256">
          <cell r="B256" t="str">
            <v>Spedition. Lagerei, Verkehrsvermittlung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556822890.23974693</v>
          </cell>
          <cell r="I256">
            <v>0</v>
          </cell>
          <cell r="J256">
            <v>0</v>
          </cell>
          <cell r="K256">
            <v>556822890.23974693</v>
          </cell>
        </row>
        <row r="257">
          <cell r="B257" t="str">
            <v>Telekom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B258" t="str">
            <v>Verlagsgewerbe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B259" t="str">
            <v>Wäscherei, chemische Reinigung</v>
          </cell>
          <cell r="C259">
            <v>0</v>
          </cell>
          <cell r="D259">
            <v>0</v>
          </cell>
          <cell r="E259">
            <v>108023057.98942037</v>
          </cell>
          <cell r="F259">
            <v>0</v>
          </cell>
          <cell r="G259">
            <v>89310762.041982919</v>
          </cell>
          <cell r="H259">
            <v>70931994.019772917</v>
          </cell>
          <cell r="I259">
            <v>0</v>
          </cell>
          <cell r="J259">
            <v>0</v>
          </cell>
          <cell r="K259">
            <v>268265814.05117622</v>
          </cell>
        </row>
        <row r="260">
          <cell r="B260" t="str">
            <v>Flughafen</v>
          </cell>
          <cell r="C260">
            <v>0</v>
          </cell>
          <cell r="D260">
            <v>0</v>
          </cell>
          <cell r="E260">
            <v>0</v>
          </cell>
          <cell r="F260">
            <v>1684596.0427254175</v>
          </cell>
          <cell r="G260">
            <v>0</v>
          </cell>
          <cell r="H260">
            <v>115437886.54623994</v>
          </cell>
          <cell r="I260">
            <v>0</v>
          </cell>
          <cell r="J260">
            <v>0</v>
          </cell>
          <cell r="K260">
            <v>117122482.58896536</v>
          </cell>
        </row>
        <row r="261">
          <cell r="B261" t="str">
            <v>Grundstücks- und Wohnungswesen</v>
          </cell>
          <cell r="C261">
            <v>0</v>
          </cell>
          <cell r="D261">
            <v>0</v>
          </cell>
          <cell r="E261">
            <v>0</v>
          </cell>
          <cell r="F261">
            <v>5555037.5007595969</v>
          </cell>
          <cell r="G261">
            <v>0</v>
          </cell>
          <cell r="H261">
            <v>318239965.77425909</v>
          </cell>
          <cell r="I261">
            <v>0</v>
          </cell>
          <cell r="J261">
            <v>0</v>
          </cell>
          <cell r="K261">
            <v>323795003.27501869</v>
          </cell>
        </row>
        <row r="262">
          <cell r="B262" t="str">
            <v>Erbringung von sonstigen wirtschaftlichen Dienstleistungen</v>
          </cell>
          <cell r="C262">
            <v>0</v>
          </cell>
          <cell r="D262">
            <v>0</v>
          </cell>
          <cell r="E262">
            <v>0</v>
          </cell>
          <cell r="F262">
            <v>42359090.929527044</v>
          </cell>
          <cell r="G262">
            <v>0</v>
          </cell>
          <cell r="H262">
            <v>2426690305.1146111</v>
          </cell>
          <cell r="I262">
            <v>0</v>
          </cell>
          <cell r="J262">
            <v>0</v>
          </cell>
          <cell r="K262">
            <v>2469049396.044138</v>
          </cell>
        </row>
        <row r="263">
          <cell r="B263" t="str">
            <v>Erbringung von sonstigen Dienstleistungen</v>
          </cell>
          <cell r="C263">
            <v>0</v>
          </cell>
          <cell r="D263">
            <v>0</v>
          </cell>
          <cell r="E263">
            <v>0</v>
          </cell>
          <cell r="F263">
            <v>16728951.71419796</v>
          </cell>
          <cell r="G263">
            <v>0</v>
          </cell>
          <cell r="H263">
            <v>958377152.31222296</v>
          </cell>
          <cell r="I263">
            <v>0</v>
          </cell>
          <cell r="J263">
            <v>0</v>
          </cell>
          <cell r="K263">
            <v>975106104.02642095</v>
          </cell>
        </row>
        <row r="264">
          <cell r="B264" t="str">
            <v>Ergänzung M</v>
          </cell>
          <cell r="C264">
            <v>0</v>
          </cell>
          <cell r="D264">
            <v>0</v>
          </cell>
          <cell r="E264">
            <v>0</v>
          </cell>
          <cell r="F264">
            <v>33965944.158758461</v>
          </cell>
          <cell r="G264">
            <v>0</v>
          </cell>
          <cell r="H264">
            <v>1945859214.2889438</v>
          </cell>
          <cell r="I264">
            <v>0</v>
          </cell>
          <cell r="J264">
            <v>0</v>
          </cell>
          <cell r="K264">
            <v>1979825158.4477022</v>
          </cell>
        </row>
        <row r="265">
          <cell r="B265" t="str">
            <v>Ergänzung R</v>
          </cell>
          <cell r="C265">
            <v>0</v>
          </cell>
          <cell r="D265">
            <v>0</v>
          </cell>
          <cell r="E265">
            <v>0</v>
          </cell>
          <cell r="F265">
            <v>6038367.0673630778</v>
          </cell>
          <cell r="G265">
            <v>0</v>
          </cell>
          <cell r="H265">
            <v>345929209.04445231</v>
          </cell>
          <cell r="I265">
            <v>0</v>
          </cell>
          <cell r="J265">
            <v>0</v>
          </cell>
          <cell r="K265">
            <v>351967576.11181539</v>
          </cell>
        </row>
        <row r="266">
          <cell r="B266" t="str">
            <v>GHD gesamt (berechnet)</v>
          </cell>
          <cell r="C266">
            <v>0</v>
          </cell>
          <cell r="D266">
            <v>0</v>
          </cell>
          <cell r="E266">
            <v>108023057.98942037</v>
          </cell>
          <cell r="F266">
            <v>365911785.47091037</v>
          </cell>
          <cell r="G266">
            <v>224824745.01121831</v>
          </cell>
          <cell r="H266">
            <v>32007907078.195114</v>
          </cell>
          <cell r="I266">
            <v>0</v>
          </cell>
          <cell r="J266">
            <v>0</v>
          </cell>
          <cell r="K266">
            <v>32706666666.666664</v>
          </cell>
          <cell r="L266">
            <v>32706666666.666664</v>
          </cell>
          <cell r="M266">
            <v>0</v>
          </cell>
        </row>
        <row r="268">
          <cell r="B268" t="str">
            <v>Fernwärme</v>
          </cell>
          <cell r="C268" t="str">
            <v>Beleuchtung</v>
          </cell>
          <cell r="D268" t="str">
            <v>IKT</v>
          </cell>
          <cell r="E268" t="str">
            <v>Mechanische Energie</v>
          </cell>
          <cell r="F268" t="str">
            <v>Warmwasser</v>
          </cell>
          <cell r="G268" t="str">
            <v>Prozesswärme</v>
          </cell>
          <cell r="H268" t="str">
            <v>Raumwärme</v>
          </cell>
          <cell r="I268" t="str">
            <v>Prozesskälte</v>
          </cell>
          <cell r="J268" t="str">
            <v>Klimakälte</v>
          </cell>
          <cell r="K268" t="str">
            <v>Summe (berechnet)</v>
          </cell>
          <cell r="L268" t="str">
            <v>Summe (aus Energiebilanz)</v>
          </cell>
          <cell r="M268" t="str">
            <v>Kontrolle (Absolut)</v>
          </cell>
          <cell r="N268" t="str">
            <v>Kontrolle (Relativ)</v>
          </cell>
        </row>
        <row r="269">
          <cell r="B269" t="str">
            <v>Backgewerbe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484191.89382407226</v>
          </cell>
          <cell r="H269">
            <v>15804078.31859887</v>
          </cell>
          <cell r="I269">
            <v>0</v>
          </cell>
          <cell r="J269">
            <v>0</v>
          </cell>
          <cell r="K269">
            <v>16288270.212422943</v>
          </cell>
        </row>
        <row r="270">
          <cell r="B270" t="str">
            <v>Bäder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17244738.859468725</v>
          </cell>
          <cell r="H270">
            <v>25567311.970180839</v>
          </cell>
          <cell r="I270">
            <v>0</v>
          </cell>
          <cell r="J270">
            <v>0</v>
          </cell>
          <cell r="K270">
            <v>42812050.829649568</v>
          </cell>
        </row>
        <row r="271">
          <cell r="B271" t="str">
            <v>Baugewerbe</v>
          </cell>
          <cell r="C271">
            <v>0</v>
          </cell>
          <cell r="D271">
            <v>0</v>
          </cell>
          <cell r="E271">
            <v>0</v>
          </cell>
          <cell r="F271">
            <v>6487403.5373487687</v>
          </cell>
          <cell r="G271">
            <v>0</v>
          </cell>
          <cell r="H271">
            <v>18154692.353292383</v>
          </cell>
          <cell r="I271">
            <v>0</v>
          </cell>
          <cell r="J271">
            <v>0</v>
          </cell>
          <cell r="K271">
            <v>24642095.890641153</v>
          </cell>
        </row>
        <row r="272">
          <cell r="B272" t="str">
            <v>Beherbergungsgewerbe</v>
          </cell>
          <cell r="C272">
            <v>0</v>
          </cell>
          <cell r="D272">
            <v>0</v>
          </cell>
          <cell r="E272">
            <v>0</v>
          </cell>
          <cell r="F272">
            <v>142647167.18915844</v>
          </cell>
          <cell r="G272">
            <v>5285314.9354112381</v>
          </cell>
          <cell r="H272">
            <v>3566824799.3875532</v>
          </cell>
          <cell r="I272">
            <v>0</v>
          </cell>
          <cell r="J272">
            <v>0</v>
          </cell>
          <cell r="K272">
            <v>3714757281.5121231</v>
          </cell>
        </row>
        <row r="273">
          <cell r="B273" t="str">
            <v>Bekleidung, Leder, Textil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B274" t="str">
            <v>Deutsche Bahn AG</v>
          </cell>
          <cell r="C274">
            <v>0</v>
          </cell>
          <cell r="D274">
            <v>0</v>
          </cell>
          <cell r="E274">
            <v>0</v>
          </cell>
          <cell r="F274">
            <v>7775822.4674257217</v>
          </cell>
          <cell r="G274">
            <v>0</v>
          </cell>
          <cell r="H274">
            <v>145555519.53832915</v>
          </cell>
          <cell r="I274">
            <v>0</v>
          </cell>
          <cell r="J274">
            <v>0</v>
          </cell>
          <cell r="K274">
            <v>153331342.00575489</v>
          </cell>
        </row>
        <row r="275">
          <cell r="B275" t="str">
            <v>Deutsche Bundespost/Postdienst</v>
          </cell>
          <cell r="C275">
            <v>0</v>
          </cell>
          <cell r="D275">
            <v>0</v>
          </cell>
          <cell r="E275">
            <v>0</v>
          </cell>
          <cell r="F275">
            <v>16114762.551403323</v>
          </cell>
          <cell r="G275">
            <v>0</v>
          </cell>
          <cell r="H275">
            <v>31673233.569224354</v>
          </cell>
          <cell r="I275">
            <v>0</v>
          </cell>
          <cell r="J275">
            <v>0</v>
          </cell>
          <cell r="K275">
            <v>47787996.120627679</v>
          </cell>
        </row>
        <row r="276">
          <cell r="B276" t="str">
            <v>Dienstleistungen der Informationstechnologie</v>
          </cell>
          <cell r="C276">
            <v>0</v>
          </cell>
          <cell r="D276">
            <v>0</v>
          </cell>
          <cell r="E276">
            <v>0</v>
          </cell>
          <cell r="F276">
            <v>5647689.4777541347</v>
          </cell>
          <cell r="G276">
            <v>0</v>
          </cell>
          <cell r="H276">
            <v>47762942.719179548</v>
          </cell>
          <cell r="I276">
            <v>0</v>
          </cell>
          <cell r="J276">
            <v>0</v>
          </cell>
          <cell r="K276">
            <v>53410632.196933687</v>
          </cell>
        </row>
        <row r="277">
          <cell r="B277" t="str">
            <v>Einzelhandel-Food</v>
          </cell>
          <cell r="C277">
            <v>0</v>
          </cell>
          <cell r="D277">
            <v>0</v>
          </cell>
          <cell r="E277">
            <v>0</v>
          </cell>
          <cell r="F277">
            <v>1128091.0264155895</v>
          </cell>
          <cell r="G277">
            <v>0</v>
          </cell>
          <cell r="H277">
            <v>50022625.074384846</v>
          </cell>
          <cell r="I277">
            <v>0</v>
          </cell>
          <cell r="J277">
            <v>0</v>
          </cell>
          <cell r="K277">
            <v>51150716.100800432</v>
          </cell>
        </row>
        <row r="278">
          <cell r="B278" t="str">
            <v>Einzelhandel-Nonfood</v>
          </cell>
          <cell r="C278">
            <v>0</v>
          </cell>
          <cell r="D278">
            <v>0</v>
          </cell>
          <cell r="E278">
            <v>0</v>
          </cell>
          <cell r="F278">
            <v>39740970.37214005</v>
          </cell>
          <cell r="G278">
            <v>0</v>
          </cell>
          <cell r="H278">
            <v>660682916.40092015</v>
          </cell>
          <cell r="I278">
            <v>0</v>
          </cell>
          <cell r="J278">
            <v>0</v>
          </cell>
          <cell r="K278">
            <v>700423886.7730602</v>
          </cell>
        </row>
        <row r="279">
          <cell r="B279" t="str">
            <v>Fischerei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B280" t="str">
            <v>Fleischerei/Metzgerei</v>
          </cell>
          <cell r="C280">
            <v>0</v>
          </cell>
          <cell r="D280">
            <v>0</v>
          </cell>
          <cell r="E280">
            <v>0</v>
          </cell>
          <cell r="F280">
            <v>1052985.6287418464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1052985.6287418464</v>
          </cell>
        </row>
        <row r="281">
          <cell r="B281" t="str">
            <v>Forstwirtschaft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B282" t="str">
            <v>Gartenbau/Gärtnereien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B283" t="str">
            <v>Gaststättengewerbe</v>
          </cell>
          <cell r="C283">
            <v>0</v>
          </cell>
          <cell r="D283">
            <v>0</v>
          </cell>
          <cell r="E283">
            <v>0</v>
          </cell>
          <cell r="F283">
            <v>5761721.9911732227</v>
          </cell>
          <cell r="G283">
            <v>6966612.9801396253</v>
          </cell>
          <cell r="H283">
            <v>265148690.34785303</v>
          </cell>
          <cell r="I283">
            <v>0</v>
          </cell>
          <cell r="J283">
            <v>0</v>
          </cell>
          <cell r="K283">
            <v>277877025.31916589</v>
          </cell>
        </row>
        <row r="284">
          <cell r="B284" t="str">
            <v>Gebietskörperschaften und Sozialversicherungen</v>
          </cell>
          <cell r="C284">
            <v>0</v>
          </cell>
          <cell r="D284">
            <v>0</v>
          </cell>
          <cell r="E284">
            <v>0</v>
          </cell>
          <cell r="F284">
            <v>33859107.991044298</v>
          </cell>
          <cell r="G284">
            <v>55607.395633029351</v>
          </cell>
          <cell r="H284">
            <v>384104058.86218494</v>
          </cell>
          <cell r="I284">
            <v>0</v>
          </cell>
          <cell r="J284">
            <v>0</v>
          </cell>
          <cell r="K284">
            <v>418018774.24886227</v>
          </cell>
        </row>
        <row r="285">
          <cell r="B285" t="str">
            <v>Großhandel-Food</v>
          </cell>
          <cell r="C285">
            <v>0</v>
          </cell>
          <cell r="D285">
            <v>0</v>
          </cell>
          <cell r="E285">
            <v>0</v>
          </cell>
          <cell r="F285">
            <v>1266160.0655024203</v>
          </cell>
          <cell r="G285">
            <v>0</v>
          </cell>
          <cell r="H285">
            <v>9225028.8295499086</v>
          </cell>
          <cell r="I285">
            <v>0</v>
          </cell>
          <cell r="J285">
            <v>0</v>
          </cell>
          <cell r="K285">
            <v>10491188.895052329</v>
          </cell>
        </row>
        <row r="286">
          <cell r="B286" t="str">
            <v>Großhandel-Nonfood</v>
          </cell>
          <cell r="C286">
            <v>0</v>
          </cell>
          <cell r="D286">
            <v>0</v>
          </cell>
          <cell r="E286">
            <v>0</v>
          </cell>
          <cell r="F286">
            <v>3831665.2080964134</v>
          </cell>
          <cell r="G286">
            <v>0</v>
          </cell>
          <cell r="H286">
            <v>225081321.67999741</v>
          </cell>
          <cell r="I286">
            <v>0</v>
          </cell>
          <cell r="J286">
            <v>0</v>
          </cell>
          <cell r="K286">
            <v>228912986.88809383</v>
          </cell>
        </row>
        <row r="287">
          <cell r="B287" t="str">
            <v>Handelsvermittlungen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17827778.890131455</v>
          </cell>
          <cell r="I287">
            <v>0</v>
          </cell>
          <cell r="J287">
            <v>0</v>
          </cell>
          <cell r="K287">
            <v>17827778.890131455</v>
          </cell>
        </row>
        <row r="288">
          <cell r="B288" t="str">
            <v>Holzgewerbe und Holzverarbeitung</v>
          </cell>
          <cell r="C288">
            <v>0</v>
          </cell>
          <cell r="D288">
            <v>0</v>
          </cell>
          <cell r="E288">
            <v>0</v>
          </cell>
          <cell r="F288">
            <v>54689.575247743262</v>
          </cell>
          <cell r="G288">
            <v>0</v>
          </cell>
          <cell r="H288">
            <v>2728001.3835677137</v>
          </cell>
          <cell r="I288">
            <v>0</v>
          </cell>
          <cell r="J288">
            <v>0</v>
          </cell>
          <cell r="K288">
            <v>2782690.9588154568</v>
          </cell>
        </row>
        <row r="289">
          <cell r="B289" t="str">
            <v>KFZ-Gewerbe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B290" t="str">
            <v>Krankenhäuser</v>
          </cell>
          <cell r="C290">
            <v>0</v>
          </cell>
          <cell r="D290">
            <v>0</v>
          </cell>
          <cell r="E290">
            <v>0</v>
          </cell>
          <cell r="F290">
            <v>61613354.552631386</v>
          </cell>
          <cell r="G290">
            <v>489258.63136398455</v>
          </cell>
          <cell r="H290">
            <v>622457431.09495628</v>
          </cell>
          <cell r="I290">
            <v>0</v>
          </cell>
          <cell r="J290">
            <v>0</v>
          </cell>
          <cell r="K290">
            <v>684560044.27895164</v>
          </cell>
        </row>
        <row r="291">
          <cell r="B291" t="str">
            <v>Kreditinstitute und Versicherungen</v>
          </cell>
          <cell r="C291">
            <v>0</v>
          </cell>
          <cell r="D291">
            <v>0</v>
          </cell>
          <cell r="E291">
            <v>0</v>
          </cell>
          <cell r="F291">
            <v>2951880.8273964138</v>
          </cell>
          <cell r="G291">
            <v>0</v>
          </cell>
          <cell r="H291">
            <v>48377863.954898231</v>
          </cell>
          <cell r="I291">
            <v>0</v>
          </cell>
          <cell r="J291">
            <v>0</v>
          </cell>
          <cell r="K291">
            <v>51329744.782294646</v>
          </cell>
        </row>
        <row r="292">
          <cell r="B292" t="str">
            <v>Landwirtschaft</v>
          </cell>
          <cell r="C292">
            <v>0</v>
          </cell>
          <cell r="D292">
            <v>0</v>
          </cell>
          <cell r="E292">
            <v>0</v>
          </cell>
          <cell r="F292">
            <v>626732.63483427407</v>
          </cell>
          <cell r="G292">
            <v>2578.1251060682403</v>
          </cell>
          <cell r="H292">
            <v>0</v>
          </cell>
          <cell r="I292">
            <v>0</v>
          </cell>
          <cell r="J292">
            <v>0</v>
          </cell>
          <cell r="K292">
            <v>629310.75994034228</v>
          </cell>
        </row>
        <row r="293">
          <cell r="B293" t="str">
            <v>Metallgewerbe</v>
          </cell>
          <cell r="C293">
            <v>0</v>
          </cell>
          <cell r="D293">
            <v>0</v>
          </cell>
          <cell r="E293">
            <v>0</v>
          </cell>
          <cell r="F293">
            <v>420064.52533586486</v>
          </cell>
          <cell r="G293">
            <v>20277.168868424189</v>
          </cell>
          <cell r="H293">
            <v>18684687.318402186</v>
          </cell>
          <cell r="I293">
            <v>0</v>
          </cell>
          <cell r="J293">
            <v>0</v>
          </cell>
          <cell r="K293">
            <v>19125029.012606476</v>
          </cell>
        </row>
        <row r="294">
          <cell r="B294" t="str">
            <v>Organisation ohne Erwerbszweck, Heime, Kirchen</v>
          </cell>
          <cell r="C294">
            <v>0</v>
          </cell>
          <cell r="D294">
            <v>0</v>
          </cell>
          <cell r="E294">
            <v>0</v>
          </cell>
          <cell r="F294">
            <v>37487431.217485525</v>
          </cell>
          <cell r="G294">
            <v>6456158.5973863546</v>
          </cell>
          <cell r="H294">
            <v>1178973096.058737</v>
          </cell>
          <cell r="I294">
            <v>0</v>
          </cell>
          <cell r="J294">
            <v>0</v>
          </cell>
          <cell r="K294">
            <v>1222916685.8736088</v>
          </cell>
        </row>
        <row r="295">
          <cell r="B295" t="str">
            <v>Papier- und Druckgewerbe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4234054.1802656492</v>
          </cell>
          <cell r="I295">
            <v>0</v>
          </cell>
          <cell r="J295">
            <v>0</v>
          </cell>
          <cell r="K295">
            <v>4234054.1802656492</v>
          </cell>
        </row>
        <row r="296">
          <cell r="B296" t="str">
            <v>Rechenzentren</v>
          </cell>
          <cell r="C296">
            <v>0</v>
          </cell>
          <cell r="D296">
            <v>0</v>
          </cell>
          <cell r="E296">
            <v>0</v>
          </cell>
          <cell r="F296">
            <v>2148500.2806936181</v>
          </cell>
          <cell r="G296">
            <v>0</v>
          </cell>
          <cell r="H296">
            <v>103734311.05238068</v>
          </cell>
          <cell r="I296">
            <v>0</v>
          </cell>
          <cell r="J296">
            <v>0</v>
          </cell>
          <cell r="K296">
            <v>105882811.3330743</v>
          </cell>
        </row>
        <row r="297">
          <cell r="B297" t="str">
            <v>Restl. Nahrungsmittelgewerbe</v>
          </cell>
          <cell r="C297">
            <v>0</v>
          </cell>
          <cell r="D297">
            <v>0</v>
          </cell>
          <cell r="E297">
            <v>0</v>
          </cell>
          <cell r="F297">
            <v>94988.909451763626</v>
          </cell>
          <cell r="G297">
            <v>0</v>
          </cell>
          <cell r="H297">
            <v>214103.93027689849</v>
          </cell>
          <cell r="I297">
            <v>0</v>
          </cell>
          <cell r="J297">
            <v>0</v>
          </cell>
          <cell r="K297">
            <v>309092.8397286621</v>
          </cell>
        </row>
        <row r="298">
          <cell r="B298" t="str">
            <v>Schulen/Hochschulen</v>
          </cell>
          <cell r="C298">
            <v>0</v>
          </cell>
          <cell r="D298">
            <v>0</v>
          </cell>
          <cell r="E298">
            <v>0</v>
          </cell>
          <cell r="F298">
            <v>127848289.64317101</v>
          </cell>
          <cell r="G298">
            <v>9845292.6146340631</v>
          </cell>
          <cell r="H298">
            <v>1039729050.2301428</v>
          </cell>
          <cell r="I298">
            <v>0</v>
          </cell>
          <cell r="J298">
            <v>0</v>
          </cell>
          <cell r="K298">
            <v>1177422632.4879479</v>
          </cell>
        </row>
        <row r="299">
          <cell r="B299" t="str">
            <v>sonstige betriebl. Dienstleistungen</v>
          </cell>
          <cell r="C299">
            <v>0</v>
          </cell>
          <cell r="D299">
            <v>0</v>
          </cell>
          <cell r="E299">
            <v>0</v>
          </cell>
          <cell r="F299">
            <v>4605205.6231474113</v>
          </cell>
          <cell r="G299">
            <v>0</v>
          </cell>
          <cell r="H299">
            <v>8037742.1970464038</v>
          </cell>
          <cell r="I299">
            <v>0</v>
          </cell>
          <cell r="J299">
            <v>0</v>
          </cell>
          <cell r="K299">
            <v>12642947.820193816</v>
          </cell>
        </row>
        <row r="300">
          <cell r="B300" t="str">
            <v>Spedition. Lagerei, Verkehrsvermittlung</v>
          </cell>
          <cell r="C300">
            <v>0</v>
          </cell>
          <cell r="D300">
            <v>0</v>
          </cell>
          <cell r="E300">
            <v>0</v>
          </cell>
          <cell r="F300">
            <v>7930047.5770537481</v>
          </cell>
          <cell r="G300">
            <v>0</v>
          </cell>
          <cell r="H300">
            <v>104174879.49182902</v>
          </cell>
          <cell r="I300">
            <v>0</v>
          </cell>
          <cell r="J300">
            <v>0</v>
          </cell>
          <cell r="K300">
            <v>112104927.06888276</v>
          </cell>
        </row>
        <row r="301">
          <cell r="B301" t="str">
            <v>Telekom</v>
          </cell>
          <cell r="C301">
            <v>0</v>
          </cell>
          <cell r="D301">
            <v>0</v>
          </cell>
          <cell r="E301">
            <v>0</v>
          </cell>
          <cell r="F301">
            <v>1854785.3710927679</v>
          </cell>
          <cell r="G301">
            <v>0</v>
          </cell>
          <cell r="H301">
            <v>11240442.328578204</v>
          </cell>
          <cell r="I301">
            <v>0</v>
          </cell>
          <cell r="J301">
            <v>0</v>
          </cell>
          <cell r="K301">
            <v>13095227.699670972</v>
          </cell>
        </row>
        <row r="302">
          <cell r="B302" t="str">
            <v>Verlagsgewerbe</v>
          </cell>
          <cell r="C302">
            <v>0</v>
          </cell>
          <cell r="D302">
            <v>0</v>
          </cell>
          <cell r="E302">
            <v>0</v>
          </cell>
          <cell r="F302">
            <v>1547129.2260359558</v>
          </cell>
          <cell r="G302">
            <v>60595.206503001071</v>
          </cell>
          <cell r="H302">
            <v>17396447.206964754</v>
          </cell>
          <cell r="I302">
            <v>0</v>
          </cell>
          <cell r="J302">
            <v>0</v>
          </cell>
          <cell r="K302">
            <v>19004171.63950371</v>
          </cell>
        </row>
        <row r="303">
          <cell r="B303" t="str">
            <v>Wäscherei, chemische Reinigung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14149088.996337872</v>
          </cell>
          <cell r="I303">
            <v>0</v>
          </cell>
          <cell r="J303">
            <v>0</v>
          </cell>
          <cell r="K303">
            <v>14149088.996337872</v>
          </cell>
        </row>
        <row r="304">
          <cell r="B304" t="str">
            <v>Flughafen</v>
          </cell>
          <cell r="C304">
            <v>0</v>
          </cell>
          <cell r="D304">
            <v>0</v>
          </cell>
          <cell r="E304">
            <v>0</v>
          </cell>
          <cell r="F304">
            <v>15850260.981121952</v>
          </cell>
          <cell r="G304">
            <v>50886.264959897977</v>
          </cell>
          <cell r="H304">
            <v>237711655.11266112</v>
          </cell>
          <cell r="I304">
            <v>0</v>
          </cell>
          <cell r="J304">
            <v>0</v>
          </cell>
          <cell r="K304">
            <v>253612802.35874298</v>
          </cell>
        </row>
        <row r="305">
          <cell r="B305" t="str">
            <v>Grundstücks- und Wohnungswesen</v>
          </cell>
          <cell r="C305">
            <v>0</v>
          </cell>
          <cell r="D305">
            <v>0</v>
          </cell>
          <cell r="E305">
            <v>0</v>
          </cell>
          <cell r="F305">
            <v>5345206.4297101032</v>
          </cell>
          <cell r="G305">
            <v>7176.7339487530298</v>
          </cell>
          <cell r="H305">
            <v>56853812.321366332</v>
          </cell>
          <cell r="I305">
            <v>0</v>
          </cell>
          <cell r="J305">
            <v>0</v>
          </cell>
          <cell r="K305">
            <v>62206195.48502519</v>
          </cell>
        </row>
        <row r="306">
          <cell r="B306" t="str">
            <v>Erbringung von sonstigen wirtschaftlichen Dienstleistungen</v>
          </cell>
          <cell r="C306">
            <v>0</v>
          </cell>
          <cell r="D306">
            <v>0</v>
          </cell>
          <cell r="E306">
            <v>0</v>
          </cell>
          <cell r="F306">
            <v>40759056.111182407</v>
          </cell>
          <cell r="G306">
            <v>54725.089771344341</v>
          </cell>
          <cell r="H306">
            <v>433530071.66589123</v>
          </cell>
          <cell r="I306">
            <v>0</v>
          </cell>
          <cell r="J306">
            <v>0</v>
          </cell>
          <cell r="K306">
            <v>474343852.86684501</v>
          </cell>
        </row>
        <row r="307">
          <cell r="B307" t="str">
            <v>Erbringung von sonstigen Dienstleistungen</v>
          </cell>
          <cell r="C307">
            <v>0</v>
          </cell>
          <cell r="D307">
            <v>0</v>
          </cell>
          <cell r="E307">
            <v>0</v>
          </cell>
          <cell r="F307">
            <v>16097047.095148055</v>
          </cell>
          <cell r="G307">
            <v>21612.677804230436</v>
          </cell>
          <cell r="H307">
            <v>171214808.35406709</v>
          </cell>
          <cell r="I307">
            <v>0</v>
          </cell>
          <cell r="J307">
            <v>0</v>
          </cell>
          <cell r="K307">
            <v>187333468.12701938</v>
          </cell>
        </row>
        <row r="308">
          <cell r="B308" t="str">
            <v>Ergänzung M</v>
          </cell>
          <cell r="C308">
            <v>0</v>
          </cell>
          <cell r="D308">
            <v>0</v>
          </cell>
          <cell r="E308">
            <v>0</v>
          </cell>
          <cell r="F308">
            <v>32682944.639661603</v>
          </cell>
          <cell r="G308">
            <v>43881.709981666019</v>
          </cell>
          <cell r="H308">
            <v>347629230.99187076</v>
          </cell>
          <cell r="I308">
            <v>0</v>
          </cell>
          <cell r="J308">
            <v>0</v>
          </cell>
          <cell r="K308">
            <v>380356057.34151405</v>
          </cell>
        </row>
        <row r="309">
          <cell r="B309" t="str">
            <v>Ergänzung R</v>
          </cell>
          <cell r="C309">
            <v>0</v>
          </cell>
          <cell r="D309">
            <v>0</v>
          </cell>
          <cell r="E309">
            <v>0</v>
          </cell>
          <cell r="F309">
            <v>5810279.1329501169</v>
          </cell>
          <cell r="G309">
            <v>7801.1631643262754</v>
          </cell>
          <cell r="H309">
            <v>61800516.725303121</v>
          </cell>
          <cell r="I309">
            <v>0</v>
          </cell>
          <cell r="J309">
            <v>0</v>
          </cell>
          <cell r="K309">
            <v>67618597.021417558</v>
          </cell>
        </row>
        <row r="310">
          <cell r="B310" t="str">
            <v>GHD gesamt (berechnet)</v>
          </cell>
          <cell r="C310">
            <v>0</v>
          </cell>
          <cell r="D310">
            <v>0</v>
          </cell>
          <cell r="E310">
            <v>0</v>
          </cell>
          <cell r="F310">
            <v>631041441.85955596</v>
          </cell>
          <cell r="G310">
            <v>47096710.047968797</v>
          </cell>
          <cell r="H310">
            <v>9946306292.5369244</v>
          </cell>
          <cell r="I310">
            <v>0</v>
          </cell>
          <cell r="J310">
            <v>0</v>
          </cell>
          <cell r="K310">
            <v>10624444444.444448</v>
          </cell>
          <cell r="L310">
            <v>10624444444.444445</v>
          </cell>
        </row>
        <row r="312">
          <cell r="B312" t="str">
            <v>Umweltwärme</v>
          </cell>
          <cell r="C312" t="str">
            <v>Beleuchtung</v>
          </cell>
          <cell r="D312" t="str">
            <v>IKT</v>
          </cell>
          <cell r="E312" t="str">
            <v>Mechanische Energie</v>
          </cell>
          <cell r="F312" t="str">
            <v>Warmwasser</v>
          </cell>
          <cell r="G312" t="str">
            <v>Prozesswärme</v>
          </cell>
          <cell r="H312" t="str">
            <v>Raumwärme</v>
          </cell>
          <cell r="I312" t="str">
            <v>Prozesskälte</v>
          </cell>
          <cell r="J312" t="str">
            <v>Klimakälte</v>
          </cell>
          <cell r="K312" t="str">
            <v>Summe (berechnet)</v>
          </cell>
          <cell r="L312" t="str">
            <v>Summe (aus Energiebilanz)</v>
          </cell>
          <cell r="M312" t="str">
            <v>Kontrolle (Absolut)</v>
          </cell>
          <cell r="N312" t="str">
            <v>Kontrolle (Relativ)</v>
          </cell>
        </row>
        <row r="313">
          <cell r="B313" t="str">
            <v>Backgewerbe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17261.402464434497</v>
          </cell>
          <cell r="H313">
            <v>0</v>
          </cell>
          <cell r="I313">
            <v>0</v>
          </cell>
          <cell r="J313">
            <v>0</v>
          </cell>
          <cell r="K313">
            <v>17261.402464434497</v>
          </cell>
        </row>
        <row r="314">
          <cell r="B314" t="str">
            <v>Bäder</v>
          </cell>
          <cell r="C314">
            <v>0</v>
          </cell>
          <cell r="D314">
            <v>0</v>
          </cell>
          <cell r="E314">
            <v>0</v>
          </cell>
          <cell r="F314">
            <v>3889430.215935248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3889430.215935248</v>
          </cell>
        </row>
        <row r="315">
          <cell r="B315" t="str">
            <v>Baugewerbe</v>
          </cell>
          <cell r="C315">
            <v>0</v>
          </cell>
          <cell r="D315">
            <v>0</v>
          </cell>
          <cell r="E315">
            <v>0</v>
          </cell>
          <cell r="F315">
            <v>46298671.612803712</v>
          </cell>
          <cell r="G315">
            <v>0</v>
          </cell>
          <cell r="H315">
            <v>738950889.62133074</v>
          </cell>
          <cell r="I315">
            <v>0</v>
          </cell>
          <cell r="J315">
            <v>0</v>
          </cell>
          <cell r="K315">
            <v>785249561.23413444</v>
          </cell>
        </row>
        <row r="316">
          <cell r="B316" t="str">
            <v>Beherbergungsgewerbe</v>
          </cell>
          <cell r="C316">
            <v>0</v>
          </cell>
          <cell r="D316">
            <v>0</v>
          </cell>
          <cell r="E316">
            <v>0</v>
          </cell>
          <cell r="F316">
            <v>54237159.270457633</v>
          </cell>
          <cell r="G316">
            <v>11125477.858451776</v>
          </cell>
          <cell r="H316">
            <v>50306.508577347173</v>
          </cell>
          <cell r="I316">
            <v>0</v>
          </cell>
          <cell r="J316">
            <v>0</v>
          </cell>
          <cell r="K316">
            <v>65412943.637486756</v>
          </cell>
        </row>
        <row r="317">
          <cell r="B317" t="str">
            <v>Bekleidung, Leder, Textil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B318" t="str">
            <v>Deutsche Bahn AG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B319" t="str">
            <v>Deutsche Bundespost/Postdienst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B320" t="str">
            <v>Dienstleistungen der Informationstechnologie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B321" t="str">
            <v>Einzelhandel-Food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B322" t="str">
            <v>Einzelhandel-Nonfood</v>
          </cell>
          <cell r="C322">
            <v>0</v>
          </cell>
          <cell r="D322">
            <v>0</v>
          </cell>
          <cell r="E322">
            <v>0</v>
          </cell>
          <cell r="F322">
            <v>5988478.3492953209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5988478.3492953209</v>
          </cell>
        </row>
        <row r="323">
          <cell r="B323" t="str">
            <v>Fischerei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B324" t="str">
            <v>Fleischerei/Metzgerei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5251326.4079565778</v>
          </cell>
          <cell r="I324">
            <v>0</v>
          </cell>
          <cell r="J324">
            <v>0</v>
          </cell>
          <cell r="K324">
            <v>5251326.4079565778</v>
          </cell>
        </row>
        <row r="325">
          <cell r="B325" t="str">
            <v>Forstwirtschaft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B326" t="str">
            <v>Gartenbau/Gärtnereien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2917292.2654853822</v>
          </cell>
          <cell r="I326">
            <v>0</v>
          </cell>
          <cell r="J326">
            <v>0</v>
          </cell>
          <cell r="K326">
            <v>2917292.2654853822</v>
          </cell>
        </row>
        <row r="327">
          <cell r="B327" t="str">
            <v>Gaststättengewerbe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96112477.937781081</v>
          </cell>
          <cell r="I327">
            <v>0</v>
          </cell>
          <cell r="J327">
            <v>0</v>
          </cell>
          <cell r="K327">
            <v>96112477.937781081</v>
          </cell>
        </row>
        <row r="328">
          <cell r="B328" t="str">
            <v>Gebietskörperschaften und Sozialversicherungen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B329" t="str">
            <v>Großhandel-Food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B330" t="str">
            <v>Großhandel-Nonfood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B331" t="str">
            <v>Handelsvermittlungen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 t="str">
            <v>Holzgewerbe und Holzverarbeitung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B333" t="str">
            <v>KFZ-Gewerbe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B334" t="str">
            <v>Krankenhäuser</v>
          </cell>
          <cell r="C334">
            <v>0</v>
          </cell>
          <cell r="D334">
            <v>0</v>
          </cell>
          <cell r="E334">
            <v>0</v>
          </cell>
          <cell r="F334">
            <v>20075331.742657125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20075331.742657125</v>
          </cell>
        </row>
        <row r="335">
          <cell r="B335" t="str">
            <v>Kreditinstitute und Versicherungen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B336" t="str">
            <v>Landwirtschaft</v>
          </cell>
          <cell r="C336">
            <v>0</v>
          </cell>
          <cell r="D336">
            <v>0</v>
          </cell>
          <cell r="E336">
            <v>0</v>
          </cell>
          <cell r="F336">
            <v>5931270.0809416454</v>
          </cell>
          <cell r="G336">
            <v>0</v>
          </cell>
          <cell r="H336">
            <v>976034.55766681337</v>
          </cell>
          <cell r="I336">
            <v>0</v>
          </cell>
          <cell r="J336">
            <v>0</v>
          </cell>
          <cell r="K336">
            <v>6907304.6386084585</v>
          </cell>
        </row>
        <row r="337">
          <cell r="B337" t="str">
            <v>Metallgewerbe</v>
          </cell>
          <cell r="C337">
            <v>0</v>
          </cell>
          <cell r="D337">
            <v>0</v>
          </cell>
          <cell r="E337">
            <v>0</v>
          </cell>
          <cell r="F337">
            <v>3157944.3022218179</v>
          </cell>
          <cell r="G337">
            <v>0</v>
          </cell>
          <cell r="H337">
            <v>1071866.2773037122</v>
          </cell>
          <cell r="I337">
            <v>0</v>
          </cell>
          <cell r="J337">
            <v>0</v>
          </cell>
          <cell r="K337">
            <v>4229810.5795255303</v>
          </cell>
        </row>
        <row r="338">
          <cell r="B338" t="str">
            <v>Organisation ohne Erwerbszweck, Heime, Kirchen</v>
          </cell>
          <cell r="C338">
            <v>0</v>
          </cell>
          <cell r="D338">
            <v>0</v>
          </cell>
          <cell r="E338">
            <v>0</v>
          </cell>
          <cell r="F338">
            <v>86970585.174812034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86970585.174812034</v>
          </cell>
        </row>
        <row r="339">
          <cell r="B339" t="str">
            <v>Papier- und Druckgewerbe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4697038.1526434217</v>
          </cell>
          <cell r="I339">
            <v>0</v>
          </cell>
          <cell r="J339">
            <v>0</v>
          </cell>
          <cell r="K339">
            <v>4697038.1526434217</v>
          </cell>
        </row>
        <row r="340">
          <cell r="B340" t="str">
            <v>Rechenzentren</v>
          </cell>
          <cell r="C340">
            <v>0</v>
          </cell>
          <cell r="D340">
            <v>0</v>
          </cell>
          <cell r="E340">
            <v>0</v>
          </cell>
          <cell r="F340">
            <v>498912.56065540313</v>
          </cell>
          <cell r="G340">
            <v>0</v>
          </cell>
          <cell r="H340">
            <v>1193450.7651230891</v>
          </cell>
          <cell r="I340">
            <v>0</v>
          </cell>
          <cell r="J340">
            <v>0</v>
          </cell>
          <cell r="K340">
            <v>1692363.3257784923</v>
          </cell>
        </row>
        <row r="341">
          <cell r="B341" t="str">
            <v>Restl. Nahrungsmittelgewerbe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B342" t="str">
            <v>Schulen/Hochschulen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42551592.254438534</v>
          </cell>
          <cell r="I342">
            <v>0</v>
          </cell>
          <cell r="J342">
            <v>0</v>
          </cell>
          <cell r="K342">
            <v>42551592.254438534</v>
          </cell>
        </row>
        <row r="343">
          <cell r="B343" t="str">
            <v>sonstige betriebl. Dienstleistungen</v>
          </cell>
          <cell r="C343">
            <v>0</v>
          </cell>
          <cell r="D343">
            <v>0</v>
          </cell>
          <cell r="E343">
            <v>0</v>
          </cell>
          <cell r="F343">
            <v>428585.07388684625</v>
          </cell>
          <cell r="G343">
            <v>0</v>
          </cell>
          <cell r="H343">
            <v>161012.30823599198</v>
          </cell>
          <cell r="I343">
            <v>0</v>
          </cell>
          <cell r="J343">
            <v>0</v>
          </cell>
          <cell r="K343">
            <v>589597.38212283817</v>
          </cell>
        </row>
        <row r="344">
          <cell r="B344" t="str">
            <v>Spedition. Lagerei, Verkehrsvermittlung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B345" t="str">
            <v>Telekom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B346" t="str">
            <v>Verlagsgewerbe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B347" t="str">
            <v>Wäscherei, chemische Reinigung</v>
          </cell>
          <cell r="C347">
            <v>0</v>
          </cell>
          <cell r="D347">
            <v>0</v>
          </cell>
          <cell r="E347">
            <v>0</v>
          </cell>
          <cell r="F347">
            <v>1231269.6014085871</v>
          </cell>
          <cell r="G347">
            <v>202762.3807936472</v>
          </cell>
          <cell r="H347">
            <v>0</v>
          </cell>
          <cell r="I347">
            <v>0</v>
          </cell>
          <cell r="J347">
            <v>0</v>
          </cell>
          <cell r="K347">
            <v>1434031.9822022342</v>
          </cell>
        </row>
        <row r="348">
          <cell r="B348" t="str">
            <v>Flughafen</v>
          </cell>
          <cell r="C348">
            <v>0</v>
          </cell>
          <cell r="D348">
            <v>0</v>
          </cell>
          <cell r="E348">
            <v>0</v>
          </cell>
          <cell r="F348">
            <v>26651034.124347545</v>
          </cell>
          <cell r="G348">
            <v>0</v>
          </cell>
          <cell r="H348">
            <v>119251.21846328427</v>
          </cell>
          <cell r="I348">
            <v>0</v>
          </cell>
          <cell r="J348">
            <v>0</v>
          </cell>
          <cell r="K348">
            <v>26770285.342810828</v>
          </cell>
        </row>
        <row r="349">
          <cell r="B349" t="str">
            <v>Grundstücks- und Wohnungswesen</v>
          </cell>
          <cell r="C349">
            <v>0</v>
          </cell>
          <cell r="D349">
            <v>0</v>
          </cell>
          <cell r="E349">
            <v>0</v>
          </cell>
          <cell r="F349">
            <v>55313.524661197851</v>
          </cell>
          <cell r="G349">
            <v>0</v>
          </cell>
          <cell r="H349">
            <v>20780.374364412211</v>
          </cell>
          <cell r="I349">
            <v>0</v>
          </cell>
          <cell r="J349">
            <v>0</v>
          </cell>
          <cell r="K349">
            <v>76093.899025610066</v>
          </cell>
        </row>
        <row r="350">
          <cell r="B350" t="str">
            <v>Erbringung von sonstigen wirtschaftlichen Dienstleistungen</v>
          </cell>
          <cell r="C350">
            <v>0</v>
          </cell>
          <cell r="D350">
            <v>0</v>
          </cell>
          <cell r="E350">
            <v>0</v>
          </cell>
          <cell r="F350">
            <v>445068.89089414623</v>
          </cell>
          <cell r="G350">
            <v>0</v>
          </cell>
          <cell r="H350">
            <v>167205.0050576872</v>
          </cell>
          <cell r="I350">
            <v>0</v>
          </cell>
          <cell r="J350">
            <v>0</v>
          </cell>
          <cell r="K350">
            <v>612273.89595183346</v>
          </cell>
        </row>
        <row r="351">
          <cell r="B351" t="str">
            <v>Erbringung von sonstigen Dienstleistungen</v>
          </cell>
          <cell r="C351">
            <v>0</v>
          </cell>
          <cell r="D351">
            <v>0</v>
          </cell>
          <cell r="E351">
            <v>0</v>
          </cell>
          <cell r="F351">
            <v>166576.24418786482</v>
          </cell>
          <cell r="G351">
            <v>0</v>
          </cell>
          <cell r="H351">
            <v>62579.933852412956</v>
          </cell>
          <cell r="I351">
            <v>0</v>
          </cell>
          <cell r="J351">
            <v>0</v>
          </cell>
          <cell r="K351">
            <v>229156.17804027779</v>
          </cell>
        </row>
        <row r="352">
          <cell r="B352" t="str">
            <v>Ergänzung M</v>
          </cell>
          <cell r="C352">
            <v>0</v>
          </cell>
          <cell r="D352">
            <v>0</v>
          </cell>
          <cell r="E352">
            <v>0</v>
          </cell>
          <cell r="F352">
            <v>338211.2343273022</v>
          </cell>
          <cell r="G352">
            <v>0</v>
          </cell>
          <cell r="H352">
            <v>127060.35470745362</v>
          </cell>
          <cell r="I352">
            <v>0</v>
          </cell>
          <cell r="J352">
            <v>0</v>
          </cell>
          <cell r="K352">
            <v>465271.58903475583</v>
          </cell>
        </row>
        <row r="353">
          <cell r="B353" t="str">
            <v>Ergänzung R</v>
          </cell>
          <cell r="C353">
            <v>0</v>
          </cell>
          <cell r="D353">
            <v>0</v>
          </cell>
          <cell r="E353">
            <v>0</v>
          </cell>
          <cell r="F353">
            <v>60126.21258601419</v>
          </cell>
          <cell r="G353">
            <v>0</v>
          </cell>
          <cell r="H353">
            <v>22588.42144492895</v>
          </cell>
          <cell r="I353">
            <v>0</v>
          </cell>
          <cell r="J353">
            <v>0</v>
          </cell>
          <cell r="K353">
            <v>82714.63403094314</v>
          </cell>
        </row>
        <row r="354">
          <cell r="B354" t="str">
            <v>GHD gesamt (berechnet)</v>
          </cell>
          <cell r="C354">
            <v>0</v>
          </cell>
          <cell r="D354">
            <v>0</v>
          </cell>
          <cell r="E354">
            <v>0</v>
          </cell>
          <cell r="F354">
            <v>256423968.21607944</v>
          </cell>
          <cell r="G354">
            <v>11345501.641709859</v>
          </cell>
          <cell r="H354">
            <v>894452752.36443293</v>
          </cell>
          <cell r="I354">
            <v>0</v>
          </cell>
          <cell r="J354">
            <v>0</v>
          </cell>
          <cell r="K354">
            <v>1162222222.2222226</v>
          </cell>
          <cell r="L354">
            <v>1162222222.2222223</v>
          </cell>
        </row>
        <row r="356">
          <cell r="B356" t="str">
            <v>Solarwärme</v>
          </cell>
          <cell r="C356" t="str">
            <v>Beleuchtung</v>
          </cell>
          <cell r="D356" t="str">
            <v>IKT</v>
          </cell>
          <cell r="E356" t="str">
            <v>Mechanische Energie</v>
          </cell>
          <cell r="F356" t="str">
            <v>Warmwasser</v>
          </cell>
          <cell r="G356" t="str">
            <v>Prozesswärme</v>
          </cell>
          <cell r="H356" t="str">
            <v>Raumwärme</v>
          </cell>
          <cell r="I356" t="str">
            <v>Prozesskälte</v>
          </cell>
          <cell r="J356" t="str">
            <v>Klimakälte</v>
          </cell>
          <cell r="K356" t="str">
            <v>Summe (berechnet)</v>
          </cell>
          <cell r="L356" t="str">
            <v>Summe (aus Energiebilanz)</v>
          </cell>
          <cell r="M356" t="str">
            <v>Kontrolle (Absolut)</v>
          </cell>
          <cell r="N356" t="str">
            <v>Kontrolle (Relativ)</v>
          </cell>
        </row>
        <row r="357">
          <cell r="B357" t="str">
            <v>Backgewerbe</v>
          </cell>
          <cell r="C357">
            <v>0</v>
          </cell>
          <cell r="D357">
            <v>0</v>
          </cell>
          <cell r="E357">
            <v>0</v>
          </cell>
          <cell r="F357">
            <v>98736.956066597792</v>
          </cell>
          <cell r="G357">
            <v>0</v>
          </cell>
          <cell r="H357">
            <v>534273.24096928246</v>
          </cell>
          <cell r="I357">
            <v>0</v>
          </cell>
          <cell r="J357">
            <v>0</v>
          </cell>
          <cell r="K357">
            <v>633010.19703588029</v>
          </cell>
        </row>
        <row r="358">
          <cell r="B358" t="str">
            <v>Bäder</v>
          </cell>
          <cell r="C358">
            <v>0</v>
          </cell>
          <cell r="D358">
            <v>0</v>
          </cell>
          <cell r="E358">
            <v>0</v>
          </cell>
          <cell r="F358">
            <v>8757956.0310892928</v>
          </cell>
          <cell r="G358">
            <v>0</v>
          </cell>
          <cell r="H358">
            <v>1232657.0079402628</v>
          </cell>
          <cell r="I358">
            <v>0</v>
          </cell>
          <cell r="J358">
            <v>0</v>
          </cell>
          <cell r="K358">
            <v>9990613.0390295554</v>
          </cell>
        </row>
        <row r="359">
          <cell r="B359" t="str">
            <v>Baugewerbe</v>
          </cell>
          <cell r="C359">
            <v>0</v>
          </cell>
          <cell r="D359">
            <v>0</v>
          </cell>
          <cell r="E359">
            <v>0</v>
          </cell>
          <cell r="F359">
            <v>2637110.9163691229</v>
          </cell>
          <cell r="G359">
            <v>2088358.7404723316</v>
          </cell>
          <cell r="H359">
            <v>11940034.019271605</v>
          </cell>
          <cell r="I359">
            <v>0</v>
          </cell>
          <cell r="J359">
            <v>0</v>
          </cell>
          <cell r="K359">
            <v>16665503.67611306</v>
          </cell>
        </row>
        <row r="360">
          <cell r="B360" t="str">
            <v>Beherbergungsgewerbe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2230329.458394595</v>
          </cell>
          <cell r="H360">
            <v>2292283.0544611118</v>
          </cell>
          <cell r="I360">
            <v>0</v>
          </cell>
          <cell r="J360">
            <v>0</v>
          </cell>
          <cell r="K360">
            <v>4522612.5128557067</v>
          </cell>
        </row>
        <row r="361">
          <cell r="B361" t="str">
            <v>Bekleidung, Leder, Textil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B362" t="str">
            <v>Deutsche Bahn AG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B363" t="str">
            <v>Deutsche Bundespost/Postdienst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B364" t="str">
            <v>Dienstleistungen der Informationstechnologie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B365" t="str">
            <v>Einzelhandel-Food</v>
          </cell>
          <cell r="C365">
            <v>0</v>
          </cell>
          <cell r="D365">
            <v>0</v>
          </cell>
          <cell r="E365">
            <v>0</v>
          </cell>
          <cell r="F365">
            <v>800468.86945189873</v>
          </cell>
          <cell r="G365">
            <v>8724227.524894435</v>
          </cell>
          <cell r="H365">
            <v>2346537.1697027115</v>
          </cell>
          <cell r="I365">
            <v>0</v>
          </cell>
          <cell r="J365">
            <v>0</v>
          </cell>
          <cell r="K365">
            <v>11871233.564049046</v>
          </cell>
        </row>
        <row r="366">
          <cell r="B366" t="str">
            <v>Einzelhandel-Nonfood</v>
          </cell>
          <cell r="C366">
            <v>0</v>
          </cell>
          <cell r="D366">
            <v>0</v>
          </cell>
          <cell r="E366">
            <v>0</v>
          </cell>
          <cell r="F366">
            <v>3204274.3284414727</v>
          </cell>
          <cell r="G366">
            <v>0</v>
          </cell>
          <cell r="H366">
            <v>147473118.01309812</v>
          </cell>
          <cell r="I366">
            <v>0</v>
          </cell>
          <cell r="J366">
            <v>0</v>
          </cell>
          <cell r="K366">
            <v>150677392.34153959</v>
          </cell>
        </row>
        <row r="367">
          <cell r="B367" t="str">
            <v>Fischerei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B368" t="str">
            <v>Fleischerei/Metzgerei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B369" t="str">
            <v>Forstwirtschaft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B370" t="str">
            <v>Gartenbau/Gärtnereien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B371" t="str">
            <v>Gaststättengewerbe</v>
          </cell>
          <cell r="C371">
            <v>0</v>
          </cell>
          <cell r="D371">
            <v>0</v>
          </cell>
          <cell r="E371">
            <v>0</v>
          </cell>
          <cell r="F371">
            <v>23356009.102181289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23356009.102181289</v>
          </cell>
        </row>
        <row r="372">
          <cell r="B372" t="str">
            <v>Gebietskörperschaften und Sozialversicherungen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B373" t="str">
            <v>Großhandel-Food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8631174.2364565954</v>
          </cell>
          <cell r="I373">
            <v>0</v>
          </cell>
          <cell r="J373">
            <v>0</v>
          </cell>
          <cell r="K373">
            <v>8631174.2364565954</v>
          </cell>
        </row>
        <row r="374">
          <cell r="B374" t="str">
            <v>Großhandel-Nonfood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15036996.933951996</v>
          </cell>
          <cell r="I374">
            <v>0</v>
          </cell>
          <cell r="J374">
            <v>0</v>
          </cell>
          <cell r="K374">
            <v>15036996.933951996</v>
          </cell>
        </row>
        <row r="375">
          <cell r="B375" t="str">
            <v>Handelsvermittlungen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B376" t="str">
            <v>Holzgewerbe und Holzverarbeitung</v>
          </cell>
          <cell r="C376">
            <v>0</v>
          </cell>
          <cell r="D376">
            <v>0</v>
          </cell>
          <cell r="E376">
            <v>0</v>
          </cell>
          <cell r="F376">
            <v>131664.36303359337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131664.36303359337</v>
          </cell>
        </row>
        <row r="377">
          <cell r="B377" t="str">
            <v>KFZ-Gewerbe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B378" t="str">
            <v>Krankenhäuser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90176.067559556381</v>
          </cell>
          <cell r="H378">
            <v>0</v>
          </cell>
          <cell r="I378">
            <v>0</v>
          </cell>
          <cell r="J378">
            <v>0</v>
          </cell>
          <cell r="K378">
            <v>90176.067559556381</v>
          </cell>
        </row>
        <row r="379">
          <cell r="B379" t="str">
            <v>Kreditinstitute und Versicherungen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B380" t="str">
            <v>Landwirtschaft</v>
          </cell>
          <cell r="C380">
            <v>0</v>
          </cell>
          <cell r="D380">
            <v>0</v>
          </cell>
          <cell r="E380">
            <v>0</v>
          </cell>
          <cell r="F380">
            <v>1030616.2149561982</v>
          </cell>
          <cell r="G380">
            <v>0</v>
          </cell>
          <cell r="H380">
            <v>104246646.54435942</v>
          </cell>
          <cell r="I380">
            <v>0</v>
          </cell>
          <cell r="J380">
            <v>0</v>
          </cell>
          <cell r="K380">
            <v>105277262.75931561</v>
          </cell>
        </row>
        <row r="381">
          <cell r="B381" t="str">
            <v>Metallgewerbe</v>
          </cell>
          <cell r="C381">
            <v>0</v>
          </cell>
          <cell r="D381">
            <v>0</v>
          </cell>
          <cell r="E381">
            <v>0</v>
          </cell>
          <cell r="F381">
            <v>207383.09453622805</v>
          </cell>
          <cell r="G381">
            <v>0</v>
          </cell>
          <cell r="H381">
            <v>531255.19565722567</v>
          </cell>
          <cell r="I381">
            <v>0</v>
          </cell>
          <cell r="J381">
            <v>0</v>
          </cell>
          <cell r="K381">
            <v>738638.29019345366</v>
          </cell>
        </row>
        <row r="382">
          <cell r="B382" t="str">
            <v>Organisation ohne Erwerbszweck, Heime, Kirchen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B383" t="str">
            <v>Papier- und Druckgewerbe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B384" t="str">
            <v>Rechenzentren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B385" t="str">
            <v>Restl. Nahrungsmittelgewerbe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B386" t="str">
            <v>Schulen/Hochschulen</v>
          </cell>
          <cell r="C386">
            <v>0</v>
          </cell>
          <cell r="D386">
            <v>0</v>
          </cell>
          <cell r="E386">
            <v>0</v>
          </cell>
          <cell r="F386">
            <v>13220915.648467664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13220915.648467664</v>
          </cell>
        </row>
        <row r="387">
          <cell r="B387" t="str">
            <v>sonstige betriebl. Dienstleistungen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B388" t="str">
            <v>Spedition. Lagerei, Verkehrsvermittlung</v>
          </cell>
          <cell r="C388">
            <v>0</v>
          </cell>
          <cell r="D388">
            <v>0</v>
          </cell>
          <cell r="E388">
            <v>0</v>
          </cell>
          <cell r="F388">
            <v>777129.2291759667</v>
          </cell>
          <cell r="G388">
            <v>0</v>
          </cell>
          <cell r="H388">
            <v>1990779.150152497</v>
          </cell>
          <cell r="I388">
            <v>0</v>
          </cell>
          <cell r="J388">
            <v>0</v>
          </cell>
          <cell r="K388">
            <v>2767908.3793284637</v>
          </cell>
        </row>
        <row r="389">
          <cell r="B389" t="str">
            <v>Telekom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B390" t="str">
            <v>Verlagsgewerbe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B391" t="str">
            <v>Wäscherei, chemische Reinigung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B392" t="str">
            <v>Flughafen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B393" t="str">
            <v>Grundstücks- und Wohnungswesen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B394" t="str">
            <v>Erbringung von sonstigen wirtschaftlichen Dienstleistungen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B395" t="str">
            <v>Erbringung von sonstigen Dienstleistungen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B396" t="str">
            <v>Ergänzung M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B397" t="str">
            <v>Ergänzung R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B398" t="str">
            <v>GHD gesamt (berechnet)</v>
          </cell>
          <cell r="C398">
            <v>0</v>
          </cell>
          <cell r="D398">
            <v>0</v>
          </cell>
          <cell r="E398">
            <v>0</v>
          </cell>
          <cell r="F398">
            <v>54222264.753769338</v>
          </cell>
          <cell r="G398">
            <v>13133091.791320918</v>
          </cell>
          <cell r="H398">
            <v>296255754.56602091</v>
          </cell>
          <cell r="I398">
            <v>0</v>
          </cell>
          <cell r="J398">
            <v>0</v>
          </cell>
          <cell r="K398">
            <v>363611111.1111111</v>
          </cell>
          <cell r="L398">
            <v>363611111.1111111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41881.869221768211</v>
          </cell>
          <cell r="G401">
            <v>7321.8765232354572</v>
          </cell>
          <cell r="H401">
            <v>226626.00609110284</v>
          </cell>
          <cell r="I401">
            <v>0</v>
          </cell>
          <cell r="J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5364720.5453426484</v>
          </cell>
          <cell r="G402">
            <v>0</v>
          </cell>
          <cell r="H402">
            <v>522863.79546710569</v>
          </cell>
          <cell r="I402">
            <v>0</v>
          </cell>
          <cell r="J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20757395.465678621</v>
          </cell>
          <cell r="G403">
            <v>885832.12548708019</v>
          </cell>
          <cell r="H403">
            <v>318510076.84008795</v>
          </cell>
          <cell r="I403">
            <v>0</v>
          </cell>
          <cell r="J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23006113.435311534</v>
          </cell>
          <cell r="G404">
            <v>5665215.9199439352</v>
          </cell>
          <cell r="H404">
            <v>993670.79590016534</v>
          </cell>
          <cell r="I404">
            <v>0</v>
          </cell>
          <cell r="J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339539.86270215246</v>
          </cell>
          <cell r="G409">
            <v>3700609.891316954</v>
          </cell>
          <cell r="H409">
            <v>995345.27678997209</v>
          </cell>
          <cell r="I409">
            <v>0</v>
          </cell>
          <cell r="J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3899347.1216323902</v>
          </cell>
          <cell r="G410">
            <v>0</v>
          </cell>
          <cell r="H410">
            <v>62554590.382399149</v>
          </cell>
          <cell r="I410">
            <v>0</v>
          </cell>
          <cell r="J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2227487.8082175176</v>
          </cell>
          <cell r="I412">
            <v>0</v>
          </cell>
          <cell r="J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1237446.0183107478</v>
          </cell>
          <cell r="I414">
            <v>0</v>
          </cell>
          <cell r="J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9907063.7553399578</v>
          </cell>
          <cell r="G415">
            <v>0</v>
          </cell>
          <cell r="H415">
            <v>40768627.998366982</v>
          </cell>
          <cell r="I415">
            <v>0</v>
          </cell>
          <cell r="J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3661138.898770046</v>
          </cell>
          <cell r="I417">
            <v>0</v>
          </cell>
          <cell r="J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6378336.5840357076</v>
          </cell>
          <cell r="I418">
            <v>0</v>
          </cell>
          <cell r="J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55848.892384538958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8515478.4198782239</v>
          </cell>
          <cell r="G422">
            <v>38250.54385832265</v>
          </cell>
          <cell r="H422">
            <v>0</v>
          </cell>
          <cell r="I422">
            <v>0</v>
          </cell>
          <cell r="J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2953066.6428985931</v>
          </cell>
          <cell r="G424">
            <v>0</v>
          </cell>
          <cell r="H424">
            <v>44632959.579049885</v>
          </cell>
          <cell r="I424">
            <v>0</v>
          </cell>
          <cell r="J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1427491.8686412242</v>
          </cell>
          <cell r="G425">
            <v>0</v>
          </cell>
          <cell r="H425">
            <v>680006.01347150619</v>
          </cell>
          <cell r="I425">
            <v>0</v>
          </cell>
          <cell r="J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36890854.443348259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1992371.908913011</v>
          </cell>
          <cell r="I427">
            <v>0</v>
          </cell>
          <cell r="J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211626.84622739648</v>
          </cell>
          <cell r="G428">
            <v>0</v>
          </cell>
          <cell r="H428">
            <v>506233.43942049821</v>
          </cell>
          <cell r="I428">
            <v>0</v>
          </cell>
          <cell r="J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5607998.0813634899</v>
          </cell>
          <cell r="G430">
            <v>0</v>
          </cell>
          <cell r="H430">
            <v>18049373.739821911</v>
          </cell>
          <cell r="I430">
            <v>0</v>
          </cell>
          <cell r="J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181795.59842642481</v>
          </cell>
          <cell r="G431">
            <v>0</v>
          </cell>
          <cell r="H431">
            <v>68297.592971028804</v>
          </cell>
          <cell r="I431">
            <v>0</v>
          </cell>
          <cell r="J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329639.74221372692</v>
          </cell>
          <cell r="G432">
            <v>0</v>
          </cell>
          <cell r="H432">
            <v>844441.18329789129</v>
          </cell>
          <cell r="I432">
            <v>0</v>
          </cell>
          <cell r="J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522275.2906029505</v>
          </cell>
          <cell r="G435">
            <v>86006.98111217875</v>
          </cell>
          <cell r="H435">
            <v>0</v>
          </cell>
          <cell r="I435">
            <v>0</v>
          </cell>
          <cell r="J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11304735.028168535</v>
          </cell>
          <cell r="G436">
            <v>0</v>
          </cell>
          <cell r="H436">
            <v>50583.531589195751</v>
          </cell>
          <cell r="I436">
            <v>0</v>
          </cell>
          <cell r="J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23462.682042707256</v>
          </cell>
          <cell r="G437">
            <v>0</v>
          </cell>
          <cell r="H437">
            <v>8814.5407371346155</v>
          </cell>
          <cell r="I437">
            <v>0</v>
          </cell>
          <cell r="J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188787.64168639368</v>
          </cell>
          <cell r="G438">
            <v>0</v>
          </cell>
          <cell r="H438">
            <v>70924.387727000008</v>
          </cell>
          <cell r="I438">
            <v>0</v>
          </cell>
          <cell r="J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70657.682315260317</v>
          </cell>
          <cell r="G439">
            <v>0</v>
          </cell>
          <cell r="H439">
            <v>26544.92005755</v>
          </cell>
          <cell r="I439">
            <v>0</v>
          </cell>
          <cell r="J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143461.164387878</v>
          </cell>
          <cell r="G440">
            <v>0</v>
          </cell>
          <cell r="H440">
            <v>53895.981516178203</v>
          </cell>
          <cell r="I440">
            <v>0</v>
          </cell>
          <cell r="J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25504.10983532005</v>
          </cell>
          <cell r="G441">
            <v>0</v>
          </cell>
          <cell r="H441">
            <v>9581.471321078543</v>
          </cell>
          <cell r="I441">
            <v>0</v>
          </cell>
          <cell r="J441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9238890.2968751099</v>
          </cell>
          <cell r="G446">
            <v>642582.17068638664</v>
          </cell>
          <cell r="H446">
            <v>123377942.19083321</v>
          </cell>
          <cell r="I446">
            <v>0</v>
          </cell>
          <cell r="J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69529109.432322502</v>
          </cell>
          <cell r="G447">
            <v>238483115.05645889</v>
          </cell>
          <cell r="H447">
            <v>90670291.024001211</v>
          </cell>
          <cell r="I447">
            <v>0</v>
          </cell>
          <cell r="J447">
            <v>0</v>
          </cell>
        </row>
        <row r="448">
          <cell r="C448">
            <v>0</v>
          </cell>
          <cell r="D448">
            <v>0</v>
          </cell>
          <cell r="E448">
            <v>2655602224.7903919</v>
          </cell>
          <cell r="F448">
            <v>405196107.32307667</v>
          </cell>
          <cell r="G448">
            <v>7378498.1736029321</v>
          </cell>
          <cell r="H448">
            <v>8968535951.0210896</v>
          </cell>
          <cell r="I448">
            <v>0</v>
          </cell>
          <cell r="J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1414737720.7749252</v>
          </cell>
          <cell r="G449">
            <v>537030436.59604204</v>
          </cell>
          <cell r="H449">
            <v>14393973394.12998</v>
          </cell>
          <cell r="I449">
            <v>0</v>
          </cell>
          <cell r="J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52312716.865417749</v>
          </cell>
          <cell r="G450">
            <v>1178438292.8086169</v>
          </cell>
          <cell r="H450">
            <v>2554376177.2452335</v>
          </cell>
          <cell r="I450">
            <v>0</v>
          </cell>
          <cell r="J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58904803.44705835</v>
          </cell>
          <cell r="G451">
            <v>0</v>
          </cell>
          <cell r="H451">
            <v>684708669.97033489</v>
          </cell>
          <cell r="I451">
            <v>0</v>
          </cell>
          <cell r="J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16114762.551403323</v>
          </cell>
          <cell r="G452">
            <v>0</v>
          </cell>
          <cell r="H452">
            <v>198094610.27305391</v>
          </cell>
          <cell r="I452">
            <v>0</v>
          </cell>
          <cell r="J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60891258.664640561</v>
          </cell>
          <cell r="G453">
            <v>0</v>
          </cell>
          <cell r="H453">
            <v>1384344333.0935109</v>
          </cell>
          <cell r="I453">
            <v>0</v>
          </cell>
          <cell r="J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46578497.231905952</v>
          </cell>
          <cell r="G454">
            <v>12484555.084985936</v>
          </cell>
          <cell r="H454">
            <v>744999716.03911507</v>
          </cell>
          <cell r="I454">
            <v>0</v>
          </cell>
          <cell r="J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447492054.53964996</v>
          </cell>
          <cell r="G455">
            <v>6977918.8577539353</v>
          </cell>
          <cell r="H455">
            <v>15475607982.64917</v>
          </cell>
          <cell r="I455">
            <v>0</v>
          </cell>
          <cell r="J455">
            <v>0</v>
          </cell>
        </row>
        <row r="456">
          <cell r="C456">
            <v>0</v>
          </cell>
          <cell r="D456">
            <v>0</v>
          </cell>
          <cell r="E456">
            <v>173.34319741701131</v>
          </cell>
          <cell r="F456">
            <v>583275.87801698688</v>
          </cell>
          <cell r="G456">
            <v>0</v>
          </cell>
          <cell r="H456">
            <v>18976963.823699217</v>
          </cell>
          <cell r="I456">
            <v>0</v>
          </cell>
          <cell r="J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9622353.5196729861</v>
          </cell>
          <cell r="G457">
            <v>1784823.6945677625</v>
          </cell>
          <cell r="H457">
            <v>66902182.45689293</v>
          </cell>
          <cell r="I457">
            <v>0</v>
          </cell>
          <cell r="J457">
            <v>0</v>
          </cell>
        </row>
        <row r="458">
          <cell r="C458">
            <v>0</v>
          </cell>
          <cell r="D458">
            <v>0</v>
          </cell>
          <cell r="E458">
            <v>7396309730.8825455</v>
          </cell>
          <cell r="F458">
            <v>165236216.07103422</v>
          </cell>
          <cell r="G458">
            <v>193407370.20771617</v>
          </cell>
          <cell r="H458">
            <v>3168791978.3963881</v>
          </cell>
          <cell r="I458">
            <v>0</v>
          </cell>
          <cell r="J458">
            <v>0</v>
          </cell>
        </row>
        <row r="459">
          <cell r="C459">
            <v>0</v>
          </cell>
          <cell r="D459">
            <v>0</v>
          </cell>
          <cell r="E459">
            <v>625112651.86741149</v>
          </cell>
          <cell r="F459">
            <v>54061530.164596692</v>
          </cell>
          <cell r="G459">
            <v>0</v>
          </cell>
          <cell r="H459">
            <v>542976416.29870903</v>
          </cell>
          <cell r="I459">
            <v>0</v>
          </cell>
          <cell r="J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1000972511.6795024</v>
          </cell>
          <cell r="G460">
            <v>1671480489.2514536</v>
          </cell>
          <cell r="H460">
            <v>8426026133.1984472</v>
          </cell>
          <cell r="I460">
            <v>0</v>
          </cell>
          <cell r="J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388699348.90298557</v>
          </cell>
          <cell r="G461">
            <v>5895977.9689532053</v>
          </cell>
          <cell r="H461">
            <v>8801939993.0199661</v>
          </cell>
          <cell r="I461">
            <v>0</v>
          </cell>
          <cell r="J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72589283.502589032</v>
          </cell>
          <cell r="G462">
            <v>0</v>
          </cell>
          <cell r="H462">
            <v>966442421.84425819</v>
          </cell>
          <cell r="I462">
            <v>0</v>
          </cell>
          <cell r="J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178049865.2731652</v>
          </cell>
          <cell r="G463">
            <v>7790819.7467066301</v>
          </cell>
          <cell r="H463">
            <v>8631197418.1557064</v>
          </cell>
          <cell r="I463">
            <v>0</v>
          </cell>
          <cell r="J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181900980.78901571</v>
          </cell>
          <cell r="I464">
            <v>0</v>
          </cell>
          <cell r="J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53081827.201988406</v>
          </cell>
          <cell r="G465">
            <v>0</v>
          </cell>
          <cell r="H465">
            <v>1788006016.657306</v>
          </cell>
          <cell r="I465">
            <v>0</v>
          </cell>
          <cell r="J465">
            <v>0</v>
          </cell>
        </row>
        <row r="466">
          <cell r="C466">
            <v>0</v>
          </cell>
          <cell r="D466">
            <v>0</v>
          </cell>
          <cell r="E466">
            <v>920768.20640670264</v>
          </cell>
          <cell r="F466">
            <v>31969348.272359129</v>
          </cell>
          <cell r="G466">
            <v>2488181.2285761335</v>
          </cell>
          <cell r="H466">
            <v>423369805.48411971</v>
          </cell>
          <cell r="I466">
            <v>0</v>
          </cell>
          <cell r="J466">
            <v>0</v>
          </cell>
        </row>
        <row r="467">
          <cell r="C467">
            <v>0</v>
          </cell>
          <cell r="D467">
            <v>0</v>
          </cell>
          <cell r="E467">
            <v>50107984.61013747</v>
          </cell>
          <cell r="F467">
            <v>552130678.37231195</v>
          </cell>
          <cell r="G467">
            <v>259700611.70132023</v>
          </cell>
          <cell r="H467">
            <v>7470851181.7758188</v>
          </cell>
          <cell r="I467">
            <v>0</v>
          </cell>
          <cell r="J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166008761.12933639</v>
          </cell>
          <cell r="G468">
            <v>1500657.6707167693</v>
          </cell>
          <cell r="H468">
            <v>1993887698.335259</v>
          </cell>
          <cell r="I468">
            <v>0</v>
          </cell>
          <cell r="J468">
            <v>0</v>
          </cell>
        </row>
        <row r="469">
          <cell r="C469">
            <v>0</v>
          </cell>
          <cell r="D469">
            <v>0</v>
          </cell>
          <cell r="E469">
            <v>21284831584.725418</v>
          </cell>
          <cell r="F469">
            <v>311440880.80447477</v>
          </cell>
          <cell r="G469">
            <v>252757708.88757932</v>
          </cell>
          <cell r="H469">
            <v>29301120203.659187</v>
          </cell>
          <cell r="I469">
            <v>0</v>
          </cell>
          <cell r="J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71282154.955383822</v>
          </cell>
          <cell r="G470">
            <v>8159839.6852608724</v>
          </cell>
          <cell r="H470">
            <v>1382447226.7940824</v>
          </cell>
          <cell r="I470">
            <v>0</v>
          </cell>
          <cell r="J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765238431.41242623</v>
          </cell>
          <cell r="G471">
            <v>87635827.158118024</v>
          </cell>
          <cell r="H471">
            <v>7522520238.6566706</v>
          </cell>
          <cell r="I471">
            <v>0</v>
          </cell>
          <cell r="J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20308408.455229167</v>
          </cell>
          <cell r="G472">
            <v>1228178.2110298513</v>
          </cell>
          <cell r="H472">
            <v>115894626.70170824</v>
          </cell>
          <cell r="I472">
            <v>0</v>
          </cell>
          <cell r="J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20539259.528050229</v>
          </cell>
          <cell r="G473">
            <v>5165684.625820729</v>
          </cell>
          <cell r="H473">
            <v>366528550.14000243</v>
          </cell>
          <cell r="I473">
            <v>0</v>
          </cell>
          <cell r="J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6725400.8825172242</v>
          </cell>
          <cell r="G474">
            <v>348942.67239995138</v>
          </cell>
          <cell r="H474">
            <v>16693300.574298436</v>
          </cell>
          <cell r="I474">
            <v>0</v>
          </cell>
          <cell r="J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1782226307.4169083</v>
          </cell>
          <cell r="G475">
            <v>201674813.91592765</v>
          </cell>
          <cell r="H475">
            <v>15799566021.659597</v>
          </cell>
          <cell r="I475">
            <v>0</v>
          </cell>
          <cell r="J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30533617.971456233</v>
          </cell>
          <cell r="G476">
            <v>222309.7146663634</v>
          </cell>
          <cell r="H476">
            <v>276976351.74740952</v>
          </cell>
          <cell r="I476">
            <v>0</v>
          </cell>
          <cell r="J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200111728.52841994</v>
          </cell>
          <cell r="G477">
            <v>4719617.8847709885</v>
          </cell>
          <cell r="H477">
            <v>1031926755.301488</v>
          </cell>
          <cell r="I477">
            <v>0</v>
          </cell>
          <cell r="J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1854785.3710927679</v>
          </cell>
          <cell r="G478">
            <v>0</v>
          </cell>
          <cell r="H478">
            <v>11240442.328578204</v>
          </cell>
          <cell r="I478">
            <v>0</v>
          </cell>
          <cell r="J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89725846.850044563</v>
          </cell>
          <cell r="G479">
            <v>60595.206503001071</v>
          </cell>
          <cell r="H479">
            <v>399357912.33987397</v>
          </cell>
          <cell r="I479">
            <v>0</v>
          </cell>
          <cell r="J479">
            <v>0</v>
          </cell>
        </row>
        <row r="480">
          <cell r="C480">
            <v>0</v>
          </cell>
          <cell r="D480">
            <v>0</v>
          </cell>
          <cell r="E480">
            <v>212802052.68103674</v>
          </cell>
          <cell r="F480">
            <v>44459157.289939605</v>
          </cell>
          <cell r="G480">
            <v>334083852.35099357</v>
          </cell>
          <cell r="H480">
            <v>263860470.86951184</v>
          </cell>
          <cell r="I480">
            <v>0</v>
          </cell>
          <cell r="J480">
            <v>0</v>
          </cell>
        </row>
        <row r="481">
          <cell r="C481">
            <v>0</v>
          </cell>
          <cell r="D481">
            <v>0</v>
          </cell>
          <cell r="E481">
            <v>1715643634.3910315</v>
          </cell>
          <cell r="F481">
            <v>134390264.56714675</v>
          </cell>
          <cell r="G481">
            <v>3889557.654941937</v>
          </cell>
          <cell r="H481">
            <v>1427497887.0060656</v>
          </cell>
          <cell r="I481">
            <v>0</v>
          </cell>
          <cell r="J481">
            <v>0</v>
          </cell>
        </row>
        <row r="491">
          <cell r="B491" t="str">
            <v>Strom (basierend auf Eigenen Werten)</v>
          </cell>
          <cell r="C491" t="str">
            <v>Beleuchtung</v>
          </cell>
          <cell r="D491" t="str">
            <v>IKT</v>
          </cell>
          <cell r="E491" t="str">
            <v>Mechanische Energie</v>
          </cell>
          <cell r="F491" t="str">
            <v>Warmwasser</v>
          </cell>
          <cell r="G491" t="str">
            <v>Prozesswärme</v>
          </cell>
          <cell r="H491" t="str">
            <v>Raumwärme</v>
          </cell>
          <cell r="I491" t="str">
            <v>Prozesskälte</v>
          </cell>
          <cell r="J491" t="str">
            <v>Klimakälte</v>
          </cell>
          <cell r="K491" t="str">
            <v>Summe Eignene Werte (berechnet)</v>
          </cell>
          <cell r="L491" t="str">
            <v>Summe (berechnet)</v>
          </cell>
          <cell r="M491" t="str">
            <v>Kontrolle (Absolut)</v>
          </cell>
          <cell r="N491" t="str">
            <v>Kontrolle (Relativ)</v>
          </cell>
        </row>
        <row r="492">
          <cell r="B492" t="str">
            <v>Backgewerbe</v>
          </cell>
          <cell r="C492">
            <v>23111053.912934218</v>
          </cell>
          <cell r="D492">
            <v>6625817.0539168166</v>
          </cell>
          <cell r="E492">
            <v>8778855.4253197778</v>
          </cell>
          <cell r="F492">
            <v>392726.60772764502</v>
          </cell>
          <cell r="G492">
            <v>190247676.22735262</v>
          </cell>
          <cell r="H492">
            <v>1172144.3347794579</v>
          </cell>
          <cell r="I492">
            <v>1023674.6663739581</v>
          </cell>
          <cell r="J492">
            <v>7346283.6404285235</v>
          </cell>
          <cell r="K492">
            <v>238698231.86883304</v>
          </cell>
        </row>
        <row r="493">
          <cell r="B493" t="str">
            <v>Bäder</v>
          </cell>
          <cell r="C493">
            <v>147221538.00328261</v>
          </cell>
          <cell r="D493">
            <v>131119687.95949152</v>
          </cell>
          <cell r="E493">
            <v>34677962.129923716</v>
          </cell>
          <cell r="F493">
            <v>73223.564166208816</v>
          </cell>
          <cell r="G493">
            <v>146117702.5216462</v>
          </cell>
          <cell r="H493">
            <v>16071187.549327239</v>
          </cell>
          <cell r="I493">
            <v>9757871.0172957499</v>
          </cell>
          <cell r="J493">
            <v>132151095.06074147</v>
          </cell>
          <cell r="K493">
            <v>617190267.80587471</v>
          </cell>
        </row>
        <row r="494">
          <cell r="B494" t="str">
            <v>Baugewerbe</v>
          </cell>
          <cell r="C494">
            <v>3300838782.9993114</v>
          </cell>
          <cell r="D494">
            <v>1025606188.669541</v>
          </cell>
          <cell r="E494">
            <v>408005587.95649672</v>
          </cell>
          <cell r="F494">
            <v>15772628.807858592</v>
          </cell>
          <cell r="G494">
            <v>23594825.052130796</v>
          </cell>
          <cell r="H494">
            <v>109335009.45873733</v>
          </cell>
          <cell r="I494">
            <v>56355858.399968609</v>
          </cell>
          <cell r="J494">
            <v>101960807.59532474</v>
          </cell>
          <cell r="K494">
            <v>5041469688.9393682</v>
          </cell>
        </row>
        <row r="495">
          <cell r="B495" t="str">
            <v>Beherbergungsgewerbe</v>
          </cell>
          <cell r="C495">
            <v>2792501791.0448127</v>
          </cell>
          <cell r="D495">
            <v>661881130.3753469</v>
          </cell>
          <cell r="E495">
            <v>2057213272.8790662</v>
          </cell>
          <cell r="F495">
            <v>340744208.00755608</v>
          </cell>
          <cell r="G495">
            <v>2932466624.5138602</v>
          </cell>
          <cell r="H495">
            <v>343533562.86677521</v>
          </cell>
          <cell r="I495">
            <v>143624839.76587975</v>
          </cell>
          <cell r="J495">
            <v>649599284.4950211</v>
          </cell>
          <cell r="K495">
            <v>9921564713.9483204</v>
          </cell>
        </row>
        <row r="496">
          <cell r="B496" t="str">
            <v>Bekleidung, Leder, Textil</v>
          </cell>
          <cell r="C496">
            <v>34372642.6684478</v>
          </cell>
          <cell r="D496">
            <v>18429657.834376503</v>
          </cell>
          <cell r="E496">
            <v>13865939.346262565</v>
          </cell>
          <cell r="F496">
            <v>0</v>
          </cell>
          <cell r="G496">
            <v>26592972.448647309</v>
          </cell>
          <cell r="H496">
            <v>5322838.4925518055</v>
          </cell>
          <cell r="I496">
            <v>763761.48181836202</v>
          </cell>
          <cell r="J496">
            <v>23047.792744103117</v>
          </cell>
          <cell r="K496">
            <v>99370860.064848453</v>
          </cell>
        </row>
        <row r="497">
          <cell r="B497" t="str">
            <v>Deutsche Bahn AG</v>
          </cell>
          <cell r="C497">
            <v>509377944.65574777</v>
          </cell>
          <cell r="D497">
            <v>372982126.955428</v>
          </cell>
          <cell r="E497">
            <v>63916897.903833441</v>
          </cell>
          <cell r="F497">
            <v>0</v>
          </cell>
          <cell r="G497">
            <v>6778373.261448116</v>
          </cell>
          <cell r="H497">
            <v>0</v>
          </cell>
          <cell r="I497">
            <v>6098995.3359936336</v>
          </cell>
          <cell r="J497">
            <v>39019366.056045681</v>
          </cell>
          <cell r="K497">
            <v>998173704.16849661</v>
          </cell>
        </row>
        <row r="498">
          <cell r="B498" t="str">
            <v>Deutsche Bundespost/Postdienst</v>
          </cell>
          <cell r="C498">
            <v>150682406.42991865</v>
          </cell>
          <cell r="D498">
            <v>290297771.16919601</v>
          </cell>
          <cell r="E498">
            <v>33204077.105458498</v>
          </cell>
          <cell r="F498">
            <v>0</v>
          </cell>
          <cell r="G498">
            <v>3818086.7801715359</v>
          </cell>
          <cell r="H498">
            <v>0</v>
          </cell>
          <cell r="I498">
            <v>24452224.453526735</v>
          </cell>
          <cell r="J498">
            <v>0</v>
          </cell>
          <cell r="K498">
            <v>502454565.9382714</v>
          </cell>
        </row>
        <row r="499">
          <cell r="B499" t="str">
            <v>Dienstleistungen der Informationstechnologie</v>
          </cell>
          <cell r="C499">
            <v>2059449971.1016765</v>
          </cell>
          <cell r="D499">
            <v>4488371000.2448635</v>
          </cell>
          <cell r="E499">
            <v>66213711.561372831</v>
          </cell>
          <cell r="F499">
            <v>22532134.898434084</v>
          </cell>
          <cell r="G499">
            <v>7523112.864380694</v>
          </cell>
          <cell r="H499">
            <v>229939816.51433238</v>
          </cell>
          <cell r="I499">
            <v>4187894.6309926119</v>
          </cell>
          <cell r="J499">
            <v>300568374.89673519</v>
          </cell>
          <cell r="K499">
            <v>7178786016.7127886</v>
          </cell>
        </row>
        <row r="500">
          <cell r="B500" t="str">
            <v>Einzelhandel-Food</v>
          </cell>
          <cell r="C500">
            <v>502312555.85106921</v>
          </cell>
          <cell r="D500">
            <v>440162574.72308427</v>
          </cell>
          <cell r="E500">
            <v>185342441.85787025</v>
          </cell>
          <cell r="F500">
            <v>35222166.056051128</v>
          </cell>
          <cell r="G500">
            <v>2975823.2292033406</v>
          </cell>
          <cell r="H500">
            <v>63985025.674262561</v>
          </cell>
          <cell r="I500">
            <v>635903433.7120465</v>
          </cell>
          <cell r="J500">
            <v>20726331.047620781</v>
          </cell>
          <cell r="K500">
            <v>1886630352.1512079</v>
          </cell>
        </row>
        <row r="501">
          <cell r="B501" t="str">
            <v>Einzelhandel-Nonfood</v>
          </cell>
          <cell r="C501">
            <v>3389716413.8833418</v>
          </cell>
          <cell r="D501">
            <v>4398703817.7786407</v>
          </cell>
          <cell r="E501">
            <v>1088346376.8622828</v>
          </cell>
          <cell r="F501">
            <v>180270367.33846006</v>
          </cell>
          <cell r="G501">
            <v>27595846.354968909</v>
          </cell>
          <cell r="H501">
            <v>1393552891.5398355</v>
          </cell>
          <cell r="I501">
            <v>80486329.7616373</v>
          </cell>
          <cell r="J501">
            <v>246802514.38023272</v>
          </cell>
          <cell r="K501">
            <v>10805474557.899399</v>
          </cell>
        </row>
        <row r="502">
          <cell r="B502" t="str">
            <v>Fischerei</v>
          </cell>
          <cell r="C502">
            <v>33824891.235189341</v>
          </cell>
          <cell r="D502">
            <v>22369133.047052145</v>
          </cell>
          <cell r="E502">
            <v>1223270.6985010779</v>
          </cell>
          <cell r="F502">
            <v>0</v>
          </cell>
          <cell r="G502">
            <v>437117.08526501997</v>
          </cell>
          <cell r="H502">
            <v>2101827.4277233165</v>
          </cell>
          <cell r="I502">
            <v>1652903.8612132992</v>
          </cell>
          <cell r="J502">
            <v>0</v>
          </cell>
          <cell r="K502">
            <v>61609143.354944199</v>
          </cell>
        </row>
        <row r="503">
          <cell r="B503" t="str">
            <v>Fleischerei/Metzgerei</v>
          </cell>
          <cell r="C503">
            <v>95317889.80873774</v>
          </cell>
          <cell r="D503">
            <v>11938146.51442807</v>
          </cell>
          <cell r="E503">
            <v>17615313.329212938</v>
          </cell>
          <cell r="F503">
            <v>909611.61431785417</v>
          </cell>
          <cell r="G503">
            <v>1830872.67070606</v>
          </cell>
          <cell r="H503">
            <v>14523039.229207484</v>
          </cell>
          <cell r="I503">
            <v>21277265.154169958</v>
          </cell>
          <cell r="J503">
            <v>8287520.5003440799</v>
          </cell>
          <cell r="K503">
            <v>171699658.82112414</v>
          </cell>
        </row>
        <row r="504">
          <cell r="B504" t="str">
            <v>Forstwirtschaft</v>
          </cell>
          <cell r="C504">
            <v>65156300.745821796</v>
          </cell>
          <cell r="D504">
            <v>18116888.993037693</v>
          </cell>
          <cell r="E504">
            <v>11737786.931553269</v>
          </cell>
          <cell r="F504">
            <v>2813.7570836745044</v>
          </cell>
          <cell r="G504">
            <v>2264229.0822597225</v>
          </cell>
          <cell r="H504">
            <v>9803.5488316137071</v>
          </cell>
          <cell r="I504">
            <v>2639016.6253063683</v>
          </cell>
          <cell r="J504">
            <v>46583.882020863784</v>
          </cell>
          <cell r="K504">
            <v>99973423.565915003</v>
          </cell>
        </row>
        <row r="505">
          <cell r="B505" t="str">
            <v>Gartenbau/Gärtnereien</v>
          </cell>
          <cell r="C505">
            <v>73727309.974477947</v>
          </cell>
          <cell r="D505">
            <v>22056480.701496895</v>
          </cell>
          <cell r="E505">
            <v>1847108.9998972258</v>
          </cell>
          <cell r="F505">
            <v>1701796.3196581518</v>
          </cell>
          <cell r="G505">
            <v>38381922.581717104</v>
          </cell>
          <cell r="H505">
            <v>12222630.711840792</v>
          </cell>
          <cell r="I505">
            <v>3321579.6845095642</v>
          </cell>
          <cell r="J505">
            <v>8984458.34175268</v>
          </cell>
          <cell r="K505">
            <v>162243287.31535035</v>
          </cell>
        </row>
        <row r="506">
          <cell r="B506" t="str">
            <v>Gaststättengewerbe</v>
          </cell>
          <cell r="C506">
            <v>2416178441.2504935</v>
          </cell>
          <cell r="D506">
            <v>366345820.76242024</v>
          </cell>
          <cell r="E506">
            <v>1065365502.4617027</v>
          </cell>
          <cell r="F506">
            <v>157237313.59882581</v>
          </cell>
          <cell r="G506">
            <v>1941227962.0916946</v>
          </cell>
          <cell r="H506">
            <v>1133027532.1933467</v>
          </cell>
          <cell r="I506">
            <v>238667861.7099278</v>
          </cell>
          <cell r="J506">
            <v>669334383.95685804</v>
          </cell>
          <cell r="K506">
            <v>7987384818.0252695</v>
          </cell>
        </row>
        <row r="507">
          <cell r="B507" t="str">
            <v>Gebietskörperschaften und Sozialversicherungen</v>
          </cell>
          <cell r="C507">
            <v>1857137462.6727195</v>
          </cell>
          <cell r="D507">
            <v>1825115568.0750229</v>
          </cell>
          <cell r="E507">
            <v>209890947.58296713</v>
          </cell>
          <cell r="F507">
            <v>16797761.632878877</v>
          </cell>
          <cell r="G507">
            <v>48536079.316897914</v>
          </cell>
          <cell r="H507">
            <v>0</v>
          </cell>
          <cell r="I507">
            <v>49070962.024517484</v>
          </cell>
          <cell r="J507">
            <v>250960074.41706097</v>
          </cell>
          <cell r="K507">
            <v>4257508855.722065</v>
          </cell>
        </row>
        <row r="508">
          <cell r="B508" t="str">
            <v>Großhandel-Food</v>
          </cell>
          <cell r="C508">
            <v>560067873.86597455</v>
          </cell>
          <cell r="D508">
            <v>269102185.89893723</v>
          </cell>
          <cell r="E508">
            <v>49932628.747103184</v>
          </cell>
          <cell r="F508">
            <v>2547823.8257916244</v>
          </cell>
          <cell r="G508">
            <v>1907747.9420760847</v>
          </cell>
          <cell r="H508">
            <v>12977443.58929611</v>
          </cell>
          <cell r="I508">
            <v>777909350.69433415</v>
          </cell>
          <cell r="J508">
            <v>175848541.08119977</v>
          </cell>
          <cell r="K508">
            <v>1850293595.6447124</v>
          </cell>
        </row>
        <row r="509">
          <cell r="B509" t="str">
            <v>Großhandel-Nonfood</v>
          </cell>
          <cell r="C509">
            <v>3261906571.7378812</v>
          </cell>
          <cell r="D509">
            <v>1576311883.7780881</v>
          </cell>
          <cell r="E509">
            <v>317769409.73385042</v>
          </cell>
          <cell r="F509">
            <v>4715058.9916880466</v>
          </cell>
          <cell r="G509">
            <v>28633627.704190049</v>
          </cell>
          <cell r="H509">
            <v>543425676.32371426</v>
          </cell>
          <cell r="I509">
            <v>56303684.485463455</v>
          </cell>
          <cell r="J509">
            <v>136023373.98534888</v>
          </cell>
          <cell r="K509">
            <v>5925089286.7402239</v>
          </cell>
        </row>
        <row r="510">
          <cell r="B510" t="str">
            <v>Handelsvermittlungen</v>
          </cell>
          <cell r="C510">
            <v>12542830.153779408</v>
          </cell>
          <cell r="D510">
            <v>59767955.241168484</v>
          </cell>
          <cell r="E510">
            <v>10929317.453850452</v>
          </cell>
          <cell r="F510">
            <v>4085385.0989440377</v>
          </cell>
          <cell r="G510">
            <v>701719.19020601641</v>
          </cell>
          <cell r="H510">
            <v>0</v>
          </cell>
          <cell r="I510">
            <v>535512.65667627973</v>
          </cell>
          <cell r="J510">
            <v>0</v>
          </cell>
          <cell r="K510">
            <v>88562719.794624671</v>
          </cell>
        </row>
        <row r="511">
          <cell r="B511" t="str">
            <v>Holzgewerbe und Holzverarbeitung</v>
          </cell>
          <cell r="C511">
            <v>205826445.79289788</v>
          </cell>
          <cell r="D511">
            <v>42399363.232087955</v>
          </cell>
          <cell r="E511">
            <v>168301245.41891649</v>
          </cell>
          <cell r="F511">
            <v>3102688.6090298742</v>
          </cell>
          <cell r="G511">
            <v>125891310.61746603</v>
          </cell>
          <cell r="H511">
            <v>15789416.329908121</v>
          </cell>
          <cell r="I511">
            <v>2030021.7226855578</v>
          </cell>
          <cell r="J511">
            <v>12083510.941961395</v>
          </cell>
          <cell r="K511">
            <v>575424002.66495335</v>
          </cell>
        </row>
        <row r="512">
          <cell r="B512" t="str">
            <v>KFZ-Gewerbe</v>
          </cell>
          <cell r="C512">
            <v>868436278.36764145</v>
          </cell>
          <cell r="D512">
            <v>121721690.83832845</v>
          </cell>
          <cell r="E512">
            <v>67587020.111354068</v>
          </cell>
          <cell r="F512">
            <v>3278705.1266507539</v>
          </cell>
          <cell r="G512">
            <v>21151095.115385942</v>
          </cell>
          <cell r="H512">
            <v>48711333.972603187</v>
          </cell>
          <cell r="I512">
            <v>5903119.4702125741</v>
          </cell>
          <cell r="J512">
            <v>75100130.279336914</v>
          </cell>
          <cell r="K512">
            <v>1211889373.2815132</v>
          </cell>
        </row>
        <row r="513">
          <cell r="B513" t="str">
            <v>Krankenhäuser</v>
          </cell>
          <cell r="C513">
            <v>3620814905.4050202</v>
          </cell>
          <cell r="D513">
            <v>593577543.1594156</v>
          </cell>
          <cell r="E513">
            <v>120741605.8885653</v>
          </cell>
          <cell r="F513">
            <v>0</v>
          </cell>
          <cell r="G513">
            <v>221236420.8619836</v>
          </cell>
          <cell r="H513">
            <v>59236122.847776286</v>
          </cell>
          <cell r="I513">
            <v>38362291.029243581</v>
          </cell>
          <cell r="J513">
            <v>274760183.34440225</v>
          </cell>
          <cell r="K513">
            <v>4928729072.5364065</v>
          </cell>
        </row>
        <row r="514">
          <cell r="B514" t="str">
            <v>Kreditinstitute und Versicherungen</v>
          </cell>
          <cell r="C514">
            <v>368258389.04637402</v>
          </cell>
          <cell r="D514">
            <v>817693179.75432241</v>
          </cell>
          <cell r="E514">
            <v>79515406.566738948</v>
          </cell>
          <cell r="F514">
            <v>2652499.1694923025</v>
          </cell>
          <cell r="G514">
            <v>12221018.405273518</v>
          </cell>
          <cell r="H514">
            <v>148019642.70687324</v>
          </cell>
          <cell r="I514">
            <v>12213331.931644004</v>
          </cell>
          <cell r="J514">
            <v>14666485.965714797</v>
          </cell>
          <cell r="K514">
            <v>1455239953.5464327</v>
          </cell>
        </row>
        <row r="515">
          <cell r="B515" t="str">
            <v>Landwirtschaft</v>
          </cell>
          <cell r="C515">
            <v>2033050329.24646</v>
          </cell>
          <cell r="D515">
            <v>380716273.10069096</v>
          </cell>
          <cell r="E515">
            <v>2247790301.5861988</v>
          </cell>
          <cell r="F515">
            <v>79648240.705749556</v>
          </cell>
          <cell r="G515">
            <v>182342452.73117927</v>
          </cell>
          <cell r="H515">
            <v>395395278.99209172</v>
          </cell>
          <cell r="I515">
            <v>23477987.758823816</v>
          </cell>
          <cell r="J515">
            <v>586108096.84793258</v>
          </cell>
          <cell r="K515">
            <v>5928528960.9691267</v>
          </cell>
        </row>
        <row r="516">
          <cell r="B516" t="str">
            <v>Metallgewerbe</v>
          </cell>
          <cell r="C516">
            <v>598165347.23158038</v>
          </cell>
          <cell r="D516">
            <v>227867517.9066619</v>
          </cell>
          <cell r="E516">
            <v>553985275.54364693</v>
          </cell>
          <cell r="F516">
            <v>34676338.289566576</v>
          </cell>
          <cell r="G516">
            <v>273735097.23775071</v>
          </cell>
          <cell r="H516">
            <v>196024687.23941076</v>
          </cell>
          <cell r="I516">
            <v>9422428.8243830521</v>
          </cell>
          <cell r="J516">
            <v>7220386.178747233</v>
          </cell>
          <cell r="K516">
            <v>1901097078.4517472</v>
          </cell>
        </row>
        <row r="517">
          <cell r="B517" t="str">
            <v>Organisation ohne Erwerbszweck, Heime, Kirchen</v>
          </cell>
          <cell r="C517">
            <v>1323886595.8468263</v>
          </cell>
          <cell r="D517">
            <v>1211320484.9292729</v>
          </cell>
          <cell r="E517">
            <v>282731465.90494788</v>
          </cell>
          <cell r="F517">
            <v>294443420.84681273</v>
          </cell>
          <cell r="G517">
            <v>263970842.26535484</v>
          </cell>
          <cell r="H517">
            <v>1337869049.8105724</v>
          </cell>
          <cell r="I517">
            <v>141534342.63074622</v>
          </cell>
          <cell r="J517">
            <v>0</v>
          </cell>
          <cell r="K517">
            <v>4855756202.2345324</v>
          </cell>
        </row>
        <row r="518">
          <cell r="B518" t="str">
            <v>Papier- und Druckgewerbe</v>
          </cell>
          <cell r="C518">
            <v>95075154.218682617</v>
          </cell>
          <cell r="D518">
            <v>86432406.60403657</v>
          </cell>
          <cell r="E518">
            <v>67843210.832565606</v>
          </cell>
          <cell r="F518">
            <v>2154024.6853930545</v>
          </cell>
          <cell r="G518">
            <v>281445487.21274763</v>
          </cell>
          <cell r="H518">
            <v>11563486.774511943</v>
          </cell>
          <cell r="I518">
            <v>1786041.2497289449</v>
          </cell>
          <cell r="J518">
            <v>229184.7983145992</v>
          </cell>
          <cell r="K518">
            <v>546528996.37598097</v>
          </cell>
        </row>
        <row r="519">
          <cell r="B519" t="str">
            <v>Rechenzentren</v>
          </cell>
          <cell r="C519">
            <v>82222718.524236098</v>
          </cell>
          <cell r="D519">
            <v>10884619723.29254</v>
          </cell>
          <cell r="E519">
            <v>11532530.332898324</v>
          </cell>
          <cell r="F519">
            <v>4265808.2817935329</v>
          </cell>
          <cell r="G519">
            <v>1828038.989511824</v>
          </cell>
          <cell r="H519">
            <v>37481800.746994615</v>
          </cell>
          <cell r="I519">
            <v>4216103.6716717687</v>
          </cell>
          <cell r="J519">
            <v>4279181852.9494801</v>
          </cell>
          <cell r="K519">
            <v>15305348576.789125</v>
          </cell>
        </row>
        <row r="520">
          <cell r="B520" t="str">
            <v>Restl. Nahrungsmittelgewerbe</v>
          </cell>
          <cell r="C520">
            <v>40386950.893016003</v>
          </cell>
          <cell r="D520">
            <v>10625117.702906162</v>
          </cell>
          <cell r="E520">
            <v>11295884.423960414</v>
          </cell>
          <cell r="F520">
            <v>0</v>
          </cell>
          <cell r="G520">
            <v>215937.59259416931</v>
          </cell>
          <cell r="H520">
            <v>180657.71752275998</v>
          </cell>
          <cell r="I520">
            <v>713225.80883210117</v>
          </cell>
          <cell r="J520">
            <v>56771112.034489088</v>
          </cell>
          <cell r="K520">
            <v>120188886.1733207</v>
          </cell>
        </row>
        <row r="521">
          <cell r="B521" t="str">
            <v>Schulen/Hochschulen</v>
          </cell>
          <cell r="C521">
            <v>4693726732.4632874</v>
          </cell>
          <cell r="D521">
            <v>2215545748.4433036</v>
          </cell>
          <cell r="E521">
            <v>749255569.96837044</v>
          </cell>
          <cell r="F521">
            <v>148189598.47143295</v>
          </cell>
          <cell r="G521">
            <v>126955833.25578071</v>
          </cell>
          <cell r="H521">
            <v>193751215.55623385</v>
          </cell>
          <cell r="I521">
            <v>122755188.39071545</v>
          </cell>
          <cell r="J521">
            <v>229992147.54946432</v>
          </cell>
          <cell r="K521">
            <v>8480172034.0985889</v>
          </cell>
        </row>
        <row r="522">
          <cell r="B522" t="str">
            <v>sonstige betriebl. Dienstleistungen</v>
          </cell>
          <cell r="C522">
            <v>46583410.342467792</v>
          </cell>
          <cell r="D522">
            <v>49238940.18343465</v>
          </cell>
          <cell r="E522">
            <v>27882791.082801126</v>
          </cell>
          <cell r="F522">
            <v>6284310.1762224426</v>
          </cell>
          <cell r="G522">
            <v>1331930.1067211016</v>
          </cell>
          <cell r="H522">
            <v>30080329.221403673</v>
          </cell>
          <cell r="I522">
            <v>2724702.8048692341</v>
          </cell>
          <cell r="J522">
            <v>1767980.6921998078</v>
          </cell>
          <cell r="K522">
            <v>165894394.61011985</v>
          </cell>
        </row>
        <row r="523">
          <cell r="B523" t="str">
            <v>Spedition. Lagerei, Verkehrsvermittlung</v>
          </cell>
          <cell r="C523">
            <v>433651770.5337528</v>
          </cell>
          <cell r="D523">
            <v>609023099.61952543</v>
          </cell>
          <cell r="E523">
            <v>151809211.35054138</v>
          </cell>
          <cell r="F523">
            <v>7297099.7104101982</v>
          </cell>
          <cell r="G523">
            <v>365557045.6867913</v>
          </cell>
          <cell r="H523">
            <v>224793122.72881457</v>
          </cell>
          <cell r="I523">
            <v>14709192.39218151</v>
          </cell>
          <cell r="J523">
            <v>22487939.120766785</v>
          </cell>
          <cell r="K523">
            <v>1829328481.1427839</v>
          </cell>
        </row>
        <row r="524">
          <cell r="B524" t="str">
            <v>Telekom</v>
          </cell>
          <cell r="C524">
            <v>25608050.450230062</v>
          </cell>
          <cell r="D524">
            <v>536162504.60371041</v>
          </cell>
          <cell r="E524">
            <v>1437381.355586658</v>
          </cell>
          <cell r="F524">
            <v>0</v>
          </cell>
          <cell r="G524">
            <v>214273.66428860801</v>
          </cell>
          <cell r="H524">
            <v>0</v>
          </cell>
          <cell r="I524">
            <v>643878.47275240591</v>
          </cell>
          <cell r="J524">
            <v>12684268.619742841</v>
          </cell>
          <cell r="K524">
            <v>576750357.16631114</v>
          </cell>
        </row>
        <row r="525">
          <cell r="B525" t="str">
            <v>Verlagsgewerbe</v>
          </cell>
          <cell r="C525">
            <v>39808621.360257752</v>
          </cell>
          <cell r="D525">
            <v>152049075.42493322</v>
          </cell>
          <cell r="E525">
            <v>62271191.919830456</v>
          </cell>
          <cell r="F525">
            <v>1857811.7913497833</v>
          </cell>
          <cell r="G525">
            <v>4307194.9240085445</v>
          </cell>
          <cell r="H525">
            <v>0</v>
          </cell>
          <cell r="I525">
            <v>714916.59407968365</v>
          </cell>
          <cell r="J525">
            <v>109697.68480498328</v>
          </cell>
          <cell r="K525">
            <v>261118509.69926441</v>
          </cell>
        </row>
        <row r="526">
          <cell r="B526" t="str">
            <v>Wäscherei, chemische Reinigung</v>
          </cell>
          <cell r="C526">
            <v>119132568.10302554</v>
          </cell>
          <cell r="D526">
            <v>106645679.34580003</v>
          </cell>
          <cell r="E526">
            <v>81114973.098861739</v>
          </cell>
          <cell r="F526">
            <v>11436359.334963998</v>
          </cell>
          <cell r="G526">
            <v>35809108.98691795</v>
          </cell>
          <cell r="H526">
            <v>3018729.0932815331</v>
          </cell>
          <cell r="I526">
            <v>16419020.502961271</v>
          </cell>
          <cell r="J526">
            <v>3223490.2499508243</v>
          </cell>
          <cell r="K526">
            <v>376799928.71576285</v>
          </cell>
        </row>
        <row r="527">
          <cell r="B527" t="str">
            <v>Flughafen</v>
          </cell>
          <cell r="C527">
            <v>446645072.82271469</v>
          </cell>
          <cell r="D527">
            <v>601205715.54515374</v>
          </cell>
          <cell r="E527">
            <v>68818033.058723867</v>
          </cell>
          <cell r="F527">
            <v>6000644.8940209784</v>
          </cell>
          <cell r="G527">
            <v>29885361.179674689</v>
          </cell>
          <cell r="H527">
            <v>65731956.230208635</v>
          </cell>
          <cell r="I527">
            <v>40152790.027151488</v>
          </cell>
          <cell r="J527">
            <v>29801326.388486147</v>
          </cell>
          <cell r="K527">
            <v>1288240900.1461344</v>
          </cell>
        </row>
        <row r="528">
          <cell r="B528" t="str">
            <v>Grundstücks- und Wohnungswesen</v>
          </cell>
          <cell r="C528">
            <v>293223419.5700236</v>
          </cell>
          <cell r="D528">
            <v>347437778.99117756</v>
          </cell>
          <cell r="E528">
            <v>40949585.108935162</v>
          </cell>
          <cell r="F528">
            <v>3321323.8472359986</v>
          </cell>
          <cell r="G528">
            <v>8013258.4666492082</v>
          </cell>
          <cell r="H528">
            <v>22985721.597981527</v>
          </cell>
          <cell r="I528">
            <v>8261051.1578725092</v>
          </cell>
          <cell r="J528">
            <v>34510148.493704423</v>
          </cell>
          <cell r="K528">
            <v>758702287.23357999</v>
          </cell>
        </row>
        <row r="529">
          <cell r="B529" t="str">
            <v>Erbringung von sonstigen wirtschaftlichen Dienstleistungen</v>
          </cell>
          <cell r="C529">
            <v>1076358519.5505681</v>
          </cell>
          <cell r="D529">
            <v>1252115747.8294585</v>
          </cell>
          <cell r="E529">
            <v>244980485.78358182</v>
          </cell>
          <cell r="F529">
            <v>7181318.8187769493</v>
          </cell>
          <cell r="G529">
            <v>370185190.9166953</v>
          </cell>
          <cell r="H529">
            <v>221226397.69894633</v>
          </cell>
          <cell r="I529">
            <v>44542278.801859222</v>
          </cell>
          <cell r="J529">
            <v>60531387.220645547</v>
          </cell>
          <cell r="K529">
            <v>3277121326.620532</v>
          </cell>
        </row>
        <row r="530">
          <cell r="B530" t="str">
            <v>Erbringung von sonstigen Dienstleistungen</v>
          </cell>
          <cell r="C530">
            <v>3003042178.8737297</v>
          </cell>
          <cell r="D530">
            <v>2621179141.4171367</v>
          </cell>
          <cell r="E530">
            <v>642199893.69608068</v>
          </cell>
          <cell r="F530">
            <v>88165199.8942862</v>
          </cell>
          <cell r="G530">
            <v>24025268.073771387</v>
          </cell>
          <cell r="H530">
            <v>782749457.27348864</v>
          </cell>
          <cell r="I530">
            <v>602873991.31909716</v>
          </cell>
          <cell r="J530">
            <v>225193102.70761216</v>
          </cell>
          <cell r="K530">
            <v>7989428233.2552042</v>
          </cell>
        </row>
        <row r="531">
          <cell r="B531" t="str">
            <v>Ergänzung M</v>
          </cell>
          <cell r="C531">
            <v>8753266524.1739693</v>
          </cell>
          <cell r="D531">
            <v>8450366331.0286188</v>
          </cell>
          <cell r="E531">
            <v>1750725889.7445493</v>
          </cell>
          <cell r="F531">
            <v>205074312.84457541</v>
          </cell>
          <cell r="G531">
            <v>394612426.53576225</v>
          </cell>
          <cell r="H531">
            <v>1907207004.3458765</v>
          </cell>
          <cell r="I531">
            <v>1310284885.706439</v>
          </cell>
          <cell r="J531">
            <v>716772852.08359993</v>
          </cell>
          <cell r="K531">
            <v>23488310226.463387</v>
          </cell>
        </row>
        <row r="532">
          <cell r="B532" t="str">
            <v>Ergänzung R</v>
          </cell>
          <cell r="C532">
            <v>362198347.18248928</v>
          </cell>
          <cell r="D532">
            <v>394677774.37884879</v>
          </cell>
          <cell r="E532">
            <v>61323641.649158366</v>
          </cell>
          <cell r="F532">
            <v>5914304.9355647443</v>
          </cell>
          <cell r="G532">
            <v>17518646.856242958</v>
          </cell>
          <cell r="H532">
            <v>52050786.672774419</v>
          </cell>
          <cell r="I532">
            <v>29316717.652456664</v>
          </cell>
          <cell r="J532">
            <v>36113138.904891409</v>
          </cell>
          <cell r="K532">
            <v>959113358.23242664</v>
          </cell>
        </row>
        <row r="533">
          <cell r="B533" t="str">
            <v>GHD gesamt</v>
          </cell>
          <cell r="C533">
            <v>49814813001.994865</v>
          </cell>
          <cell r="D533">
            <v>47717924673.106903</v>
          </cell>
          <cell r="E533">
            <v>13139969003.393339</v>
          </cell>
          <cell r="F533">
            <v>1697949030.5527697</v>
          </cell>
          <cell r="G533">
            <v>8194085560.6013737</v>
          </cell>
          <cell r="H533">
            <v>9635066627.011837</v>
          </cell>
          <cell r="I533">
            <v>4547090528.0420589</v>
          </cell>
          <cell r="J533">
            <v>9426990464.1857262</v>
          </cell>
          <cell r="K533">
            <v>144173888888.88889</v>
          </cell>
          <cell r="L533">
            <v>144173888888.88889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1661413372.1630683</v>
          </cell>
          <cell r="I541">
            <v>0</v>
          </cell>
          <cell r="J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7001747.9738500779</v>
          </cell>
          <cell r="I550">
            <v>0</v>
          </cell>
          <cell r="J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130083466.70784557</v>
          </cell>
          <cell r="I555">
            <v>0</v>
          </cell>
          <cell r="J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4010493495.0695448</v>
          </cell>
          <cell r="I556">
            <v>0</v>
          </cell>
          <cell r="J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43861369.187789075</v>
          </cell>
          <cell r="I562">
            <v>0</v>
          </cell>
          <cell r="J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9992905.4846804682</v>
          </cell>
          <cell r="G569">
            <v>0</v>
          </cell>
          <cell r="H569">
            <v>69594727.47391507</v>
          </cell>
          <cell r="I569">
            <v>0</v>
          </cell>
          <cell r="J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2443.4696388517114</v>
          </cell>
          <cell r="G574">
            <v>0</v>
          </cell>
          <cell r="H574">
            <v>167440.12439480837</v>
          </cell>
          <cell r="I574">
            <v>0</v>
          </cell>
          <cell r="J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1289692.1933166201</v>
          </cell>
          <cell r="G575">
            <v>0</v>
          </cell>
          <cell r="H575">
            <v>8981949.9300483968</v>
          </cell>
          <cell r="I575">
            <v>0</v>
          </cell>
          <cell r="J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9834351.0516949221</v>
          </cell>
          <cell r="G576">
            <v>0</v>
          </cell>
          <cell r="H576">
            <v>68490488.814765692</v>
          </cell>
          <cell r="I576">
            <v>0</v>
          </cell>
          <cell r="J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3883897.8900181316</v>
          </cell>
          <cell r="G577">
            <v>0</v>
          </cell>
          <cell r="H577">
            <v>27049071.524463508</v>
          </cell>
          <cell r="I577">
            <v>0</v>
          </cell>
          <cell r="J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7885745.6883394672</v>
          </cell>
          <cell r="G578">
            <v>0</v>
          </cell>
          <cell r="H578">
            <v>54919595.001666784</v>
          </cell>
          <cell r="I578">
            <v>0</v>
          </cell>
          <cell r="J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1401905.0035384011</v>
          </cell>
          <cell r="G579">
            <v>0</v>
          </cell>
          <cell r="H579">
            <v>9763446.3585334998</v>
          </cell>
          <cell r="I579">
            <v>0</v>
          </cell>
          <cell r="J579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286204.08525356598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22361010.647077087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3636420.8740746905</v>
          </cell>
          <cell r="G585">
            <v>0</v>
          </cell>
          <cell r="H585">
            <v>3937664.9804797997</v>
          </cell>
          <cell r="I585">
            <v>0</v>
          </cell>
          <cell r="J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22499539.80360046</v>
          </cell>
          <cell r="G586">
            <v>0</v>
          </cell>
          <cell r="H586">
            <v>5436062.437613558</v>
          </cell>
          <cell r="I586">
            <v>0</v>
          </cell>
          <cell r="J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33423096.821326222</v>
          </cell>
          <cell r="I589">
            <v>0</v>
          </cell>
          <cell r="J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2913212.1975630638</v>
          </cell>
          <cell r="G591">
            <v>0</v>
          </cell>
          <cell r="H591">
            <v>2079151.2649965957</v>
          </cell>
          <cell r="I591">
            <v>0</v>
          </cell>
          <cell r="J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5464270.0161525793</v>
          </cell>
          <cell r="G592">
            <v>0</v>
          </cell>
          <cell r="H592">
            <v>35817145.008140266</v>
          </cell>
          <cell r="I592">
            <v>0</v>
          </cell>
          <cell r="J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218661.89391358491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2419453.398935115</v>
          </cell>
          <cell r="G596">
            <v>0</v>
          </cell>
          <cell r="H596">
            <v>18939317.799228989</v>
          </cell>
          <cell r="I596">
            <v>0</v>
          </cell>
          <cell r="J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8921900.9260534383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15318046.720757408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4272523.4492772575</v>
          </cell>
          <cell r="G599">
            <v>0</v>
          </cell>
          <cell r="H599">
            <v>1736121.9573966232</v>
          </cell>
          <cell r="I599">
            <v>0</v>
          </cell>
          <cell r="J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2471825.2136357878</v>
          </cell>
          <cell r="G600">
            <v>0</v>
          </cell>
          <cell r="H600">
            <v>27744849.600949861</v>
          </cell>
          <cell r="I600">
            <v>0</v>
          </cell>
          <cell r="J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979632.67468717427</v>
          </cell>
          <cell r="I604">
            <v>0</v>
          </cell>
          <cell r="J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14110612.205373991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10894069.203498384</v>
          </cell>
          <cell r="G606">
            <v>0</v>
          </cell>
          <cell r="H606">
            <v>10411218034.567432</v>
          </cell>
          <cell r="I606">
            <v>0</v>
          </cell>
          <cell r="J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284801.4009032516</v>
          </cell>
          <cell r="G607">
            <v>0</v>
          </cell>
          <cell r="H607">
            <v>3476409.812935621</v>
          </cell>
          <cell r="I607">
            <v>0</v>
          </cell>
          <cell r="J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72926902.823063225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152155.8594957949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24151084.72802094</v>
          </cell>
          <cell r="I610">
            <v>0</v>
          </cell>
          <cell r="J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315511.80559035914</v>
          </cell>
          <cell r="I611">
            <v>0</v>
          </cell>
          <cell r="J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7719131.448181197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1244487.3005309592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3958700.229240736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30186464.618865009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11921594.584536478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24205235.501878958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4303136.5837838668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14">
          <cell r="I14">
            <v>18951685.454359271</v>
          </cell>
        </row>
        <row r="16">
          <cell r="I16">
            <v>2949296194.6998038</v>
          </cell>
        </row>
        <row r="27">
          <cell r="I27">
            <v>904862626.94054937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hlen Super"/>
    </sheetNames>
    <sheetDataSet>
      <sheetData sheetId="0" refreshError="1">
        <row r="2">
          <cell r="F2">
            <v>1.1599999999999999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hlen Super"/>
    </sheetNames>
    <sheetDataSet>
      <sheetData sheetId="0" refreshError="1">
        <row r="2">
          <cell r="F2">
            <v>1.1599999999999999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ELE"/>
      <sheetName val="HEAT"/>
      <sheetName val="GEOTHERM"/>
      <sheetName val="SOLARTH"/>
      <sheetName val="INDWASTE"/>
      <sheetName val="MUNWASTE"/>
      <sheetName val="MUNWASTER"/>
      <sheetName val="MUNWASTEN"/>
      <sheetName val="WOODVEG"/>
      <sheetName val="CHARCOAL"/>
      <sheetName val="GBIOMASS"/>
      <sheetName val="LANDFILL"/>
      <sheetName val="SLUDGEGS"/>
      <sheetName val="OBIOGAS"/>
      <sheetName val="BIOGASOL"/>
      <sheetName val="BIODIESEL"/>
      <sheetName val="OBIOLIQ"/>
      <sheetName val="TOTCAP"/>
      <sheetName val="SBIOMASS"/>
      <sheetName val="GEOTHERM EFF"/>
      <sheetName val="INDWASTE EFF"/>
      <sheetName val="MUNWASTER EFF"/>
      <sheetName val="MUNWASTEN EFF"/>
      <sheetName val="WOODVEG EFF"/>
      <sheetName val="LANDFILL EFF"/>
      <sheetName val="SLUDGEGS EFF"/>
      <sheetName val="OBIOGAS EFF"/>
      <sheetName val="OBIOLIQ EFF"/>
      <sheetName val="Remarks"/>
    </sheetNames>
    <sheetDataSet>
      <sheetData sheetId="0"/>
      <sheetData sheetId="1">
        <row r="107">
          <cell r="G107" t="str">
            <v>Germany</v>
          </cell>
        </row>
        <row r="111">
          <cell r="G111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c - figures"/>
      <sheetName val="costs - data"/>
      <sheetName val="potentials &amp; flh &amp; cost - data"/>
      <sheetName val="cc FI, GR, IRL, PT"/>
      <sheetName val="cc BE, DK, IRL, LUX, NL"/>
      <sheetName val="cc F, DE, I, E, UK"/>
      <sheetName val="cc AT, NL, PT,  S"/>
      <sheetName val="Austria D"/>
      <sheetName val="Austria"/>
      <sheetName val="Belgium D"/>
      <sheetName val="Belgium"/>
      <sheetName val="Denmark D"/>
      <sheetName val="Denmark"/>
      <sheetName val="Finland D"/>
      <sheetName val="Finland"/>
      <sheetName val="France D"/>
      <sheetName val="France"/>
      <sheetName val="Germany D"/>
      <sheetName val="Germany"/>
      <sheetName val="Greece D"/>
      <sheetName val="Greece"/>
      <sheetName val="Ireland D"/>
      <sheetName val="Ireland"/>
      <sheetName val="Italy D"/>
      <sheetName val="Italy"/>
      <sheetName val="Luxembourg D"/>
      <sheetName val="Luxembourg"/>
      <sheetName val="Netherlands D"/>
      <sheetName val="Netherlands"/>
      <sheetName val="Portugal D"/>
      <sheetName val="Portugal"/>
      <sheetName val="Spain D"/>
      <sheetName val="Spain"/>
      <sheetName val="Sweden D"/>
      <sheetName val="Sweden"/>
      <sheetName val="United Kingdom D"/>
      <sheetName val="United Kingdom"/>
    </sheetNames>
    <sheetDataSet>
      <sheetData sheetId="0"/>
      <sheetData sheetId="1"/>
      <sheetData sheetId="2" refreshError="1">
        <row r="18">
          <cell r="B18">
            <v>0.25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merkungen"/>
      <sheetName val="Anteile PEV EE"/>
      <sheetName val="Anteile an EEV u PEV"/>
      <sheetName val="Strom letzter St"/>
      <sheetName val="Leistungsangaben"/>
      <sheetName val="Diagramm Strom"/>
      <sheetName val="Diagramm Leist"/>
      <sheetName val="Wärme"/>
      <sheetName val="Diagramm Wärme"/>
      <sheetName val="Kraftstoffe"/>
      <sheetName val=" Diagramm Kraftstoffe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Strom neu mehr feste B"/>
      <sheetName val="Strom vorletzt"/>
      <sheetName val="Tabelle1 (2)"/>
      <sheetName val="CO2 Emiss Strom"/>
      <sheetName val="CO2 Emiss Strom II"/>
      <sheetName val="Summe Em Wä"/>
      <sheetName val="Summe Em Kraftstoffe"/>
      <sheetName val="Biogas + fl B Wärme"/>
      <sheetName val="EE-Stromerzeugung DIW + ZSW"/>
      <sheetName val="Wärmeerzeugung  DIW + ZSW"/>
      <sheetName val="Kraftstoffe_neu"/>
      <sheetName val="EE am PEV  DIW + ZSW"/>
      <sheetName val="alte lange Reihe"/>
      <sheetName val="Tabelle1"/>
      <sheetName val="EE"/>
      <sheetName val="EE-Stromerzeugung"/>
      <sheetName val="EE-Wärmeerzeugung"/>
      <sheetName val="Abfallwärme"/>
      <sheetName val="HEAT"/>
      <sheetName val="Anteil EE am PEV"/>
      <sheetName val="Berech"/>
      <sheetName val="Kontrolle"/>
      <sheetName val="f B Industrie u Abfall"/>
      <sheetName val="Fotovoltaik"/>
      <sheetName val="Zeitreihe Klärgas"/>
      <sheetName val="Wärme u Strom neu"/>
      <sheetName val="Tabelle2"/>
      <sheetName val="Alte W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6">
          <cell r="AC6">
            <v>19771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V413"/>
  <sheetViews>
    <sheetView tabSelected="1" topLeftCell="A277" workbookViewId="0">
      <selection activeCell="B178" sqref="B178"/>
    </sheetView>
  </sheetViews>
  <sheetFormatPr baseColWidth="10" defaultColWidth="11.42578125" defaultRowHeight="14.25" x14ac:dyDescent="0.2"/>
  <cols>
    <col min="1" max="1" width="20.85546875" style="2" customWidth="1"/>
    <col min="2" max="9" width="18.5703125" style="2" customWidth="1"/>
    <col min="10" max="10" width="19.7109375" style="2" bestFit="1" customWidth="1"/>
    <col min="11" max="11" width="28.7109375" style="2" customWidth="1"/>
    <col min="12" max="12" width="30.7109375" style="2" customWidth="1"/>
    <col min="13" max="13" width="12.28515625" style="2" customWidth="1"/>
    <col min="14" max="14" width="12.85546875" style="2" customWidth="1"/>
    <col min="15" max="15" width="19.140625" style="2" bestFit="1" customWidth="1"/>
    <col min="16" max="16" width="11.42578125" style="2"/>
    <col min="17" max="17" width="19.140625" style="2" bestFit="1" customWidth="1"/>
    <col min="18" max="18" width="11.42578125" style="2"/>
    <col min="19" max="19" width="12.42578125" style="2" bestFit="1" customWidth="1"/>
    <col min="20" max="20" width="11.42578125" style="2"/>
    <col min="21" max="21" width="12.42578125" style="2" bestFit="1" customWidth="1"/>
    <col min="22" max="16384" width="11.42578125" style="2"/>
  </cols>
  <sheetData>
    <row r="2" spans="1:22" ht="18" x14ac:dyDescent="0.25">
      <c r="A2" s="1" t="s">
        <v>0</v>
      </c>
      <c r="N2" s="1"/>
    </row>
    <row r="4" spans="1:22" ht="18" x14ac:dyDescent="0.25">
      <c r="A4" s="1" t="s">
        <v>1</v>
      </c>
      <c r="N4" s="1" t="s">
        <v>2</v>
      </c>
    </row>
    <row r="5" spans="1:22" ht="86.25" x14ac:dyDescent="0.2">
      <c r="A5" s="3">
        <v>2019</v>
      </c>
      <c r="B5" s="4" t="str">
        <f>[1]Ergebnisdaten!C491</f>
        <v>Beleuchtung</v>
      </c>
      <c r="C5" s="4" t="str">
        <f>[1]Ergebnisdaten!D491</f>
        <v>IKT</v>
      </c>
      <c r="D5" s="4" t="str">
        <f>[1]Ergebnisdaten!E491</f>
        <v>Mechanische Energie</v>
      </c>
      <c r="E5" s="4" t="str">
        <f>[1]Ergebnisdaten!F491</f>
        <v>Warmwasser</v>
      </c>
      <c r="F5" s="4" t="str">
        <f>[1]Ergebnisdaten!G491</f>
        <v>Prozesswärme</v>
      </c>
      <c r="G5" s="4" t="str">
        <f>[1]Ergebnisdaten!H491</f>
        <v>Raumwärme</v>
      </c>
      <c r="H5" s="4" t="str">
        <f>[1]Ergebnisdaten!I491</f>
        <v>Prozesskälte</v>
      </c>
      <c r="I5" s="4" t="str">
        <f>[1]Ergebnisdaten!J491</f>
        <v>Klimakälte</v>
      </c>
      <c r="J5" s="5" t="s">
        <v>3</v>
      </c>
      <c r="L5" s="6"/>
      <c r="M5" s="4" t="str">
        <f>B5</f>
        <v>Beleuchtung</v>
      </c>
      <c r="N5" s="4" t="str">
        <f t="shared" ref="N5:T5" si="0">C5</f>
        <v>IKT</v>
      </c>
      <c r="O5" s="4" t="str">
        <f t="shared" si="0"/>
        <v>Mechanische Energie</v>
      </c>
      <c r="P5" s="4" t="str">
        <f t="shared" si="0"/>
        <v>Warmwasser</v>
      </c>
      <c r="Q5" s="4" t="str">
        <f t="shared" si="0"/>
        <v>Prozesswärme</v>
      </c>
      <c r="R5" s="4" t="str">
        <f t="shared" si="0"/>
        <v>Raumwärme</v>
      </c>
      <c r="S5" s="4" t="str">
        <f t="shared" si="0"/>
        <v>Prozesskälte</v>
      </c>
      <c r="T5" s="4" t="str">
        <f t="shared" si="0"/>
        <v>Klimakälte</v>
      </c>
      <c r="U5" s="5" t="str">
        <f>J5</f>
        <v>Summe</v>
      </c>
    </row>
    <row r="6" spans="1:22" ht="14.45" customHeight="1" x14ac:dyDescent="0.2">
      <c r="A6" s="7"/>
      <c r="B6" s="8" t="s">
        <v>4</v>
      </c>
      <c r="C6" s="9"/>
      <c r="D6" s="9"/>
      <c r="E6" s="9"/>
      <c r="F6" s="9"/>
      <c r="G6" s="9"/>
      <c r="H6" s="9"/>
      <c r="I6" s="9"/>
      <c r="J6" s="9"/>
      <c r="K6" s="10"/>
      <c r="L6" s="10"/>
      <c r="M6" s="9" t="s">
        <v>5</v>
      </c>
      <c r="N6" s="9"/>
      <c r="O6" s="9"/>
      <c r="P6" s="9"/>
      <c r="Q6" s="9"/>
      <c r="R6" s="9"/>
      <c r="S6" s="9"/>
      <c r="T6" s="9"/>
      <c r="U6" s="9"/>
      <c r="V6" s="11"/>
    </row>
    <row r="7" spans="1:22" ht="15" x14ac:dyDescent="0.25">
      <c r="A7" s="7" t="str">
        <f>[1]Ergebnisdaten!B492</f>
        <v>Backgewerbe</v>
      </c>
      <c r="B7" s="12">
        <f>([1]Ergebnisdaten!C492)</f>
        <v>23111053.912934218</v>
      </c>
      <c r="C7" s="12">
        <f>([1]Ergebnisdaten!D492)</f>
        <v>6625817.0539168166</v>
      </c>
      <c r="D7" s="12">
        <f>([1]Ergebnisdaten!E492)</f>
        <v>8778855.4253197778</v>
      </c>
      <c r="E7" s="12">
        <f>([1]Ergebnisdaten!F492)</f>
        <v>392726.60772764502</v>
      </c>
      <c r="F7" s="12">
        <f>([1]Ergebnisdaten!G492)</f>
        <v>190247676.22735262</v>
      </c>
      <c r="G7" s="12">
        <f>([1]Ergebnisdaten!H492)</f>
        <v>1172144.3347794579</v>
      </c>
      <c r="H7" s="12">
        <f>([1]Ergebnisdaten!I492)</f>
        <v>1023674.6663739581</v>
      </c>
      <c r="I7" s="12">
        <f>([1]Ergebnisdaten!J492)</f>
        <v>7346283.6404285235</v>
      </c>
      <c r="J7" s="13">
        <f>([1]Ergebnisdaten!K492)</f>
        <v>238698231.86883304</v>
      </c>
      <c r="L7" s="7" t="str">
        <f t="shared" ref="L7:L41" si="1">A7</f>
        <v>Backgewerbe</v>
      </c>
      <c r="M7" s="14">
        <f t="shared" ref="M7:T38" si="2">CONVERT(B7,"kWh","TJ")</f>
        <v>83.199794086563188</v>
      </c>
      <c r="N7" s="14">
        <f t="shared" si="2"/>
        <v>23.85294139410054</v>
      </c>
      <c r="O7" s="14">
        <f t="shared" si="2"/>
        <v>31.6038795311512</v>
      </c>
      <c r="P7" s="14">
        <f t="shared" si="2"/>
        <v>1.4138157878195219</v>
      </c>
      <c r="Q7" s="14">
        <f t="shared" si="2"/>
        <v>684.89163441846949</v>
      </c>
      <c r="R7" s="14">
        <f t="shared" si="2"/>
        <v>4.2197196052060484</v>
      </c>
      <c r="S7" s="14">
        <f t="shared" si="2"/>
        <v>3.6852287989462496</v>
      </c>
      <c r="T7" s="14">
        <f t="shared" si="2"/>
        <v>26.44662110554269</v>
      </c>
      <c r="U7" s="15">
        <f t="shared" ref="U7:U41" si="3">SUM(M7:T7)</f>
        <v>859.3136347277989</v>
      </c>
    </row>
    <row r="8" spans="1:22" ht="15" x14ac:dyDescent="0.25">
      <c r="A8" s="7" t="str">
        <f>[1]Ergebnisdaten!B493</f>
        <v>Bäder</v>
      </c>
      <c r="B8" s="12">
        <f>([1]Ergebnisdaten!C493)</f>
        <v>147221538.00328261</v>
      </c>
      <c r="C8" s="12">
        <f>([1]Ergebnisdaten!D493)</f>
        <v>131119687.95949152</v>
      </c>
      <c r="D8" s="12">
        <f>([1]Ergebnisdaten!E493)</f>
        <v>34677962.129923716</v>
      </c>
      <c r="E8" s="12">
        <f>([1]Ergebnisdaten!F493)</f>
        <v>73223.564166208816</v>
      </c>
      <c r="F8" s="12">
        <f>([1]Ergebnisdaten!G493)</f>
        <v>146117702.5216462</v>
      </c>
      <c r="G8" s="12">
        <f>([1]Ergebnisdaten!H493)</f>
        <v>16071187.549327239</v>
      </c>
      <c r="H8" s="12">
        <f>([1]Ergebnisdaten!I493)</f>
        <v>9757871.0172957499</v>
      </c>
      <c r="I8" s="12">
        <f>([1]Ergebnisdaten!J493)</f>
        <v>132151095.06074147</v>
      </c>
      <c r="J8" s="13">
        <f>([1]Ergebnisdaten!K493)</f>
        <v>617190267.80587471</v>
      </c>
      <c r="L8" s="7" t="str">
        <f t="shared" si="1"/>
        <v>Bäder</v>
      </c>
      <c r="M8" s="14">
        <f t="shared" si="2"/>
        <v>529.99753681181744</v>
      </c>
      <c r="N8" s="14">
        <f t="shared" si="2"/>
        <v>472.0308766541695</v>
      </c>
      <c r="O8" s="14">
        <f t="shared" si="2"/>
        <v>124.84066366772539</v>
      </c>
      <c r="P8" s="14">
        <f t="shared" si="2"/>
        <v>0.26360483099835175</v>
      </c>
      <c r="Q8" s="14">
        <f t="shared" si="2"/>
        <v>526.0237290779263</v>
      </c>
      <c r="R8" s="14">
        <f t="shared" si="2"/>
        <v>57.85627517757807</v>
      </c>
      <c r="S8" s="14">
        <f t="shared" si="2"/>
        <v>35.128335662264696</v>
      </c>
      <c r="T8" s="14">
        <f t="shared" si="2"/>
        <v>475.7439422186693</v>
      </c>
      <c r="U8" s="15">
        <f t="shared" si="3"/>
        <v>2221.8849641011489</v>
      </c>
    </row>
    <row r="9" spans="1:22" ht="15" x14ac:dyDescent="0.25">
      <c r="A9" s="7" t="str">
        <f>[1]Ergebnisdaten!B494</f>
        <v>Baugewerbe</v>
      </c>
      <c r="B9" s="12">
        <f>([1]Ergebnisdaten!C494)</f>
        <v>3300838782.9993114</v>
      </c>
      <c r="C9" s="12">
        <f>([1]Ergebnisdaten!D494)</f>
        <v>1025606188.669541</v>
      </c>
      <c r="D9" s="12">
        <f>([1]Ergebnisdaten!E494)</f>
        <v>408005587.95649672</v>
      </c>
      <c r="E9" s="12">
        <f>([1]Ergebnisdaten!F494)</f>
        <v>15772628.807858592</v>
      </c>
      <c r="F9" s="12">
        <f>([1]Ergebnisdaten!G494)</f>
        <v>23594825.052130796</v>
      </c>
      <c r="G9" s="12">
        <f>([1]Ergebnisdaten!H494)</f>
        <v>109335009.45873733</v>
      </c>
      <c r="H9" s="12">
        <f>([1]Ergebnisdaten!I494)</f>
        <v>56355858.399968609</v>
      </c>
      <c r="I9" s="12">
        <f>([1]Ergebnisdaten!J494)</f>
        <v>101960807.59532474</v>
      </c>
      <c r="J9" s="13">
        <f>([1]Ergebnisdaten!K494)</f>
        <v>5041469688.9393682</v>
      </c>
      <c r="L9" s="7" t="str">
        <f t="shared" si="1"/>
        <v>Baugewerbe</v>
      </c>
      <c r="M9" s="14">
        <f t="shared" si="2"/>
        <v>11883.01961879752</v>
      </c>
      <c r="N9" s="14">
        <f t="shared" si="2"/>
        <v>3692.182279210348</v>
      </c>
      <c r="O9" s="14">
        <f t="shared" si="2"/>
        <v>1468.8201166433882</v>
      </c>
      <c r="P9" s="14">
        <f t="shared" si="2"/>
        <v>56.781463708290936</v>
      </c>
      <c r="Q9" s="14">
        <f t="shared" si="2"/>
        <v>84.94137018767087</v>
      </c>
      <c r="R9" s="14">
        <f t="shared" si="2"/>
        <v>393.60603405145434</v>
      </c>
      <c r="S9" s="14">
        <f t="shared" si="2"/>
        <v>202.88109023988702</v>
      </c>
      <c r="T9" s="14">
        <f t="shared" si="2"/>
        <v>367.0589073431691</v>
      </c>
      <c r="U9" s="15">
        <f t="shared" si="3"/>
        <v>18149.290880181732</v>
      </c>
    </row>
    <row r="10" spans="1:22" ht="15" x14ac:dyDescent="0.25">
      <c r="A10" s="7" t="str">
        <f>[1]Ergebnisdaten!B495</f>
        <v>Beherbergungsgewerbe</v>
      </c>
      <c r="B10" s="12">
        <f>([1]Ergebnisdaten!C495)</f>
        <v>2792501791.0448127</v>
      </c>
      <c r="C10" s="12">
        <f>([1]Ergebnisdaten!D495)</f>
        <v>661881130.3753469</v>
      </c>
      <c r="D10" s="12">
        <f>([1]Ergebnisdaten!E495)</f>
        <v>2057213272.8790662</v>
      </c>
      <c r="E10" s="12">
        <f>([1]Ergebnisdaten!F495)</f>
        <v>340744208.00755608</v>
      </c>
      <c r="F10" s="12">
        <f>([1]Ergebnisdaten!G495)</f>
        <v>2932466624.5138602</v>
      </c>
      <c r="G10" s="12">
        <f>([1]Ergebnisdaten!H495)</f>
        <v>343533562.86677521</v>
      </c>
      <c r="H10" s="12">
        <f>([1]Ergebnisdaten!I495)</f>
        <v>143624839.76587975</v>
      </c>
      <c r="I10" s="12">
        <f>([1]Ergebnisdaten!J495)</f>
        <v>649599284.4950211</v>
      </c>
      <c r="J10" s="13">
        <f>([1]Ergebnisdaten!K495)</f>
        <v>9921564713.9483204</v>
      </c>
      <c r="L10" s="7" t="str">
        <f t="shared" si="1"/>
        <v>Beherbergungsgewerbe</v>
      </c>
      <c r="M10" s="14">
        <f t="shared" si="2"/>
        <v>10053.006447761327</v>
      </c>
      <c r="N10" s="14">
        <f t="shared" si="2"/>
        <v>2382.7720693512488</v>
      </c>
      <c r="O10" s="14">
        <f t="shared" si="2"/>
        <v>7405.9677823646389</v>
      </c>
      <c r="P10" s="14">
        <f t="shared" si="2"/>
        <v>1226.679148827202</v>
      </c>
      <c r="Q10" s="14">
        <f t="shared" si="2"/>
        <v>10556.879848249897</v>
      </c>
      <c r="R10" s="14">
        <f t="shared" si="2"/>
        <v>1236.7208263203909</v>
      </c>
      <c r="S10" s="14">
        <f t="shared" si="2"/>
        <v>517.0494231571671</v>
      </c>
      <c r="T10" s="14">
        <f t="shared" si="2"/>
        <v>2338.5574241820759</v>
      </c>
      <c r="U10" s="15">
        <f t="shared" si="3"/>
        <v>35717.632970213948</v>
      </c>
    </row>
    <row r="11" spans="1:22" ht="15" x14ac:dyDescent="0.25">
      <c r="A11" s="7" t="str">
        <f>[1]Ergebnisdaten!B496</f>
        <v>Bekleidung, Leder, Textil</v>
      </c>
      <c r="B11" s="12">
        <f>([1]Ergebnisdaten!C496)</f>
        <v>34372642.6684478</v>
      </c>
      <c r="C11" s="12">
        <f>([1]Ergebnisdaten!D496)</f>
        <v>18429657.834376503</v>
      </c>
      <c r="D11" s="12">
        <f>([1]Ergebnisdaten!E496)</f>
        <v>13865939.346262565</v>
      </c>
      <c r="E11" s="12">
        <f>([1]Ergebnisdaten!F496)</f>
        <v>0</v>
      </c>
      <c r="F11" s="12">
        <f>([1]Ergebnisdaten!G496)</f>
        <v>26592972.448647309</v>
      </c>
      <c r="G11" s="12">
        <f>([1]Ergebnisdaten!H496)</f>
        <v>5322838.4925518055</v>
      </c>
      <c r="H11" s="12">
        <f>([1]Ergebnisdaten!I496)</f>
        <v>763761.48181836202</v>
      </c>
      <c r="I11" s="12">
        <f>([1]Ergebnisdaten!J496)</f>
        <v>23047.792744103117</v>
      </c>
      <c r="J11" s="13">
        <f>([1]Ergebnisdaten!K496)</f>
        <v>99370860.064848453</v>
      </c>
      <c r="L11" s="7" t="str">
        <f t="shared" si="1"/>
        <v>Bekleidung, Leder, Textil</v>
      </c>
      <c r="M11" s="14">
        <f t="shared" si="2"/>
        <v>123.74151360641208</v>
      </c>
      <c r="N11" s="14">
        <f t="shared" si="2"/>
        <v>66.346768203755403</v>
      </c>
      <c r="O11" s="14">
        <f t="shared" si="2"/>
        <v>49.917381646545238</v>
      </c>
      <c r="P11" s="14">
        <f t="shared" si="2"/>
        <v>0</v>
      </c>
      <c r="Q11" s="14">
        <f t="shared" si="2"/>
        <v>95.73470081513031</v>
      </c>
      <c r="R11" s="14">
        <f t="shared" si="2"/>
        <v>19.1622185731865</v>
      </c>
      <c r="S11" s="14">
        <f t="shared" si="2"/>
        <v>2.7495413345461031</v>
      </c>
      <c r="T11" s="14">
        <f t="shared" si="2"/>
        <v>8.297205387877124E-2</v>
      </c>
      <c r="U11" s="15">
        <f t="shared" si="3"/>
        <v>357.73509623345444</v>
      </c>
    </row>
    <row r="12" spans="1:22" ht="15" x14ac:dyDescent="0.25">
      <c r="A12" s="7" t="str">
        <f>[1]Ergebnisdaten!B497</f>
        <v>Deutsche Bahn AG</v>
      </c>
      <c r="B12" s="12">
        <f>([1]Ergebnisdaten!C497)</f>
        <v>509377944.65574777</v>
      </c>
      <c r="C12" s="12">
        <f>([1]Ergebnisdaten!D497)</f>
        <v>372982126.955428</v>
      </c>
      <c r="D12" s="12">
        <f>([1]Ergebnisdaten!E497)</f>
        <v>63916897.903833441</v>
      </c>
      <c r="E12" s="12">
        <f>([1]Ergebnisdaten!F497)</f>
        <v>0</v>
      </c>
      <c r="F12" s="12">
        <f>([1]Ergebnisdaten!G497)</f>
        <v>6778373.261448116</v>
      </c>
      <c r="G12" s="12">
        <f>([1]Ergebnisdaten!H497)</f>
        <v>0</v>
      </c>
      <c r="H12" s="12">
        <f>([1]Ergebnisdaten!I497)</f>
        <v>6098995.3359936336</v>
      </c>
      <c r="I12" s="12">
        <f>([1]Ergebnisdaten!J497)</f>
        <v>39019366.056045681</v>
      </c>
      <c r="J12" s="13">
        <f>([1]Ergebnisdaten!K497)</f>
        <v>998173704.16849661</v>
      </c>
      <c r="L12" s="7" t="str">
        <f t="shared" si="1"/>
        <v>Deutsche Bahn AG</v>
      </c>
      <c r="M12" s="14">
        <f t="shared" si="2"/>
        <v>1833.7606007606921</v>
      </c>
      <c r="N12" s="14">
        <f t="shared" si="2"/>
        <v>1342.7356570395409</v>
      </c>
      <c r="O12" s="14">
        <f t="shared" si="2"/>
        <v>230.10083245380039</v>
      </c>
      <c r="P12" s="14">
        <f t="shared" si="2"/>
        <v>0</v>
      </c>
      <c r="Q12" s="14">
        <f t="shared" si="2"/>
        <v>24.402143741213219</v>
      </c>
      <c r="R12" s="14">
        <f t="shared" si="2"/>
        <v>0</v>
      </c>
      <c r="S12" s="14">
        <f t="shared" si="2"/>
        <v>21.95638320957708</v>
      </c>
      <c r="T12" s="14">
        <f t="shared" si="2"/>
        <v>140.46971780176446</v>
      </c>
      <c r="U12" s="15">
        <f t="shared" si="3"/>
        <v>3593.4253350065883</v>
      </c>
    </row>
    <row r="13" spans="1:22" ht="15" x14ac:dyDescent="0.25">
      <c r="A13" s="7" t="str">
        <f>[1]Ergebnisdaten!B498</f>
        <v>Deutsche Bundespost/Postdienst</v>
      </c>
      <c r="B13" s="12">
        <f>([1]Ergebnisdaten!C498)</f>
        <v>150682406.42991865</v>
      </c>
      <c r="C13" s="12">
        <f>([1]Ergebnisdaten!D498)</f>
        <v>290297771.16919601</v>
      </c>
      <c r="D13" s="12">
        <f>([1]Ergebnisdaten!E498)</f>
        <v>33204077.105458498</v>
      </c>
      <c r="E13" s="12">
        <f>([1]Ergebnisdaten!F498)</f>
        <v>0</v>
      </c>
      <c r="F13" s="12">
        <f>([1]Ergebnisdaten!G498)</f>
        <v>3818086.7801715359</v>
      </c>
      <c r="G13" s="12">
        <f>([1]Ergebnisdaten!H498)</f>
        <v>0</v>
      </c>
      <c r="H13" s="12">
        <f>([1]Ergebnisdaten!I498)</f>
        <v>24452224.453526735</v>
      </c>
      <c r="I13" s="12">
        <f>([1]Ergebnisdaten!J498)</f>
        <v>0</v>
      </c>
      <c r="J13" s="13">
        <f>([1]Ergebnisdaten!K498)</f>
        <v>502454565.9382714</v>
      </c>
      <c r="L13" s="7" t="str">
        <f t="shared" si="1"/>
        <v>Deutsche Bundespost/Postdienst</v>
      </c>
      <c r="M13" s="14">
        <f t="shared" si="2"/>
        <v>542.4566631477071</v>
      </c>
      <c r="N13" s="14">
        <f t="shared" si="2"/>
        <v>1045.0719762091057</v>
      </c>
      <c r="O13" s="14">
        <f t="shared" si="2"/>
        <v>119.53467757965059</v>
      </c>
      <c r="P13" s="14">
        <f t="shared" si="2"/>
        <v>0</v>
      </c>
      <c r="Q13" s="14">
        <f t="shared" si="2"/>
        <v>13.74511240861753</v>
      </c>
      <c r="R13" s="14">
        <f t="shared" si="2"/>
        <v>0</v>
      </c>
      <c r="S13" s="14">
        <f t="shared" si="2"/>
        <v>88.028008032696249</v>
      </c>
      <c r="T13" s="14">
        <f t="shared" si="2"/>
        <v>0</v>
      </c>
      <c r="U13" s="15">
        <f t="shared" si="3"/>
        <v>1808.8364373777774</v>
      </c>
    </row>
    <row r="14" spans="1:22" ht="15" x14ac:dyDescent="0.25">
      <c r="A14" s="7" t="str">
        <f>[1]Ergebnisdaten!B499</f>
        <v>Dienstleistungen der Informationstechnologie</v>
      </c>
      <c r="B14" s="12">
        <f>([1]Ergebnisdaten!C499)</f>
        <v>2059449971.1016765</v>
      </c>
      <c r="C14" s="12">
        <f>([1]Ergebnisdaten!D499)</f>
        <v>4488371000.2448635</v>
      </c>
      <c r="D14" s="12">
        <f>([1]Ergebnisdaten!E499)</f>
        <v>66213711.561372831</v>
      </c>
      <c r="E14" s="12">
        <f>([1]Ergebnisdaten!F499)</f>
        <v>22532134.898434084</v>
      </c>
      <c r="F14" s="12">
        <f>([1]Ergebnisdaten!G499)</f>
        <v>7523112.864380694</v>
      </c>
      <c r="G14" s="12">
        <f>([1]Ergebnisdaten!H499)</f>
        <v>229939816.51433238</v>
      </c>
      <c r="H14" s="12">
        <f>([1]Ergebnisdaten!I499)</f>
        <v>4187894.6309926119</v>
      </c>
      <c r="I14" s="12">
        <f>([1]Ergebnisdaten!J499)</f>
        <v>300568374.89673519</v>
      </c>
      <c r="J14" s="13">
        <f>([1]Ergebnisdaten!K499)</f>
        <v>7178786016.7127886</v>
      </c>
      <c r="L14" s="7" t="str">
        <f t="shared" si="1"/>
        <v>Dienstleistungen der Informationstechnologie</v>
      </c>
      <c r="M14" s="14">
        <f t="shared" si="2"/>
        <v>7414.0198959660356</v>
      </c>
      <c r="N14" s="14">
        <f t="shared" si="2"/>
        <v>16158.135600881511</v>
      </c>
      <c r="O14" s="14">
        <f t="shared" si="2"/>
        <v>238.36936162094219</v>
      </c>
      <c r="P14" s="14">
        <f t="shared" si="2"/>
        <v>81.115685634362706</v>
      </c>
      <c r="Q14" s="14">
        <f t="shared" si="2"/>
        <v>27.083206311770503</v>
      </c>
      <c r="R14" s="14">
        <f t="shared" si="2"/>
        <v>827.78333945159659</v>
      </c>
      <c r="S14" s="14">
        <f t="shared" si="2"/>
        <v>15.076420671573404</v>
      </c>
      <c r="T14" s="14">
        <f t="shared" si="2"/>
        <v>1082.0461496282467</v>
      </c>
      <c r="U14" s="15">
        <f t="shared" si="3"/>
        <v>25843.62966016604</v>
      </c>
    </row>
    <row r="15" spans="1:22" ht="15" x14ac:dyDescent="0.25">
      <c r="A15" s="7" t="str">
        <f>[1]Ergebnisdaten!B500</f>
        <v>Einzelhandel-Food</v>
      </c>
      <c r="B15" s="12">
        <f>([1]Ergebnisdaten!C500)</f>
        <v>502312555.85106921</v>
      </c>
      <c r="C15" s="12">
        <f>([1]Ergebnisdaten!D500)</f>
        <v>440162574.72308427</v>
      </c>
      <c r="D15" s="12">
        <f>([1]Ergebnisdaten!E500)</f>
        <v>185342441.85787025</v>
      </c>
      <c r="E15" s="12">
        <f>([1]Ergebnisdaten!F500)</f>
        <v>35222166.056051128</v>
      </c>
      <c r="F15" s="12">
        <f>([1]Ergebnisdaten!G500)</f>
        <v>2975823.2292033406</v>
      </c>
      <c r="G15" s="12">
        <f>([1]Ergebnisdaten!H500)</f>
        <v>63985025.674262561</v>
      </c>
      <c r="H15" s="12">
        <f>([1]Ergebnisdaten!I500)</f>
        <v>635903433.7120465</v>
      </c>
      <c r="I15" s="12">
        <f>([1]Ergebnisdaten!J500)</f>
        <v>20726331.047620781</v>
      </c>
      <c r="J15" s="13">
        <f>([1]Ergebnisdaten!K500)</f>
        <v>1886630352.1512079</v>
      </c>
      <c r="L15" s="7" t="str">
        <f t="shared" si="1"/>
        <v>Einzelhandel-Food</v>
      </c>
      <c r="M15" s="14">
        <f t="shared" si="2"/>
        <v>1808.3252010638491</v>
      </c>
      <c r="N15" s="14">
        <f t="shared" si="2"/>
        <v>1584.5852690031036</v>
      </c>
      <c r="O15" s="14">
        <f t="shared" si="2"/>
        <v>667.2327906883329</v>
      </c>
      <c r="P15" s="14">
        <f t="shared" si="2"/>
        <v>126.79979780178407</v>
      </c>
      <c r="Q15" s="14">
        <f t="shared" si="2"/>
        <v>10.712963625132025</v>
      </c>
      <c r="R15" s="14">
        <f t="shared" si="2"/>
        <v>230.34609242734524</v>
      </c>
      <c r="S15" s="14">
        <f t="shared" si="2"/>
        <v>2289.252361363368</v>
      </c>
      <c r="T15" s="14">
        <f t="shared" si="2"/>
        <v>74.614791771434824</v>
      </c>
      <c r="U15" s="15">
        <f t="shared" si="3"/>
        <v>6791.8692677443505</v>
      </c>
    </row>
    <row r="16" spans="1:22" ht="15" x14ac:dyDescent="0.25">
      <c r="A16" s="7" t="str">
        <f>[1]Ergebnisdaten!B501</f>
        <v>Einzelhandel-Nonfood</v>
      </c>
      <c r="B16" s="12">
        <f>([1]Ergebnisdaten!C501)</f>
        <v>3389716413.8833418</v>
      </c>
      <c r="C16" s="12">
        <f>([1]Ergebnisdaten!D501)</f>
        <v>4398703817.7786407</v>
      </c>
      <c r="D16" s="12">
        <f>([1]Ergebnisdaten!E501)</f>
        <v>1088346376.8622828</v>
      </c>
      <c r="E16" s="12">
        <f>([1]Ergebnisdaten!F501)</f>
        <v>180270367.33846006</v>
      </c>
      <c r="F16" s="12">
        <f>([1]Ergebnisdaten!G501)</f>
        <v>27595846.354968909</v>
      </c>
      <c r="G16" s="12">
        <f>([1]Ergebnisdaten!H501)</f>
        <v>1393552891.5398355</v>
      </c>
      <c r="H16" s="12">
        <f>([1]Ergebnisdaten!I501)</f>
        <v>80486329.7616373</v>
      </c>
      <c r="I16" s="12">
        <f>([1]Ergebnisdaten!J501)</f>
        <v>246802514.38023272</v>
      </c>
      <c r="J16" s="13">
        <f>([1]Ergebnisdaten!K501)</f>
        <v>10805474557.899399</v>
      </c>
      <c r="L16" s="7" t="str">
        <f t="shared" si="1"/>
        <v>Einzelhandel-Nonfood</v>
      </c>
      <c r="M16" s="14">
        <f t="shared" si="2"/>
        <v>12202.979089980032</v>
      </c>
      <c r="N16" s="14">
        <f t="shared" si="2"/>
        <v>15835.333744003108</v>
      </c>
      <c r="O16" s="14">
        <f t="shared" si="2"/>
        <v>3918.0469567042187</v>
      </c>
      <c r="P16" s="14">
        <f t="shared" si="2"/>
        <v>648.97332241845618</v>
      </c>
      <c r="Q16" s="14">
        <f t="shared" si="2"/>
        <v>99.34504687788808</v>
      </c>
      <c r="R16" s="14">
        <f t="shared" si="2"/>
        <v>5016.7904095434087</v>
      </c>
      <c r="S16" s="14">
        <f t="shared" si="2"/>
        <v>289.75078714189431</v>
      </c>
      <c r="T16" s="14">
        <f t="shared" si="2"/>
        <v>888.48905176883795</v>
      </c>
      <c r="U16" s="15">
        <f t="shared" si="3"/>
        <v>38899.708408437844</v>
      </c>
    </row>
    <row r="17" spans="1:21" ht="15" x14ac:dyDescent="0.25">
      <c r="A17" s="7" t="str">
        <f>[1]Ergebnisdaten!B502</f>
        <v>Fischerei</v>
      </c>
      <c r="B17" s="12">
        <f>([1]Ergebnisdaten!C502)</f>
        <v>33824891.235189341</v>
      </c>
      <c r="C17" s="12">
        <f>([1]Ergebnisdaten!D502)</f>
        <v>22369133.047052145</v>
      </c>
      <c r="D17" s="12">
        <f>([1]Ergebnisdaten!E502)</f>
        <v>1223270.6985010779</v>
      </c>
      <c r="E17" s="12">
        <f>([1]Ergebnisdaten!F502)</f>
        <v>0</v>
      </c>
      <c r="F17" s="12">
        <f>([1]Ergebnisdaten!G502)</f>
        <v>437117.08526501997</v>
      </c>
      <c r="G17" s="12">
        <f>([1]Ergebnisdaten!H502)</f>
        <v>2101827.4277233165</v>
      </c>
      <c r="H17" s="12">
        <f>([1]Ergebnisdaten!I502)</f>
        <v>1652903.8612132992</v>
      </c>
      <c r="I17" s="12">
        <f>([1]Ergebnisdaten!J502)</f>
        <v>0</v>
      </c>
      <c r="J17" s="13">
        <f>([1]Ergebnisdaten!K502)</f>
        <v>61609143.354944199</v>
      </c>
      <c r="L17" s="7" t="str">
        <f t="shared" si="1"/>
        <v>Fischerei</v>
      </c>
      <c r="M17" s="14">
        <f t="shared" si="2"/>
        <v>121.76960844668163</v>
      </c>
      <c r="N17" s="14">
        <f t="shared" si="2"/>
        <v>80.528878969387733</v>
      </c>
      <c r="O17" s="14">
        <f t="shared" si="2"/>
        <v>4.4037745146038816</v>
      </c>
      <c r="P17" s="14">
        <f t="shared" si="2"/>
        <v>0</v>
      </c>
      <c r="Q17" s="14">
        <f t="shared" si="2"/>
        <v>1.5736215069540718</v>
      </c>
      <c r="R17" s="14">
        <f t="shared" si="2"/>
        <v>7.5665787398039397</v>
      </c>
      <c r="S17" s="14">
        <f t="shared" si="2"/>
        <v>5.9504539003678776</v>
      </c>
      <c r="T17" s="14">
        <f t="shared" si="2"/>
        <v>0</v>
      </c>
      <c r="U17" s="15">
        <f t="shared" si="3"/>
        <v>221.79291607779911</v>
      </c>
    </row>
    <row r="18" spans="1:21" ht="15" x14ac:dyDescent="0.25">
      <c r="A18" s="7" t="str">
        <f>[1]Ergebnisdaten!B503</f>
        <v>Fleischerei/Metzgerei</v>
      </c>
      <c r="B18" s="12">
        <f>([1]Ergebnisdaten!C503)</f>
        <v>95317889.80873774</v>
      </c>
      <c r="C18" s="12">
        <f>([1]Ergebnisdaten!D503)</f>
        <v>11938146.51442807</v>
      </c>
      <c r="D18" s="12">
        <f>([1]Ergebnisdaten!E503)</f>
        <v>17615313.329212938</v>
      </c>
      <c r="E18" s="12">
        <f>([1]Ergebnisdaten!F503)</f>
        <v>909611.61431785417</v>
      </c>
      <c r="F18" s="12">
        <f>([1]Ergebnisdaten!G503)</f>
        <v>1830872.67070606</v>
      </c>
      <c r="G18" s="12">
        <f>([1]Ergebnisdaten!H503)</f>
        <v>14523039.229207484</v>
      </c>
      <c r="H18" s="12">
        <f>([1]Ergebnisdaten!I503)</f>
        <v>21277265.154169958</v>
      </c>
      <c r="I18" s="12">
        <f>([1]Ergebnisdaten!J503)</f>
        <v>8287520.5003440799</v>
      </c>
      <c r="J18" s="13">
        <f>([1]Ergebnisdaten!K503)</f>
        <v>171699658.82112414</v>
      </c>
      <c r="L18" s="7" t="str">
        <f t="shared" si="1"/>
        <v>Fleischerei/Metzgerei</v>
      </c>
      <c r="M18" s="14">
        <f t="shared" si="2"/>
        <v>343.1444033114559</v>
      </c>
      <c r="N18" s="14">
        <f t="shared" si="2"/>
        <v>42.977327451941051</v>
      </c>
      <c r="O18" s="14">
        <f t="shared" si="2"/>
        <v>63.415127985166585</v>
      </c>
      <c r="P18" s="14">
        <f t="shared" si="2"/>
        <v>3.2746018115442754</v>
      </c>
      <c r="Q18" s="14">
        <f t="shared" si="2"/>
        <v>6.591141614541816</v>
      </c>
      <c r="R18" s="14">
        <f t="shared" si="2"/>
        <v>52.282941225146942</v>
      </c>
      <c r="S18" s="14">
        <f t="shared" si="2"/>
        <v>76.59815455501186</v>
      </c>
      <c r="T18" s="14">
        <f t="shared" si="2"/>
        <v>29.835073801238693</v>
      </c>
      <c r="U18" s="15">
        <f t="shared" si="3"/>
        <v>618.11877175604707</v>
      </c>
    </row>
    <row r="19" spans="1:21" ht="15" x14ac:dyDescent="0.25">
      <c r="A19" s="7" t="str">
        <f>[1]Ergebnisdaten!B504</f>
        <v>Forstwirtschaft</v>
      </c>
      <c r="B19" s="12">
        <f>([1]Ergebnisdaten!C504)</f>
        <v>65156300.745821796</v>
      </c>
      <c r="C19" s="12">
        <f>([1]Ergebnisdaten!D504)</f>
        <v>18116888.993037693</v>
      </c>
      <c r="D19" s="12">
        <f>([1]Ergebnisdaten!E504)</f>
        <v>11737786.931553269</v>
      </c>
      <c r="E19" s="12">
        <f>([1]Ergebnisdaten!F504)</f>
        <v>2813.7570836745044</v>
      </c>
      <c r="F19" s="12">
        <f>([1]Ergebnisdaten!G504)</f>
        <v>2264229.0822597225</v>
      </c>
      <c r="G19" s="12">
        <f>([1]Ergebnisdaten!H504)</f>
        <v>9803.5488316137071</v>
      </c>
      <c r="H19" s="12">
        <f>([1]Ergebnisdaten!I504)</f>
        <v>2639016.6253063683</v>
      </c>
      <c r="I19" s="12">
        <f>([1]Ergebnisdaten!J504)</f>
        <v>46583.882020863784</v>
      </c>
      <c r="J19" s="13">
        <f>([1]Ergebnisdaten!K504)</f>
        <v>99973423.565915003</v>
      </c>
      <c r="L19" s="7" t="str">
        <f t="shared" si="1"/>
        <v>Forstwirtschaft</v>
      </c>
      <c r="M19" s="14">
        <f t="shared" si="2"/>
        <v>234.56268268495847</v>
      </c>
      <c r="N19" s="14">
        <f t="shared" si="2"/>
        <v>65.220800374935692</v>
      </c>
      <c r="O19" s="14">
        <f t="shared" si="2"/>
        <v>42.25603295359177</v>
      </c>
      <c r="P19" s="14">
        <f t="shared" si="2"/>
        <v>1.0129525501228216E-2</v>
      </c>
      <c r="Q19" s="14">
        <f t="shared" si="2"/>
        <v>8.1512246961350012</v>
      </c>
      <c r="R19" s="14">
        <f t="shared" si="2"/>
        <v>3.529277579380935E-2</v>
      </c>
      <c r="S19" s="14">
        <f t="shared" si="2"/>
        <v>9.5004598511029261</v>
      </c>
      <c r="T19" s="14">
        <f t="shared" si="2"/>
        <v>0.16770197527510963</v>
      </c>
      <c r="U19" s="15">
        <f t="shared" si="3"/>
        <v>359.90432483729398</v>
      </c>
    </row>
    <row r="20" spans="1:21" ht="15" x14ac:dyDescent="0.25">
      <c r="A20" s="7" t="str">
        <f>[1]Ergebnisdaten!B505</f>
        <v>Gartenbau/Gärtnereien</v>
      </c>
      <c r="B20" s="12">
        <f>([1]Ergebnisdaten!C505)</f>
        <v>73727309.974477947</v>
      </c>
      <c r="C20" s="12">
        <f>([1]Ergebnisdaten!D505)</f>
        <v>22056480.701496895</v>
      </c>
      <c r="D20" s="12">
        <f>([1]Ergebnisdaten!E505)</f>
        <v>1847108.9998972258</v>
      </c>
      <c r="E20" s="12">
        <f>([1]Ergebnisdaten!F505)</f>
        <v>1701796.3196581518</v>
      </c>
      <c r="F20" s="12">
        <f>([1]Ergebnisdaten!G505)</f>
        <v>38381922.581717104</v>
      </c>
      <c r="G20" s="12">
        <f>([1]Ergebnisdaten!H505)</f>
        <v>12222630.711840792</v>
      </c>
      <c r="H20" s="12">
        <f>([1]Ergebnisdaten!I505)</f>
        <v>3321579.6845095642</v>
      </c>
      <c r="I20" s="12">
        <f>([1]Ergebnisdaten!J505)</f>
        <v>8984458.34175268</v>
      </c>
      <c r="J20" s="13">
        <f>([1]Ergebnisdaten!K505)</f>
        <v>162243287.31535035</v>
      </c>
      <c r="L20" s="7" t="str">
        <f t="shared" si="1"/>
        <v>Gartenbau/Gärtnereien</v>
      </c>
      <c r="M20" s="14">
        <f t="shared" si="2"/>
        <v>265.41831590812063</v>
      </c>
      <c r="N20" s="14">
        <f t="shared" si="2"/>
        <v>79.403330525388824</v>
      </c>
      <c r="O20" s="14">
        <f t="shared" si="2"/>
        <v>6.6495923996300128</v>
      </c>
      <c r="P20" s="14">
        <f t="shared" si="2"/>
        <v>6.1264667507693469</v>
      </c>
      <c r="Q20" s="14">
        <f t="shared" si="2"/>
        <v>138.17492129418159</v>
      </c>
      <c r="R20" s="14">
        <f t="shared" si="2"/>
        <v>44.001470562626849</v>
      </c>
      <c r="S20" s="14">
        <f t="shared" si="2"/>
        <v>11.957686864234431</v>
      </c>
      <c r="T20" s="14">
        <f t="shared" si="2"/>
        <v>32.344050030309653</v>
      </c>
      <c r="U20" s="15">
        <f t="shared" si="3"/>
        <v>584.07583433526133</v>
      </c>
    </row>
    <row r="21" spans="1:21" ht="15" x14ac:dyDescent="0.25">
      <c r="A21" s="7" t="str">
        <f>[1]Ergebnisdaten!B506</f>
        <v>Gaststättengewerbe</v>
      </c>
      <c r="B21" s="12">
        <f>([1]Ergebnisdaten!C506)</f>
        <v>2416178441.2504935</v>
      </c>
      <c r="C21" s="12">
        <f>([1]Ergebnisdaten!D506)</f>
        <v>366345820.76242024</v>
      </c>
      <c r="D21" s="12">
        <f>([1]Ergebnisdaten!E506)</f>
        <v>1065365502.4617027</v>
      </c>
      <c r="E21" s="12">
        <f>([1]Ergebnisdaten!F506)</f>
        <v>157237313.59882581</v>
      </c>
      <c r="F21" s="12">
        <f>([1]Ergebnisdaten!G506)</f>
        <v>1941227962.0916946</v>
      </c>
      <c r="G21" s="12">
        <f>([1]Ergebnisdaten!H506)</f>
        <v>1133027532.1933467</v>
      </c>
      <c r="H21" s="12">
        <f>([1]Ergebnisdaten!I506)</f>
        <v>238667861.7099278</v>
      </c>
      <c r="I21" s="12">
        <f>([1]Ergebnisdaten!J506)</f>
        <v>669334383.95685804</v>
      </c>
      <c r="J21" s="13">
        <f>([1]Ergebnisdaten!K506)</f>
        <v>7987384818.0252695</v>
      </c>
      <c r="L21" s="7" t="str">
        <f t="shared" si="1"/>
        <v>Gaststättengewerbe</v>
      </c>
      <c r="M21" s="14">
        <f t="shared" si="2"/>
        <v>8698.2423885017761</v>
      </c>
      <c r="N21" s="14">
        <f t="shared" si="2"/>
        <v>1318.844954744713</v>
      </c>
      <c r="O21" s="14">
        <f t="shared" si="2"/>
        <v>3835.3158088621294</v>
      </c>
      <c r="P21" s="14">
        <f t="shared" si="2"/>
        <v>566.05432895577303</v>
      </c>
      <c r="Q21" s="14">
        <f t="shared" si="2"/>
        <v>6988.4206635301007</v>
      </c>
      <c r="R21" s="14">
        <f t="shared" si="2"/>
        <v>4078.899115896048</v>
      </c>
      <c r="S21" s="14">
        <f t="shared" si="2"/>
        <v>859.20430215574015</v>
      </c>
      <c r="T21" s="14">
        <f t="shared" si="2"/>
        <v>2409.6037822446892</v>
      </c>
      <c r="U21" s="15">
        <f t="shared" si="3"/>
        <v>28754.585344890969</v>
      </c>
    </row>
    <row r="22" spans="1:21" ht="15" x14ac:dyDescent="0.25">
      <c r="A22" s="7" t="str">
        <f>[1]Ergebnisdaten!B507</f>
        <v>Gebietskörperschaften und Sozialversicherungen</v>
      </c>
      <c r="B22" s="12">
        <f>([1]Ergebnisdaten!C507)</f>
        <v>1857137462.6727195</v>
      </c>
      <c r="C22" s="12">
        <f>([1]Ergebnisdaten!D507)</f>
        <v>1825115568.0750229</v>
      </c>
      <c r="D22" s="12">
        <f>([1]Ergebnisdaten!E507)</f>
        <v>209890947.58296713</v>
      </c>
      <c r="E22" s="12">
        <f>([1]Ergebnisdaten!F507)</f>
        <v>16797761.632878877</v>
      </c>
      <c r="F22" s="12">
        <f>([1]Ergebnisdaten!G507)</f>
        <v>48536079.316897914</v>
      </c>
      <c r="G22" s="12">
        <f>([1]Ergebnisdaten!H507)</f>
        <v>0</v>
      </c>
      <c r="H22" s="12">
        <f>([1]Ergebnisdaten!I507)</f>
        <v>49070962.024517484</v>
      </c>
      <c r="I22" s="12">
        <f>([1]Ergebnisdaten!J507)</f>
        <v>250960074.41706097</v>
      </c>
      <c r="J22" s="13">
        <f>([1]Ergebnisdaten!K507)</f>
        <v>4257508855.722065</v>
      </c>
      <c r="L22" s="7" t="str">
        <f t="shared" si="1"/>
        <v>Gebietskörperschaften und Sozialversicherungen</v>
      </c>
      <c r="M22" s="14">
        <f t="shared" si="2"/>
        <v>6685.6948656217901</v>
      </c>
      <c r="N22" s="14">
        <f t="shared" si="2"/>
        <v>6570.4160450700838</v>
      </c>
      <c r="O22" s="14">
        <f t="shared" si="2"/>
        <v>755.60741129868165</v>
      </c>
      <c r="P22" s="14">
        <f t="shared" si="2"/>
        <v>60.471941878363957</v>
      </c>
      <c r="Q22" s="14">
        <f t="shared" si="2"/>
        <v>174.7298855408325</v>
      </c>
      <c r="R22" s="14">
        <f t="shared" si="2"/>
        <v>0</v>
      </c>
      <c r="S22" s="14">
        <f t="shared" si="2"/>
        <v>176.65546328826295</v>
      </c>
      <c r="T22" s="14">
        <f t="shared" si="2"/>
        <v>903.45626790141966</v>
      </c>
      <c r="U22" s="15">
        <f t="shared" si="3"/>
        <v>15327.031880599436</v>
      </c>
    </row>
    <row r="23" spans="1:21" ht="15" x14ac:dyDescent="0.25">
      <c r="A23" s="7" t="str">
        <f>[1]Ergebnisdaten!B508</f>
        <v>Großhandel-Food</v>
      </c>
      <c r="B23" s="12">
        <f>([1]Ergebnisdaten!C508)</f>
        <v>560067873.86597455</v>
      </c>
      <c r="C23" s="12">
        <f>([1]Ergebnisdaten!D508)</f>
        <v>269102185.89893723</v>
      </c>
      <c r="D23" s="12">
        <f>([1]Ergebnisdaten!E508)</f>
        <v>49932628.747103184</v>
      </c>
      <c r="E23" s="12">
        <f>([1]Ergebnisdaten!F508)</f>
        <v>2547823.8257916244</v>
      </c>
      <c r="F23" s="12">
        <f>([1]Ergebnisdaten!G508)</f>
        <v>1907747.9420760847</v>
      </c>
      <c r="G23" s="12">
        <f>([1]Ergebnisdaten!H508)</f>
        <v>12977443.58929611</v>
      </c>
      <c r="H23" s="12">
        <f>([1]Ergebnisdaten!I508)</f>
        <v>777909350.69433415</v>
      </c>
      <c r="I23" s="12">
        <f>([1]Ergebnisdaten!J508)</f>
        <v>175848541.08119977</v>
      </c>
      <c r="J23" s="13">
        <f>([1]Ergebnisdaten!K508)</f>
        <v>1850293595.6447124</v>
      </c>
      <c r="L23" s="7" t="str">
        <f t="shared" si="1"/>
        <v>Großhandel-Food</v>
      </c>
      <c r="M23" s="14">
        <f t="shared" si="2"/>
        <v>2016.2443459175083</v>
      </c>
      <c r="N23" s="14">
        <f t="shared" si="2"/>
        <v>968.76786923617408</v>
      </c>
      <c r="O23" s="14">
        <f t="shared" si="2"/>
        <v>179.75746348957145</v>
      </c>
      <c r="P23" s="14">
        <f t="shared" si="2"/>
        <v>9.1721657728498478</v>
      </c>
      <c r="Q23" s="14">
        <f t="shared" si="2"/>
        <v>6.8678925914739049</v>
      </c>
      <c r="R23" s="14">
        <f t="shared" si="2"/>
        <v>46.718796921466001</v>
      </c>
      <c r="S23" s="14">
        <f t="shared" si="2"/>
        <v>2800.4736624996031</v>
      </c>
      <c r="T23" s="14">
        <f t="shared" si="2"/>
        <v>633.05474789231914</v>
      </c>
      <c r="U23" s="15">
        <f t="shared" si="3"/>
        <v>6661.0569443209652</v>
      </c>
    </row>
    <row r="24" spans="1:21" ht="15" x14ac:dyDescent="0.25">
      <c r="A24" s="7" t="str">
        <f>[1]Ergebnisdaten!B509</f>
        <v>Großhandel-Nonfood</v>
      </c>
      <c r="B24" s="12">
        <f>([1]Ergebnisdaten!C509)</f>
        <v>3261906571.7378812</v>
      </c>
      <c r="C24" s="12">
        <f>([1]Ergebnisdaten!D509)</f>
        <v>1576311883.7780881</v>
      </c>
      <c r="D24" s="12">
        <f>([1]Ergebnisdaten!E509)</f>
        <v>317769409.73385042</v>
      </c>
      <c r="E24" s="12">
        <f>([1]Ergebnisdaten!F509)</f>
        <v>4715058.9916880466</v>
      </c>
      <c r="F24" s="12">
        <f>([1]Ergebnisdaten!G509)</f>
        <v>28633627.704190049</v>
      </c>
      <c r="G24" s="12">
        <f>([1]Ergebnisdaten!H509)</f>
        <v>543425676.32371426</v>
      </c>
      <c r="H24" s="12">
        <f>([1]Ergebnisdaten!I509)</f>
        <v>56303684.485463455</v>
      </c>
      <c r="I24" s="12">
        <f>([1]Ergebnisdaten!J509)</f>
        <v>136023373.98534888</v>
      </c>
      <c r="J24" s="13">
        <f>([1]Ergebnisdaten!K509)</f>
        <v>5925089286.7402239</v>
      </c>
      <c r="L24" s="7" t="str">
        <f t="shared" si="1"/>
        <v>Großhandel-Nonfood</v>
      </c>
      <c r="M24" s="14">
        <f t="shared" si="2"/>
        <v>11742.863658256374</v>
      </c>
      <c r="N24" s="14">
        <f t="shared" si="2"/>
        <v>5674.7227816011173</v>
      </c>
      <c r="O24" s="14">
        <f t="shared" si="2"/>
        <v>1143.9698750418613</v>
      </c>
      <c r="P24" s="14">
        <f t="shared" si="2"/>
        <v>16.97421237007697</v>
      </c>
      <c r="Q24" s="14">
        <f t="shared" si="2"/>
        <v>103.08105973508417</v>
      </c>
      <c r="R24" s="14">
        <f t="shared" si="2"/>
        <v>1956.3324347653715</v>
      </c>
      <c r="S24" s="14">
        <f t="shared" si="2"/>
        <v>202.69326414766843</v>
      </c>
      <c r="T24" s="14">
        <f t="shared" si="2"/>
        <v>489.68414634725605</v>
      </c>
      <c r="U24" s="15">
        <f t="shared" si="3"/>
        <v>21330.321432264809</v>
      </c>
    </row>
    <row r="25" spans="1:21" ht="15" x14ac:dyDescent="0.25">
      <c r="A25" s="7" t="str">
        <f>[1]Ergebnisdaten!B510</f>
        <v>Handelsvermittlungen</v>
      </c>
      <c r="B25" s="12">
        <f>([1]Ergebnisdaten!C510)</f>
        <v>12542830.153779408</v>
      </c>
      <c r="C25" s="12">
        <f>([1]Ergebnisdaten!D510)</f>
        <v>59767955.241168484</v>
      </c>
      <c r="D25" s="12">
        <f>([1]Ergebnisdaten!E510)</f>
        <v>10929317.453850452</v>
      </c>
      <c r="E25" s="12">
        <f>([1]Ergebnisdaten!F510)</f>
        <v>4085385.0989440377</v>
      </c>
      <c r="F25" s="12">
        <f>([1]Ergebnisdaten!G510)</f>
        <v>701719.19020601641</v>
      </c>
      <c r="G25" s="12">
        <f>([1]Ergebnisdaten!H510)</f>
        <v>0</v>
      </c>
      <c r="H25" s="12">
        <f>([1]Ergebnisdaten!I510)</f>
        <v>535512.65667627973</v>
      </c>
      <c r="I25" s="12">
        <f>([1]Ergebnisdaten!J510)</f>
        <v>0</v>
      </c>
      <c r="J25" s="13">
        <f>([1]Ergebnisdaten!K510)</f>
        <v>88562719.794624671</v>
      </c>
      <c r="L25" s="7" t="str">
        <f t="shared" si="1"/>
        <v>Handelsvermittlungen</v>
      </c>
      <c r="M25" s="14">
        <f t="shared" si="2"/>
        <v>45.15418855360587</v>
      </c>
      <c r="N25" s="14">
        <f t="shared" si="2"/>
        <v>215.16463886820657</v>
      </c>
      <c r="O25" s="14">
        <f t="shared" si="2"/>
        <v>39.345542833861629</v>
      </c>
      <c r="P25" s="14">
        <f t="shared" si="2"/>
        <v>14.707386356198535</v>
      </c>
      <c r="Q25" s="14">
        <f t="shared" si="2"/>
        <v>2.5261890847416595</v>
      </c>
      <c r="R25" s="14">
        <f t="shared" si="2"/>
        <v>0</v>
      </c>
      <c r="S25" s="14">
        <f t="shared" si="2"/>
        <v>1.9278455640346073</v>
      </c>
      <c r="T25" s="14">
        <f t="shared" si="2"/>
        <v>0</v>
      </c>
      <c r="U25" s="15">
        <f t="shared" si="3"/>
        <v>318.82579126064883</v>
      </c>
    </row>
    <row r="26" spans="1:21" ht="15" x14ac:dyDescent="0.25">
      <c r="A26" s="7" t="str">
        <f>[1]Ergebnisdaten!B511</f>
        <v>Holzgewerbe und Holzverarbeitung</v>
      </c>
      <c r="B26" s="12">
        <f>([1]Ergebnisdaten!C511)</f>
        <v>205826445.79289788</v>
      </c>
      <c r="C26" s="12">
        <f>([1]Ergebnisdaten!D511)</f>
        <v>42399363.232087955</v>
      </c>
      <c r="D26" s="12">
        <f>([1]Ergebnisdaten!E511)</f>
        <v>168301245.41891649</v>
      </c>
      <c r="E26" s="12">
        <f>([1]Ergebnisdaten!F511)</f>
        <v>3102688.6090298742</v>
      </c>
      <c r="F26" s="12">
        <f>([1]Ergebnisdaten!G511)</f>
        <v>125891310.61746603</v>
      </c>
      <c r="G26" s="12">
        <f>([1]Ergebnisdaten!H511)</f>
        <v>15789416.329908121</v>
      </c>
      <c r="H26" s="12">
        <f>([1]Ergebnisdaten!I511)</f>
        <v>2030021.7226855578</v>
      </c>
      <c r="I26" s="12">
        <f>([1]Ergebnisdaten!J511)</f>
        <v>12083510.941961395</v>
      </c>
      <c r="J26" s="13">
        <f>([1]Ergebnisdaten!K511)</f>
        <v>575424002.66495335</v>
      </c>
      <c r="L26" s="7" t="str">
        <f t="shared" si="1"/>
        <v>Holzgewerbe und Holzverarbeitung</v>
      </c>
      <c r="M26" s="14">
        <f t="shared" si="2"/>
        <v>740.97520485443238</v>
      </c>
      <c r="N26" s="14">
        <f t="shared" si="2"/>
        <v>152.63770763551665</v>
      </c>
      <c r="O26" s="14">
        <f t="shared" si="2"/>
        <v>605.88448350809938</v>
      </c>
      <c r="P26" s="14">
        <f t="shared" si="2"/>
        <v>11.169678992507547</v>
      </c>
      <c r="Q26" s="14">
        <f t="shared" si="2"/>
        <v>453.20871822287774</v>
      </c>
      <c r="R26" s="14">
        <f t="shared" si="2"/>
        <v>56.841898787669237</v>
      </c>
      <c r="S26" s="14">
        <f t="shared" si="2"/>
        <v>7.3080782016680086</v>
      </c>
      <c r="T26" s="14">
        <f t="shared" si="2"/>
        <v>43.500639391061021</v>
      </c>
      <c r="U26" s="15">
        <f t="shared" si="3"/>
        <v>2071.5264095938319</v>
      </c>
    </row>
    <row r="27" spans="1:21" ht="15" x14ac:dyDescent="0.25">
      <c r="A27" s="7" t="str">
        <f>[1]Ergebnisdaten!B512</f>
        <v>KFZ-Gewerbe</v>
      </c>
      <c r="B27" s="12">
        <f>([1]Ergebnisdaten!C512)</f>
        <v>868436278.36764145</v>
      </c>
      <c r="C27" s="12">
        <f>([1]Ergebnisdaten!D512)</f>
        <v>121721690.83832845</v>
      </c>
      <c r="D27" s="12">
        <f>([1]Ergebnisdaten!E512)</f>
        <v>67587020.111354068</v>
      </c>
      <c r="E27" s="12">
        <f>([1]Ergebnisdaten!F512)</f>
        <v>3278705.1266507539</v>
      </c>
      <c r="F27" s="12">
        <f>([1]Ergebnisdaten!G512)</f>
        <v>21151095.115385942</v>
      </c>
      <c r="G27" s="12">
        <f>([1]Ergebnisdaten!H512)</f>
        <v>48711333.972603187</v>
      </c>
      <c r="H27" s="12">
        <f>([1]Ergebnisdaten!I512)</f>
        <v>5903119.4702125741</v>
      </c>
      <c r="I27" s="12">
        <f>([1]Ergebnisdaten!J512)</f>
        <v>75100130.279336914</v>
      </c>
      <c r="J27" s="13">
        <f>([1]Ergebnisdaten!K512)</f>
        <v>1211889373.2815132</v>
      </c>
      <c r="L27" s="7" t="str">
        <f t="shared" si="1"/>
        <v>KFZ-Gewerbe</v>
      </c>
      <c r="M27" s="14">
        <f t="shared" si="2"/>
        <v>3126.3706021235093</v>
      </c>
      <c r="N27" s="14">
        <f t="shared" si="2"/>
        <v>438.19808701798246</v>
      </c>
      <c r="O27" s="14">
        <f t="shared" si="2"/>
        <v>243.31327240087467</v>
      </c>
      <c r="P27" s="14">
        <f t="shared" si="2"/>
        <v>11.803338455942713</v>
      </c>
      <c r="Q27" s="14">
        <f t="shared" si="2"/>
        <v>76.14394241538939</v>
      </c>
      <c r="R27" s="14">
        <f t="shared" si="2"/>
        <v>175.36080230137148</v>
      </c>
      <c r="S27" s="14">
        <f t="shared" si="2"/>
        <v>21.251230092765269</v>
      </c>
      <c r="T27" s="14">
        <f t="shared" si="2"/>
        <v>270.36046900561291</v>
      </c>
      <c r="U27" s="15">
        <f t="shared" si="3"/>
        <v>4362.8017438134484</v>
      </c>
    </row>
    <row r="28" spans="1:21" ht="15" x14ac:dyDescent="0.25">
      <c r="A28" s="7" t="str">
        <f>[1]Ergebnisdaten!B513</f>
        <v>Krankenhäuser</v>
      </c>
      <c r="B28" s="12">
        <f>([1]Ergebnisdaten!C513)</f>
        <v>3620814905.4050202</v>
      </c>
      <c r="C28" s="12">
        <f>([1]Ergebnisdaten!D513)</f>
        <v>593577543.1594156</v>
      </c>
      <c r="D28" s="12">
        <f>([1]Ergebnisdaten!E513)</f>
        <v>120741605.8885653</v>
      </c>
      <c r="E28" s="12">
        <f>([1]Ergebnisdaten!F513)</f>
        <v>0</v>
      </c>
      <c r="F28" s="12">
        <f>([1]Ergebnisdaten!G513)</f>
        <v>221236420.8619836</v>
      </c>
      <c r="G28" s="12">
        <f>([1]Ergebnisdaten!H513)</f>
        <v>59236122.847776286</v>
      </c>
      <c r="H28" s="12">
        <f>([1]Ergebnisdaten!I513)</f>
        <v>38362291.029243581</v>
      </c>
      <c r="I28" s="12">
        <f>([1]Ergebnisdaten!J513)</f>
        <v>274760183.34440225</v>
      </c>
      <c r="J28" s="13">
        <f>([1]Ergebnisdaten!K513)</f>
        <v>4928729072.5364065</v>
      </c>
      <c r="L28" s="7" t="str">
        <f t="shared" si="1"/>
        <v>Krankenhäuser</v>
      </c>
      <c r="M28" s="14">
        <f t="shared" si="2"/>
        <v>13034.933659458075</v>
      </c>
      <c r="N28" s="14">
        <f t="shared" si="2"/>
        <v>2136.8791553738961</v>
      </c>
      <c r="O28" s="14">
        <f t="shared" si="2"/>
        <v>434.6697811988351</v>
      </c>
      <c r="P28" s="14">
        <f t="shared" si="2"/>
        <v>0</v>
      </c>
      <c r="Q28" s="14">
        <f t="shared" si="2"/>
        <v>796.45111510314109</v>
      </c>
      <c r="R28" s="14">
        <f t="shared" si="2"/>
        <v>213.25004225199464</v>
      </c>
      <c r="S28" s="14">
        <f t="shared" si="2"/>
        <v>138.10424770527692</v>
      </c>
      <c r="T28" s="14">
        <f t="shared" si="2"/>
        <v>989.13666003984815</v>
      </c>
      <c r="U28" s="15">
        <f t="shared" si="3"/>
        <v>17743.424661131063</v>
      </c>
    </row>
    <row r="29" spans="1:21" ht="15" x14ac:dyDescent="0.25">
      <c r="A29" s="7" t="str">
        <f>[1]Ergebnisdaten!B514</f>
        <v>Kreditinstitute und Versicherungen</v>
      </c>
      <c r="B29" s="12">
        <f>([1]Ergebnisdaten!C514)</f>
        <v>368258389.04637402</v>
      </c>
      <c r="C29" s="12">
        <f>([1]Ergebnisdaten!D514)</f>
        <v>817693179.75432241</v>
      </c>
      <c r="D29" s="12">
        <f>([1]Ergebnisdaten!E514)</f>
        <v>79515406.566738948</v>
      </c>
      <c r="E29" s="12">
        <f>([1]Ergebnisdaten!F514)</f>
        <v>2652499.1694923025</v>
      </c>
      <c r="F29" s="12">
        <f>([1]Ergebnisdaten!G514)</f>
        <v>12221018.405273518</v>
      </c>
      <c r="G29" s="12">
        <f>([1]Ergebnisdaten!H514)</f>
        <v>148019642.70687324</v>
      </c>
      <c r="H29" s="12">
        <f>([1]Ergebnisdaten!I514)</f>
        <v>12213331.931644004</v>
      </c>
      <c r="I29" s="12">
        <f>([1]Ergebnisdaten!J514)</f>
        <v>14666485.965714797</v>
      </c>
      <c r="J29" s="13">
        <f>([1]Ergebnisdaten!K514)</f>
        <v>1455239953.5464327</v>
      </c>
      <c r="L29" s="7" t="str">
        <f t="shared" si="1"/>
        <v>Kreditinstitute und Versicherungen</v>
      </c>
      <c r="M29" s="14">
        <f t="shared" si="2"/>
        <v>1325.7302005669465</v>
      </c>
      <c r="N29" s="14">
        <f t="shared" si="2"/>
        <v>2943.6954471155609</v>
      </c>
      <c r="O29" s="14">
        <f t="shared" si="2"/>
        <v>286.25546364026019</v>
      </c>
      <c r="P29" s="14">
        <f t="shared" si="2"/>
        <v>9.5489970101722896</v>
      </c>
      <c r="Q29" s="14">
        <f t="shared" si="2"/>
        <v>43.99566625898467</v>
      </c>
      <c r="R29" s="14">
        <f t="shared" si="2"/>
        <v>532.87071374474374</v>
      </c>
      <c r="S29" s="14">
        <f t="shared" si="2"/>
        <v>43.967994953918414</v>
      </c>
      <c r="T29" s="14">
        <f t="shared" si="2"/>
        <v>52.799349476573276</v>
      </c>
      <c r="U29" s="15">
        <f t="shared" si="3"/>
        <v>5238.8638327671606</v>
      </c>
    </row>
    <row r="30" spans="1:21" ht="15" x14ac:dyDescent="0.25">
      <c r="A30" s="7" t="str">
        <f>[1]Ergebnisdaten!B515</f>
        <v>Landwirtschaft</v>
      </c>
      <c r="B30" s="12">
        <f>([1]Ergebnisdaten!C515)</f>
        <v>2033050329.24646</v>
      </c>
      <c r="C30" s="12">
        <f>([1]Ergebnisdaten!D515)</f>
        <v>380716273.10069096</v>
      </c>
      <c r="D30" s="12">
        <f>([1]Ergebnisdaten!E515)</f>
        <v>2247790301.5861988</v>
      </c>
      <c r="E30" s="12">
        <f>([1]Ergebnisdaten!F515)</f>
        <v>79648240.705749556</v>
      </c>
      <c r="F30" s="12">
        <f>([1]Ergebnisdaten!G515)</f>
        <v>182342452.73117927</v>
      </c>
      <c r="G30" s="12">
        <f>([1]Ergebnisdaten!H515)</f>
        <v>395395278.99209172</v>
      </c>
      <c r="H30" s="12">
        <f>([1]Ergebnisdaten!I515)</f>
        <v>23477987.758823816</v>
      </c>
      <c r="I30" s="12">
        <f>([1]Ergebnisdaten!J515)</f>
        <v>586108096.84793258</v>
      </c>
      <c r="J30" s="13">
        <f>([1]Ergebnisdaten!K515)</f>
        <v>5928528960.9691267</v>
      </c>
      <c r="L30" s="7" t="str">
        <f t="shared" si="1"/>
        <v>Landwirtschaft</v>
      </c>
      <c r="M30" s="14">
        <f t="shared" si="2"/>
        <v>7318.9811852872563</v>
      </c>
      <c r="N30" s="14">
        <f t="shared" si="2"/>
        <v>1370.5785831624873</v>
      </c>
      <c r="O30" s="14">
        <f t="shared" si="2"/>
        <v>8092.0450857103169</v>
      </c>
      <c r="P30" s="14">
        <f t="shared" si="2"/>
        <v>286.73366654069844</v>
      </c>
      <c r="Q30" s="14">
        <f t="shared" si="2"/>
        <v>656.43282983224537</v>
      </c>
      <c r="R30" s="14">
        <f t="shared" si="2"/>
        <v>1423.4230043715302</v>
      </c>
      <c r="S30" s="14">
        <f t="shared" si="2"/>
        <v>84.520755931765734</v>
      </c>
      <c r="T30" s="14">
        <f t="shared" si="2"/>
        <v>2109.9891486525571</v>
      </c>
      <c r="U30" s="15">
        <f t="shared" si="3"/>
        <v>21342.704259488855</v>
      </c>
    </row>
    <row r="31" spans="1:21" ht="15" x14ac:dyDescent="0.25">
      <c r="A31" s="7" t="str">
        <f>[1]Ergebnisdaten!B516</f>
        <v>Metallgewerbe</v>
      </c>
      <c r="B31" s="12">
        <f>([1]Ergebnisdaten!C516)</f>
        <v>598165347.23158038</v>
      </c>
      <c r="C31" s="12">
        <f>([1]Ergebnisdaten!D516)</f>
        <v>227867517.9066619</v>
      </c>
      <c r="D31" s="12">
        <f>([1]Ergebnisdaten!E516)</f>
        <v>553985275.54364693</v>
      </c>
      <c r="E31" s="12">
        <f>([1]Ergebnisdaten!F516)</f>
        <v>34676338.289566576</v>
      </c>
      <c r="F31" s="12">
        <f>([1]Ergebnisdaten!G516)</f>
        <v>273735097.23775071</v>
      </c>
      <c r="G31" s="12">
        <f>([1]Ergebnisdaten!H516)</f>
        <v>196024687.23941076</v>
      </c>
      <c r="H31" s="12">
        <f>([1]Ergebnisdaten!I516)</f>
        <v>9422428.8243830521</v>
      </c>
      <c r="I31" s="12">
        <f>([1]Ergebnisdaten!J516)</f>
        <v>7220386.178747233</v>
      </c>
      <c r="J31" s="13">
        <f>([1]Ergebnisdaten!K516)</f>
        <v>1901097078.4517472</v>
      </c>
      <c r="L31" s="7" t="str">
        <f t="shared" si="1"/>
        <v>Metallgewerbe</v>
      </c>
      <c r="M31" s="14">
        <f t="shared" si="2"/>
        <v>2153.3952500336895</v>
      </c>
      <c r="N31" s="14">
        <f t="shared" si="2"/>
        <v>820.32306446398286</v>
      </c>
      <c r="O31" s="14">
        <f t="shared" si="2"/>
        <v>1994.3469919571289</v>
      </c>
      <c r="P31" s="14">
        <f t="shared" si="2"/>
        <v>124.83481784243969</v>
      </c>
      <c r="Q31" s="14">
        <f t="shared" si="2"/>
        <v>985.4463500559026</v>
      </c>
      <c r="R31" s="14">
        <f t="shared" si="2"/>
        <v>705.68887406187866</v>
      </c>
      <c r="S31" s="14">
        <f t="shared" si="2"/>
        <v>33.920743767778987</v>
      </c>
      <c r="T31" s="14">
        <f t="shared" si="2"/>
        <v>25.99339024349004</v>
      </c>
      <c r="U31" s="15">
        <f t="shared" si="3"/>
        <v>6843.9494824262911</v>
      </c>
    </row>
    <row r="32" spans="1:21" ht="15" x14ac:dyDescent="0.25">
      <c r="A32" s="7" t="str">
        <f>[1]Ergebnisdaten!B517</f>
        <v>Organisation ohne Erwerbszweck, Heime, Kirchen</v>
      </c>
      <c r="B32" s="12">
        <f>([1]Ergebnisdaten!C517)</f>
        <v>1323886595.8468263</v>
      </c>
      <c r="C32" s="12">
        <f>([1]Ergebnisdaten!D517)</f>
        <v>1211320484.9292729</v>
      </c>
      <c r="D32" s="12">
        <f>([1]Ergebnisdaten!E517)</f>
        <v>282731465.90494788</v>
      </c>
      <c r="E32" s="12">
        <f>([1]Ergebnisdaten!F517)</f>
        <v>294443420.84681273</v>
      </c>
      <c r="F32" s="12">
        <f>([1]Ergebnisdaten!G517)</f>
        <v>263970842.26535484</v>
      </c>
      <c r="G32" s="12">
        <f>([1]Ergebnisdaten!H517)</f>
        <v>1337869049.8105724</v>
      </c>
      <c r="H32" s="12">
        <f>([1]Ergebnisdaten!I517)</f>
        <v>141534342.63074622</v>
      </c>
      <c r="I32" s="12">
        <f>([1]Ergebnisdaten!J517)</f>
        <v>0</v>
      </c>
      <c r="J32" s="13">
        <f>([1]Ergebnisdaten!K517)</f>
        <v>4855756202.2345324</v>
      </c>
      <c r="L32" s="7" t="str">
        <f t="shared" si="1"/>
        <v>Organisation ohne Erwerbszweck, Heime, Kirchen</v>
      </c>
      <c r="M32" s="14">
        <f t="shared" si="2"/>
        <v>4765.9917450485746</v>
      </c>
      <c r="N32" s="14">
        <f t="shared" si="2"/>
        <v>4360.7537457453827</v>
      </c>
      <c r="O32" s="14">
        <f t="shared" si="2"/>
        <v>1017.8332772578125</v>
      </c>
      <c r="P32" s="14">
        <f t="shared" si="2"/>
        <v>1059.996315048526</v>
      </c>
      <c r="Q32" s="14">
        <f t="shared" si="2"/>
        <v>950.29503215527757</v>
      </c>
      <c r="R32" s="14">
        <f t="shared" si="2"/>
        <v>4816.3285793180612</v>
      </c>
      <c r="S32" s="14">
        <f t="shared" si="2"/>
        <v>509.52363347068643</v>
      </c>
      <c r="T32" s="14">
        <f t="shared" si="2"/>
        <v>0</v>
      </c>
      <c r="U32" s="15">
        <f t="shared" si="3"/>
        <v>17480.722328044321</v>
      </c>
    </row>
    <row r="33" spans="1:21" ht="15" x14ac:dyDescent="0.25">
      <c r="A33" s="7" t="str">
        <f>[1]Ergebnisdaten!B518</f>
        <v>Papier- und Druckgewerbe</v>
      </c>
      <c r="B33" s="12">
        <f>([1]Ergebnisdaten!C518)</f>
        <v>95075154.218682617</v>
      </c>
      <c r="C33" s="12">
        <f>([1]Ergebnisdaten!D518)</f>
        <v>86432406.60403657</v>
      </c>
      <c r="D33" s="12">
        <f>([1]Ergebnisdaten!E518)</f>
        <v>67843210.832565606</v>
      </c>
      <c r="E33" s="12">
        <f>([1]Ergebnisdaten!F518)</f>
        <v>2154024.6853930545</v>
      </c>
      <c r="F33" s="12">
        <f>([1]Ergebnisdaten!G518)</f>
        <v>281445487.21274763</v>
      </c>
      <c r="G33" s="12">
        <f>([1]Ergebnisdaten!H518)</f>
        <v>11563486.774511943</v>
      </c>
      <c r="H33" s="12">
        <f>([1]Ergebnisdaten!I518)</f>
        <v>1786041.2497289449</v>
      </c>
      <c r="I33" s="12">
        <f>([1]Ergebnisdaten!J518)</f>
        <v>229184.7983145992</v>
      </c>
      <c r="J33" s="13">
        <f>([1]Ergebnisdaten!K518)</f>
        <v>546528996.37598097</v>
      </c>
      <c r="L33" s="7" t="str">
        <f t="shared" si="1"/>
        <v>Papier- und Druckgewerbe</v>
      </c>
      <c r="M33" s="14">
        <f t="shared" si="2"/>
        <v>342.27055518725746</v>
      </c>
      <c r="N33" s="14">
        <f t="shared" si="2"/>
        <v>311.15666377453164</v>
      </c>
      <c r="O33" s="14">
        <f t="shared" si="2"/>
        <v>244.23555899723618</v>
      </c>
      <c r="P33" s="14">
        <f t="shared" si="2"/>
        <v>7.7544888674149979</v>
      </c>
      <c r="Q33" s="14">
        <f t="shared" si="2"/>
        <v>1013.2037539658915</v>
      </c>
      <c r="R33" s="14">
        <f t="shared" si="2"/>
        <v>41.628552388243001</v>
      </c>
      <c r="S33" s="14">
        <f t="shared" si="2"/>
        <v>6.4297484990242015</v>
      </c>
      <c r="T33" s="14">
        <f t="shared" si="2"/>
        <v>0.82506527393255713</v>
      </c>
      <c r="U33" s="15">
        <f t="shared" si="3"/>
        <v>1967.5043869535316</v>
      </c>
    </row>
    <row r="34" spans="1:21" ht="15" x14ac:dyDescent="0.25">
      <c r="A34" s="7" t="str">
        <f>[1]Ergebnisdaten!B519</f>
        <v>Rechenzentren</v>
      </c>
      <c r="B34" s="12">
        <f>([1]Ergebnisdaten!C519)</f>
        <v>82222718.524236098</v>
      </c>
      <c r="C34" s="12">
        <f>([1]Ergebnisdaten!D519)</f>
        <v>10884619723.29254</v>
      </c>
      <c r="D34" s="12">
        <f>([1]Ergebnisdaten!E519)</f>
        <v>11532530.332898324</v>
      </c>
      <c r="E34" s="12">
        <f>([1]Ergebnisdaten!F519)</f>
        <v>4265808.2817935329</v>
      </c>
      <c r="F34" s="12">
        <f>([1]Ergebnisdaten!G519)</f>
        <v>1828038.989511824</v>
      </c>
      <c r="G34" s="12">
        <f>([1]Ergebnisdaten!H519)</f>
        <v>37481800.746994615</v>
      </c>
      <c r="H34" s="12">
        <f>([1]Ergebnisdaten!I519)</f>
        <v>4216103.6716717687</v>
      </c>
      <c r="I34" s="12">
        <f>([1]Ergebnisdaten!J519)</f>
        <v>4279181852.9494801</v>
      </c>
      <c r="J34" s="13">
        <f>([1]Ergebnisdaten!K519)</f>
        <v>15305348576.789125</v>
      </c>
      <c r="L34" s="7" t="str">
        <f t="shared" si="1"/>
        <v>Rechenzentren</v>
      </c>
      <c r="M34" s="14">
        <f t="shared" si="2"/>
        <v>296.00178668725005</v>
      </c>
      <c r="N34" s="14">
        <f t="shared" si="2"/>
        <v>39184.631003853145</v>
      </c>
      <c r="O34" s="14">
        <f t="shared" si="2"/>
        <v>41.517109198433971</v>
      </c>
      <c r="P34" s="14">
        <f t="shared" si="2"/>
        <v>15.356909814456721</v>
      </c>
      <c r="Q34" s="14">
        <f t="shared" si="2"/>
        <v>6.5809403622425666</v>
      </c>
      <c r="R34" s="14">
        <f t="shared" si="2"/>
        <v>134.93448268918064</v>
      </c>
      <c r="S34" s="14">
        <f t="shared" si="2"/>
        <v>15.177973218018369</v>
      </c>
      <c r="T34" s="14">
        <f t="shared" si="2"/>
        <v>15405.05467061813</v>
      </c>
      <c r="U34" s="15">
        <f t="shared" si="3"/>
        <v>55099.254876440857</v>
      </c>
    </row>
    <row r="35" spans="1:21" ht="15" x14ac:dyDescent="0.25">
      <c r="A35" s="7" t="str">
        <f>[1]Ergebnisdaten!B520</f>
        <v>Restl. Nahrungsmittelgewerbe</v>
      </c>
      <c r="B35" s="12">
        <f>([1]Ergebnisdaten!C520)</f>
        <v>40386950.893016003</v>
      </c>
      <c r="C35" s="12">
        <f>([1]Ergebnisdaten!D520)</f>
        <v>10625117.702906162</v>
      </c>
      <c r="D35" s="12">
        <f>([1]Ergebnisdaten!E520)</f>
        <v>11295884.423960414</v>
      </c>
      <c r="E35" s="12">
        <f>([1]Ergebnisdaten!F520)</f>
        <v>0</v>
      </c>
      <c r="F35" s="12">
        <f>([1]Ergebnisdaten!G520)</f>
        <v>215937.59259416931</v>
      </c>
      <c r="G35" s="12">
        <f>([1]Ergebnisdaten!H520)</f>
        <v>180657.71752275998</v>
      </c>
      <c r="H35" s="12">
        <f>([1]Ergebnisdaten!I520)</f>
        <v>713225.80883210117</v>
      </c>
      <c r="I35" s="12">
        <f>([1]Ergebnisdaten!J520)</f>
        <v>56771112.034489088</v>
      </c>
      <c r="J35" s="13">
        <f>([1]Ergebnisdaten!K520)</f>
        <v>120188886.1733207</v>
      </c>
      <c r="L35" s="7" t="str">
        <f t="shared" si="1"/>
        <v>Restl. Nahrungsmittelgewerbe</v>
      </c>
      <c r="M35" s="14">
        <f t="shared" si="2"/>
        <v>145.39302321485761</v>
      </c>
      <c r="N35" s="14">
        <f t="shared" si="2"/>
        <v>38.250423730462181</v>
      </c>
      <c r="O35" s="14">
        <f t="shared" si="2"/>
        <v>40.665183926257498</v>
      </c>
      <c r="P35" s="14">
        <f t="shared" si="2"/>
        <v>0</v>
      </c>
      <c r="Q35" s="14">
        <f t="shared" si="2"/>
        <v>0.77737533333900954</v>
      </c>
      <c r="R35" s="14">
        <f t="shared" si="2"/>
        <v>0.65036778308193588</v>
      </c>
      <c r="S35" s="14">
        <f t="shared" si="2"/>
        <v>2.5676129117955644</v>
      </c>
      <c r="T35" s="14">
        <f t="shared" si="2"/>
        <v>204.37600332416071</v>
      </c>
      <c r="U35" s="15">
        <f t="shared" si="3"/>
        <v>432.67999022395452</v>
      </c>
    </row>
    <row r="36" spans="1:21" ht="15" x14ac:dyDescent="0.25">
      <c r="A36" s="7" t="str">
        <f>[1]Ergebnisdaten!B521</f>
        <v>Schulen/Hochschulen</v>
      </c>
      <c r="B36" s="12">
        <f>([1]Ergebnisdaten!C521)</f>
        <v>4693726732.4632874</v>
      </c>
      <c r="C36" s="12">
        <f>([1]Ergebnisdaten!D521)</f>
        <v>2215545748.4433036</v>
      </c>
      <c r="D36" s="12">
        <f>([1]Ergebnisdaten!E521)</f>
        <v>749255569.96837044</v>
      </c>
      <c r="E36" s="12">
        <f>([1]Ergebnisdaten!F521)</f>
        <v>148189598.47143295</v>
      </c>
      <c r="F36" s="12">
        <f>([1]Ergebnisdaten!G521)</f>
        <v>126955833.25578071</v>
      </c>
      <c r="G36" s="12">
        <f>([1]Ergebnisdaten!H521)</f>
        <v>193751215.55623385</v>
      </c>
      <c r="H36" s="12">
        <f>([1]Ergebnisdaten!I521)</f>
        <v>122755188.39071545</v>
      </c>
      <c r="I36" s="12">
        <f>([1]Ergebnisdaten!J521)</f>
        <v>229992147.54946432</v>
      </c>
      <c r="J36" s="13">
        <f>([1]Ergebnisdaten!K521)</f>
        <v>8480172034.0985889</v>
      </c>
      <c r="L36" s="7" t="str">
        <f t="shared" si="1"/>
        <v>Schulen/Hochschulen</v>
      </c>
      <c r="M36" s="14">
        <f t="shared" si="2"/>
        <v>16897.416236867834</v>
      </c>
      <c r="N36" s="14">
        <f t="shared" si="2"/>
        <v>7975.9646943958933</v>
      </c>
      <c r="O36" s="14">
        <f t="shared" si="2"/>
        <v>2697.320051886134</v>
      </c>
      <c r="P36" s="14">
        <f t="shared" si="2"/>
        <v>533.48255449715862</v>
      </c>
      <c r="Q36" s="14">
        <f t="shared" si="2"/>
        <v>457.04099972081059</v>
      </c>
      <c r="R36" s="14">
        <f t="shared" si="2"/>
        <v>697.50437600244186</v>
      </c>
      <c r="S36" s="14">
        <f t="shared" si="2"/>
        <v>441.91867820657563</v>
      </c>
      <c r="T36" s="14">
        <f t="shared" si="2"/>
        <v>827.97173117807154</v>
      </c>
      <c r="U36" s="15">
        <f t="shared" si="3"/>
        <v>30528.619322754923</v>
      </c>
    </row>
    <row r="37" spans="1:21" ht="15" x14ac:dyDescent="0.25">
      <c r="A37" s="7" t="str">
        <f>[1]Ergebnisdaten!B522</f>
        <v>sonstige betriebl. Dienstleistungen</v>
      </c>
      <c r="B37" s="12">
        <f>([1]Ergebnisdaten!C522)</f>
        <v>46583410.342467792</v>
      </c>
      <c r="C37" s="12">
        <f>([1]Ergebnisdaten!D522)</f>
        <v>49238940.18343465</v>
      </c>
      <c r="D37" s="12">
        <f>([1]Ergebnisdaten!E522)</f>
        <v>27882791.082801126</v>
      </c>
      <c r="E37" s="12">
        <f>([1]Ergebnisdaten!F522)</f>
        <v>6284310.1762224426</v>
      </c>
      <c r="F37" s="12">
        <f>([1]Ergebnisdaten!G522)</f>
        <v>1331930.1067211016</v>
      </c>
      <c r="G37" s="12">
        <f>([1]Ergebnisdaten!H522)</f>
        <v>30080329.221403673</v>
      </c>
      <c r="H37" s="12">
        <f>([1]Ergebnisdaten!I522)</f>
        <v>2724702.8048692341</v>
      </c>
      <c r="I37" s="12">
        <f>([1]Ergebnisdaten!J522)</f>
        <v>1767980.6921998078</v>
      </c>
      <c r="J37" s="13">
        <f>([1]Ergebnisdaten!K522)</f>
        <v>165894394.61011985</v>
      </c>
      <c r="L37" s="7" t="str">
        <f t="shared" si="1"/>
        <v>sonstige betriebl. Dienstleistungen</v>
      </c>
      <c r="M37" s="14">
        <f t="shared" si="2"/>
        <v>167.70027723288405</v>
      </c>
      <c r="N37" s="14">
        <f t="shared" si="2"/>
        <v>177.26018466036476</v>
      </c>
      <c r="O37" s="14">
        <f t="shared" si="2"/>
        <v>100.37804789808406</v>
      </c>
      <c r="P37" s="14">
        <f t="shared" si="2"/>
        <v>22.623516634400797</v>
      </c>
      <c r="Q37" s="14">
        <f t="shared" si="2"/>
        <v>4.7949483841959664</v>
      </c>
      <c r="R37" s="14">
        <f t="shared" si="2"/>
        <v>108.28918519705323</v>
      </c>
      <c r="S37" s="14">
        <f t="shared" si="2"/>
        <v>9.8089300975292435</v>
      </c>
      <c r="T37" s="14">
        <f t="shared" si="2"/>
        <v>6.3647304919193077</v>
      </c>
      <c r="U37" s="15">
        <f t="shared" si="3"/>
        <v>597.21982059643142</v>
      </c>
    </row>
    <row r="38" spans="1:21" ht="15" x14ac:dyDescent="0.25">
      <c r="A38" s="7" t="str">
        <f>[1]Ergebnisdaten!B523</f>
        <v>Spedition. Lagerei, Verkehrsvermittlung</v>
      </c>
      <c r="B38" s="12">
        <f>([1]Ergebnisdaten!C523)</f>
        <v>433651770.5337528</v>
      </c>
      <c r="C38" s="12">
        <f>([1]Ergebnisdaten!D523)</f>
        <v>609023099.61952543</v>
      </c>
      <c r="D38" s="12">
        <f>([1]Ergebnisdaten!E523)</f>
        <v>151809211.35054138</v>
      </c>
      <c r="E38" s="12">
        <f>([1]Ergebnisdaten!F523)</f>
        <v>7297099.7104101982</v>
      </c>
      <c r="F38" s="12">
        <f>([1]Ergebnisdaten!G523)</f>
        <v>365557045.6867913</v>
      </c>
      <c r="G38" s="12">
        <f>([1]Ergebnisdaten!H523)</f>
        <v>224793122.72881457</v>
      </c>
      <c r="H38" s="12">
        <f>([1]Ergebnisdaten!I523)</f>
        <v>14709192.39218151</v>
      </c>
      <c r="I38" s="12">
        <f>([1]Ergebnisdaten!J523)</f>
        <v>22487939.120766785</v>
      </c>
      <c r="J38" s="13">
        <f>([1]Ergebnisdaten!K523)</f>
        <v>1829328481.1427839</v>
      </c>
      <c r="L38" s="7" t="str">
        <f t="shared" si="1"/>
        <v>Spedition. Lagerei, Verkehrsvermittlung</v>
      </c>
      <c r="M38" s="14">
        <f t="shared" si="2"/>
        <v>1561.1463739215101</v>
      </c>
      <c r="N38" s="14">
        <f t="shared" si="2"/>
        <v>2192.4831586302917</v>
      </c>
      <c r="O38" s="14">
        <f t="shared" si="2"/>
        <v>546.5131608619489</v>
      </c>
      <c r="P38" s="14">
        <f t="shared" si="2"/>
        <v>26.269558957476718</v>
      </c>
      <c r="Q38" s="14">
        <f t="shared" si="2"/>
        <v>1316.0053644724487</v>
      </c>
      <c r="R38" s="14">
        <f t="shared" si="2"/>
        <v>809.25524182373249</v>
      </c>
      <c r="S38" s="14">
        <f t="shared" si="2"/>
        <v>52.953092611853435</v>
      </c>
      <c r="T38" s="14">
        <f>CONVERT(I38,"kWh","TJ")</f>
        <v>80.95658083476043</v>
      </c>
      <c r="U38" s="15">
        <f t="shared" si="3"/>
        <v>6585.5825321140228</v>
      </c>
    </row>
    <row r="39" spans="1:21" ht="15" x14ac:dyDescent="0.25">
      <c r="A39" s="7" t="str">
        <f>[1]Ergebnisdaten!B524</f>
        <v>Telekom</v>
      </c>
      <c r="B39" s="12">
        <f>([1]Ergebnisdaten!C524)</f>
        <v>25608050.450230062</v>
      </c>
      <c r="C39" s="12">
        <f>([1]Ergebnisdaten!D524)</f>
        <v>536162504.60371041</v>
      </c>
      <c r="D39" s="12">
        <f>([1]Ergebnisdaten!E524)</f>
        <v>1437381.355586658</v>
      </c>
      <c r="E39" s="12">
        <f>([1]Ergebnisdaten!F524)</f>
        <v>0</v>
      </c>
      <c r="F39" s="12">
        <f>([1]Ergebnisdaten!G524)</f>
        <v>214273.66428860801</v>
      </c>
      <c r="G39" s="12">
        <f>([1]Ergebnisdaten!H524)</f>
        <v>0</v>
      </c>
      <c r="H39" s="12">
        <f>([1]Ergebnisdaten!I524)</f>
        <v>643878.47275240591</v>
      </c>
      <c r="I39" s="12">
        <f>([1]Ergebnisdaten!J524)</f>
        <v>12684268.619742841</v>
      </c>
      <c r="J39" s="13">
        <f>([1]Ergebnisdaten!K524)</f>
        <v>576750357.16631114</v>
      </c>
      <c r="L39" s="7" t="str">
        <f t="shared" si="1"/>
        <v>Telekom</v>
      </c>
      <c r="M39" s="14">
        <f t="shared" ref="M39:S41" si="4">CONVERT(B39,"kWh","TJ")</f>
        <v>92.188981620828216</v>
      </c>
      <c r="N39" s="14">
        <f t="shared" si="4"/>
        <v>1930.1850165733579</v>
      </c>
      <c r="O39" s="14">
        <f t="shared" si="4"/>
        <v>5.1745728801119695</v>
      </c>
      <c r="P39" s="14">
        <f t="shared" si="4"/>
        <v>0</v>
      </c>
      <c r="Q39" s="14">
        <f t="shared" si="4"/>
        <v>0.77138519143898887</v>
      </c>
      <c r="R39" s="14">
        <f t="shared" si="4"/>
        <v>0</v>
      </c>
      <c r="S39" s="14">
        <f t="shared" si="4"/>
        <v>2.3179625019086614</v>
      </c>
      <c r="T39" s="14">
        <f>CONVERT(I39,"kWh","TJ")</f>
        <v>45.66336703107423</v>
      </c>
      <c r="U39" s="15">
        <f t="shared" si="3"/>
        <v>2076.3012857987201</v>
      </c>
    </row>
    <row r="40" spans="1:21" ht="15" x14ac:dyDescent="0.25">
      <c r="A40" s="7" t="str">
        <f>[1]Ergebnisdaten!B525</f>
        <v>Verlagsgewerbe</v>
      </c>
      <c r="B40" s="12">
        <f>([1]Ergebnisdaten!C525)</f>
        <v>39808621.360257752</v>
      </c>
      <c r="C40" s="12">
        <f>([1]Ergebnisdaten!D525)</f>
        <v>152049075.42493322</v>
      </c>
      <c r="D40" s="12">
        <f>([1]Ergebnisdaten!E525)</f>
        <v>62271191.919830456</v>
      </c>
      <c r="E40" s="12">
        <f>([1]Ergebnisdaten!F525)</f>
        <v>1857811.7913497833</v>
      </c>
      <c r="F40" s="12">
        <f>([1]Ergebnisdaten!G525)</f>
        <v>4307194.9240085445</v>
      </c>
      <c r="G40" s="12">
        <f>([1]Ergebnisdaten!H525)</f>
        <v>0</v>
      </c>
      <c r="H40" s="12">
        <f>([1]Ergebnisdaten!I525)</f>
        <v>714916.59407968365</v>
      </c>
      <c r="I40" s="12">
        <f>([1]Ergebnisdaten!J525)</f>
        <v>109697.68480498328</v>
      </c>
      <c r="J40" s="13">
        <f>([1]Ergebnisdaten!K525)</f>
        <v>261118509.69926441</v>
      </c>
      <c r="L40" s="7" t="str">
        <f t="shared" si="1"/>
        <v>Verlagsgewerbe</v>
      </c>
      <c r="M40" s="14">
        <f t="shared" si="4"/>
        <v>143.3110368969279</v>
      </c>
      <c r="N40" s="14">
        <f t="shared" si="4"/>
        <v>547.37667152975973</v>
      </c>
      <c r="O40" s="14">
        <f t="shared" si="4"/>
        <v>224.17629091138966</v>
      </c>
      <c r="P40" s="14">
        <f t="shared" si="4"/>
        <v>6.6881224488592199</v>
      </c>
      <c r="Q40" s="14">
        <f t="shared" si="4"/>
        <v>15.505901726430762</v>
      </c>
      <c r="R40" s="14">
        <f t="shared" si="4"/>
        <v>0</v>
      </c>
      <c r="S40" s="14">
        <f t="shared" si="4"/>
        <v>2.5736997386868614</v>
      </c>
      <c r="T40" s="14">
        <f>CONVERT(I40,"kWh","TJ")</f>
        <v>0.39491166529793981</v>
      </c>
      <c r="U40" s="15">
        <f t="shared" si="3"/>
        <v>940.02663491735211</v>
      </c>
    </row>
    <row r="41" spans="1:21" ht="15" x14ac:dyDescent="0.25">
      <c r="A41" s="7" t="str">
        <f>[1]Ergebnisdaten!B526</f>
        <v>Wäscherei, chemische Reinigung</v>
      </c>
      <c r="B41" s="12">
        <f>([1]Ergebnisdaten!C526)</f>
        <v>119132568.10302554</v>
      </c>
      <c r="C41" s="12">
        <f>([1]Ergebnisdaten!D526)</f>
        <v>106645679.34580003</v>
      </c>
      <c r="D41" s="12">
        <f>([1]Ergebnisdaten!E526)</f>
        <v>81114973.098861739</v>
      </c>
      <c r="E41" s="12">
        <f>([1]Ergebnisdaten!F526)</f>
        <v>11436359.334963998</v>
      </c>
      <c r="F41" s="12">
        <f>([1]Ergebnisdaten!G526)</f>
        <v>35809108.98691795</v>
      </c>
      <c r="G41" s="12">
        <f>([1]Ergebnisdaten!H526)</f>
        <v>3018729.0932815331</v>
      </c>
      <c r="H41" s="12">
        <f>([1]Ergebnisdaten!I526)</f>
        <v>16419020.502961271</v>
      </c>
      <c r="I41" s="12">
        <f>([1]Ergebnisdaten!J526)</f>
        <v>3223490.2499508243</v>
      </c>
      <c r="J41" s="13">
        <f>([1]Ergebnisdaten!K526)</f>
        <v>376799928.71576285</v>
      </c>
      <c r="L41" s="7" t="str">
        <f t="shared" si="1"/>
        <v>Wäscherei, chemische Reinigung</v>
      </c>
      <c r="M41" s="14">
        <f t="shared" si="4"/>
        <v>428.87724517089191</v>
      </c>
      <c r="N41" s="14">
        <f t="shared" si="4"/>
        <v>383.92444564488011</v>
      </c>
      <c r="O41" s="14">
        <f t="shared" si="4"/>
        <v>292.01390315590231</v>
      </c>
      <c r="P41" s="14">
        <f t="shared" si="4"/>
        <v>41.170893605870397</v>
      </c>
      <c r="Q41" s="14">
        <f t="shared" si="4"/>
        <v>128.91279235290463</v>
      </c>
      <c r="R41" s="14">
        <f t="shared" si="4"/>
        <v>10.86742473581352</v>
      </c>
      <c r="S41" s="14">
        <f t="shared" si="4"/>
        <v>59.10847381066057</v>
      </c>
      <c r="T41" s="14">
        <f>CONVERT(I41,"kWh","TJ")</f>
        <v>11.604564899822968</v>
      </c>
      <c r="U41" s="15">
        <f t="shared" si="3"/>
        <v>1356.4797433767465</v>
      </c>
    </row>
    <row r="42" spans="1:21" ht="15" x14ac:dyDescent="0.25">
      <c r="A42" s="16" t="s">
        <v>6</v>
      </c>
      <c r="B42" s="12">
        <f>([1]Ergebnisdaten!C527)</f>
        <v>446645072.82271469</v>
      </c>
      <c r="C42" s="12">
        <f>([1]Ergebnisdaten!D527)</f>
        <v>601205715.54515374</v>
      </c>
      <c r="D42" s="12">
        <f>([1]Ergebnisdaten!E527)</f>
        <v>68818033.058723867</v>
      </c>
      <c r="E42" s="12">
        <f>([1]Ergebnisdaten!F527)</f>
        <v>6000644.8940209784</v>
      </c>
      <c r="F42" s="12">
        <f>([1]Ergebnisdaten!G527)</f>
        <v>29885361.179674689</v>
      </c>
      <c r="G42" s="12">
        <f>([1]Ergebnisdaten!H527)</f>
        <v>65731956.230208635</v>
      </c>
      <c r="H42" s="12">
        <f>([1]Ergebnisdaten!I527)</f>
        <v>40152790.027151488</v>
      </c>
      <c r="I42" s="12">
        <f>([1]Ergebnisdaten!J527)</f>
        <v>29801326.388486147</v>
      </c>
      <c r="J42" s="13">
        <f>([1]Ergebnisdaten!K527)</f>
        <v>1288240900.1461344</v>
      </c>
      <c r="L42" s="16"/>
      <c r="M42" s="17"/>
      <c r="N42" s="17"/>
      <c r="O42" s="17"/>
      <c r="P42" s="17"/>
      <c r="Q42" s="17"/>
      <c r="R42" s="17"/>
      <c r="S42" s="17"/>
      <c r="T42" s="17"/>
      <c r="U42" s="18"/>
    </row>
    <row r="43" spans="1:21" ht="15" x14ac:dyDescent="0.25">
      <c r="A43" s="16"/>
      <c r="B43" s="19"/>
      <c r="C43" s="19"/>
      <c r="D43" s="19"/>
      <c r="E43" s="19"/>
      <c r="F43" s="19"/>
      <c r="G43" s="19"/>
      <c r="H43" s="19"/>
      <c r="I43" s="19"/>
      <c r="J43" s="20"/>
      <c r="L43" s="16"/>
      <c r="M43" s="17"/>
      <c r="N43" s="17"/>
      <c r="O43" s="17"/>
      <c r="P43" s="17"/>
      <c r="Q43" s="17"/>
      <c r="R43" s="17"/>
      <c r="S43" s="17"/>
      <c r="T43" s="17"/>
      <c r="U43" s="18"/>
    </row>
    <row r="44" spans="1:21" ht="15" x14ac:dyDescent="0.25">
      <c r="A44" s="16"/>
      <c r="B44" s="19"/>
      <c r="C44" s="19"/>
      <c r="D44" s="19"/>
      <c r="E44" s="19"/>
      <c r="F44" s="19"/>
      <c r="G44" s="19"/>
      <c r="H44" s="19"/>
      <c r="I44" s="19"/>
      <c r="J44" s="20"/>
      <c r="L44" s="16"/>
      <c r="M44" s="17"/>
      <c r="N44" s="17"/>
      <c r="O44" s="17"/>
      <c r="P44" s="17"/>
      <c r="Q44" s="17"/>
      <c r="R44" s="17"/>
      <c r="S44" s="17"/>
      <c r="T44" s="17"/>
      <c r="U44" s="18"/>
    </row>
    <row r="45" spans="1:21" ht="15" x14ac:dyDescent="0.25">
      <c r="A45" s="16"/>
      <c r="B45" s="19"/>
      <c r="C45" s="19"/>
      <c r="D45" s="19"/>
      <c r="E45" s="19"/>
      <c r="F45" s="19"/>
      <c r="G45" s="19"/>
      <c r="H45" s="19"/>
      <c r="I45" s="19"/>
      <c r="J45" s="20"/>
      <c r="L45" s="16"/>
      <c r="M45" s="17"/>
      <c r="N45" s="17"/>
      <c r="O45" s="17"/>
      <c r="P45" s="17"/>
      <c r="Q45" s="17"/>
      <c r="R45" s="17"/>
      <c r="S45" s="17"/>
      <c r="T45" s="17"/>
      <c r="U45" s="18"/>
    </row>
    <row r="46" spans="1:21" ht="15" x14ac:dyDescent="0.25">
      <c r="A46" s="21" t="s">
        <v>3</v>
      </c>
      <c r="B46" s="22">
        <f>(SUM(B7:B42))</f>
        <v>36326724012.644089</v>
      </c>
      <c r="C46" s="22">
        <f t="shared" ref="C46:I46" si="5">(SUM(C7:C42))</f>
        <v>34652147899.461662</v>
      </c>
      <c r="D46" s="22">
        <f t="shared" si="5"/>
        <v>10399789507.411034</v>
      </c>
      <c r="E46" s="22">
        <f t="shared" si="5"/>
        <v>1388292570.2123306</v>
      </c>
      <c r="F46" s="22">
        <f t="shared" si="5"/>
        <v>7379730769.7522526</v>
      </c>
      <c r="G46" s="22">
        <f t="shared" si="5"/>
        <v>6648847259.4227686</v>
      </c>
      <c r="H46" s="22">
        <f t="shared" si="5"/>
        <v>2551811603.4043345</v>
      </c>
      <c r="I46" s="22">
        <f t="shared" si="5"/>
        <v>8353869834.7752724</v>
      </c>
      <c r="J46" s="20">
        <f>(SUM(J7:J42))</f>
        <v>107701213457.08374</v>
      </c>
      <c r="L46" s="21" t="str">
        <f>A46</f>
        <v>Summe</v>
      </c>
      <c r="M46" s="23">
        <f>CONVERT(B46,"kWh","TJ")</f>
        <v>130776.20644551874</v>
      </c>
      <c r="N46" s="23">
        <f t="shared" ref="N46:U46" si="6">CONVERT(C46,"kWh","TJ")</f>
        <v>124747.73243806201</v>
      </c>
      <c r="O46" s="23">
        <f t="shared" si="6"/>
        <v>37439.242226679729</v>
      </c>
      <c r="P46" s="23">
        <f t="shared" si="6"/>
        <v>4997.8532527643911</v>
      </c>
      <c r="Q46" s="23">
        <f t="shared" si="6"/>
        <v>26567.030771108111</v>
      </c>
      <c r="R46" s="23">
        <f t="shared" si="6"/>
        <v>23935.850133921966</v>
      </c>
      <c r="S46" s="23">
        <f t="shared" si="6"/>
        <v>9186.5217722556044</v>
      </c>
      <c r="T46" s="23">
        <f t="shared" si="6"/>
        <v>30073.931405190982</v>
      </c>
      <c r="U46" s="23">
        <f t="shared" si="6"/>
        <v>387724.36844550149</v>
      </c>
    </row>
    <row r="48" spans="1:21" ht="18" x14ac:dyDescent="0.25">
      <c r="A48" s="1" t="s">
        <v>7</v>
      </c>
    </row>
    <row r="49" spans="1:10" ht="85.5" customHeight="1" x14ac:dyDescent="0.2">
      <c r="A49" s="3">
        <v>2019</v>
      </c>
      <c r="B49" s="4" t="s">
        <v>8</v>
      </c>
      <c r="C49" s="4" t="s">
        <v>9</v>
      </c>
      <c r="D49" s="4" t="s">
        <v>10</v>
      </c>
      <c r="E49" s="4" t="s">
        <v>11</v>
      </c>
      <c r="F49" s="4" t="s">
        <v>12</v>
      </c>
      <c r="G49" s="4" t="s">
        <v>13</v>
      </c>
      <c r="H49" s="4" t="s">
        <v>14</v>
      </c>
      <c r="I49" s="4" t="s">
        <v>15</v>
      </c>
      <c r="J49" s="5" t="s">
        <v>3</v>
      </c>
    </row>
    <row r="50" spans="1:10" x14ac:dyDescent="0.2">
      <c r="A50" s="7"/>
      <c r="B50" s="8" t="s">
        <v>5</v>
      </c>
      <c r="C50" s="9"/>
      <c r="D50" s="9"/>
      <c r="E50" s="9"/>
      <c r="F50" s="9"/>
      <c r="G50" s="9"/>
      <c r="H50" s="9"/>
      <c r="I50" s="9"/>
      <c r="J50" s="9"/>
    </row>
    <row r="51" spans="1:10" x14ac:dyDescent="0.2">
      <c r="A51" s="7" t="s">
        <v>16</v>
      </c>
      <c r="B51" s="12">
        <f t="shared" ref="B51:J66" si="7">CONVERT(B7,"kWh","TJ")</f>
        <v>83.199794086563188</v>
      </c>
      <c r="C51" s="12">
        <f t="shared" si="7"/>
        <v>23.85294139410054</v>
      </c>
      <c r="D51" s="12">
        <f t="shared" si="7"/>
        <v>31.6038795311512</v>
      </c>
      <c r="E51" s="12">
        <f t="shared" si="7"/>
        <v>1.4138157878195219</v>
      </c>
      <c r="F51" s="12">
        <f t="shared" si="7"/>
        <v>684.89163441846949</v>
      </c>
      <c r="G51" s="12">
        <f t="shared" si="7"/>
        <v>4.2197196052060484</v>
      </c>
      <c r="H51" s="12">
        <f t="shared" si="7"/>
        <v>3.6852287989462496</v>
      </c>
      <c r="I51" s="12">
        <f t="shared" si="7"/>
        <v>26.44662110554269</v>
      </c>
      <c r="J51" s="12">
        <f t="shared" si="7"/>
        <v>859.3136347277989</v>
      </c>
    </row>
    <row r="52" spans="1:10" x14ac:dyDescent="0.2">
      <c r="A52" s="7" t="s">
        <v>17</v>
      </c>
      <c r="B52" s="12">
        <f t="shared" si="7"/>
        <v>529.99753681181744</v>
      </c>
      <c r="C52" s="12">
        <f t="shared" si="7"/>
        <v>472.0308766541695</v>
      </c>
      <c r="D52" s="12">
        <f t="shared" si="7"/>
        <v>124.84066366772539</v>
      </c>
      <c r="E52" s="12">
        <f t="shared" si="7"/>
        <v>0.26360483099835175</v>
      </c>
      <c r="F52" s="12">
        <f t="shared" si="7"/>
        <v>526.0237290779263</v>
      </c>
      <c r="G52" s="12">
        <f t="shared" si="7"/>
        <v>57.85627517757807</v>
      </c>
      <c r="H52" s="12">
        <f t="shared" si="7"/>
        <v>35.128335662264696</v>
      </c>
      <c r="I52" s="12">
        <f t="shared" si="7"/>
        <v>475.7439422186693</v>
      </c>
      <c r="J52" s="12">
        <f t="shared" si="7"/>
        <v>2221.8849641011489</v>
      </c>
    </row>
    <row r="53" spans="1:10" x14ac:dyDescent="0.2">
      <c r="A53" s="7" t="s">
        <v>18</v>
      </c>
      <c r="B53" s="12">
        <f t="shared" si="7"/>
        <v>11883.01961879752</v>
      </c>
      <c r="C53" s="12">
        <f t="shared" si="7"/>
        <v>3692.182279210348</v>
      </c>
      <c r="D53" s="12">
        <f t="shared" si="7"/>
        <v>1468.8201166433882</v>
      </c>
      <c r="E53" s="12">
        <f t="shared" si="7"/>
        <v>56.781463708290936</v>
      </c>
      <c r="F53" s="12">
        <f t="shared" si="7"/>
        <v>84.94137018767087</v>
      </c>
      <c r="G53" s="12">
        <f t="shared" si="7"/>
        <v>393.60603405145434</v>
      </c>
      <c r="H53" s="12">
        <f t="shared" si="7"/>
        <v>202.88109023988702</v>
      </c>
      <c r="I53" s="12">
        <f t="shared" si="7"/>
        <v>367.0589073431691</v>
      </c>
      <c r="J53" s="12">
        <f t="shared" si="7"/>
        <v>18149.290880181728</v>
      </c>
    </row>
    <row r="54" spans="1:10" x14ac:dyDescent="0.2">
      <c r="A54" s="7" t="s">
        <v>19</v>
      </c>
      <c r="B54" s="12">
        <f t="shared" si="7"/>
        <v>10053.006447761327</v>
      </c>
      <c r="C54" s="12">
        <f t="shared" si="7"/>
        <v>2382.7720693512488</v>
      </c>
      <c r="D54" s="12">
        <f t="shared" si="7"/>
        <v>7405.9677823646389</v>
      </c>
      <c r="E54" s="12">
        <f t="shared" si="7"/>
        <v>1226.679148827202</v>
      </c>
      <c r="F54" s="12">
        <f t="shared" si="7"/>
        <v>10556.879848249897</v>
      </c>
      <c r="G54" s="12">
        <f t="shared" si="7"/>
        <v>1236.7208263203909</v>
      </c>
      <c r="H54" s="12">
        <f t="shared" si="7"/>
        <v>517.0494231571671</v>
      </c>
      <c r="I54" s="12">
        <f t="shared" si="7"/>
        <v>2338.5574241820759</v>
      </c>
      <c r="J54" s="12">
        <f t="shared" si="7"/>
        <v>35717.632970213956</v>
      </c>
    </row>
    <row r="55" spans="1:10" x14ac:dyDescent="0.2">
      <c r="A55" s="7" t="s">
        <v>20</v>
      </c>
      <c r="B55" s="12">
        <f t="shared" si="7"/>
        <v>123.74151360641208</v>
      </c>
      <c r="C55" s="12">
        <f t="shared" si="7"/>
        <v>66.346768203755403</v>
      </c>
      <c r="D55" s="12">
        <f t="shared" si="7"/>
        <v>49.917381646545238</v>
      </c>
      <c r="E55" s="12">
        <f t="shared" si="7"/>
        <v>0</v>
      </c>
      <c r="F55" s="12">
        <f t="shared" si="7"/>
        <v>95.73470081513031</v>
      </c>
      <c r="G55" s="12">
        <f t="shared" si="7"/>
        <v>19.1622185731865</v>
      </c>
      <c r="H55" s="12">
        <f t="shared" si="7"/>
        <v>2.7495413345461031</v>
      </c>
      <c r="I55" s="12">
        <f t="shared" si="7"/>
        <v>8.297205387877124E-2</v>
      </c>
      <c r="J55" s="12">
        <f t="shared" si="7"/>
        <v>357.7350962334545</v>
      </c>
    </row>
    <row r="56" spans="1:10" x14ac:dyDescent="0.2">
      <c r="A56" s="7" t="s">
        <v>21</v>
      </c>
      <c r="B56" s="12">
        <f t="shared" si="7"/>
        <v>1833.7606007606921</v>
      </c>
      <c r="C56" s="12">
        <f t="shared" si="7"/>
        <v>1342.7356570395409</v>
      </c>
      <c r="D56" s="12">
        <f t="shared" si="7"/>
        <v>230.10083245380039</v>
      </c>
      <c r="E56" s="12">
        <f t="shared" si="7"/>
        <v>0</v>
      </c>
      <c r="F56" s="12">
        <f t="shared" si="7"/>
        <v>24.402143741213219</v>
      </c>
      <c r="G56" s="12">
        <f t="shared" si="7"/>
        <v>0</v>
      </c>
      <c r="H56" s="12">
        <f t="shared" si="7"/>
        <v>21.95638320957708</v>
      </c>
      <c r="I56" s="12">
        <f t="shared" si="7"/>
        <v>140.46971780176446</v>
      </c>
      <c r="J56" s="12">
        <f t="shared" si="7"/>
        <v>3593.4253350065883</v>
      </c>
    </row>
    <row r="57" spans="1:10" x14ac:dyDescent="0.2">
      <c r="A57" s="7" t="s">
        <v>22</v>
      </c>
      <c r="B57" s="12">
        <f t="shared" si="7"/>
        <v>542.4566631477071</v>
      </c>
      <c r="C57" s="12">
        <f t="shared" si="7"/>
        <v>1045.0719762091057</v>
      </c>
      <c r="D57" s="12">
        <f t="shared" si="7"/>
        <v>119.53467757965059</v>
      </c>
      <c r="E57" s="12">
        <f t="shared" si="7"/>
        <v>0</v>
      </c>
      <c r="F57" s="12">
        <f t="shared" si="7"/>
        <v>13.74511240861753</v>
      </c>
      <c r="G57" s="12">
        <f t="shared" si="7"/>
        <v>0</v>
      </c>
      <c r="H57" s="12">
        <f t="shared" si="7"/>
        <v>88.028008032696249</v>
      </c>
      <c r="I57" s="12">
        <f t="shared" si="7"/>
        <v>0</v>
      </c>
      <c r="J57" s="12">
        <f t="shared" si="7"/>
        <v>1808.8364373777772</v>
      </c>
    </row>
    <row r="58" spans="1:10" x14ac:dyDescent="0.2">
      <c r="A58" s="7" t="s">
        <v>23</v>
      </c>
      <c r="B58" s="12">
        <f t="shared" si="7"/>
        <v>7414.0198959660356</v>
      </c>
      <c r="C58" s="12">
        <f t="shared" si="7"/>
        <v>16158.135600881511</v>
      </c>
      <c r="D58" s="12">
        <f t="shared" si="7"/>
        <v>238.36936162094219</v>
      </c>
      <c r="E58" s="12">
        <f t="shared" si="7"/>
        <v>81.115685634362706</v>
      </c>
      <c r="F58" s="12">
        <f t="shared" si="7"/>
        <v>27.083206311770503</v>
      </c>
      <c r="G58" s="12">
        <f t="shared" si="7"/>
        <v>827.78333945159659</v>
      </c>
      <c r="H58" s="12">
        <f t="shared" si="7"/>
        <v>15.076420671573404</v>
      </c>
      <c r="I58" s="12">
        <f t="shared" si="7"/>
        <v>1082.0461496282467</v>
      </c>
      <c r="J58" s="12">
        <f t="shared" si="7"/>
        <v>25843.62966016604</v>
      </c>
    </row>
    <row r="59" spans="1:10" x14ac:dyDescent="0.2">
      <c r="A59" s="7" t="s">
        <v>24</v>
      </c>
      <c r="B59" s="12">
        <f t="shared" si="7"/>
        <v>1808.3252010638491</v>
      </c>
      <c r="C59" s="12">
        <f t="shared" si="7"/>
        <v>1584.5852690031036</v>
      </c>
      <c r="D59" s="12">
        <f t="shared" si="7"/>
        <v>667.2327906883329</v>
      </c>
      <c r="E59" s="12">
        <f t="shared" si="7"/>
        <v>126.79979780178407</v>
      </c>
      <c r="F59" s="12">
        <f t="shared" si="7"/>
        <v>10.712963625132025</v>
      </c>
      <c r="G59" s="12">
        <f t="shared" si="7"/>
        <v>230.34609242734524</v>
      </c>
      <c r="H59" s="12">
        <f t="shared" si="7"/>
        <v>2289.252361363368</v>
      </c>
      <c r="I59" s="12">
        <f t="shared" si="7"/>
        <v>74.614791771434824</v>
      </c>
      <c r="J59" s="12">
        <f t="shared" si="7"/>
        <v>6791.8692677443487</v>
      </c>
    </row>
    <row r="60" spans="1:10" x14ac:dyDescent="0.2">
      <c r="A60" s="7" t="s">
        <v>25</v>
      </c>
      <c r="B60" s="12">
        <f t="shared" si="7"/>
        <v>12202.979089980032</v>
      </c>
      <c r="C60" s="12">
        <f t="shared" si="7"/>
        <v>15835.333744003108</v>
      </c>
      <c r="D60" s="12">
        <f t="shared" si="7"/>
        <v>3918.0469567042187</v>
      </c>
      <c r="E60" s="12">
        <f t="shared" si="7"/>
        <v>648.97332241845618</v>
      </c>
      <c r="F60" s="12">
        <f t="shared" si="7"/>
        <v>99.34504687788808</v>
      </c>
      <c r="G60" s="12">
        <f t="shared" si="7"/>
        <v>5016.7904095434087</v>
      </c>
      <c r="H60" s="12">
        <f t="shared" si="7"/>
        <v>289.75078714189431</v>
      </c>
      <c r="I60" s="12">
        <f t="shared" si="7"/>
        <v>888.48905176883795</v>
      </c>
      <c r="J60" s="12">
        <f t="shared" si="7"/>
        <v>38899.708408437837</v>
      </c>
    </row>
    <row r="61" spans="1:10" x14ac:dyDescent="0.2">
      <c r="A61" s="7" t="s">
        <v>26</v>
      </c>
      <c r="B61" s="12">
        <f t="shared" si="7"/>
        <v>121.76960844668163</v>
      </c>
      <c r="C61" s="12">
        <f t="shared" si="7"/>
        <v>80.528878969387733</v>
      </c>
      <c r="D61" s="12">
        <f t="shared" si="7"/>
        <v>4.4037745146038816</v>
      </c>
      <c r="E61" s="12">
        <f t="shared" si="7"/>
        <v>0</v>
      </c>
      <c r="F61" s="12">
        <f t="shared" si="7"/>
        <v>1.5736215069540718</v>
      </c>
      <c r="G61" s="12">
        <f t="shared" si="7"/>
        <v>7.5665787398039397</v>
      </c>
      <c r="H61" s="12">
        <f t="shared" si="7"/>
        <v>5.9504539003678776</v>
      </c>
      <c r="I61" s="12">
        <f t="shared" si="7"/>
        <v>0</v>
      </c>
      <c r="J61" s="12">
        <f t="shared" si="7"/>
        <v>221.79291607779911</v>
      </c>
    </row>
    <row r="62" spans="1:10" x14ac:dyDescent="0.2">
      <c r="A62" s="7" t="s">
        <v>27</v>
      </c>
      <c r="B62" s="12">
        <f t="shared" si="7"/>
        <v>343.1444033114559</v>
      </c>
      <c r="C62" s="12">
        <f t="shared" si="7"/>
        <v>42.977327451941051</v>
      </c>
      <c r="D62" s="12">
        <f t="shared" si="7"/>
        <v>63.415127985166585</v>
      </c>
      <c r="E62" s="12">
        <f t="shared" si="7"/>
        <v>3.2746018115442754</v>
      </c>
      <c r="F62" s="12">
        <f t="shared" si="7"/>
        <v>6.591141614541816</v>
      </c>
      <c r="G62" s="12">
        <f t="shared" si="7"/>
        <v>52.282941225146942</v>
      </c>
      <c r="H62" s="12">
        <f t="shared" si="7"/>
        <v>76.59815455501186</v>
      </c>
      <c r="I62" s="12">
        <f t="shared" si="7"/>
        <v>29.835073801238693</v>
      </c>
      <c r="J62" s="12">
        <f t="shared" si="7"/>
        <v>618.11877175604695</v>
      </c>
    </row>
    <row r="63" spans="1:10" x14ac:dyDescent="0.2">
      <c r="A63" s="7" t="s">
        <v>28</v>
      </c>
      <c r="B63" s="12">
        <f t="shared" si="7"/>
        <v>234.56268268495847</v>
      </c>
      <c r="C63" s="12">
        <f t="shared" si="7"/>
        <v>65.220800374935692</v>
      </c>
      <c r="D63" s="12">
        <f t="shared" si="7"/>
        <v>42.25603295359177</v>
      </c>
      <c r="E63" s="12">
        <f t="shared" si="7"/>
        <v>1.0129525501228216E-2</v>
      </c>
      <c r="F63" s="12">
        <f t="shared" si="7"/>
        <v>8.1512246961350012</v>
      </c>
      <c r="G63" s="12">
        <f t="shared" si="7"/>
        <v>3.529277579380935E-2</v>
      </c>
      <c r="H63" s="12">
        <f t="shared" si="7"/>
        <v>9.5004598511029261</v>
      </c>
      <c r="I63" s="12">
        <f t="shared" si="7"/>
        <v>0.16770197527510963</v>
      </c>
      <c r="J63" s="12">
        <f t="shared" si="7"/>
        <v>359.90432483729404</v>
      </c>
    </row>
    <row r="64" spans="1:10" x14ac:dyDescent="0.2">
      <c r="A64" s="7" t="s">
        <v>29</v>
      </c>
      <c r="B64" s="12">
        <f t="shared" si="7"/>
        <v>265.41831590812063</v>
      </c>
      <c r="C64" s="12">
        <f t="shared" si="7"/>
        <v>79.403330525388824</v>
      </c>
      <c r="D64" s="12">
        <f t="shared" si="7"/>
        <v>6.6495923996300128</v>
      </c>
      <c r="E64" s="12">
        <f t="shared" si="7"/>
        <v>6.1264667507693469</v>
      </c>
      <c r="F64" s="12">
        <f t="shared" si="7"/>
        <v>138.17492129418159</v>
      </c>
      <c r="G64" s="12">
        <f t="shared" si="7"/>
        <v>44.001470562626849</v>
      </c>
      <c r="H64" s="12">
        <f t="shared" si="7"/>
        <v>11.957686864234431</v>
      </c>
      <c r="I64" s="12">
        <f t="shared" si="7"/>
        <v>32.344050030309653</v>
      </c>
      <c r="J64" s="12">
        <f t="shared" si="7"/>
        <v>584.07583433526122</v>
      </c>
    </row>
    <row r="65" spans="1:10" x14ac:dyDescent="0.2">
      <c r="A65" s="7" t="s">
        <v>30</v>
      </c>
      <c r="B65" s="12">
        <f t="shared" si="7"/>
        <v>8698.2423885017761</v>
      </c>
      <c r="C65" s="12">
        <f t="shared" si="7"/>
        <v>1318.844954744713</v>
      </c>
      <c r="D65" s="12">
        <f t="shared" si="7"/>
        <v>3835.3158088621294</v>
      </c>
      <c r="E65" s="12">
        <f t="shared" si="7"/>
        <v>566.05432895577303</v>
      </c>
      <c r="F65" s="12">
        <f t="shared" si="7"/>
        <v>6988.4206635301007</v>
      </c>
      <c r="G65" s="12">
        <f t="shared" si="7"/>
        <v>4078.899115896048</v>
      </c>
      <c r="H65" s="12">
        <f t="shared" si="7"/>
        <v>859.20430215574015</v>
      </c>
      <c r="I65" s="12">
        <f t="shared" si="7"/>
        <v>2409.6037822446892</v>
      </c>
      <c r="J65" s="12">
        <f t="shared" si="7"/>
        <v>28754.585344890973</v>
      </c>
    </row>
    <row r="66" spans="1:10" x14ac:dyDescent="0.2">
      <c r="A66" s="7" t="s">
        <v>31</v>
      </c>
      <c r="B66" s="12">
        <f t="shared" si="7"/>
        <v>6685.6948656217901</v>
      </c>
      <c r="C66" s="12">
        <f t="shared" si="7"/>
        <v>6570.4160450700838</v>
      </c>
      <c r="D66" s="12">
        <f t="shared" si="7"/>
        <v>755.60741129868165</v>
      </c>
      <c r="E66" s="12">
        <f t="shared" si="7"/>
        <v>60.471941878363957</v>
      </c>
      <c r="F66" s="12">
        <f t="shared" si="7"/>
        <v>174.7298855408325</v>
      </c>
      <c r="G66" s="12">
        <f t="shared" si="7"/>
        <v>0</v>
      </c>
      <c r="H66" s="12">
        <f t="shared" si="7"/>
        <v>176.65546328826295</v>
      </c>
      <c r="I66" s="12">
        <f t="shared" si="7"/>
        <v>903.45626790141966</v>
      </c>
      <c r="J66" s="12">
        <f t="shared" si="7"/>
        <v>15327.031880599434</v>
      </c>
    </row>
    <row r="67" spans="1:10" x14ac:dyDescent="0.2">
      <c r="A67" s="7" t="s">
        <v>32</v>
      </c>
      <c r="B67" s="12">
        <f t="shared" ref="B67:J82" si="8">CONVERT(B23,"kWh","TJ")</f>
        <v>2016.2443459175083</v>
      </c>
      <c r="C67" s="12">
        <f t="shared" si="8"/>
        <v>968.76786923617408</v>
      </c>
      <c r="D67" s="12">
        <f t="shared" si="8"/>
        <v>179.75746348957145</v>
      </c>
      <c r="E67" s="12">
        <f t="shared" si="8"/>
        <v>9.1721657728498478</v>
      </c>
      <c r="F67" s="12">
        <f t="shared" si="8"/>
        <v>6.8678925914739049</v>
      </c>
      <c r="G67" s="12">
        <f t="shared" si="8"/>
        <v>46.718796921466001</v>
      </c>
      <c r="H67" s="12">
        <f t="shared" si="8"/>
        <v>2800.4736624996031</v>
      </c>
      <c r="I67" s="12">
        <f t="shared" si="8"/>
        <v>633.05474789231914</v>
      </c>
      <c r="J67" s="12">
        <f t="shared" si="8"/>
        <v>6661.0569443209652</v>
      </c>
    </row>
    <row r="68" spans="1:10" x14ac:dyDescent="0.2">
      <c r="A68" s="7" t="s">
        <v>33</v>
      </c>
      <c r="B68" s="12">
        <f t="shared" si="8"/>
        <v>11742.863658256374</v>
      </c>
      <c r="C68" s="12">
        <f t="shared" si="8"/>
        <v>5674.7227816011173</v>
      </c>
      <c r="D68" s="12">
        <f t="shared" si="8"/>
        <v>1143.9698750418613</v>
      </c>
      <c r="E68" s="12">
        <f t="shared" si="8"/>
        <v>16.97421237007697</v>
      </c>
      <c r="F68" s="12">
        <f t="shared" si="8"/>
        <v>103.08105973508417</v>
      </c>
      <c r="G68" s="12">
        <f t="shared" si="8"/>
        <v>1956.3324347653715</v>
      </c>
      <c r="H68" s="12">
        <f t="shared" si="8"/>
        <v>202.69326414766843</v>
      </c>
      <c r="I68" s="12">
        <f t="shared" si="8"/>
        <v>489.68414634725605</v>
      </c>
      <c r="J68" s="12">
        <f t="shared" si="8"/>
        <v>21330.321432264805</v>
      </c>
    </row>
    <row r="69" spans="1:10" x14ac:dyDescent="0.2">
      <c r="A69" s="7" t="s">
        <v>34</v>
      </c>
      <c r="B69" s="12">
        <f t="shared" si="8"/>
        <v>45.15418855360587</v>
      </c>
      <c r="C69" s="12">
        <f t="shared" si="8"/>
        <v>215.16463886820657</v>
      </c>
      <c r="D69" s="12">
        <f t="shared" si="8"/>
        <v>39.345542833861629</v>
      </c>
      <c r="E69" s="12">
        <f t="shared" si="8"/>
        <v>14.707386356198535</v>
      </c>
      <c r="F69" s="12">
        <f t="shared" si="8"/>
        <v>2.5261890847416595</v>
      </c>
      <c r="G69" s="12">
        <f t="shared" si="8"/>
        <v>0</v>
      </c>
      <c r="H69" s="12">
        <f t="shared" si="8"/>
        <v>1.9278455640346073</v>
      </c>
      <c r="I69" s="12">
        <f t="shared" si="8"/>
        <v>0</v>
      </c>
      <c r="J69" s="12">
        <f t="shared" si="8"/>
        <v>318.82579126064883</v>
      </c>
    </row>
    <row r="70" spans="1:10" x14ac:dyDescent="0.2">
      <c r="A70" s="7" t="s">
        <v>35</v>
      </c>
      <c r="B70" s="12">
        <f t="shared" si="8"/>
        <v>740.97520485443238</v>
      </c>
      <c r="C70" s="12">
        <f t="shared" si="8"/>
        <v>152.63770763551665</v>
      </c>
      <c r="D70" s="12">
        <f t="shared" si="8"/>
        <v>605.88448350809938</v>
      </c>
      <c r="E70" s="12">
        <f t="shared" si="8"/>
        <v>11.169678992507547</v>
      </c>
      <c r="F70" s="12">
        <f t="shared" si="8"/>
        <v>453.20871822287774</v>
      </c>
      <c r="G70" s="12">
        <f t="shared" si="8"/>
        <v>56.841898787669237</v>
      </c>
      <c r="H70" s="12">
        <f t="shared" si="8"/>
        <v>7.3080782016680086</v>
      </c>
      <c r="I70" s="12">
        <f t="shared" si="8"/>
        <v>43.500639391061021</v>
      </c>
      <c r="J70" s="12">
        <f t="shared" si="8"/>
        <v>2071.5264095938323</v>
      </c>
    </row>
    <row r="71" spans="1:10" x14ac:dyDescent="0.2">
      <c r="A71" s="7" t="s">
        <v>36</v>
      </c>
      <c r="B71" s="12">
        <f t="shared" si="8"/>
        <v>3126.3706021235093</v>
      </c>
      <c r="C71" s="12">
        <f t="shared" si="8"/>
        <v>438.19808701798246</v>
      </c>
      <c r="D71" s="12">
        <f t="shared" si="8"/>
        <v>243.31327240087467</v>
      </c>
      <c r="E71" s="12">
        <f t="shared" si="8"/>
        <v>11.803338455942713</v>
      </c>
      <c r="F71" s="12">
        <f t="shared" si="8"/>
        <v>76.14394241538939</v>
      </c>
      <c r="G71" s="12">
        <f t="shared" si="8"/>
        <v>175.36080230137148</v>
      </c>
      <c r="H71" s="12">
        <f t="shared" si="8"/>
        <v>21.251230092765269</v>
      </c>
      <c r="I71" s="12">
        <f t="shared" si="8"/>
        <v>270.36046900561291</v>
      </c>
      <c r="J71" s="12">
        <f t="shared" si="8"/>
        <v>4362.8017438134484</v>
      </c>
    </row>
    <row r="72" spans="1:10" x14ac:dyDescent="0.2">
      <c r="A72" s="7" t="s">
        <v>37</v>
      </c>
      <c r="B72" s="12">
        <f t="shared" si="8"/>
        <v>13034.933659458075</v>
      </c>
      <c r="C72" s="12">
        <f t="shared" si="8"/>
        <v>2136.8791553738961</v>
      </c>
      <c r="D72" s="12">
        <f t="shared" si="8"/>
        <v>434.6697811988351</v>
      </c>
      <c r="E72" s="12">
        <f t="shared" si="8"/>
        <v>0</v>
      </c>
      <c r="F72" s="12">
        <f t="shared" si="8"/>
        <v>796.45111510314109</v>
      </c>
      <c r="G72" s="12">
        <f t="shared" si="8"/>
        <v>213.25004225199464</v>
      </c>
      <c r="H72" s="12">
        <f t="shared" si="8"/>
        <v>138.10424770527692</v>
      </c>
      <c r="I72" s="12">
        <f t="shared" si="8"/>
        <v>989.13666003984815</v>
      </c>
      <c r="J72" s="12">
        <f t="shared" si="8"/>
        <v>17743.424661131063</v>
      </c>
    </row>
    <row r="73" spans="1:10" x14ac:dyDescent="0.2">
      <c r="A73" s="7" t="s">
        <v>38</v>
      </c>
      <c r="B73" s="12">
        <f t="shared" si="8"/>
        <v>1325.7302005669465</v>
      </c>
      <c r="C73" s="12">
        <f t="shared" si="8"/>
        <v>2943.6954471155609</v>
      </c>
      <c r="D73" s="12">
        <f t="shared" si="8"/>
        <v>286.25546364026019</v>
      </c>
      <c r="E73" s="12">
        <f t="shared" si="8"/>
        <v>9.5489970101722896</v>
      </c>
      <c r="F73" s="12">
        <f t="shared" si="8"/>
        <v>43.99566625898467</v>
      </c>
      <c r="G73" s="12">
        <f t="shared" si="8"/>
        <v>532.87071374474374</v>
      </c>
      <c r="H73" s="12">
        <f t="shared" si="8"/>
        <v>43.967994953918414</v>
      </c>
      <c r="I73" s="12">
        <f t="shared" si="8"/>
        <v>52.799349476573276</v>
      </c>
      <c r="J73" s="12">
        <f t="shared" si="8"/>
        <v>5238.8638327671588</v>
      </c>
    </row>
    <row r="74" spans="1:10" x14ac:dyDescent="0.2">
      <c r="A74" s="7" t="s">
        <v>39</v>
      </c>
      <c r="B74" s="12">
        <f t="shared" si="8"/>
        <v>7318.9811852872563</v>
      </c>
      <c r="C74" s="12">
        <f t="shared" si="8"/>
        <v>1370.5785831624873</v>
      </c>
      <c r="D74" s="12">
        <f t="shared" si="8"/>
        <v>8092.0450857103169</v>
      </c>
      <c r="E74" s="12">
        <f t="shared" si="8"/>
        <v>286.73366654069844</v>
      </c>
      <c r="F74" s="12">
        <f t="shared" si="8"/>
        <v>656.43282983224537</v>
      </c>
      <c r="G74" s="12">
        <f t="shared" si="8"/>
        <v>1423.4230043715302</v>
      </c>
      <c r="H74" s="12">
        <f t="shared" si="8"/>
        <v>84.520755931765734</v>
      </c>
      <c r="I74" s="12">
        <f t="shared" si="8"/>
        <v>2109.9891486525571</v>
      </c>
      <c r="J74" s="12">
        <f t="shared" si="8"/>
        <v>21342.704259488855</v>
      </c>
    </row>
    <row r="75" spans="1:10" x14ac:dyDescent="0.2">
      <c r="A75" s="7" t="s">
        <v>40</v>
      </c>
      <c r="B75" s="12">
        <f t="shared" si="8"/>
        <v>2153.3952500336895</v>
      </c>
      <c r="C75" s="12">
        <f t="shared" si="8"/>
        <v>820.32306446398286</v>
      </c>
      <c r="D75" s="12">
        <f t="shared" si="8"/>
        <v>1994.3469919571289</v>
      </c>
      <c r="E75" s="12">
        <f t="shared" si="8"/>
        <v>124.83481784243969</v>
      </c>
      <c r="F75" s="12">
        <f t="shared" si="8"/>
        <v>985.4463500559026</v>
      </c>
      <c r="G75" s="12">
        <f t="shared" si="8"/>
        <v>705.68887406187866</v>
      </c>
      <c r="H75" s="12">
        <f t="shared" si="8"/>
        <v>33.920743767778987</v>
      </c>
      <c r="I75" s="12">
        <f t="shared" si="8"/>
        <v>25.99339024349004</v>
      </c>
      <c r="J75" s="12">
        <f t="shared" si="8"/>
        <v>6843.9494824262902</v>
      </c>
    </row>
    <row r="76" spans="1:10" x14ac:dyDescent="0.2">
      <c r="A76" s="7" t="s">
        <v>41</v>
      </c>
      <c r="B76" s="12">
        <f t="shared" si="8"/>
        <v>4765.9917450485746</v>
      </c>
      <c r="C76" s="12">
        <f t="shared" si="8"/>
        <v>4360.7537457453827</v>
      </c>
      <c r="D76" s="12">
        <f t="shared" si="8"/>
        <v>1017.8332772578125</v>
      </c>
      <c r="E76" s="12">
        <f t="shared" si="8"/>
        <v>1059.996315048526</v>
      </c>
      <c r="F76" s="12">
        <f t="shared" si="8"/>
        <v>950.29503215527757</v>
      </c>
      <c r="G76" s="12">
        <f t="shared" si="8"/>
        <v>4816.3285793180612</v>
      </c>
      <c r="H76" s="12">
        <f t="shared" si="8"/>
        <v>509.52363347068643</v>
      </c>
      <c r="I76" s="12">
        <f t="shared" si="8"/>
        <v>0</v>
      </c>
      <c r="J76" s="12">
        <f t="shared" si="8"/>
        <v>17480.722328044318</v>
      </c>
    </row>
    <row r="77" spans="1:10" x14ac:dyDescent="0.2">
      <c r="A77" s="7" t="s">
        <v>42</v>
      </c>
      <c r="B77" s="12">
        <f t="shared" si="8"/>
        <v>342.27055518725746</v>
      </c>
      <c r="C77" s="12">
        <f t="shared" si="8"/>
        <v>311.15666377453164</v>
      </c>
      <c r="D77" s="12">
        <f t="shared" si="8"/>
        <v>244.23555899723618</v>
      </c>
      <c r="E77" s="12">
        <f t="shared" si="8"/>
        <v>7.7544888674149979</v>
      </c>
      <c r="F77" s="12">
        <f t="shared" si="8"/>
        <v>1013.2037539658915</v>
      </c>
      <c r="G77" s="12">
        <f t="shared" si="8"/>
        <v>41.628552388243001</v>
      </c>
      <c r="H77" s="12">
        <f t="shared" si="8"/>
        <v>6.4297484990242015</v>
      </c>
      <c r="I77" s="12">
        <f t="shared" si="8"/>
        <v>0.82506527393255713</v>
      </c>
      <c r="J77" s="12">
        <f t="shared" si="8"/>
        <v>1967.5043869535316</v>
      </c>
    </row>
    <row r="78" spans="1:10" x14ac:dyDescent="0.2">
      <c r="A78" s="7" t="s">
        <v>43</v>
      </c>
      <c r="B78" s="12">
        <f t="shared" si="8"/>
        <v>296.00178668725005</v>
      </c>
      <c r="C78" s="12">
        <f t="shared" si="8"/>
        <v>39184.631003853145</v>
      </c>
      <c r="D78" s="12">
        <f t="shared" si="8"/>
        <v>41.517109198433971</v>
      </c>
      <c r="E78" s="12">
        <f t="shared" si="8"/>
        <v>15.356909814456721</v>
      </c>
      <c r="F78" s="12">
        <f t="shared" si="8"/>
        <v>6.5809403622425666</v>
      </c>
      <c r="G78" s="12">
        <f t="shared" si="8"/>
        <v>134.93448268918064</v>
      </c>
      <c r="H78" s="12">
        <f t="shared" si="8"/>
        <v>15.177973218018369</v>
      </c>
      <c r="I78" s="12">
        <f t="shared" si="8"/>
        <v>15405.05467061813</v>
      </c>
      <c r="J78" s="12">
        <f t="shared" si="8"/>
        <v>55099.254876440857</v>
      </c>
    </row>
    <row r="79" spans="1:10" x14ac:dyDescent="0.2">
      <c r="A79" s="7" t="s">
        <v>44</v>
      </c>
      <c r="B79" s="12">
        <f t="shared" si="8"/>
        <v>145.39302321485761</v>
      </c>
      <c r="C79" s="12">
        <f t="shared" si="8"/>
        <v>38.250423730462181</v>
      </c>
      <c r="D79" s="12">
        <f t="shared" si="8"/>
        <v>40.665183926257498</v>
      </c>
      <c r="E79" s="12">
        <f t="shared" si="8"/>
        <v>0</v>
      </c>
      <c r="F79" s="12">
        <f t="shared" si="8"/>
        <v>0.77737533333900954</v>
      </c>
      <c r="G79" s="12">
        <f t="shared" si="8"/>
        <v>0.65036778308193588</v>
      </c>
      <c r="H79" s="12">
        <f t="shared" si="8"/>
        <v>2.5676129117955644</v>
      </c>
      <c r="I79" s="12">
        <f t="shared" si="8"/>
        <v>204.37600332416071</v>
      </c>
      <c r="J79" s="12">
        <f t="shared" si="8"/>
        <v>432.67999022395452</v>
      </c>
    </row>
    <row r="80" spans="1:10" x14ac:dyDescent="0.2">
      <c r="A80" s="7" t="s">
        <v>45</v>
      </c>
      <c r="B80" s="12">
        <f t="shared" si="8"/>
        <v>16897.416236867834</v>
      </c>
      <c r="C80" s="12">
        <f t="shared" si="8"/>
        <v>7975.9646943958933</v>
      </c>
      <c r="D80" s="12">
        <f t="shared" si="8"/>
        <v>2697.320051886134</v>
      </c>
      <c r="E80" s="12">
        <f t="shared" si="8"/>
        <v>533.48255449715862</v>
      </c>
      <c r="F80" s="12">
        <f t="shared" si="8"/>
        <v>457.04099972081059</v>
      </c>
      <c r="G80" s="12">
        <f t="shared" si="8"/>
        <v>697.50437600244186</v>
      </c>
      <c r="H80" s="12">
        <f t="shared" si="8"/>
        <v>441.91867820657563</v>
      </c>
      <c r="I80" s="12">
        <f t="shared" si="8"/>
        <v>827.97173117807154</v>
      </c>
      <c r="J80" s="12">
        <f t="shared" si="8"/>
        <v>30528.619322754919</v>
      </c>
    </row>
    <row r="81" spans="1:12" x14ac:dyDescent="0.2">
      <c r="A81" s="7" t="s">
        <v>46</v>
      </c>
      <c r="B81" s="12">
        <f t="shared" si="8"/>
        <v>167.70027723288405</v>
      </c>
      <c r="C81" s="12">
        <f t="shared" si="8"/>
        <v>177.26018466036476</v>
      </c>
      <c r="D81" s="12">
        <f t="shared" si="8"/>
        <v>100.37804789808406</v>
      </c>
      <c r="E81" s="12">
        <f t="shared" si="8"/>
        <v>22.623516634400797</v>
      </c>
      <c r="F81" s="12">
        <f t="shared" si="8"/>
        <v>4.7949483841959664</v>
      </c>
      <c r="G81" s="12">
        <f t="shared" si="8"/>
        <v>108.28918519705323</v>
      </c>
      <c r="H81" s="12">
        <f t="shared" si="8"/>
        <v>9.8089300975292435</v>
      </c>
      <c r="I81" s="12">
        <f t="shared" si="8"/>
        <v>6.3647304919193077</v>
      </c>
      <c r="J81" s="12">
        <f t="shared" si="8"/>
        <v>597.21982059643153</v>
      </c>
    </row>
    <row r="82" spans="1:12" x14ac:dyDescent="0.2">
      <c r="A82" s="7" t="s">
        <v>47</v>
      </c>
      <c r="B82" s="12">
        <f t="shared" si="8"/>
        <v>1561.1463739215101</v>
      </c>
      <c r="C82" s="12">
        <f t="shared" si="8"/>
        <v>2192.4831586302917</v>
      </c>
      <c r="D82" s="12">
        <f t="shared" si="8"/>
        <v>546.5131608619489</v>
      </c>
      <c r="E82" s="12">
        <f t="shared" si="8"/>
        <v>26.269558957476718</v>
      </c>
      <c r="F82" s="12">
        <f t="shared" si="8"/>
        <v>1316.0053644724487</v>
      </c>
      <c r="G82" s="12">
        <f t="shared" si="8"/>
        <v>809.25524182373249</v>
      </c>
      <c r="H82" s="12">
        <f t="shared" si="8"/>
        <v>52.953092611853435</v>
      </c>
      <c r="I82" s="12">
        <f t="shared" si="8"/>
        <v>80.95658083476043</v>
      </c>
      <c r="J82" s="12">
        <f t="shared" si="8"/>
        <v>6585.5825321140219</v>
      </c>
    </row>
    <row r="83" spans="1:12" x14ac:dyDescent="0.2">
      <c r="A83" s="7" t="s">
        <v>48</v>
      </c>
      <c r="B83" s="12">
        <f t="shared" ref="B83:J86" si="9">CONVERT(B39,"kWh","TJ")</f>
        <v>92.188981620828216</v>
      </c>
      <c r="C83" s="12">
        <f t="shared" si="9"/>
        <v>1930.1850165733579</v>
      </c>
      <c r="D83" s="12">
        <f t="shared" si="9"/>
        <v>5.1745728801119695</v>
      </c>
      <c r="E83" s="12">
        <f t="shared" si="9"/>
        <v>0</v>
      </c>
      <c r="F83" s="12">
        <f t="shared" si="9"/>
        <v>0.77138519143898887</v>
      </c>
      <c r="G83" s="12">
        <f t="shared" si="9"/>
        <v>0</v>
      </c>
      <c r="H83" s="12">
        <f t="shared" si="9"/>
        <v>2.3179625019086614</v>
      </c>
      <c r="I83" s="12">
        <f t="shared" si="9"/>
        <v>45.66336703107423</v>
      </c>
      <c r="J83" s="12">
        <f t="shared" si="9"/>
        <v>2076.3012857987205</v>
      </c>
    </row>
    <row r="84" spans="1:12" x14ac:dyDescent="0.2">
      <c r="A84" s="7" t="s">
        <v>49</v>
      </c>
      <c r="B84" s="12">
        <f t="shared" si="9"/>
        <v>143.3110368969279</v>
      </c>
      <c r="C84" s="12">
        <f t="shared" si="9"/>
        <v>547.37667152975973</v>
      </c>
      <c r="D84" s="12">
        <f t="shared" si="9"/>
        <v>224.17629091138966</v>
      </c>
      <c r="E84" s="12">
        <f t="shared" si="9"/>
        <v>6.6881224488592199</v>
      </c>
      <c r="F84" s="12">
        <f t="shared" si="9"/>
        <v>15.505901726430762</v>
      </c>
      <c r="G84" s="12">
        <f t="shared" si="9"/>
        <v>0</v>
      </c>
      <c r="H84" s="12">
        <f t="shared" si="9"/>
        <v>2.5736997386868614</v>
      </c>
      <c r="I84" s="12">
        <f t="shared" si="9"/>
        <v>0.39491166529793981</v>
      </c>
      <c r="J84" s="12">
        <f t="shared" si="9"/>
        <v>940.02663491735188</v>
      </c>
    </row>
    <row r="85" spans="1:12" x14ac:dyDescent="0.2">
      <c r="A85" s="7" t="s">
        <v>50</v>
      </c>
      <c r="B85" s="12">
        <f t="shared" si="9"/>
        <v>428.87724517089191</v>
      </c>
      <c r="C85" s="12">
        <f t="shared" si="9"/>
        <v>383.92444564488011</v>
      </c>
      <c r="D85" s="12">
        <f t="shared" si="9"/>
        <v>292.01390315590231</v>
      </c>
      <c r="E85" s="12">
        <f t="shared" si="9"/>
        <v>41.170893605870397</v>
      </c>
      <c r="F85" s="12">
        <f t="shared" si="9"/>
        <v>128.91279235290463</v>
      </c>
      <c r="G85" s="12">
        <f t="shared" si="9"/>
        <v>10.86742473581352</v>
      </c>
      <c r="H85" s="12">
        <f t="shared" si="9"/>
        <v>59.10847381066057</v>
      </c>
      <c r="I85" s="12">
        <f t="shared" si="9"/>
        <v>11.604564899822968</v>
      </c>
      <c r="J85" s="12">
        <f t="shared" si="9"/>
        <v>1356.4797433767465</v>
      </c>
    </row>
    <row r="86" spans="1:12" x14ac:dyDescent="0.2">
      <c r="A86" s="16" t="s">
        <v>6</v>
      </c>
      <c r="B86" s="12">
        <f t="shared" si="9"/>
        <v>1607.922262161773</v>
      </c>
      <c r="C86" s="12">
        <f t="shared" si="9"/>
        <v>2164.3405759625534</v>
      </c>
      <c r="D86" s="12">
        <f t="shared" si="9"/>
        <v>247.74491901140593</v>
      </c>
      <c r="E86" s="12">
        <f t="shared" si="9"/>
        <v>21.602321618475525</v>
      </c>
      <c r="F86" s="12">
        <f t="shared" si="9"/>
        <v>107.58730024682887</v>
      </c>
      <c r="G86" s="12">
        <f t="shared" si="9"/>
        <v>236.63504242875112</v>
      </c>
      <c r="H86" s="12">
        <f t="shared" si="9"/>
        <v>144.55004409774537</v>
      </c>
      <c r="I86" s="12">
        <f t="shared" si="9"/>
        <v>107.28477499855013</v>
      </c>
      <c r="J86" s="12">
        <f t="shared" si="9"/>
        <v>4637.6672405260842</v>
      </c>
    </row>
    <row r="87" spans="1:12" ht="15" x14ac:dyDescent="0.25">
      <c r="A87" s="21" t="s">
        <v>3</v>
      </c>
      <c r="B87" s="22">
        <f>SUM(B51:B86)</f>
        <v>130776.20644551874</v>
      </c>
      <c r="C87" s="22">
        <f t="shared" ref="C87:I87" si="10">SUM(C51:C86)</f>
        <v>124747.73243806201</v>
      </c>
      <c r="D87" s="22">
        <f t="shared" si="10"/>
        <v>37439.242226679722</v>
      </c>
      <c r="E87" s="22">
        <f t="shared" si="10"/>
        <v>4997.8532527643911</v>
      </c>
      <c r="F87" s="22">
        <f t="shared" si="10"/>
        <v>26567.030771108122</v>
      </c>
      <c r="G87" s="22">
        <f t="shared" si="10"/>
        <v>23935.850133921969</v>
      </c>
      <c r="H87" s="22">
        <f t="shared" si="10"/>
        <v>9186.5217722556044</v>
      </c>
      <c r="I87" s="22">
        <f t="shared" si="10"/>
        <v>30073.931405190986</v>
      </c>
      <c r="J87" s="22">
        <f>SUM(J51:J86)</f>
        <v>387724.36844550137</v>
      </c>
    </row>
    <row r="88" spans="1:12" ht="15" x14ac:dyDescent="0.25">
      <c r="A88" s="24"/>
      <c r="B88" s="25"/>
      <c r="C88" s="25"/>
      <c r="D88" s="25"/>
      <c r="E88" s="25"/>
      <c r="F88" s="25"/>
      <c r="G88" s="25"/>
      <c r="H88" s="25"/>
      <c r="I88" s="25"/>
      <c r="J88" s="25"/>
    </row>
    <row r="89" spans="1:12" ht="15" x14ac:dyDescent="0.25">
      <c r="A89" s="24"/>
      <c r="B89" s="25"/>
      <c r="C89" s="25"/>
      <c r="D89" s="25"/>
      <c r="E89" s="25"/>
      <c r="F89" s="25"/>
      <c r="G89" s="25"/>
      <c r="H89" s="25"/>
      <c r="I89" s="25"/>
      <c r="J89" s="25"/>
    </row>
    <row r="90" spans="1:12" ht="18" x14ac:dyDescent="0.25">
      <c r="A90" s="1" t="s">
        <v>51</v>
      </c>
    </row>
    <row r="91" spans="1:12" ht="86.25" x14ac:dyDescent="0.2">
      <c r="A91" s="3">
        <v>2019</v>
      </c>
      <c r="B91" s="4" t="s">
        <v>8</v>
      </c>
      <c r="C91" s="4" t="s">
        <v>9</v>
      </c>
      <c r="D91" s="4" t="s">
        <v>10</v>
      </c>
      <c r="E91" s="4" t="s">
        <v>11</v>
      </c>
      <c r="F91" s="4" t="s">
        <v>12</v>
      </c>
      <c r="G91" s="4" t="s">
        <v>13</v>
      </c>
      <c r="H91" s="4" t="s">
        <v>14</v>
      </c>
      <c r="I91" s="4" t="s">
        <v>15</v>
      </c>
      <c r="J91" s="5" t="s">
        <v>3</v>
      </c>
      <c r="K91" s="26"/>
      <c r="L91" s="26"/>
    </row>
    <row r="92" spans="1:12" x14ac:dyDescent="0.2">
      <c r="A92" s="27"/>
      <c r="B92" s="8" t="s">
        <v>4</v>
      </c>
      <c r="C92" s="9"/>
      <c r="D92" s="9"/>
      <c r="E92" s="9"/>
      <c r="F92" s="9"/>
      <c r="G92" s="9"/>
      <c r="H92" s="9"/>
      <c r="I92" s="9"/>
      <c r="J92" s="28"/>
      <c r="K92" s="29"/>
      <c r="L92" s="29"/>
    </row>
    <row r="93" spans="1:12" ht="15" x14ac:dyDescent="0.25">
      <c r="A93" s="27" t="s">
        <v>16</v>
      </c>
      <c r="B93" s="12">
        <f>[1]Ergebnisdaten!C446</f>
        <v>0</v>
      </c>
      <c r="C93" s="12">
        <f>[1]Ergebnisdaten!D446</f>
        <v>0</v>
      </c>
      <c r="D93" s="12">
        <f>[1]Ergebnisdaten!E446</f>
        <v>0</v>
      </c>
      <c r="E93" s="12">
        <f>[1]Ergebnisdaten!F446</f>
        <v>9238890.2968751099</v>
      </c>
      <c r="F93" s="12">
        <f>[1]Ergebnisdaten!G446</f>
        <v>642582.17068638664</v>
      </c>
      <c r="G93" s="12">
        <f>[1]Ergebnisdaten!H446</f>
        <v>123377942.19083321</v>
      </c>
      <c r="H93" s="12">
        <f>[1]Ergebnisdaten!I446</f>
        <v>0</v>
      </c>
      <c r="I93" s="12">
        <f>[1]Ergebnisdaten!J446</f>
        <v>0</v>
      </c>
      <c r="J93" s="30">
        <f>SUM(B93:I93)</f>
        <v>133259414.65839471</v>
      </c>
      <c r="K93" s="26"/>
      <c r="L93" s="26"/>
    </row>
    <row r="94" spans="1:12" ht="15" x14ac:dyDescent="0.25">
      <c r="A94" s="27" t="s">
        <v>17</v>
      </c>
      <c r="B94" s="12">
        <f>[1]Ergebnisdaten!C447</f>
        <v>0</v>
      </c>
      <c r="C94" s="12">
        <f>[1]Ergebnisdaten!D447</f>
        <v>0</v>
      </c>
      <c r="D94" s="12">
        <f>[1]Ergebnisdaten!E447</f>
        <v>0</v>
      </c>
      <c r="E94" s="12">
        <f>[1]Ergebnisdaten!F447</f>
        <v>69529109.432322502</v>
      </c>
      <c r="F94" s="12">
        <f>[1]Ergebnisdaten!G447</f>
        <v>238483115.05645889</v>
      </c>
      <c r="G94" s="12">
        <f>[1]Ergebnisdaten!H447</f>
        <v>90670291.024001211</v>
      </c>
      <c r="H94" s="12">
        <f>[1]Ergebnisdaten!I447</f>
        <v>0</v>
      </c>
      <c r="I94" s="12">
        <f>[1]Ergebnisdaten!J447</f>
        <v>0</v>
      </c>
      <c r="J94" s="30">
        <f t="shared" ref="J94:J128" si="11">SUM(B94:I94)</f>
        <v>398682515.51278257</v>
      </c>
      <c r="L94" s="26"/>
    </row>
    <row r="95" spans="1:12" ht="15" x14ac:dyDescent="0.25">
      <c r="A95" s="27" t="s">
        <v>18</v>
      </c>
      <c r="B95" s="12">
        <f>[1]Ergebnisdaten!C448</f>
        <v>0</v>
      </c>
      <c r="C95" s="12">
        <f>[1]Ergebnisdaten!D448</f>
        <v>0</v>
      </c>
      <c r="D95" s="12">
        <f>[1]Ergebnisdaten!E448</f>
        <v>2655602224.7903919</v>
      </c>
      <c r="E95" s="12">
        <f>[1]Ergebnisdaten!F448</f>
        <v>405196107.32307667</v>
      </c>
      <c r="F95" s="12">
        <f>[1]Ergebnisdaten!G448</f>
        <v>7378498.1736029321</v>
      </c>
      <c r="G95" s="12">
        <f>[1]Ergebnisdaten!H448</f>
        <v>8968535951.0210896</v>
      </c>
      <c r="H95" s="12">
        <f>[1]Ergebnisdaten!I448</f>
        <v>0</v>
      </c>
      <c r="I95" s="12">
        <f>[1]Ergebnisdaten!J448</f>
        <v>0</v>
      </c>
      <c r="J95" s="30">
        <f t="shared" si="11"/>
        <v>12036712781.308161</v>
      </c>
      <c r="L95" s="26"/>
    </row>
    <row r="96" spans="1:12" ht="15" x14ac:dyDescent="0.25">
      <c r="A96" s="27" t="s">
        <v>19</v>
      </c>
      <c r="B96" s="12">
        <f>[1]Ergebnisdaten!C449</f>
        <v>0</v>
      </c>
      <c r="C96" s="12">
        <f>[1]Ergebnisdaten!D449</f>
        <v>0</v>
      </c>
      <c r="D96" s="12">
        <f>[1]Ergebnisdaten!E449</f>
        <v>0</v>
      </c>
      <c r="E96" s="12">
        <f>[1]Ergebnisdaten!F449</f>
        <v>1414737720.7749252</v>
      </c>
      <c r="F96" s="12">
        <f>[1]Ergebnisdaten!G449</f>
        <v>537030436.59604204</v>
      </c>
      <c r="G96" s="12">
        <f>[1]Ergebnisdaten!H449</f>
        <v>14393973394.12998</v>
      </c>
      <c r="H96" s="12">
        <f>[1]Ergebnisdaten!I449</f>
        <v>0</v>
      </c>
      <c r="I96" s="12">
        <f>[1]Ergebnisdaten!J449</f>
        <v>0</v>
      </c>
      <c r="J96" s="30">
        <f t="shared" si="11"/>
        <v>16345741551.500948</v>
      </c>
      <c r="L96" s="26"/>
    </row>
    <row r="97" spans="1:12" ht="15" x14ac:dyDescent="0.25">
      <c r="A97" s="27" t="s">
        <v>20</v>
      </c>
      <c r="B97" s="12">
        <f>[1]Ergebnisdaten!C450</f>
        <v>0</v>
      </c>
      <c r="C97" s="12">
        <f>[1]Ergebnisdaten!D450</f>
        <v>0</v>
      </c>
      <c r="D97" s="12">
        <f>[1]Ergebnisdaten!E450</f>
        <v>0</v>
      </c>
      <c r="E97" s="12">
        <f>[1]Ergebnisdaten!F450</f>
        <v>52312716.865417749</v>
      </c>
      <c r="F97" s="12">
        <f>[1]Ergebnisdaten!G450</f>
        <v>1178438292.8086169</v>
      </c>
      <c r="G97" s="12">
        <f>[1]Ergebnisdaten!H450</f>
        <v>2554376177.2452335</v>
      </c>
      <c r="H97" s="12">
        <f>[1]Ergebnisdaten!I450</f>
        <v>0</v>
      </c>
      <c r="I97" s="12">
        <f>[1]Ergebnisdaten!J450</f>
        <v>0</v>
      </c>
      <c r="J97" s="30">
        <f t="shared" si="11"/>
        <v>3785127186.9192681</v>
      </c>
      <c r="L97" s="26"/>
    </row>
    <row r="98" spans="1:12" ht="15" x14ac:dyDescent="0.25">
      <c r="A98" s="27" t="s">
        <v>21</v>
      </c>
      <c r="B98" s="12">
        <f>[1]Ergebnisdaten!C451</f>
        <v>0</v>
      </c>
      <c r="C98" s="12">
        <f>[1]Ergebnisdaten!D451</f>
        <v>0</v>
      </c>
      <c r="D98" s="12">
        <f>[1]Ergebnisdaten!E451</f>
        <v>0</v>
      </c>
      <c r="E98" s="12">
        <f>[1]Ergebnisdaten!F451</f>
        <v>58904803.44705835</v>
      </c>
      <c r="F98" s="12">
        <f>[1]Ergebnisdaten!G451</f>
        <v>0</v>
      </c>
      <c r="G98" s="12">
        <f>[1]Ergebnisdaten!H451</f>
        <v>684708669.97033489</v>
      </c>
      <c r="H98" s="12">
        <f>[1]Ergebnisdaten!I451</f>
        <v>0</v>
      </c>
      <c r="I98" s="12">
        <f>[1]Ergebnisdaten!J451</f>
        <v>0</v>
      </c>
      <c r="J98" s="30">
        <f t="shared" si="11"/>
        <v>743613473.41739321</v>
      </c>
      <c r="L98" s="26"/>
    </row>
    <row r="99" spans="1:12" ht="15" x14ac:dyDescent="0.25">
      <c r="A99" s="27" t="s">
        <v>22</v>
      </c>
      <c r="B99" s="12">
        <f>[1]Ergebnisdaten!C452</f>
        <v>0</v>
      </c>
      <c r="C99" s="12">
        <f>[1]Ergebnisdaten!D452</f>
        <v>0</v>
      </c>
      <c r="D99" s="12">
        <f>[1]Ergebnisdaten!E452</f>
        <v>0</v>
      </c>
      <c r="E99" s="12">
        <f>[1]Ergebnisdaten!F452</f>
        <v>16114762.551403323</v>
      </c>
      <c r="F99" s="12">
        <f>[1]Ergebnisdaten!G452</f>
        <v>0</v>
      </c>
      <c r="G99" s="12">
        <f>[1]Ergebnisdaten!H452</f>
        <v>198094610.27305391</v>
      </c>
      <c r="H99" s="12">
        <f>[1]Ergebnisdaten!I452</f>
        <v>0</v>
      </c>
      <c r="I99" s="12">
        <f>[1]Ergebnisdaten!J452</f>
        <v>0</v>
      </c>
      <c r="J99" s="30">
        <f t="shared" si="11"/>
        <v>214209372.82445723</v>
      </c>
      <c r="L99" s="26"/>
    </row>
    <row r="100" spans="1:12" ht="15" x14ac:dyDescent="0.25">
      <c r="A100" s="27" t="s">
        <v>23</v>
      </c>
      <c r="B100" s="12">
        <f>[1]Ergebnisdaten!C453</f>
        <v>0</v>
      </c>
      <c r="C100" s="12">
        <f>[1]Ergebnisdaten!D453</f>
        <v>0</v>
      </c>
      <c r="D100" s="12">
        <f>[1]Ergebnisdaten!E453</f>
        <v>0</v>
      </c>
      <c r="E100" s="12">
        <f>[1]Ergebnisdaten!F453</f>
        <v>60891258.664640561</v>
      </c>
      <c r="F100" s="12">
        <f>[1]Ergebnisdaten!G453</f>
        <v>0</v>
      </c>
      <c r="G100" s="12">
        <f>[1]Ergebnisdaten!H453</f>
        <v>1384344333.0935109</v>
      </c>
      <c r="H100" s="12">
        <f>[1]Ergebnisdaten!I453</f>
        <v>0</v>
      </c>
      <c r="I100" s="12">
        <f>[1]Ergebnisdaten!J453</f>
        <v>0</v>
      </c>
      <c r="J100" s="30">
        <f t="shared" si="11"/>
        <v>1445235591.7581515</v>
      </c>
      <c r="L100" s="26"/>
    </row>
    <row r="101" spans="1:12" ht="15" x14ac:dyDescent="0.25">
      <c r="A101" s="27" t="s">
        <v>24</v>
      </c>
      <c r="B101" s="12">
        <f>[1]Ergebnisdaten!C454</f>
        <v>0</v>
      </c>
      <c r="C101" s="12">
        <f>[1]Ergebnisdaten!D454</f>
        <v>0</v>
      </c>
      <c r="D101" s="12">
        <f>[1]Ergebnisdaten!E454</f>
        <v>0</v>
      </c>
      <c r="E101" s="12">
        <f>[1]Ergebnisdaten!F454</f>
        <v>46578497.231905952</v>
      </c>
      <c r="F101" s="12">
        <f>[1]Ergebnisdaten!G454</f>
        <v>12484555.084985936</v>
      </c>
      <c r="G101" s="12">
        <f>[1]Ergebnisdaten!H454</f>
        <v>744999716.03911507</v>
      </c>
      <c r="H101" s="12">
        <f>[1]Ergebnisdaten!I454</f>
        <v>0</v>
      </c>
      <c r="I101" s="12">
        <f>[1]Ergebnisdaten!J454</f>
        <v>0</v>
      </c>
      <c r="J101" s="30">
        <f t="shared" si="11"/>
        <v>804062768.35600698</v>
      </c>
      <c r="L101" s="26"/>
    </row>
    <row r="102" spans="1:12" ht="15" x14ac:dyDescent="0.25">
      <c r="A102" s="27" t="s">
        <v>25</v>
      </c>
      <c r="B102" s="12">
        <f>[1]Ergebnisdaten!C455</f>
        <v>0</v>
      </c>
      <c r="C102" s="12">
        <f>[1]Ergebnisdaten!D455</f>
        <v>0</v>
      </c>
      <c r="D102" s="12">
        <f>[1]Ergebnisdaten!E455</f>
        <v>0</v>
      </c>
      <c r="E102" s="12">
        <f>[1]Ergebnisdaten!F455</f>
        <v>447492054.53964996</v>
      </c>
      <c r="F102" s="12">
        <f>[1]Ergebnisdaten!G455</f>
        <v>6977918.8577539353</v>
      </c>
      <c r="G102" s="12">
        <f>[1]Ergebnisdaten!H455</f>
        <v>15475607982.64917</v>
      </c>
      <c r="H102" s="12">
        <f>[1]Ergebnisdaten!I455</f>
        <v>0</v>
      </c>
      <c r="I102" s="12">
        <f>[1]Ergebnisdaten!J455</f>
        <v>0</v>
      </c>
      <c r="J102" s="30">
        <f t="shared" si="11"/>
        <v>15930077956.046574</v>
      </c>
      <c r="L102" s="26"/>
    </row>
    <row r="103" spans="1:12" ht="15" x14ac:dyDescent="0.25">
      <c r="A103" s="27" t="s">
        <v>26</v>
      </c>
      <c r="B103" s="12">
        <f>[1]Ergebnisdaten!C456</f>
        <v>0</v>
      </c>
      <c r="C103" s="12">
        <f>[1]Ergebnisdaten!D456</f>
        <v>0</v>
      </c>
      <c r="D103" s="12">
        <f>[1]Ergebnisdaten!E456</f>
        <v>173.34319741701131</v>
      </c>
      <c r="E103" s="12">
        <f>[1]Ergebnisdaten!F456</f>
        <v>583275.87801698688</v>
      </c>
      <c r="F103" s="12">
        <f>[1]Ergebnisdaten!G456</f>
        <v>0</v>
      </c>
      <c r="G103" s="12">
        <f>[1]Ergebnisdaten!H456</f>
        <v>18976963.823699217</v>
      </c>
      <c r="H103" s="12">
        <f>[1]Ergebnisdaten!I456</f>
        <v>0</v>
      </c>
      <c r="I103" s="12">
        <f>[1]Ergebnisdaten!J456</f>
        <v>0</v>
      </c>
      <c r="J103" s="30">
        <f t="shared" si="11"/>
        <v>19560413.04491362</v>
      </c>
      <c r="L103" s="26"/>
    </row>
    <row r="104" spans="1:12" ht="15" x14ac:dyDescent="0.25">
      <c r="A104" s="27" t="s">
        <v>27</v>
      </c>
      <c r="B104" s="12">
        <f>[1]Ergebnisdaten!C457</f>
        <v>0</v>
      </c>
      <c r="C104" s="12">
        <f>[1]Ergebnisdaten!D457</f>
        <v>0</v>
      </c>
      <c r="D104" s="12">
        <f>[1]Ergebnisdaten!E457</f>
        <v>0</v>
      </c>
      <c r="E104" s="12">
        <f>[1]Ergebnisdaten!F457</f>
        <v>9622353.5196729861</v>
      </c>
      <c r="F104" s="12">
        <f>[1]Ergebnisdaten!G457</f>
        <v>1784823.6945677625</v>
      </c>
      <c r="G104" s="12">
        <f>[1]Ergebnisdaten!H457</f>
        <v>66902182.45689293</v>
      </c>
      <c r="H104" s="12">
        <f>[1]Ergebnisdaten!I457</f>
        <v>0</v>
      </c>
      <c r="I104" s="12">
        <f>[1]Ergebnisdaten!J457</f>
        <v>0</v>
      </c>
      <c r="J104" s="30">
        <f t="shared" si="11"/>
        <v>78309359.671133682</v>
      </c>
      <c r="L104" s="26"/>
    </row>
    <row r="105" spans="1:12" ht="15" x14ac:dyDescent="0.25">
      <c r="A105" s="27" t="s">
        <v>28</v>
      </c>
      <c r="B105" s="12">
        <f>[1]Ergebnisdaten!C458</f>
        <v>0</v>
      </c>
      <c r="C105" s="12">
        <f>[1]Ergebnisdaten!D458</f>
        <v>0</v>
      </c>
      <c r="D105" s="12">
        <f>[1]Ergebnisdaten!E458</f>
        <v>7396309730.8825455</v>
      </c>
      <c r="E105" s="12">
        <f>[1]Ergebnisdaten!F458</f>
        <v>165236216.07103422</v>
      </c>
      <c r="F105" s="12">
        <f>[1]Ergebnisdaten!G458</f>
        <v>193407370.20771617</v>
      </c>
      <c r="G105" s="12">
        <f>[1]Ergebnisdaten!H458</f>
        <v>3168791978.3963881</v>
      </c>
      <c r="H105" s="12">
        <f>[1]Ergebnisdaten!I458</f>
        <v>0</v>
      </c>
      <c r="I105" s="12">
        <f>[1]Ergebnisdaten!J458</f>
        <v>0</v>
      </c>
      <c r="J105" s="30">
        <f t="shared" si="11"/>
        <v>10923745295.557684</v>
      </c>
      <c r="L105" s="26"/>
    </row>
    <row r="106" spans="1:12" ht="15" x14ac:dyDescent="0.25">
      <c r="A106" s="27" t="s">
        <v>29</v>
      </c>
      <c r="B106" s="12">
        <f>[1]Ergebnisdaten!C459</f>
        <v>0</v>
      </c>
      <c r="C106" s="12">
        <f>[1]Ergebnisdaten!D459</f>
        <v>0</v>
      </c>
      <c r="D106" s="12">
        <f>[1]Ergebnisdaten!E459</f>
        <v>625112651.86741149</v>
      </c>
      <c r="E106" s="12">
        <f>[1]Ergebnisdaten!F459</f>
        <v>54061530.164596692</v>
      </c>
      <c r="F106" s="12">
        <f>[1]Ergebnisdaten!G459</f>
        <v>0</v>
      </c>
      <c r="G106" s="12">
        <f>[1]Ergebnisdaten!H459</f>
        <v>542976416.29870903</v>
      </c>
      <c r="H106" s="12">
        <f>[1]Ergebnisdaten!I459</f>
        <v>0</v>
      </c>
      <c r="I106" s="12">
        <f>[1]Ergebnisdaten!J459</f>
        <v>0</v>
      </c>
      <c r="J106" s="30">
        <f t="shared" si="11"/>
        <v>1222150598.3307171</v>
      </c>
      <c r="L106" s="26"/>
    </row>
    <row r="107" spans="1:12" ht="15" x14ac:dyDescent="0.25">
      <c r="A107" s="27" t="s">
        <v>30</v>
      </c>
      <c r="B107" s="12">
        <f>[1]Ergebnisdaten!C460</f>
        <v>0</v>
      </c>
      <c r="C107" s="12">
        <f>[1]Ergebnisdaten!D460</f>
        <v>0</v>
      </c>
      <c r="D107" s="12">
        <f>[1]Ergebnisdaten!E460</f>
        <v>0</v>
      </c>
      <c r="E107" s="12">
        <f>[1]Ergebnisdaten!F460</f>
        <v>1000972511.6795024</v>
      </c>
      <c r="F107" s="12">
        <f>[1]Ergebnisdaten!G460</f>
        <v>1671480489.2514536</v>
      </c>
      <c r="G107" s="12">
        <f>[1]Ergebnisdaten!H460</f>
        <v>8426026133.1984472</v>
      </c>
      <c r="H107" s="12">
        <f>[1]Ergebnisdaten!I460</f>
        <v>0</v>
      </c>
      <c r="I107" s="12">
        <f>[1]Ergebnisdaten!J460</f>
        <v>0</v>
      </c>
      <c r="J107" s="30">
        <f t="shared" si="11"/>
        <v>11098479134.129402</v>
      </c>
      <c r="L107" s="26"/>
    </row>
    <row r="108" spans="1:12" ht="15" x14ac:dyDescent="0.25">
      <c r="A108" s="27" t="s">
        <v>31</v>
      </c>
      <c r="B108" s="12">
        <f>[1]Ergebnisdaten!C461</f>
        <v>0</v>
      </c>
      <c r="C108" s="12">
        <f>[1]Ergebnisdaten!D461</f>
        <v>0</v>
      </c>
      <c r="D108" s="12">
        <f>[1]Ergebnisdaten!E461</f>
        <v>0</v>
      </c>
      <c r="E108" s="12">
        <f>[1]Ergebnisdaten!F461</f>
        <v>388699348.90298557</v>
      </c>
      <c r="F108" s="12">
        <f>[1]Ergebnisdaten!G461</f>
        <v>5895977.9689532053</v>
      </c>
      <c r="G108" s="12">
        <f>[1]Ergebnisdaten!H461</f>
        <v>8801939993.0199661</v>
      </c>
      <c r="H108" s="12">
        <f>[1]Ergebnisdaten!I461</f>
        <v>0</v>
      </c>
      <c r="I108" s="12">
        <f>[1]Ergebnisdaten!J461</f>
        <v>0</v>
      </c>
      <c r="J108" s="30">
        <f t="shared" si="11"/>
        <v>9196535319.8919048</v>
      </c>
      <c r="L108" s="26"/>
    </row>
    <row r="109" spans="1:12" ht="15" x14ac:dyDescent="0.25">
      <c r="A109" s="27" t="s">
        <v>32</v>
      </c>
      <c r="B109" s="12">
        <f>[1]Ergebnisdaten!C462</f>
        <v>0</v>
      </c>
      <c r="C109" s="12">
        <f>[1]Ergebnisdaten!D462</f>
        <v>0</v>
      </c>
      <c r="D109" s="12">
        <f>[1]Ergebnisdaten!E462</f>
        <v>0</v>
      </c>
      <c r="E109" s="12">
        <f>[1]Ergebnisdaten!F462</f>
        <v>72589283.502589032</v>
      </c>
      <c r="F109" s="12">
        <f>[1]Ergebnisdaten!G462</f>
        <v>0</v>
      </c>
      <c r="G109" s="12">
        <f>[1]Ergebnisdaten!H462</f>
        <v>966442421.84425819</v>
      </c>
      <c r="H109" s="12">
        <f>[1]Ergebnisdaten!I462</f>
        <v>0</v>
      </c>
      <c r="I109" s="12">
        <f>[1]Ergebnisdaten!J462</f>
        <v>0</v>
      </c>
      <c r="J109" s="30">
        <f t="shared" si="11"/>
        <v>1039031705.3468472</v>
      </c>
      <c r="L109" s="26"/>
    </row>
    <row r="110" spans="1:12" ht="15" x14ac:dyDescent="0.25">
      <c r="A110" s="27" t="s">
        <v>33</v>
      </c>
      <c r="B110" s="12">
        <f>[1]Ergebnisdaten!C463</f>
        <v>0</v>
      </c>
      <c r="C110" s="12">
        <f>[1]Ergebnisdaten!D463</f>
        <v>0</v>
      </c>
      <c r="D110" s="12">
        <f>[1]Ergebnisdaten!E463</f>
        <v>0</v>
      </c>
      <c r="E110" s="12">
        <f>[1]Ergebnisdaten!F463</f>
        <v>178049865.2731652</v>
      </c>
      <c r="F110" s="12">
        <f>[1]Ergebnisdaten!G463</f>
        <v>7790819.7467066301</v>
      </c>
      <c r="G110" s="12">
        <f>[1]Ergebnisdaten!H463</f>
        <v>8631197418.1557064</v>
      </c>
      <c r="H110" s="12">
        <f>[1]Ergebnisdaten!I463</f>
        <v>0</v>
      </c>
      <c r="I110" s="12">
        <f>[1]Ergebnisdaten!J463</f>
        <v>0</v>
      </c>
      <c r="J110" s="30">
        <f t="shared" si="11"/>
        <v>8817038103.1755791</v>
      </c>
      <c r="L110" s="26"/>
    </row>
    <row r="111" spans="1:12" ht="15" x14ac:dyDescent="0.25">
      <c r="A111" s="27" t="s">
        <v>34</v>
      </c>
      <c r="B111" s="12">
        <f>[1]Ergebnisdaten!C464</f>
        <v>0</v>
      </c>
      <c r="C111" s="12">
        <f>[1]Ergebnisdaten!D464</f>
        <v>0</v>
      </c>
      <c r="D111" s="12">
        <f>[1]Ergebnisdaten!E464</f>
        <v>0</v>
      </c>
      <c r="E111" s="12">
        <f>[1]Ergebnisdaten!F464</f>
        <v>0</v>
      </c>
      <c r="F111" s="12">
        <f>[1]Ergebnisdaten!G464</f>
        <v>0</v>
      </c>
      <c r="G111" s="12">
        <f>[1]Ergebnisdaten!H464</f>
        <v>181900980.78901571</v>
      </c>
      <c r="H111" s="12">
        <f>[1]Ergebnisdaten!I464</f>
        <v>0</v>
      </c>
      <c r="I111" s="12">
        <f>[1]Ergebnisdaten!J464</f>
        <v>0</v>
      </c>
      <c r="J111" s="30">
        <f t="shared" si="11"/>
        <v>181900980.78901571</v>
      </c>
      <c r="L111" s="26"/>
    </row>
    <row r="112" spans="1:12" ht="15" x14ac:dyDescent="0.25">
      <c r="A112" s="27" t="s">
        <v>35</v>
      </c>
      <c r="B112" s="12">
        <f>[1]Ergebnisdaten!C465</f>
        <v>0</v>
      </c>
      <c r="C112" s="12">
        <f>[1]Ergebnisdaten!D465</f>
        <v>0</v>
      </c>
      <c r="D112" s="12">
        <f>[1]Ergebnisdaten!E465</f>
        <v>0</v>
      </c>
      <c r="E112" s="12">
        <f>[1]Ergebnisdaten!F465</f>
        <v>53081827.201988406</v>
      </c>
      <c r="F112" s="12">
        <f>[1]Ergebnisdaten!G465</f>
        <v>0</v>
      </c>
      <c r="G112" s="12">
        <f>[1]Ergebnisdaten!H465</f>
        <v>1788006016.657306</v>
      </c>
      <c r="H112" s="12">
        <f>[1]Ergebnisdaten!I465</f>
        <v>0</v>
      </c>
      <c r="I112" s="12">
        <f>[1]Ergebnisdaten!J465</f>
        <v>0</v>
      </c>
      <c r="J112" s="30">
        <f t="shared" si="11"/>
        <v>1841087843.8592944</v>
      </c>
      <c r="L112" s="26"/>
    </row>
    <row r="113" spans="1:12" ht="15" x14ac:dyDescent="0.25">
      <c r="A113" s="27" t="s">
        <v>36</v>
      </c>
      <c r="B113" s="12">
        <f>[1]Ergebnisdaten!C466</f>
        <v>0</v>
      </c>
      <c r="C113" s="12">
        <f>[1]Ergebnisdaten!D466</f>
        <v>0</v>
      </c>
      <c r="D113" s="12">
        <f>[1]Ergebnisdaten!E466</f>
        <v>920768.20640670264</v>
      </c>
      <c r="E113" s="12">
        <f>[1]Ergebnisdaten!F466</f>
        <v>31969348.272359129</v>
      </c>
      <c r="F113" s="12">
        <f>[1]Ergebnisdaten!G466</f>
        <v>2488181.2285761335</v>
      </c>
      <c r="G113" s="12">
        <f>[1]Ergebnisdaten!H466</f>
        <v>423369805.48411971</v>
      </c>
      <c r="H113" s="12">
        <f>[1]Ergebnisdaten!I466</f>
        <v>0</v>
      </c>
      <c r="I113" s="12">
        <f>[1]Ergebnisdaten!J466</f>
        <v>0</v>
      </c>
      <c r="J113" s="30">
        <f t="shared" si="11"/>
        <v>458748103.19146168</v>
      </c>
      <c r="L113" s="26"/>
    </row>
    <row r="114" spans="1:12" ht="15" x14ac:dyDescent="0.25">
      <c r="A114" s="27" t="s">
        <v>37</v>
      </c>
      <c r="B114" s="12">
        <f>[1]Ergebnisdaten!C467</f>
        <v>0</v>
      </c>
      <c r="C114" s="12">
        <f>[1]Ergebnisdaten!D467</f>
        <v>0</v>
      </c>
      <c r="D114" s="12">
        <f>[1]Ergebnisdaten!E467</f>
        <v>50107984.61013747</v>
      </c>
      <c r="E114" s="12">
        <f>[1]Ergebnisdaten!F467</f>
        <v>552130678.37231195</v>
      </c>
      <c r="F114" s="12">
        <f>[1]Ergebnisdaten!G467</f>
        <v>259700611.70132023</v>
      </c>
      <c r="G114" s="12">
        <f>[1]Ergebnisdaten!H467</f>
        <v>7470851181.7758188</v>
      </c>
      <c r="H114" s="12">
        <f>[1]Ergebnisdaten!I467</f>
        <v>0</v>
      </c>
      <c r="I114" s="12">
        <f>[1]Ergebnisdaten!J467</f>
        <v>0</v>
      </c>
      <c r="J114" s="30">
        <f t="shared" si="11"/>
        <v>8332790456.459589</v>
      </c>
      <c r="L114" s="26"/>
    </row>
    <row r="115" spans="1:12" ht="15" x14ac:dyDescent="0.25">
      <c r="A115" s="27" t="s">
        <v>38</v>
      </c>
      <c r="B115" s="12">
        <f>[1]Ergebnisdaten!C468</f>
        <v>0</v>
      </c>
      <c r="C115" s="12">
        <f>[1]Ergebnisdaten!D468</f>
        <v>0</v>
      </c>
      <c r="D115" s="12">
        <f>[1]Ergebnisdaten!E468</f>
        <v>0</v>
      </c>
      <c r="E115" s="12">
        <f>[1]Ergebnisdaten!F468</f>
        <v>166008761.12933639</v>
      </c>
      <c r="F115" s="12">
        <f>[1]Ergebnisdaten!G468</f>
        <v>1500657.6707167693</v>
      </c>
      <c r="G115" s="12">
        <f>[1]Ergebnisdaten!H468</f>
        <v>1993887698.335259</v>
      </c>
      <c r="H115" s="12">
        <f>[1]Ergebnisdaten!I468</f>
        <v>0</v>
      </c>
      <c r="I115" s="12">
        <f>[1]Ergebnisdaten!J468</f>
        <v>0</v>
      </c>
      <c r="J115" s="30">
        <f t="shared" si="11"/>
        <v>2161397117.1353121</v>
      </c>
      <c r="L115" s="26"/>
    </row>
    <row r="116" spans="1:12" ht="15" x14ac:dyDescent="0.25">
      <c r="A116" s="27" t="s">
        <v>39</v>
      </c>
      <c r="B116" s="12">
        <f>[1]Ergebnisdaten!C469</f>
        <v>0</v>
      </c>
      <c r="C116" s="12">
        <f>[1]Ergebnisdaten!D469</f>
        <v>0</v>
      </c>
      <c r="D116" s="12">
        <f>[1]Ergebnisdaten!E469</f>
        <v>21284831584.725418</v>
      </c>
      <c r="E116" s="12">
        <f>[1]Ergebnisdaten!F469</f>
        <v>311440880.80447477</v>
      </c>
      <c r="F116" s="12">
        <f>[1]Ergebnisdaten!G469</f>
        <v>252757708.88757932</v>
      </c>
      <c r="G116" s="12">
        <f>[1]Ergebnisdaten!H469</f>
        <v>29301120203.659187</v>
      </c>
      <c r="H116" s="12">
        <f>[1]Ergebnisdaten!I469</f>
        <v>0</v>
      </c>
      <c r="I116" s="12">
        <f>[1]Ergebnisdaten!J469</f>
        <v>0</v>
      </c>
      <c r="J116" s="30">
        <f t="shared" si="11"/>
        <v>51150150378.07666</v>
      </c>
      <c r="L116" s="26"/>
    </row>
    <row r="117" spans="1:12" ht="15" x14ac:dyDescent="0.25">
      <c r="A117" s="27" t="s">
        <v>40</v>
      </c>
      <c r="B117" s="12">
        <f>[1]Ergebnisdaten!C470</f>
        <v>0</v>
      </c>
      <c r="C117" s="12">
        <f>[1]Ergebnisdaten!D470</f>
        <v>0</v>
      </c>
      <c r="D117" s="12">
        <f>[1]Ergebnisdaten!E470</f>
        <v>0</v>
      </c>
      <c r="E117" s="12">
        <f>[1]Ergebnisdaten!F470</f>
        <v>71282154.955383822</v>
      </c>
      <c r="F117" s="12">
        <f>[1]Ergebnisdaten!G470</f>
        <v>8159839.6852608724</v>
      </c>
      <c r="G117" s="12">
        <f>[1]Ergebnisdaten!H470</f>
        <v>1382447226.7940824</v>
      </c>
      <c r="H117" s="12">
        <f>[1]Ergebnisdaten!I470</f>
        <v>0</v>
      </c>
      <c r="I117" s="12">
        <f>[1]Ergebnisdaten!J470</f>
        <v>0</v>
      </c>
      <c r="J117" s="30">
        <f t="shared" si="11"/>
        <v>1461889221.4347272</v>
      </c>
      <c r="L117" s="26"/>
    </row>
    <row r="118" spans="1:12" ht="15" x14ac:dyDescent="0.25">
      <c r="A118" s="27" t="s">
        <v>41</v>
      </c>
      <c r="B118" s="12">
        <f>[1]Ergebnisdaten!C471</f>
        <v>0</v>
      </c>
      <c r="C118" s="12">
        <f>[1]Ergebnisdaten!D471</f>
        <v>0</v>
      </c>
      <c r="D118" s="12">
        <f>[1]Ergebnisdaten!E471</f>
        <v>0</v>
      </c>
      <c r="E118" s="12">
        <f>[1]Ergebnisdaten!F471</f>
        <v>765238431.41242623</v>
      </c>
      <c r="F118" s="12">
        <f>[1]Ergebnisdaten!G471</f>
        <v>87635827.158118024</v>
      </c>
      <c r="G118" s="12">
        <f>[1]Ergebnisdaten!H471</f>
        <v>7522520238.6566706</v>
      </c>
      <c r="H118" s="12">
        <f>[1]Ergebnisdaten!I471</f>
        <v>0</v>
      </c>
      <c r="I118" s="12">
        <f>[1]Ergebnisdaten!J471</f>
        <v>0</v>
      </c>
      <c r="J118" s="30">
        <f t="shared" si="11"/>
        <v>8375394497.2272148</v>
      </c>
      <c r="L118" s="26"/>
    </row>
    <row r="119" spans="1:12" ht="15" x14ac:dyDescent="0.25">
      <c r="A119" s="27" t="s">
        <v>42</v>
      </c>
      <c r="B119" s="12">
        <f>[1]Ergebnisdaten!C472</f>
        <v>0</v>
      </c>
      <c r="C119" s="12">
        <f>[1]Ergebnisdaten!D472</f>
        <v>0</v>
      </c>
      <c r="D119" s="12">
        <f>[1]Ergebnisdaten!E472</f>
        <v>0</v>
      </c>
      <c r="E119" s="12">
        <f>[1]Ergebnisdaten!F472</f>
        <v>20308408.455229167</v>
      </c>
      <c r="F119" s="12">
        <f>[1]Ergebnisdaten!G472</f>
        <v>1228178.2110298513</v>
      </c>
      <c r="G119" s="12">
        <f>[1]Ergebnisdaten!H472</f>
        <v>115894626.70170824</v>
      </c>
      <c r="H119" s="12">
        <f>[1]Ergebnisdaten!I472</f>
        <v>0</v>
      </c>
      <c r="I119" s="12">
        <f>[1]Ergebnisdaten!J472</f>
        <v>0</v>
      </c>
      <c r="J119" s="30">
        <f t="shared" si="11"/>
        <v>137431213.36796725</v>
      </c>
      <c r="L119" s="26"/>
    </row>
    <row r="120" spans="1:12" ht="15" x14ac:dyDescent="0.25">
      <c r="A120" s="27" t="s">
        <v>43</v>
      </c>
      <c r="B120" s="12">
        <f>[1]Ergebnisdaten!C473</f>
        <v>0</v>
      </c>
      <c r="C120" s="12">
        <f>[1]Ergebnisdaten!D473</f>
        <v>0</v>
      </c>
      <c r="D120" s="12">
        <f>[1]Ergebnisdaten!E473</f>
        <v>0</v>
      </c>
      <c r="E120" s="12">
        <f>[1]Ergebnisdaten!F473</f>
        <v>20539259.528050229</v>
      </c>
      <c r="F120" s="12">
        <f>[1]Ergebnisdaten!G473</f>
        <v>5165684.625820729</v>
      </c>
      <c r="G120" s="12">
        <f>[1]Ergebnisdaten!H473</f>
        <v>366528550.14000243</v>
      </c>
      <c r="H120" s="12">
        <f>[1]Ergebnisdaten!I473</f>
        <v>0</v>
      </c>
      <c r="I120" s="12">
        <f>[1]Ergebnisdaten!J473</f>
        <v>0</v>
      </c>
      <c r="J120" s="30">
        <f t="shared" si="11"/>
        <v>392233494.29387337</v>
      </c>
      <c r="L120" s="26"/>
    </row>
    <row r="121" spans="1:12" ht="15" x14ac:dyDescent="0.25">
      <c r="A121" s="27" t="s">
        <v>44</v>
      </c>
      <c r="B121" s="12">
        <f>[1]Ergebnisdaten!C474</f>
        <v>0</v>
      </c>
      <c r="C121" s="12">
        <f>[1]Ergebnisdaten!D474</f>
        <v>0</v>
      </c>
      <c r="D121" s="12">
        <f>[1]Ergebnisdaten!E474</f>
        <v>0</v>
      </c>
      <c r="E121" s="12">
        <f>[1]Ergebnisdaten!F474</f>
        <v>6725400.8825172242</v>
      </c>
      <c r="F121" s="12">
        <f>[1]Ergebnisdaten!G474</f>
        <v>348942.67239995138</v>
      </c>
      <c r="G121" s="12">
        <f>[1]Ergebnisdaten!H474</f>
        <v>16693300.574298436</v>
      </c>
      <c r="H121" s="12">
        <f>[1]Ergebnisdaten!I474</f>
        <v>0</v>
      </c>
      <c r="I121" s="12">
        <f>[1]Ergebnisdaten!J474</f>
        <v>0</v>
      </c>
      <c r="J121" s="30">
        <f t="shared" si="11"/>
        <v>23767644.129215613</v>
      </c>
      <c r="L121" s="26"/>
    </row>
    <row r="122" spans="1:12" ht="15" x14ac:dyDescent="0.25">
      <c r="A122" s="27" t="s">
        <v>45</v>
      </c>
      <c r="B122" s="12">
        <f>[1]Ergebnisdaten!C475</f>
        <v>0</v>
      </c>
      <c r="C122" s="12">
        <f>[1]Ergebnisdaten!D475</f>
        <v>0</v>
      </c>
      <c r="D122" s="12">
        <f>[1]Ergebnisdaten!E475</f>
        <v>0</v>
      </c>
      <c r="E122" s="12">
        <f>[1]Ergebnisdaten!F475</f>
        <v>1782226307.4169083</v>
      </c>
      <c r="F122" s="12">
        <f>[1]Ergebnisdaten!G475</f>
        <v>201674813.91592765</v>
      </c>
      <c r="G122" s="12">
        <f>[1]Ergebnisdaten!H475</f>
        <v>15799566021.659597</v>
      </c>
      <c r="H122" s="12">
        <f>[1]Ergebnisdaten!I475</f>
        <v>0</v>
      </c>
      <c r="I122" s="12">
        <f>[1]Ergebnisdaten!J475</f>
        <v>0</v>
      </c>
      <c r="J122" s="30">
        <f t="shared" si="11"/>
        <v>17783467142.992432</v>
      </c>
      <c r="L122" s="26"/>
    </row>
    <row r="123" spans="1:12" ht="15" x14ac:dyDescent="0.25">
      <c r="A123" s="27" t="s">
        <v>46</v>
      </c>
      <c r="B123" s="12">
        <f>[1]Ergebnisdaten!C476</f>
        <v>0</v>
      </c>
      <c r="C123" s="12">
        <f>[1]Ergebnisdaten!D476</f>
        <v>0</v>
      </c>
      <c r="D123" s="12">
        <f>[1]Ergebnisdaten!E476</f>
        <v>0</v>
      </c>
      <c r="E123" s="12">
        <f>[1]Ergebnisdaten!F476</f>
        <v>30533617.971456233</v>
      </c>
      <c r="F123" s="12">
        <f>[1]Ergebnisdaten!G476</f>
        <v>222309.7146663634</v>
      </c>
      <c r="G123" s="12">
        <f>[1]Ergebnisdaten!H476</f>
        <v>276976351.74740952</v>
      </c>
      <c r="H123" s="12">
        <f>[1]Ergebnisdaten!I476</f>
        <v>0</v>
      </c>
      <c r="I123" s="12">
        <f>[1]Ergebnisdaten!J476</f>
        <v>0</v>
      </c>
      <c r="J123" s="30">
        <f t="shared" si="11"/>
        <v>307732279.43353212</v>
      </c>
      <c r="L123" s="26"/>
    </row>
    <row r="124" spans="1:12" ht="15" x14ac:dyDescent="0.25">
      <c r="A124" s="27" t="s">
        <v>47</v>
      </c>
      <c r="B124" s="12">
        <f>[1]Ergebnisdaten!C477</f>
        <v>0</v>
      </c>
      <c r="C124" s="12">
        <f>[1]Ergebnisdaten!D477</f>
        <v>0</v>
      </c>
      <c r="D124" s="12">
        <f>[1]Ergebnisdaten!E477</f>
        <v>0</v>
      </c>
      <c r="E124" s="12">
        <f>[1]Ergebnisdaten!F477</f>
        <v>200111728.52841994</v>
      </c>
      <c r="F124" s="12">
        <f>[1]Ergebnisdaten!G477</f>
        <v>4719617.8847709885</v>
      </c>
      <c r="G124" s="12">
        <f>[1]Ergebnisdaten!H477</f>
        <v>1031926755.301488</v>
      </c>
      <c r="H124" s="12">
        <f>[1]Ergebnisdaten!I477</f>
        <v>0</v>
      </c>
      <c r="I124" s="12">
        <f>[1]Ergebnisdaten!J477</f>
        <v>0</v>
      </c>
      <c r="J124" s="30">
        <f t="shared" si="11"/>
        <v>1236758101.714679</v>
      </c>
      <c r="L124" s="26"/>
    </row>
    <row r="125" spans="1:12" ht="15" x14ac:dyDescent="0.25">
      <c r="A125" s="27" t="s">
        <v>48</v>
      </c>
      <c r="B125" s="12">
        <f>[1]Ergebnisdaten!C478</f>
        <v>0</v>
      </c>
      <c r="C125" s="12">
        <f>[1]Ergebnisdaten!D478</f>
        <v>0</v>
      </c>
      <c r="D125" s="12">
        <f>[1]Ergebnisdaten!E478</f>
        <v>0</v>
      </c>
      <c r="E125" s="12">
        <f>[1]Ergebnisdaten!F478</f>
        <v>1854785.3710927679</v>
      </c>
      <c r="F125" s="12">
        <f>[1]Ergebnisdaten!G478</f>
        <v>0</v>
      </c>
      <c r="G125" s="12">
        <f>[1]Ergebnisdaten!H478</f>
        <v>11240442.328578204</v>
      </c>
      <c r="H125" s="12">
        <f>[1]Ergebnisdaten!I478</f>
        <v>0</v>
      </c>
      <c r="I125" s="12">
        <f>[1]Ergebnisdaten!J478</f>
        <v>0</v>
      </c>
      <c r="J125" s="30">
        <f t="shared" si="11"/>
        <v>13095227.699670972</v>
      </c>
      <c r="L125" s="26"/>
    </row>
    <row r="126" spans="1:12" ht="15" x14ac:dyDescent="0.25">
      <c r="A126" s="27" t="s">
        <v>49</v>
      </c>
      <c r="B126" s="12">
        <f>[1]Ergebnisdaten!C479</f>
        <v>0</v>
      </c>
      <c r="C126" s="12">
        <f>[1]Ergebnisdaten!D479</f>
        <v>0</v>
      </c>
      <c r="D126" s="12">
        <f>[1]Ergebnisdaten!E479</f>
        <v>0</v>
      </c>
      <c r="E126" s="12">
        <f>[1]Ergebnisdaten!F479</f>
        <v>89725846.850044563</v>
      </c>
      <c r="F126" s="12">
        <f>[1]Ergebnisdaten!G479</f>
        <v>60595.206503001071</v>
      </c>
      <c r="G126" s="12">
        <f>[1]Ergebnisdaten!H479</f>
        <v>399357912.33987397</v>
      </c>
      <c r="H126" s="12">
        <f>[1]Ergebnisdaten!I479</f>
        <v>0</v>
      </c>
      <c r="I126" s="12">
        <f>[1]Ergebnisdaten!J479</f>
        <v>0</v>
      </c>
      <c r="J126" s="30">
        <f t="shared" si="11"/>
        <v>489144354.39642155</v>
      </c>
      <c r="L126" s="26"/>
    </row>
    <row r="127" spans="1:12" ht="15" x14ac:dyDescent="0.25">
      <c r="A127" s="27" t="s">
        <v>50</v>
      </c>
      <c r="B127" s="12">
        <f>[1]Ergebnisdaten!C480</f>
        <v>0</v>
      </c>
      <c r="C127" s="12">
        <f>[1]Ergebnisdaten!D480</f>
        <v>0</v>
      </c>
      <c r="D127" s="12">
        <f>[1]Ergebnisdaten!E480</f>
        <v>212802052.68103674</v>
      </c>
      <c r="E127" s="12">
        <f>[1]Ergebnisdaten!F480</f>
        <v>44459157.289939605</v>
      </c>
      <c r="F127" s="12">
        <f>[1]Ergebnisdaten!G480</f>
        <v>334083852.35099357</v>
      </c>
      <c r="G127" s="12">
        <f>[1]Ergebnisdaten!H480</f>
        <v>263860470.86951184</v>
      </c>
      <c r="H127" s="12">
        <f>[1]Ergebnisdaten!I480</f>
        <v>0</v>
      </c>
      <c r="I127" s="12">
        <f>[1]Ergebnisdaten!J480</f>
        <v>0</v>
      </c>
      <c r="J127" s="30">
        <f t="shared" si="11"/>
        <v>855205533.19148183</v>
      </c>
      <c r="L127" s="26"/>
    </row>
    <row r="128" spans="1:12" ht="15" x14ac:dyDescent="0.25">
      <c r="A128" s="27" t="s">
        <v>6</v>
      </c>
      <c r="B128" s="12">
        <f>[1]Ergebnisdaten!C481</f>
        <v>0</v>
      </c>
      <c r="C128" s="12">
        <f>[1]Ergebnisdaten!D481</f>
        <v>0</v>
      </c>
      <c r="D128" s="12">
        <f>[1]Ergebnisdaten!E481</f>
        <v>1715643634.3910315</v>
      </c>
      <c r="E128" s="12">
        <f>[1]Ergebnisdaten!F481</f>
        <v>134390264.56714675</v>
      </c>
      <c r="F128" s="12">
        <f>[1]Ergebnisdaten!G481</f>
        <v>3889557.654941937</v>
      </c>
      <c r="G128" s="12">
        <f>[1]Ergebnisdaten!H481</f>
        <v>1427497887.0060656</v>
      </c>
      <c r="H128" s="12">
        <f>[1]Ergebnisdaten!I481</f>
        <v>0</v>
      </c>
      <c r="I128" s="12">
        <f>[1]Ergebnisdaten!J481</f>
        <v>0</v>
      </c>
      <c r="J128" s="30">
        <f t="shared" si="11"/>
        <v>3281421343.6191859</v>
      </c>
      <c r="L128" s="26"/>
    </row>
    <row r="129" spans="1:12" ht="15" x14ac:dyDescent="0.25">
      <c r="A129" s="31" t="s">
        <v>3</v>
      </c>
      <c r="B129" s="30">
        <f>(SUM(B93:B128))</f>
        <v>0</v>
      </c>
      <c r="C129" s="30">
        <f t="shared" ref="C129:I129" si="12">(SUM(C93:C128))</f>
        <v>0</v>
      </c>
      <c r="D129" s="30">
        <f t="shared" si="12"/>
        <v>33941330805.497578</v>
      </c>
      <c r="E129" s="30">
        <f t="shared" si="12"/>
        <v>8732837165.1279221</v>
      </c>
      <c r="F129" s="30">
        <f t="shared" si="12"/>
        <v>5025431258.1861687</v>
      </c>
      <c r="G129" s="30">
        <f t="shared" si="12"/>
        <v>145015588245.65039</v>
      </c>
      <c r="H129" s="30">
        <f t="shared" si="12"/>
        <v>0</v>
      </c>
      <c r="I129" s="30">
        <f t="shared" si="12"/>
        <v>0</v>
      </c>
      <c r="J129" s="30">
        <f>(SUM(J93:J128))</f>
        <v>192715187474.46207</v>
      </c>
      <c r="L129" s="32"/>
    </row>
    <row r="130" spans="1:12" ht="15" x14ac:dyDescent="0.25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L130" s="24"/>
    </row>
    <row r="131" spans="1:12" ht="15" x14ac:dyDescent="0.25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L131" s="24"/>
    </row>
    <row r="132" spans="1:12" ht="18" x14ac:dyDescent="0.25">
      <c r="A132" s="1" t="s">
        <v>51</v>
      </c>
    </row>
    <row r="133" spans="1:12" ht="86.25" x14ac:dyDescent="0.2">
      <c r="A133" s="3">
        <v>2019</v>
      </c>
      <c r="B133" s="4" t="s">
        <v>8</v>
      </c>
      <c r="C133" s="4" t="s">
        <v>9</v>
      </c>
      <c r="D133" s="4" t="s">
        <v>10</v>
      </c>
      <c r="E133" s="4" t="s">
        <v>11</v>
      </c>
      <c r="F133" s="4" t="s">
        <v>12</v>
      </c>
      <c r="G133" s="4" t="s">
        <v>13</v>
      </c>
      <c r="H133" s="4" t="s">
        <v>14</v>
      </c>
      <c r="I133" s="4" t="s">
        <v>15</v>
      </c>
      <c r="J133" s="5" t="s">
        <v>3</v>
      </c>
      <c r="K133" s="26"/>
      <c r="L133" s="26"/>
    </row>
    <row r="134" spans="1:12" x14ac:dyDescent="0.2">
      <c r="A134" s="27"/>
      <c r="B134" s="8" t="s">
        <v>5</v>
      </c>
      <c r="C134" s="9"/>
      <c r="D134" s="9"/>
      <c r="E134" s="9"/>
      <c r="F134" s="9"/>
      <c r="G134" s="9"/>
      <c r="H134" s="9"/>
      <c r="I134" s="9"/>
      <c r="J134" s="28"/>
      <c r="K134" s="29"/>
      <c r="L134" s="29"/>
    </row>
    <row r="135" spans="1:12" ht="15" x14ac:dyDescent="0.25">
      <c r="A135" s="27" t="s">
        <v>16</v>
      </c>
      <c r="B135" s="12">
        <f>CONVERT(B93,"kWh","TJ")</f>
        <v>0</v>
      </c>
      <c r="C135" s="12">
        <f t="shared" ref="C135:I135" si="13">CONVERT(C93,"kWh","TJ")</f>
        <v>0</v>
      </c>
      <c r="D135" s="12">
        <f t="shared" si="13"/>
        <v>0</v>
      </c>
      <c r="E135" s="12">
        <f t="shared" si="13"/>
        <v>33.260005068750395</v>
      </c>
      <c r="F135" s="12">
        <f t="shared" si="13"/>
        <v>2.3132958144709921</v>
      </c>
      <c r="G135" s="12">
        <f t="shared" si="13"/>
        <v>444.16059188699961</v>
      </c>
      <c r="H135" s="12">
        <f t="shared" si="13"/>
        <v>0</v>
      </c>
      <c r="I135" s="12">
        <f t="shared" si="13"/>
        <v>0</v>
      </c>
      <c r="J135" s="30">
        <f>SUM(B135:I135)</f>
        <v>479.73389277022102</v>
      </c>
      <c r="K135" s="26"/>
      <c r="L135" s="26"/>
    </row>
    <row r="136" spans="1:12" ht="15" x14ac:dyDescent="0.25">
      <c r="A136" s="27" t="s">
        <v>17</v>
      </c>
      <c r="B136" s="12">
        <f t="shared" ref="B136:I151" si="14">CONVERT(B94,"kWh","TJ")</f>
        <v>0</v>
      </c>
      <c r="C136" s="12">
        <f t="shared" si="14"/>
        <v>0</v>
      </c>
      <c r="D136" s="12">
        <f t="shared" si="14"/>
        <v>0</v>
      </c>
      <c r="E136" s="12">
        <f t="shared" si="14"/>
        <v>250.30479395636104</v>
      </c>
      <c r="F136" s="12">
        <f t="shared" si="14"/>
        <v>858.53921420325207</v>
      </c>
      <c r="G136" s="12">
        <f t="shared" si="14"/>
        <v>326.41304768640435</v>
      </c>
      <c r="H136" s="12">
        <f t="shared" si="14"/>
        <v>0</v>
      </c>
      <c r="I136" s="12">
        <f t="shared" si="14"/>
        <v>0</v>
      </c>
      <c r="J136" s="30">
        <f t="shared" ref="J136:J170" si="15">SUM(B136:I136)</f>
        <v>1435.2570558460175</v>
      </c>
      <c r="L136" s="26"/>
    </row>
    <row r="137" spans="1:12" ht="15" x14ac:dyDescent="0.25">
      <c r="A137" s="27" t="s">
        <v>18</v>
      </c>
      <c r="B137" s="12">
        <f t="shared" si="14"/>
        <v>0</v>
      </c>
      <c r="C137" s="12">
        <f t="shared" si="14"/>
        <v>0</v>
      </c>
      <c r="D137" s="12">
        <f t="shared" si="14"/>
        <v>9560.1680092454098</v>
      </c>
      <c r="E137" s="12">
        <f t="shared" si="14"/>
        <v>1458.7059863630759</v>
      </c>
      <c r="F137" s="12">
        <f t="shared" si="14"/>
        <v>26.562593424970562</v>
      </c>
      <c r="G137" s="12">
        <f t="shared" si="14"/>
        <v>32286.729423675923</v>
      </c>
      <c r="H137" s="12">
        <f t="shared" si="14"/>
        <v>0</v>
      </c>
      <c r="I137" s="12">
        <f t="shared" si="14"/>
        <v>0</v>
      </c>
      <c r="J137" s="30">
        <f t="shared" si="15"/>
        <v>43332.166012709378</v>
      </c>
      <c r="L137" s="26"/>
    </row>
    <row r="138" spans="1:12" ht="15" x14ac:dyDescent="0.25">
      <c r="A138" s="27" t="s">
        <v>19</v>
      </c>
      <c r="B138" s="12">
        <f t="shared" si="14"/>
        <v>0</v>
      </c>
      <c r="C138" s="12">
        <f t="shared" si="14"/>
        <v>0</v>
      </c>
      <c r="D138" s="12">
        <f t="shared" si="14"/>
        <v>0</v>
      </c>
      <c r="E138" s="12">
        <f t="shared" si="14"/>
        <v>5093.0557947897305</v>
      </c>
      <c r="F138" s="12">
        <f t="shared" si="14"/>
        <v>1933.3095717457516</v>
      </c>
      <c r="G138" s="12">
        <f t="shared" si="14"/>
        <v>51818.304218867932</v>
      </c>
      <c r="H138" s="12">
        <f t="shared" si="14"/>
        <v>0</v>
      </c>
      <c r="I138" s="12">
        <f t="shared" si="14"/>
        <v>0</v>
      </c>
      <c r="J138" s="30">
        <f t="shared" si="15"/>
        <v>58844.669585403411</v>
      </c>
      <c r="L138" s="26"/>
    </row>
    <row r="139" spans="1:12" ht="15" x14ac:dyDescent="0.25">
      <c r="A139" s="27" t="s">
        <v>20</v>
      </c>
      <c r="B139" s="12">
        <f t="shared" si="14"/>
        <v>0</v>
      </c>
      <c r="C139" s="12">
        <f t="shared" si="14"/>
        <v>0</v>
      </c>
      <c r="D139" s="12">
        <f t="shared" si="14"/>
        <v>0</v>
      </c>
      <c r="E139" s="12">
        <f t="shared" si="14"/>
        <v>188.32578071550392</v>
      </c>
      <c r="F139" s="12">
        <f t="shared" si="14"/>
        <v>4242.3778541110205</v>
      </c>
      <c r="G139" s="12">
        <f t="shared" si="14"/>
        <v>9195.7542380828418</v>
      </c>
      <c r="H139" s="12">
        <f t="shared" si="14"/>
        <v>0</v>
      </c>
      <c r="I139" s="12">
        <f t="shared" si="14"/>
        <v>0</v>
      </c>
      <c r="J139" s="30">
        <f t="shared" si="15"/>
        <v>13626.457872909366</v>
      </c>
      <c r="L139" s="26"/>
    </row>
    <row r="140" spans="1:12" ht="15" x14ac:dyDescent="0.25">
      <c r="A140" s="27" t="s">
        <v>21</v>
      </c>
      <c r="B140" s="12">
        <f t="shared" si="14"/>
        <v>0</v>
      </c>
      <c r="C140" s="12">
        <f t="shared" si="14"/>
        <v>0</v>
      </c>
      <c r="D140" s="12">
        <f t="shared" si="14"/>
        <v>0</v>
      </c>
      <c r="E140" s="12">
        <f t="shared" si="14"/>
        <v>212.05729240941005</v>
      </c>
      <c r="F140" s="12">
        <f t="shared" si="14"/>
        <v>0</v>
      </c>
      <c r="G140" s="12">
        <f t="shared" si="14"/>
        <v>2464.9512118932057</v>
      </c>
      <c r="H140" s="12">
        <f t="shared" si="14"/>
        <v>0</v>
      </c>
      <c r="I140" s="12">
        <f t="shared" si="14"/>
        <v>0</v>
      </c>
      <c r="J140" s="30">
        <f t="shared" si="15"/>
        <v>2677.0085043026156</v>
      </c>
      <c r="L140" s="26"/>
    </row>
    <row r="141" spans="1:12" ht="15" x14ac:dyDescent="0.25">
      <c r="A141" s="27" t="s">
        <v>22</v>
      </c>
      <c r="B141" s="12">
        <f t="shared" si="14"/>
        <v>0</v>
      </c>
      <c r="C141" s="12">
        <f t="shared" si="14"/>
        <v>0</v>
      </c>
      <c r="D141" s="12">
        <f t="shared" si="14"/>
        <v>0</v>
      </c>
      <c r="E141" s="12">
        <f t="shared" si="14"/>
        <v>58.013145185051975</v>
      </c>
      <c r="F141" s="12">
        <f t="shared" si="14"/>
        <v>0</v>
      </c>
      <c r="G141" s="12">
        <f t="shared" si="14"/>
        <v>713.14059698299423</v>
      </c>
      <c r="H141" s="12">
        <f t="shared" si="14"/>
        <v>0</v>
      </c>
      <c r="I141" s="12">
        <f t="shared" si="14"/>
        <v>0</v>
      </c>
      <c r="J141" s="30">
        <f t="shared" si="15"/>
        <v>771.15374216804616</v>
      </c>
      <c r="L141" s="26"/>
    </row>
    <row r="142" spans="1:12" ht="15" x14ac:dyDescent="0.25">
      <c r="A142" s="27" t="s">
        <v>23</v>
      </c>
      <c r="B142" s="12">
        <f t="shared" si="14"/>
        <v>0</v>
      </c>
      <c r="C142" s="12">
        <f t="shared" si="14"/>
        <v>0</v>
      </c>
      <c r="D142" s="12">
        <f t="shared" si="14"/>
        <v>0</v>
      </c>
      <c r="E142" s="12">
        <f t="shared" si="14"/>
        <v>219.20853119270603</v>
      </c>
      <c r="F142" s="12">
        <f t="shared" si="14"/>
        <v>0</v>
      </c>
      <c r="G142" s="12">
        <f t="shared" si="14"/>
        <v>4983.6395991366398</v>
      </c>
      <c r="H142" s="12">
        <f t="shared" si="14"/>
        <v>0</v>
      </c>
      <c r="I142" s="12">
        <f t="shared" si="14"/>
        <v>0</v>
      </c>
      <c r="J142" s="30">
        <f t="shared" si="15"/>
        <v>5202.8481303293456</v>
      </c>
      <c r="L142" s="26"/>
    </row>
    <row r="143" spans="1:12" ht="15" x14ac:dyDescent="0.25">
      <c r="A143" s="27" t="s">
        <v>24</v>
      </c>
      <c r="B143" s="12">
        <f t="shared" si="14"/>
        <v>0</v>
      </c>
      <c r="C143" s="12">
        <f t="shared" si="14"/>
        <v>0</v>
      </c>
      <c r="D143" s="12">
        <f t="shared" si="14"/>
        <v>0</v>
      </c>
      <c r="E143" s="12">
        <f t="shared" si="14"/>
        <v>167.68259003486145</v>
      </c>
      <c r="F143" s="12">
        <f t="shared" si="14"/>
        <v>44.944398305949377</v>
      </c>
      <c r="G143" s="12">
        <f t="shared" si="14"/>
        <v>2681.9989777408146</v>
      </c>
      <c r="H143" s="12">
        <f t="shared" si="14"/>
        <v>0</v>
      </c>
      <c r="I143" s="12">
        <f t="shared" si="14"/>
        <v>0</v>
      </c>
      <c r="J143" s="30">
        <f t="shared" si="15"/>
        <v>2894.6259660816254</v>
      </c>
      <c r="L143" s="26"/>
    </row>
    <row r="144" spans="1:12" ht="15" x14ac:dyDescent="0.25">
      <c r="A144" s="27" t="s">
        <v>25</v>
      </c>
      <c r="B144" s="12">
        <f t="shared" si="14"/>
        <v>0</v>
      </c>
      <c r="C144" s="12">
        <f t="shared" si="14"/>
        <v>0</v>
      </c>
      <c r="D144" s="12">
        <f t="shared" si="14"/>
        <v>0</v>
      </c>
      <c r="E144" s="12">
        <f t="shared" si="14"/>
        <v>1610.97139634274</v>
      </c>
      <c r="F144" s="12">
        <f t="shared" si="14"/>
        <v>25.120507887914169</v>
      </c>
      <c r="G144" s="12">
        <f t="shared" si="14"/>
        <v>55712.188737537013</v>
      </c>
      <c r="H144" s="12">
        <f t="shared" si="14"/>
        <v>0</v>
      </c>
      <c r="I144" s="12">
        <f t="shared" si="14"/>
        <v>0</v>
      </c>
      <c r="J144" s="30">
        <f t="shared" si="15"/>
        <v>57348.280641767669</v>
      </c>
      <c r="L144" s="26"/>
    </row>
    <row r="145" spans="1:12" ht="15" x14ac:dyDescent="0.25">
      <c r="A145" s="27" t="s">
        <v>26</v>
      </c>
      <c r="B145" s="12">
        <f t="shared" si="14"/>
        <v>0</v>
      </c>
      <c r="C145" s="12">
        <f t="shared" si="14"/>
        <v>0</v>
      </c>
      <c r="D145" s="12">
        <f t="shared" si="14"/>
        <v>6.2403551070124073E-4</v>
      </c>
      <c r="E145" s="12">
        <f t="shared" si="14"/>
        <v>2.0997931608611529</v>
      </c>
      <c r="F145" s="12">
        <f t="shared" si="14"/>
        <v>0</v>
      </c>
      <c r="G145" s="12">
        <f t="shared" si="14"/>
        <v>68.317069765317186</v>
      </c>
      <c r="H145" s="12">
        <f t="shared" si="14"/>
        <v>0</v>
      </c>
      <c r="I145" s="12">
        <f t="shared" si="14"/>
        <v>0</v>
      </c>
      <c r="J145" s="30">
        <f t="shared" si="15"/>
        <v>70.417486961689036</v>
      </c>
      <c r="L145" s="26"/>
    </row>
    <row r="146" spans="1:12" ht="15" x14ac:dyDescent="0.25">
      <c r="A146" s="27" t="s">
        <v>27</v>
      </c>
      <c r="B146" s="12">
        <f t="shared" si="14"/>
        <v>0</v>
      </c>
      <c r="C146" s="12">
        <f t="shared" si="14"/>
        <v>0</v>
      </c>
      <c r="D146" s="12">
        <f t="shared" si="14"/>
        <v>0</v>
      </c>
      <c r="E146" s="12">
        <f t="shared" si="14"/>
        <v>34.640472670822753</v>
      </c>
      <c r="F146" s="12">
        <f t="shared" si="14"/>
        <v>6.4253653004439455</v>
      </c>
      <c r="G146" s="12">
        <f t="shared" si="14"/>
        <v>240.84785684481457</v>
      </c>
      <c r="H146" s="12">
        <f t="shared" si="14"/>
        <v>0</v>
      </c>
      <c r="I146" s="12">
        <f t="shared" si="14"/>
        <v>0</v>
      </c>
      <c r="J146" s="30">
        <f t="shared" si="15"/>
        <v>281.91369481608126</v>
      </c>
      <c r="L146" s="26"/>
    </row>
    <row r="147" spans="1:12" ht="15" x14ac:dyDescent="0.25">
      <c r="A147" s="27" t="s">
        <v>28</v>
      </c>
      <c r="B147" s="12">
        <f t="shared" si="14"/>
        <v>0</v>
      </c>
      <c r="C147" s="12">
        <f t="shared" si="14"/>
        <v>0</v>
      </c>
      <c r="D147" s="12">
        <f t="shared" si="14"/>
        <v>26626.715031177166</v>
      </c>
      <c r="E147" s="12">
        <f t="shared" si="14"/>
        <v>594.85037785572331</v>
      </c>
      <c r="F147" s="12">
        <f t="shared" si="14"/>
        <v>696.26653274777823</v>
      </c>
      <c r="G147" s="12">
        <f t="shared" si="14"/>
        <v>11407.651122226996</v>
      </c>
      <c r="H147" s="12">
        <f t="shared" si="14"/>
        <v>0</v>
      </c>
      <c r="I147" s="12">
        <f t="shared" si="14"/>
        <v>0</v>
      </c>
      <c r="J147" s="30">
        <f t="shared" si="15"/>
        <v>39325.483064007662</v>
      </c>
      <c r="L147" s="26"/>
    </row>
    <row r="148" spans="1:12" ht="15" x14ac:dyDescent="0.25">
      <c r="A148" s="27" t="s">
        <v>29</v>
      </c>
      <c r="B148" s="12">
        <f t="shared" si="14"/>
        <v>0</v>
      </c>
      <c r="C148" s="12">
        <f t="shared" si="14"/>
        <v>0</v>
      </c>
      <c r="D148" s="12">
        <f t="shared" si="14"/>
        <v>2250.4055467226813</v>
      </c>
      <c r="E148" s="12">
        <f t="shared" si="14"/>
        <v>194.62150859254811</v>
      </c>
      <c r="F148" s="12">
        <f t="shared" si="14"/>
        <v>0</v>
      </c>
      <c r="G148" s="12">
        <f t="shared" si="14"/>
        <v>1954.7150986753525</v>
      </c>
      <c r="H148" s="12">
        <f t="shared" si="14"/>
        <v>0</v>
      </c>
      <c r="I148" s="12">
        <f t="shared" si="14"/>
        <v>0</v>
      </c>
      <c r="J148" s="30">
        <f t="shared" si="15"/>
        <v>4399.7421539905818</v>
      </c>
      <c r="L148" s="26"/>
    </row>
    <row r="149" spans="1:12" ht="15" x14ac:dyDescent="0.25">
      <c r="A149" s="27" t="s">
        <v>30</v>
      </c>
      <c r="B149" s="12">
        <f t="shared" si="14"/>
        <v>0</v>
      </c>
      <c r="C149" s="12">
        <f t="shared" si="14"/>
        <v>0</v>
      </c>
      <c r="D149" s="12">
        <f t="shared" si="14"/>
        <v>0</v>
      </c>
      <c r="E149" s="12">
        <f t="shared" si="14"/>
        <v>3603.5010420462086</v>
      </c>
      <c r="F149" s="12">
        <f t="shared" si="14"/>
        <v>6017.3297613052337</v>
      </c>
      <c r="G149" s="12">
        <f t="shared" si="14"/>
        <v>30333.694079514411</v>
      </c>
      <c r="H149" s="12">
        <f t="shared" si="14"/>
        <v>0</v>
      </c>
      <c r="I149" s="12">
        <f t="shared" si="14"/>
        <v>0</v>
      </c>
      <c r="J149" s="30">
        <f t="shared" si="15"/>
        <v>39954.524882865851</v>
      </c>
      <c r="L149" s="26"/>
    </row>
    <row r="150" spans="1:12" ht="15" x14ac:dyDescent="0.25">
      <c r="A150" s="27" t="s">
        <v>31</v>
      </c>
      <c r="B150" s="12">
        <f t="shared" si="14"/>
        <v>0</v>
      </c>
      <c r="C150" s="12">
        <f t="shared" si="14"/>
        <v>0</v>
      </c>
      <c r="D150" s="12">
        <f t="shared" si="14"/>
        <v>0</v>
      </c>
      <c r="E150" s="12">
        <f t="shared" si="14"/>
        <v>1399.3176560507482</v>
      </c>
      <c r="F150" s="12">
        <f t="shared" si="14"/>
        <v>21.225520688231541</v>
      </c>
      <c r="G150" s="12">
        <f t="shared" si="14"/>
        <v>31686.98397487188</v>
      </c>
      <c r="H150" s="12">
        <f t="shared" si="14"/>
        <v>0</v>
      </c>
      <c r="I150" s="12">
        <f t="shared" si="14"/>
        <v>0</v>
      </c>
      <c r="J150" s="30">
        <f t="shared" si="15"/>
        <v>33107.527151610862</v>
      </c>
      <c r="L150" s="26"/>
    </row>
    <row r="151" spans="1:12" ht="15" x14ac:dyDescent="0.25">
      <c r="A151" s="27" t="s">
        <v>32</v>
      </c>
      <c r="B151" s="12">
        <f t="shared" si="14"/>
        <v>0</v>
      </c>
      <c r="C151" s="12">
        <f t="shared" si="14"/>
        <v>0</v>
      </c>
      <c r="D151" s="12">
        <f t="shared" si="14"/>
        <v>0</v>
      </c>
      <c r="E151" s="12">
        <f t="shared" si="14"/>
        <v>261.32142060932051</v>
      </c>
      <c r="F151" s="12">
        <f t="shared" si="14"/>
        <v>0</v>
      </c>
      <c r="G151" s="12">
        <f t="shared" si="14"/>
        <v>3479.1927186393295</v>
      </c>
      <c r="H151" s="12">
        <f t="shared" si="14"/>
        <v>0</v>
      </c>
      <c r="I151" s="12">
        <f t="shared" si="14"/>
        <v>0</v>
      </c>
      <c r="J151" s="30">
        <f t="shared" si="15"/>
        <v>3740.5141392486503</v>
      </c>
      <c r="L151" s="26"/>
    </row>
    <row r="152" spans="1:12" ht="15" x14ac:dyDescent="0.25">
      <c r="A152" s="27" t="s">
        <v>33</v>
      </c>
      <c r="B152" s="12">
        <f t="shared" ref="B152:I167" si="16">CONVERT(B110,"kWh","TJ")</f>
        <v>0</v>
      </c>
      <c r="C152" s="12">
        <f t="shared" si="16"/>
        <v>0</v>
      </c>
      <c r="D152" s="12">
        <f t="shared" si="16"/>
        <v>0</v>
      </c>
      <c r="E152" s="12">
        <f t="shared" si="16"/>
        <v>640.97951498339467</v>
      </c>
      <c r="F152" s="12">
        <f t="shared" si="16"/>
        <v>28.046951088143871</v>
      </c>
      <c r="G152" s="12">
        <f t="shared" si="16"/>
        <v>31072.310705360545</v>
      </c>
      <c r="H152" s="12">
        <f t="shared" si="16"/>
        <v>0</v>
      </c>
      <c r="I152" s="12">
        <f t="shared" si="16"/>
        <v>0</v>
      </c>
      <c r="J152" s="30">
        <f t="shared" si="15"/>
        <v>31741.337171432086</v>
      </c>
      <c r="L152" s="26"/>
    </row>
    <row r="153" spans="1:12" ht="15" x14ac:dyDescent="0.25">
      <c r="A153" s="27" t="s">
        <v>34</v>
      </c>
      <c r="B153" s="12">
        <f t="shared" si="16"/>
        <v>0</v>
      </c>
      <c r="C153" s="12">
        <f t="shared" si="16"/>
        <v>0</v>
      </c>
      <c r="D153" s="12">
        <f t="shared" si="16"/>
        <v>0</v>
      </c>
      <c r="E153" s="12">
        <f t="shared" si="16"/>
        <v>0</v>
      </c>
      <c r="F153" s="12">
        <f t="shared" si="16"/>
        <v>0</v>
      </c>
      <c r="G153" s="12">
        <f t="shared" si="16"/>
        <v>654.84353084045654</v>
      </c>
      <c r="H153" s="12">
        <f t="shared" si="16"/>
        <v>0</v>
      </c>
      <c r="I153" s="12">
        <f t="shared" si="16"/>
        <v>0</v>
      </c>
      <c r="J153" s="30">
        <f t="shared" si="15"/>
        <v>654.84353084045654</v>
      </c>
      <c r="L153" s="26"/>
    </row>
    <row r="154" spans="1:12" ht="15" x14ac:dyDescent="0.25">
      <c r="A154" s="27" t="s">
        <v>35</v>
      </c>
      <c r="B154" s="12">
        <f t="shared" si="16"/>
        <v>0</v>
      </c>
      <c r="C154" s="12">
        <f t="shared" si="16"/>
        <v>0</v>
      </c>
      <c r="D154" s="12">
        <f t="shared" si="16"/>
        <v>0</v>
      </c>
      <c r="E154" s="12">
        <f t="shared" si="16"/>
        <v>191.09457792715827</v>
      </c>
      <c r="F154" s="12">
        <f t="shared" si="16"/>
        <v>0</v>
      </c>
      <c r="G154" s="12">
        <f t="shared" si="16"/>
        <v>6436.8216599663019</v>
      </c>
      <c r="H154" s="12">
        <f t="shared" si="16"/>
        <v>0</v>
      </c>
      <c r="I154" s="12">
        <f t="shared" si="16"/>
        <v>0</v>
      </c>
      <c r="J154" s="30">
        <f t="shared" si="15"/>
        <v>6627.9162378934598</v>
      </c>
      <c r="L154" s="26"/>
    </row>
    <row r="155" spans="1:12" ht="15" x14ac:dyDescent="0.25">
      <c r="A155" s="27" t="s">
        <v>36</v>
      </c>
      <c r="B155" s="12">
        <f t="shared" si="16"/>
        <v>0</v>
      </c>
      <c r="C155" s="12">
        <f t="shared" si="16"/>
        <v>0</v>
      </c>
      <c r="D155" s="12">
        <f t="shared" si="16"/>
        <v>3.3147655430641301</v>
      </c>
      <c r="E155" s="12">
        <f t="shared" si="16"/>
        <v>115.08965378049287</v>
      </c>
      <c r="F155" s="12">
        <f t="shared" si="16"/>
        <v>8.9574524228740806</v>
      </c>
      <c r="G155" s="12">
        <f t="shared" si="16"/>
        <v>1524.1312997428311</v>
      </c>
      <c r="H155" s="12">
        <f t="shared" si="16"/>
        <v>0</v>
      </c>
      <c r="I155" s="12">
        <f t="shared" si="16"/>
        <v>0</v>
      </c>
      <c r="J155" s="30">
        <f t="shared" si="15"/>
        <v>1651.4931714892621</v>
      </c>
      <c r="L155" s="26"/>
    </row>
    <row r="156" spans="1:12" ht="15" x14ac:dyDescent="0.25">
      <c r="A156" s="27" t="s">
        <v>37</v>
      </c>
      <c r="B156" s="12">
        <f t="shared" si="16"/>
        <v>0</v>
      </c>
      <c r="C156" s="12">
        <f t="shared" si="16"/>
        <v>0</v>
      </c>
      <c r="D156" s="12">
        <f t="shared" si="16"/>
        <v>180.38874459649492</v>
      </c>
      <c r="E156" s="12">
        <f t="shared" si="16"/>
        <v>1987.6704421403231</v>
      </c>
      <c r="F156" s="12">
        <f t="shared" si="16"/>
        <v>934.92220212475297</v>
      </c>
      <c r="G156" s="12">
        <f t="shared" si="16"/>
        <v>26895.06425439295</v>
      </c>
      <c r="H156" s="12">
        <f t="shared" si="16"/>
        <v>0</v>
      </c>
      <c r="I156" s="12">
        <f t="shared" si="16"/>
        <v>0</v>
      </c>
      <c r="J156" s="30">
        <f t="shared" si="15"/>
        <v>29998.045643254522</v>
      </c>
      <c r="L156" s="26"/>
    </row>
    <row r="157" spans="1:12" ht="15" x14ac:dyDescent="0.25">
      <c r="A157" s="27" t="s">
        <v>38</v>
      </c>
      <c r="B157" s="12">
        <f t="shared" si="16"/>
        <v>0</v>
      </c>
      <c r="C157" s="12">
        <f t="shared" si="16"/>
        <v>0</v>
      </c>
      <c r="D157" s="12">
        <f t="shared" si="16"/>
        <v>0</v>
      </c>
      <c r="E157" s="12">
        <f t="shared" si="16"/>
        <v>597.63154006561103</v>
      </c>
      <c r="F157" s="12">
        <f t="shared" si="16"/>
        <v>5.4023676145803705</v>
      </c>
      <c r="G157" s="12">
        <f t="shared" si="16"/>
        <v>7177.9957140069318</v>
      </c>
      <c r="H157" s="12">
        <f t="shared" si="16"/>
        <v>0</v>
      </c>
      <c r="I157" s="12">
        <f t="shared" si="16"/>
        <v>0</v>
      </c>
      <c r="J157" s="30">
        <f t="shared" si="15"/>
        <v>7781.0296216871229</v>
      </c>
      <c r="L157" s="26"/>
    </row>
    <row r="158" spans="1:12" ht="15" x14ac:dyDescent="0.25">
      <c r="A158" s="27" t="s">
        <v>39</v>
      </c>
      <c r="B158" s="12">
        <f t="shared" si="16"/>
        <v>0</v>
      </c>
      <c r="C158" s="12">
        <f t="shared" si="16"/>
        <v>0</v>
      </c>
      <c r="D158" s="12">
        <f t="shared" si="16"/>
        <v>76625.39370501152</v>
      </c>
      <c r="E158" s="12">
        <f t="shared" si="16"/>
        <v>1121.1871708961091</v>
      </c>
      <c r="F158" s="12">
        <f t="shared" si="16"/>
        <v>909.92775199528569</v>
      </c>
      <c r="G158" s="12">
        <f t="shared" si="16"/>
        <v>105484.03273317307</v>
      </c>
      <c r="H158" s="12">
        <f t="shared" si="16"/>
        <v>0</v>
      </c>
      <c r="I158" s="12">
        <f t="shared" si="16"/>
        <v>0</v>
      </c>
      <c r="J158" s="30">
        <f t="shared" si="15"/>
        <v>184140.541361076</v>
      </c>
      <c r="L158" s="26"/>
    </row>
    <row r="159" spans="1:12" ht="15" x14ac:dyDescent="0.25">
      <c r="A159" s="27" t="s">
        <v>40</v>
      </c>
      <c r="B159" s="12">
        <f t="shared" si="16"/>
        <v>0</v>
      </c>
      <c r="C159" s="12">
        <f t="shared" si="16"/>
        <v>0</v>
      </c>
      <c r="D159" s="12">
        <f t="shared" si="16"/>
        <v>0</v>
      </c>
      <c r="E159" s="12">
        <f t="shared" si="16"/>
        <v>256.61575783938179</v>
      </c>
      <c r="F159" s="12">
        <f t="shared" si="16"/>
        <v>29.375422866939147</v>
      </c>
      <c r="G159" s="12">
        <f t="shared" si="16"/>
        <v>4976.8100164586967</v>
      </c>
      <c r="H159" s="12">
        <f t="shared" si="16"/>
        <v>0</v>
      </c>
      <c r="I159" s="12">
        <f t="shared" si="16"/>
        <v>0</v>
      </c>
      <c r="J159" s="30">
        <f t="shared" si="15"/>
        <v>5262.8011971650176</v>
      </c>
      <c r="L159" s="26"/>
    </row>
    <row r="160" spans="1:12" ht="15" x14ac:dyDescent="0.25">
      <c r="A160" s="27" t="s">
        <v>41</v>
      </c>
      <c r="B160" s="12">
        <f t="shared" si="16"/>
        <v>0</v>
      </c>
      <c r="C160" s="12">
        <f t="shared" si="16"/>
        <v>0</v>
      </c>
      <c r="D160" s="12">
        <f t="shared" si="16"/>
        <v>0</v>
      </c>
      <c r="E160" s="12">
        <f t="shared" si="16"/>
        <v>2754.8583530847345</v>
      </c>
      <c r="F160" s="12">
        <f t="shared" si="16"/>
        <v>315.48897776922496</v>
      </c>
      <c r="G160" s="12">
        <f t="shared" si="16"/>
        <v>27081.072859164015</v>
      </c>
      <c r="H160" s="12">
        <f t="shared" si="16"/>
        <v>0</v>
      </c>
      <c r="I160" s="12">
        <f t="shared" si="16"/>
        <v>0</v>
      </c>
      <c r="J160" s="30">
        <f t="shared" si="15"/>
        <v>30151.420190017976</v>
      </c>
      <c r="L160" s="26"/>
    </row>
    <row r="161" spans="1:14" ht="15" x14ac:dyDescent="0.25">
      <c r="A161" s="27" t="s">
        <v>42</v>
      </c>
      <c r="B161" s="12">
        <f t="shared" si="16"/>
        <v>0</v>
      </c>
      <c r="C161" s="12">
        <f t="shared" si="16"/>
        <v>0</v>
      </c>
      <c r="D161" s="12">
        <f t="shared" si="16"/>
        <v>0</v>
      </c>
      <c r="E161" s="12">
        <f t="shared" si="16"/>
        <v>73.110270438824998</v>
      </c>
      <c r="F161" s="12">
        <f t="shared" si="16"/>
        <v>4.4214415597074659</v>
      </c>
      <c r="G161" s="12">
        <f t="shared" si="16"/>
        <v>417.22065612614966</v>
      </c>
      <c r="H161" s="12">
        <f t="shared" si="16"/>
        <v>0</v>
      </c>
      <c r="I161" s="12">
        <f t="shared" si="16"/>
        <v>0</v>
      </c>
      <c r="J161" s="30">
        <f t="shared" si="15"/>
        <v>494.75236812468211</v>
      </c>
      <c r="L161" s="26"/>
    </row>
    <row r="162" spans="1:14" ht="15" x14ac:dyDescent="0.25">
      <c r="A162" s="27" t="s">
        <v>43</v>
      </c>
      <c r="B162" s="12">
        <f t="shared" si="16"/>
        <v>0</v>
      </c>
      <c r="C162" s="12">
        <f t="shared" si="16"/>
        <v>0</v>
      </c>
      <c r="D162" s="12">
        <f t="shared" si="16"/>
        <v>0</v>
      </c>
      <c r="E162" s="12">
        <f t="shared" si="16"/>
        <v>73.941334300980827</v>
      </c>
      <c r="F162" s="12">
        <f t="shared" si="16"/>
        <v>18.596464652954626</v>
      </c>
      <c r="G162" s="12">
        <f t="shared" si="16"/>
        <v>1319.5027805040088</v>
      </c>
      <c r="H162" s="12">
        <f t="shared" si="16"/>
        <v>0</v>
      </c>
      <c r="I162" s="12">
        <f t="shared" si="16"/>
        <v>0</v>
      </c>
      <c r="J162" s="30">
        <f t="shared" si="15"/>
        <v>1412.0405794579442</v>
      </c>
      <c r="L162" s="26"/>
    </row>
    <row r="163" spans="1:14" ht="15" x14ac:dyDescent="0.25">
      <c r="A163" s="27" t="s">
        <v>44</v>
      </c>
      <c r="B163" s="12">
        <f t="shared" si="16"/>
        <v>0</v>
      </c>
      <c r="C163" s="12">
        <f t="shared" si="16"/>
        <v>0</v>
      </c>
      <c r="D163" s="12">
        <f t="shared" si="16"/>
        <v>0</v>
      </c>
      <c r="E163" s="12">
        <f t="shared" si="16"/>
        <v>24.211443177062009</v>
      </c>
      <c r="F163" s="12">
        <f t="shared" si="16"/>
        <v>1.2561936206398252</v>
      </c>
      <c r="G163" s="12">
        <f t="shared" si="16"/>
        <v>60.095882067474371</v>
      </c>
      <c r="H163" s="12">
        <f t="shared" si="16"/>
        <v>0</v>
      </c>
      <c r="I163" s="12">
        <f t="shared" si="16"/>
        <v>0</v>
      </c>
      <c r="J163" s="30">
        <f t="shared" si="15"/>
        <v>85.563518865176206</v>
      </c>
      <c r="L163" s="26"/>
    </row>
    <row r="164" spans="1:14" ht="15" x14ac:dyDescent="0.25">
      <c r="A164" s="27" t="s">
        <v>45</v>
      </c>
      <c r="B164" s="12">
        <f t="shared" si="16"/>
        <v>0</v>
      </c>
      <c r="C164" s="12">
        <f t="shared" si="16"/>
        <v>0</v>
      </c>
      <c r="D164" s="12">
        <f t="shared" si="16"/>
        <v>0</v>
      </c>
      <c r="E164" s="12">
        <f t="shared" si="16"/>
        <v>6416.0147067008702</v>
      </c>
      <c r="F164" s="12">
        <f t="shared" si="16"/>
        <v>726.02933009733954</v>
      </c>
      <c r="G164" s="12">
        <f t="shared" si="16"/>
        <v>56878.437677974558</v>
      </c>
      <c r="H164" s="12">
        <f t="shared" si="16"/>
        <v>0</v>
      </c>
      <c r="I164" s="12">
        <f t="shared" si="16"/>
        <v>0</v>
      </c>
      <c r="J164" s="30">
        <f t="shared" si="15"/>
        <v>64020.481714772766</v>
      </c>
      <c r="L164" s="26"/>
    </row>
    <row r="165" spans="1:14" ht="15" x14ac:dyDescent="0.25">
      <c r="A165" s="27" t="s">
        <v>46</v>
      </c>
      <c r="B165" s="12">
        <f t="shared" si="16"/>
        <v>0</v>
      </c>
      <c r="C165" s="12">
        <f t="shared" si="16"/>
        <v>0</v>
      </c>
      <c r="D165" s="12">
        <f t="shared" si="16"/>
        <v>0</v>
      </c>
      <c r="E165" s="12">
        <f t="shared" si="16"/>
        <v>109.92102469724246</v>
      </c>
      <c r="F165" s="12">
        <f t="shared" si="16"/>
        <v>0.8003149727989084</v>
      </c>
      <c r="G165" s="12">
        <f t="shared" si="16"/>
        <v>997.1148662906744</v>
      </c>
      <c r="H165" s="12">
        <f t="shared" si="16"/>
        <v>0</v>
      </c>
      <c r="I165" s="12">
        <f t="shared" si="16"/>
        <v>0</v>
      </c>
      <c r="J165" s="30">
        <f t="shared" si="15"/>
        <v>1107.8362059607157</v>
      </c>
      <c r="L165" s="26"/>
    </row>
    <row r="166" spans="1:14" ht="15" x14ac:dyDescent="0.25">
      <c r="A166" s="27" t="s">
        <v>47</v>
      </c>
      <c r="B166" s="12">
        <f t="shared" si="16"/>
        <v>0</v>
      </c>
      <c r="C166" s="12">
        <f t="shared" si="16"/>
        <v>0</v>
      </c>
      <c r="D166" s="12">
        <f t="shared" si="16"/>
        <v>0</v>
      </c>
      <c r="E166" s="12">
        <f t="shared" si="16"/>
        <v>720.40222270231197</v>
      </c>
      <c r="F166" s="12">
        <f t="shared" si="16"/>
        <v>16.990624385175558</v>
      </c>
      <c r="G166" s="12">
        <f t="shared" si="16"/>
        <v>3714.9363190853569</v>
      </c>
      <c r="H166" s="12">
        <f t="shared" si="16"/>
        <v>0</v>
      </c>
      <c r="I166" s="12">
        <f t="shared" si="16"/>
        <v>0</v>
      </c>
      <c r="J166" s="30">
        <f t="shared" si="15"/>
        <v>4452.3291661728445</v>
      </c>
      <c r="L166" s="26"/>
    </row>
    <row r="167" spans="1:14" ht="15" x14ac:dyDescent="0.25">
      <c r="A167" s="27" t="s">
        <v>48</v>
      </c>
      <c r="B167" s="12">
        <f t="shared" si="16"/>
        <v>0</v>
      </c>
      <c r="C167" s="12">
        <f t="shared" si="16"/>
        <v>0</v>
      </c>
      <c r="D167" s="12">
        <f t="shared" si="16"/>
        <v>0</v>
      </c>
      <c r="E167" s="12">
        <f t="shared" si="16"/>
        <v>6.6772273359339653</v>
      </c>
      <c r="F167" s="12">
        <f t="shared" si="16"/>
        <v>0</v>
      </c>
      <c r="G167" s="12">
        <f t="shared" si="16"/>
        <v>40.465592382881539</v>
      </c>
      <c r="H167" s="12">
        <f t="shared" si="16"/>
        <v>0</v>
      </c>
      <c r="I167" s="12">
        <f t="shared" si="16"/>
        <v>0</v>
      </c>
      <c r="J167" s="30">
        <f t="shared" si="15"/>
        <v>47.142819718815502</v>
      </c>
      <c r="L167" s="26"/>
    </row>
    <row r="168" spans="1:14" ht="15" x14ac:dyDescent="0.25">
      <c r="A168" s="27" t="s">
        <v>49</v>
      </c>
      <c r="B168" s="12">
        <f t="shared" ref="B168:I170" si="17">CONVERT(B126,"kWh","TJ")</f>
        <v>0</v>
      </c>
      <c r="C168" s="12">
        <f t="shared" si="17"/>
        <v>0</v>
      </c>
      <c r="D168" s="12">
        <f t="shared" si="17"/>
        <v>0</v>
      </c>
      <c r="E168" s="12">
        <f t="shared" si="17"/>
        <v>323.01304866016039</v>
      </c>
      <c r="F168" s="12">
        <f t="shared" si="17"/>
        <v>0.21814274341080386</v>
      </c>
      <c r="G168" s="12">
        <f t="shared" si="17"/>
        <v>1437.6884844235465</v>
      </c>
      <c r="H168" s="12">
        <f t="shared" si="17"/>
        <v>0</v>
      </c>
      <c r="I168" s="12">
        <f t="shared" si="17"/>
        <v>0</v>
      </c>
      <c r="J168" s="30">
        <f t="shared" si="15"/>
        <v>1760.9196758271178</v>
      </c>
      <c r="L168" s="26"/>
    </row>
    <row r="169" spans="1:14" ht="15" x14ac:dyDescent="0.25">
      <c r="A169" s="27" t="s">
        <v>50</v>
      </c>
      <c r="B169" s="12">
        <f t="shared" si="17"/>
        <v>0</v>
      </c>
      <c r="C169" s="12">
        <f t="shared" si="17"/>
        <v>0</v>
      </c>
      <c r="D169" s="12">
        <f t="shared" si="17"/>
        <v>766.08738965173234</v>
      </c>
      <c r="E169" s="12">
        <f t="shared" si="17"/>
        <v>160.05296624378261</v>
      </c>
      <c r="F169" s="12">
        <f t="shared" si="17"/>
        <v>1202.7018684635771</v>
      </c>
      <c r="G169" s="12">
        <f t="shared" si="17"/>
        <v>949.89769513024271</v>
      </c>
      <c r="H169" s="12">
        <f t="shared" si="17"/>
        <v>0</v>
      </c>
      <c r="I169" s="12">
        <f t="shared" si="17"/>
        <v>0</v>
      </c>
      <c r="J169" s="30">
        <f t="shared" si="15"/>
        <v>3078.7399194893351</v>
      </c>
      <c r="L169" s="26"/>
    </row>
    <row r="170" spans="1:14" ht="15" x14ac:dyDescent="0.25">
      <c r="A170" s="27" t="s">
        <v>6</v>
      </c>
      <c r="B170" s="12">
        <f t="shared" si="17"/>
        <v>0</v>
      </c>
      <c r="C170" s="12">
        <f t="shared" si="17"/>
        <v>0</v>
      </c>
      <c r="D170" s="12">
        <f t="shared" si="17"/>
        <v>6176.317083807714</v>
      </c>
      <c r="E170" s="12">
        <f t="shared" si="17"/>
        <v>483.80495244172835</v>
      </c>
      <c r="F170" s="12">
        <f t="shared" si="17"/>
        <v>14.002407557790974</v>
      </c>
      <c r="G170" s="12">
        <f t="shared" si="17"/>
        <v>5138.9923932218362</v>
      </c>
      <c r="H170" s="12">
        <f t="shared" si="17"/>
        <v>0</v>
      </c>
      <c r="I170" s="12">
        <f t="shared" si="17"/>
        <v>0</v>
      </c>
      <c r="J170" s="30">
        <f t="shared" si="15"/>
        <v>11813.116837029069</v>
      </c>
      <c r="L170" s="26"/>
    </row>
    <row r="171" spans="1:14" ht="15" x14ac:dyDescent="0.25">
      <c r="A171" s="31" t="s">
        <v>3</v>
      </c>
      <c r="B171" s="30">
        <f>(SUM(B135:B170))</f>
        <v>0</v>
      </c>
      <c r="C171" s="30">
        <f t="shared" ref="C171:I171" si="18">(SUM(C135:C170))</f>
        <v>0</v>
      </c>
      <c r="D171" s="30">
        <f t="shared" si="18"/>
        <v>122188.7908997913</v>
      </c>
      <c r="E171" s="30">
        <f t="shared" si="18"/>
        <v>31438.213794460531</v>
      </c>
      <c r="F171" s="30">
        <f t="shared" si="18"/>
        <v>18091.552529470209</v>
      </c>
      <c r="G171" s="30">
        <f t="shared" si="18"/>
        <v>522056.11768434144</v>
      </c>
      <c r="H171" s="30">
        <f t="shared" si="18"/>
        <v>0</v>
      </c>
      <c r="I171" s="30">
        <f t="shared" si="18"/>
        <v>0</v>
      </c>
      <c r="J171" s="30">
        <f>(SUM(J135:J170))</f>
        <v>693774.67490806372</v>
      </c>
      <c r="L171" s="32"/>
    </row>
    <row r="172" spans="1:14" ht="15" x14ac:dyDescent="0.25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L172" s="24"/>
    </row>
    <row r="175" spans="1:14" ht="18" x14ac:dyDescent="0.25">
      <c r="A175" s="1" t="s">
        <v>52</v>
      </c>
      <c r="N175" s="1"/>
    </row>
    <row r="176" spans="1:14" ht="93" customHeight="1" x14ac:dyDescent="0.2">
      <c r="A176" s="33">
        <v>2019</v>
      </c>
      <c r="B176" s="4" t="str">
        <f>[1]Ergebnisdaten!$C$312</f>
        <v>Beleuchtung</v>
      </c>
      <c r="C176" s="4" t="str">
        <f>[1]Ergebnisdaten!$D$312</f>
        <v>IKT</v>
      </c>
      <c r="D176" s="4" t="str">
        <f>[1]Ergebnisdaten!$E$312</f>
        <v>Mechanische Energie</v>
      </c>
      <c r="E176" s="4" t="str">
        <f>[1]Ergebnisdaten!$F$312</f>
        <v>Warmwasser</v>
      </c>
      <c r="F176" s="4" t="str">
        <f>[1]Ergebnisdaten!$G$312</f>
        <v>Prozesswärme</v>
      </c>
      <c r="G176" s="4" t="str">
        <f>[1]Ergebnisdaten!$H$312</f>
        <v>Raumwärme</v>
      </c>
      <c r="H176" s="4" t="str">
        <f>[1]Ergebnisdaten!$I$312</f>
        <v>Prozesskälte</v>
      </c>
      <c r="I176" s="4" t="str">
        <f>[1]Ergebnisdaten!$J$312</f>
        <v>Klimakälte</v>
      </c>
      <c r="J176" s="34" t="str">
        <f>[1]Ergebnisdaten!$K$312</f>
        <v>Summe (berechnet)</v>
      </c>
    </row>
    <row r="177" spans="1:13" x14ac:dyDescent="0.2">
      <c r="A177" s="27"/>
      <c r="B177" s="8" t="s">
        <v>4</v>
      </c>
      <c r="C177" s="9"/>
      <c r="D177" s="9"/>
      <c r="E177" s="9"/>
      <c r="F177" s="9"/>
      <c r="G177" s="9"/>
      <c r="H177" s="9"/>
      <c r="I177" s="9"/>
      <c r="J177" s="16"/>
    </row>
    <row r="178" spans="1:13" x14ac:dyDescent="0.2">
      <c r="A178" s="27" t="s">
        <v>53</v>
      </c>
      <c r="B178" s="12">
        <f>[1]Ergebnisdaten!C13+[1]Ergebnisdaten!C15+[1]Ergebnisdaten!C26</f>
        <v>0</v>
      </c>
      <c r="C178" s="12">
        <f>[1]Ergebnisdaten!D13+[1]Ergebnisdaten!D15+[1]Ergebnisdaten!D26</f>
        <v>0</v>
      </c>
      <c r="D178" s="12">
        <f>[1]Ergebnisdaten!E13+[1]Ergebnisdaten!E15+[1]Ergebnisdaten!E26</f>
        <v>0</v>
      </c>
      <c r="E178" s="12">
        <f>[1]Ergebnisdaten!F13+[1]Ergebnisdaten!F15+[1]Ergebnisdaten!F26</f>
        <v>0</v>
      </c>
      <c r="F178" s="12">
        <f>[1]Ergebnisdaten!G13+[1]Ergebnisdaten!G15+[1]Ergebnisdaten!G26</f>
        <v>0</v>
      </c>
      <c r="G178" s="12">
        <f>[1]Ergebnisdaten!H13+[1]Ergebnisdaten!H15+[1]Ergebnisdaten!H26</f>
        <v>19166666.666666664</v>
      </c>
      <c r="H178" s="12">
        <f>[1]Ergebnisdaten!I13+[1]Ergebnisdaten!I15+[1]Ergebnisdaten!I26</f>
        <v>0</v>
      </c>
      <c r="I178" s="12">
        <f>[1]Ergebnisdaten!J13+[1]Ergebnisdaten!J15+[1]Ergebnisdaten!J26</f>
        <v>0</v>
      </c>
      <c r="J178" s="12">
        <f t="shared" ref="J178:J187" si="19">SUM(B178:I178)</f>
        <v>19166666.666666664</v>
      </c>
    </row>
    <row r="179" spans="1:13" x14ac:dyDescent="0.2">
      <c r="A179" s="27" t="s">
        <v>54</v>
      </c>
      <c r="B179" s="12">
        <f>'[1]Skalierung Kraftstoffe'!C13+'[1]Skalierung Kraftstoffe'!C15+'[1]Skalierung Kraftstoffe'!C26+'[1]Skalierung Kraftstoffe'!C57+'[1]Skalierung Kraftstoffe'!C59+'[1]Skalierung Kraftstoffe'!C70+'[1]Skalierung Kraftstoffe'!C101+'[1]Skalierung Kraftstoffe'!C103+'[1]Skalierung Kraftstoffe'!C114</f>
        <v>0</v>
      </c>
      <c r="C179" s="12">
        <f>'[1]Skalierung Kraftstoffe'!D13+'[1]Skalierung Kraftstoffe'!D15+'[1]Skalierung Kraftstoffe'!D26+'[1]Skalierung Kraftstoffe'!D57+'[1]Skalierung Kraftstoffe'!D59+'[1]Skalierung Kraftstoffe'!D70+'[1]Skalierung Kraftstoffe'!D101+'[1]Skalierung Kraftstoffe'!D103+'[1]Skalierung Kraftstoffe'!D114</f>
        <v>0</v>
      </c>
      <c r="D179" s="12">
        <f>'[1]Skalierung Kraftstoffe'!E13+'[1]Skalierung Kraftstoffe'!E15+'[1]Skalierung Kraftstoffe'!E26+'[1]Skalierung Kraftstoffe'!E57+'[1]Skalierung Kraftstoffe'!E59+'[1]Skalierung Kraftstoffe'!E70+'[1]Skalierung Kraftstoffe'!E101+'[1]Skalierung Kraftstoffe'!E103+'[1]Skalierung Kraftstoffe'!E114</f>
        <v>26623317603.541916</v>
      </c>
      <c r="E179" s="12">
        <f>'[1]Skalierung Kraftstoffe'!F13+'[1]Skalierung Kraftstoffe'!F15+'[1]Skalierung Kraftstoffe'!F26+'[1]Skalierung Kraftstoffe'!F57+'[1]Skalierung Kraftstoffe'!F59+'[1]Skalierung Kraftstoffe'!F70+'[1]Skalierung Kraftstoffe'!F101+'[1]Skalierung Kraftstoffe'!F103+'[1]Skalierung Kraftstoffe'!F114</f>
        <v>0</v>
      </c>
      <c r="F179" s="12">
        <f>'[1]Skalierung Kraftstoffe'!G13+'[1]Skalierung Kraftstoffe'!G15+'[1]Skalierung Kraftstoffe'!G26+'[1]Skalierung Kraftstoffe'!G57+'[1]Skalierung Kraftstoffe'!G59+'[1]Skalierung Kraftstoffe'!G70+'[1]Skalierung Kraftstoffe'!G101+'[1]Skalierung Kraftstoffe'!G103+'[1]Skalierung Kraftstoffe'!G114</f>
        <v>0</v>
      </c>
      <c r="G179" s="12">
        <f>'[1]Skalierung Kraftstoffe'!H13+'[1]Skalierung Kraftstoffe'!H15+'[1]Skalierung Kraftstoffe'!H26+'[1]Skalierung Kraftstoffe'!H57+'[1]Skalierung Kraftstoffe'!H59+'[1]Skalierung Kraftstoffe'!H70+'[1]Skalierung Kraftstoffe'!H101+'[1]Skalierung Kraftstoffe'!H103+'[1]Skalierung Kraftstoffe'!H114</f>
        <v>0</v>
      </c>
      <c r="H179" s="12">
        <f>'[1]Skalierung Kraftstoffe'!I13+'[1]Skalierung Kraftstoffe'!I15+'[1]Skalierung Kraftstoffe'!I26+'[1]Skalierung Kraftstoffe'!I57+'[1]Skalierung Kraftstoffe'!I59+'[1]Skalierung Kraftstoffe'!I70+'[1]Skalierung Kraftstoffe'!I101+'[1]Skalierung Kraftstoffe'!I103+'[1]Skalierung Kraftstoffe'!I114</f>
        <v>0</v>
      </c>
      <c r="I179" s="12">
        <f>'[1]Skalierung Kraftstoffe'!J13+'[1]Skalierung Kraftstoffe'!J15+'[1]Skalierung Kraftstoffe'!J26+'[1]Skalierung Kraftstoffe'!J57+'[1]Skalierung Kraftstoffe'!J59+'[1]Skalierung Kraftstoffe'!J70+'[1]Skalierung Kraftstoffe'!J101+'[1]Skalierung Kraftstoffe'!J103+'[1]Skalierung Kraftstoffe'!J114</f>
        <v>0</v>
      </c>
      <c r="J179" s="12">
        <f t="shared" si="19"/>
        <v>26623317603.541916</v>
      </c>
    </row>
    <row r="180" spans="1:13" x14ac:dyDescent="0.2">
      <c r="A180" s="27" t="s">
        <v>55</v>
      </c>
      <c r="B180" s="12">
        <f>[1]Ergebnisdaten!C235+[1]Ergebnisdaten!C237+[1]Ergebnisdaten!C248</f>
        <v>0</v>
      </c>
      <c r="C180" s="12">
        <f>[1]Ergebnisdaten!D235+[1]Ergebnisdaten!D237+[1]Ergebnisdaten!D248</f>
        <v>0</v>
      </c>
      <c r="D180" s="12">
        <f>[1]Ergebnisdaten!E235+[1]Ergebnisdaten!E237+[1]Ergebnisdaten!E248</f>
        <v>0</v>
      </c>
      <c r="E180" s="12">
        <f>[1]Ergebnisdaten!F235+[1]Ergebnisdaten!F237+[1]Ergebnisdaten!F248</f>
        <v>18250076.352426164</v>
      </c>
      <c r="F180" s="12">
        <f>[1]Ergebnisdaten!G235+[1]Ergebnisdaten!G237+[1]Ergebnisdaten!G248</f>
        <v>94329292.741962567</v>
      </c>
      <c r="G180" s="12">
        <f>[1]Ergebnisdaten!H235+[1]Ergebnisdaten!H237+[1]Ergebnisdaten!H248</f>
        <v>3760531138.0003238</v>
      </c>
      <c r="H180" s="12">
        <f>[1]Ergebnisdaten!I235+[1]Ergebnisdaten!I237+[1]Ergebnisdaten!I248</f>
        <v>0</v>
      </c>
      <c r="I180" s="12">
        <f>[1]Ergebnisdaten!J235+[1]Ergebnisdaten!J237+[1]Ergebnisdaten!J248</f>
        <v>0</v>
      </c>
      <c r="J180" s="12">
        <f t="shared" si="19"/>
        <v>3873110507.0947123</v>
      </c>
      <c r="L180" s="35">
        <f>'[1]GHD-Tabelle2'!I14+'[1]GHD-Tabelle2'!I16+'[1]GHD-Tabelle2'!I27</f>
        <v>3873110507.0947123</v>
      </c>
    </row>
    <row r="181" spans="1:13" x14ac:dyDescent="0.2">
      <c r="A181" s="27" t="s">
        <v>56</v>
      </c>
      <c r="B181" s="12">
        <f>[1]Ergebnisdaten!C549+[1]Ergebnisdaten!C551+[1]Ergebnisdaten!C562</f>
        <v>0</v>
      </c>
      <c r="C181" s="12">
        <f>[1]Ergebnisdaten!D549+[1]Ergebnisdaten!D551+[1]Ergebnisdaten!D562</f>
        <v>0</v>
      </c>
      <c r="D181" s="12">
        <f>[1]Ergebnisdaten!E549+[1]Ergebnisdaten!E551+[1]Ergebnisdaten!E562</f>
        <v>0</v>
      </c>
      <c r="E181" s="12">
        <f>[1]Ergebnisdaten!F549+[1]Ergebnisdaten!F551+[1]Ergebnisdaten!F562</f>
        <v>0</v>
      </c>
      <c r="F181" s="12">
        <f>[1]Ergebnisdaten!G549+[1]Ergebnisdaten!G551+[1]Ergebnisdaten!G562</f>
        <v>0</v>
      </c>
      <c r="G181" s="12">
        <f>[1]Ergebnisdaten!H549+[1]Ergebnisdaten!H551+[1]Ergebnisdaten!H562</f>
        <v>43861369.187789075</v>
      </c>
      <c r="H181" s="12">
        <f>[1]Ergebnisdaten!I549+[1]Ergebnisdaten!I551+[1]Ergebnisdaten!I562</f>
        <v>0</v>
      </c>
      <c r="I181" s="12">
        <f>[1]Ergebnisdaten!J549+[1]Ergebnisdaten!J551+[1]Ergebnisdaten!J562</f>
        <v>0</v>
      </c>
      <c r="J181" s="12">
        <f t="shared" si="19"/>
        <v>43861369.187789075</v>
      </c>
    </row>
    <row r="182" spans="1:13" x14ac:dyDescent="0.2">
      <c r="A182" s="27" t="s">
        <v>57</v>
      </c>
      <c r="B182" s="12">
        <f>[1]Ergebnisdaten!C57+[1]Ergebnisdaten!C59+[1]Ergebnisdaten!C70</f>
        <v>0</v>
      </c>
      <c r="C182" s="12">
        <f>[1]Ergebnisdaten!D57+[1]Ergebnisdaten!D59+[1]Ergebnisdaten!D70</f>
        <v>0</v>
      </c>
      <c r="D182" s="12">
        <f>[1]Ergebnisdaten!E57+[1]Ergebnisdaten!E59+[1]Ergebnisdaten!E70</f>
        <v>0</v>
      </c>
      <c r="E182" s="12">
        <f>[1]Ergebnisdaten!F57+[1]Ergebnisdaten!F59+[1]Ergebnisdaten!F70</f>
        <v>234008490.54294598</v>
      </c>
      <c r="F182" s="12">
        <f>[1]Ergebnisdaten!G57+[1]Ergebnisdaten!G59+[1]Ergebnisdaten!G70</f>
        <v>351833208.22822684</v>
      </c>
      <c r="G182" s="12">
        <f>[1]Ergebnisdaten!H57+[1]Ergebnisdaten!H59+[1]Ergebnisdaten!H70</f>
        <v>6677988938.4222784</v>
      </c>
      <c r="H182" s="12">
        <f>[1]Ergebnisdaten!I57+[1]Ergebnisdaten!I59+[1]Ergebnisdaten!I70</f>
        <v>0</v>
      </c>
      <c r="I182" s="12">
        <f>[1]Ergebnisdaten!J57+[1]Ergebnisdaten!J59+[1]Ergebnisdaten!J70</f>
        <v>0</v>
      </c>
      <c r="J182" s="12">
        <f t="shared" si="19"/>
        <v>7263830637.1934509</v>
      </c>
    </row>
    <row r="183" spans="1:13" x14ac:dyDescent="0.2">
      <c r="A183" s="27" t="s">
        <v>58</v>
      </c>
      <c r="B183" s="12">
        <f>[1]Ergebnisdaten!C101+[1]Ergebnisdaten!C103+[1]Ergebnisdaten!C114+[1]Ergebnisdaten!C146+[1]Ergebnisdaten!C148+[1]Ergebnisdaten!C159+[1]Ergebnisdaten!C593+[1]Ergebnisdaten!C595+[1]Ergebnisdaten!C606</f>
        <v>0</v>
      </c>
      <c r="C183" s="12">
        <f>[1]Ergebnisdaten!D101+[1]Ergebnisdaten!D103+[1]Ergebnisdaten!D114+[1]Ergebnisdaten!D146+[1]Ergebnisdaten!D148+[1]Ergebnisdaten!D159+[1]Ergebnisdaten!D593+[1]Ergebnisdaten!D595+[1]Ergebnisdaten!D606</f>
        <v>0</v>
      </c>
      <c r="D183" s="12">
        <f>[1]Ergebnisdaten!E101+[1]Ergebnisdaten!E103+[1]Ergebnisdaten!E114+[1]Ergebnisdaten!E146+[1]Ergebnisdaten!E148+[1]Ergebnisdaten!E159+[1]Ergebnisdaten!E593+[1]Ergebnisdaten!E595+[1]Ergebnisdaten!E606</f>
        <v>2057823885.4092448</v>
      </c>
      <c r="E183" s="12">
        <f>[1]Ergebnisdaten!F101+[1]Ergebnisdaten!F103+[1]Ergebnisdaten!F114+[1]Ergebnisdaten!F146+[1]Ergebnisdaten!F148+[1]Ergebnisdaten!F159+[1]Ergebnisdaten!F593+[1]Ergebnisdaten!F595+[1]Ergebnisdaten!F606</f>
        <v>214460120.28452313</v>
      </c>
      <c r="F183" s="12">
        <f>[1]Ergebnisdaten!G101+[1]Ergebnisdaten!G103+[1]Ergebnisdaten!G114+[1]Ergebnisdaten!G146+[1]Ergebnisdaten!G148+[1]Ergebnisdaten!G159+[1]Ergebnisdaten!G593+[1]Ergebnisdaten!G595+[1]Ergebnisdaten!G606</f>
        <v>0</v>
      </c>
      <c r="G183" s="12">
        <f>[1]Ergebnisdaten!H101+[1]Ergebnisdaten!H103+[1]Ergebnisdaten!H114+[1]Ergebnisdaten!H146+[1]Ergebnisdaten!H148+[1]Ergebnisdaten!H159+[1]Ergebnisdaten!H593+[1]Ergebnisdaten!H595+[1]Ergebnisdaten!H606</f>
        <v>21837485392.921143</v>
      </c>
      <c r="H183" s="12">
        <f>[1]Ergebnisdaten!I101+[1]Ergebnisdaten!I103+[1]Ergebnisdaten!I114+[1]Ergebnisdaten!I146+[1]Ergebnisdaten!I148+[1]Ergebnisdaten!I159+[1]Ergebnisdaten!I593+[1]Ergebnisdaten!I595+[1]Ergebnisdaten!I606</f>
        <v>0</v>
      </c>
      <c r="I183" s="12">
        <f>[1]Ergebnisdaten!J101+[1]Ergebnisdaten!J103+[1]Ergebnisdaten!J114+[1]Ergebnisdaten!J146+[1]Ergebnisdaten!J148+[1]Ergebnisdaten!J159+[1]Ergebnisdaten!J593+[1]Ergebnisdaten!J595+[1]Ergebnisdaten!J606</f>
        <v>0</v>
      </c>
      <c r="J183" s="12">
        <f t="shared" si="19"/>
        <v>24109769398.61491</v>
      </c>
    </row>
    <row r="184" spans="1:13" x14ac:dyDescent="0.2">
      <c r="A184" s="27" t="s">
        <v>59</v>
      </c>
      <c r="B184" s="12">
        <f>[1]Ergebnisdaten!C323+[1]Ergebnisdaten!C325+[1]Ergebnisdaten!C336+[1]Ergebnisdaten!C367+[1]Ergebnisdaten!C369+[1]Ergebnisdaten!C380+[1]Ergebnisdaten!C411+[1]Ergebnisdaten!C413+[1]Ergebnisdaten!C424</f>
        <v>0</v>
      </c>
      <c r="C184" s="12">
        <f>[1]Ergebnisdaten!D323+[1]Ergebnisdaten!D325+[1]Ergebnisdaten!D336+[1]Ergebnisdaten!D367+[1]Ergebnisdaten!D369+[1]Ergebnisdaten!D380+[1]Ergebnisdaten!D411+[1]Ergebnisdaten!D413+[1]Ergebnisdaten!D424</f>
        <v>0</v>
      </c>
      <c r="D184" s="12">
        <f>[1]Ergebnisdaten!E323+[1]Ergebnisdaten!E325+[1]Ergebnisdaten!E336+[1]Ergebnisdaten!E367+[1]Ergebnisdaten!E369+[1]Ergebnisdaten!E380+[1]Ergebnisdaten!E411+[1]Ergebnisdaten!E413+[1]Ergebnisdaten!E424</f>
        <v>0</v>
      </c>
      <c r="E184" s="12">
        <f>[1]Ergebnisdaten!F323+[1]Ergebnisdaten!F325+[1]Ergebnisdaten!F336+[1]Ergebnisdaten!F367+[1]Ergebnisdaten!F369+[1]Ergebnisdaten!F380+[1]Ergebnisdaten!F411+[1]Ergebnisdaten!F413+[1]Ergebnisdaten!F424</f>
        <v>9914952.9387964364</v>
      </c>
      <c r="F184" s="12">
        <f>[1]Ergebnisdaten!G323+[1]Ergebnisdaten!G325+[1]Ergebnisdaten!G336+[1]Ergebnisdaten!G367+[1]Ergebnisdaten!G369+[1]Ergebnisdaten!G380+[1]Ergebnisdaten!G411+[1]Ergebnisdaten!G413+[1]Ergebnisdaten!G424</f>
        <v>0</v>
      </c>
      <c r="G184" s="12">
        <f>[1]Ergebnisdaten!H323+[1]Ergebnisdaten!H325+[1]Ergebnisdaten!H336+[1]Ergebnisdaten!H367+[1]Ergebnisdaten!H369+[1]Ergebnisdaten!H380+[1]Ergebnisdaten!H411+[1]Ergebnisdaten!H413+[1]Ergebnisdaten!H424</f>
        <v>149855640.68107611</v>
      </c>
      <c r="H184" s="12">
        <f>[1]Ergebnisdaten!I323+[1]Ergebnisdaten!I325+[1]Ergebnisdaten!I336+[1]Ergebnisdaten!I367+[1]Ergebnisdaten!I369+[1]Ergebnisdaten!I380+[1]Ergebnisdaten!I411+[1]Ergebnisdaten!I413+[1]Ergebnisdaten!I424</f>
        <v>0</v>
      </c>
      <c r="I184" s="12">
        <f>[1]Ergebnisdaten!J323+[1]Ergebnisdaten!J325+[1]Ergebnisdaten!J336+[1]Ergebnisdaten!J367+[1]Ergebnisdaten!J369+[1]Ergebnisdaten!J380+[1]Ergebnisdaten!J411+[1]Ergebnisdaten!J413+[1]Ergebnisdaten!J424</f>
        <v>0</v>
      </c>
      <c r="J184" s="12">
        <f t="shared" si="19"/>
        <v>159770593.61987254</v>
      </c>
      <c r="L184" s="26"/>
      <c r="M184" s="26"/>
    </row>
    <row r="185" spans="1:13" x14ac:dyDescent="0.2">
      <c r="A185" s="27" t="s">
        <v>60</v>
      </c>
      <c r="B185" s="12">
        <f>[1]Ergebnisdaten!C279+[1]Ergebnisdaten!C281+[1]Ergebnisdaten!C292</f>
        <v>0</v>
      </c>
      <c r="C185" s="12">
        <f>[1]Ergebnisdaten!D279+[1]Ergebnisdaten!D281+[1]Ergebnisdaten!D292</f>
        <v>0</v>
      </c>
      <c r="D185" s="12">
        <f>[1]Ergebnisdaten!E279+[1]Ergebnisdaten!E281+[1]Ergebnisdaten!E292</f>
        <v>0</v>
      </c>
      <c r="E185" s="12">
        <f>[1]Ergebnisdaten!F279+[1]Ergebnisdaten!F281+[1]Ergebnisdaten!F292</f>
        <v>626732.63483427407</v>
      </c>
      <c r="F185" s="12">
        <f>[1]Ergebnisdaten!G279+[1]Ergebnisdaten!G281+[1]Ergebnisdaten!G292</f>
        <v>2578.1251060682403</v>
      </c>
      <c r="G185" s="12">
        <f>[1]Ergebnisdaten!H279+[1]Ergebnisdaten!H281+[1]Ergebnisdaten!H292</f>
        <v>0</v>
      </c>
      <c r="H185" s="12">
        <f>[1]Ergebnisdaten!I279+[1]Ergebnisdaten!I281+[1]Ergebnisdaten!I292</f>
        <v>0</v>
      </c>
      <c r="I185" s="12">
        <f>[1]Ergebnisdaten!J279+[1]Ergebnisdaten!J281+[1]Ergebnisdaten!J292</f>
        <v>0</v>
      </c>
      <c r="J185" s="12">
        <f t="shared" si="19"/>
        <v>629310.75994034228</v>
      </c>
      <c r="K185" s="36">
        <f>CONVERT(SUM(J178:J185),"kWh","TJ")</f>
        <v>223536.44191204538</v>
      </c>
      <c r="L185" s="26"/>
      <c r="M185" s="26"/>
    </row>
    <row r="186" spans="1:13" x14ac:dyDescent="0.2">
      <c r="A186" s="37" t="s">
        <v>7</v>
      </c>
      <c r="B186" s="12">
        <f>[1]Ergebnisdaten!C502+[1]Ergebnisdaten!C504+[1]Ergebnisdaten!C515</f>
        <v>2132031521.2274711</v>
      </c>
      <c r="C186" s="12">
        <f>[1]Ergebnisdaten!D502+[1]Ergebnisdaten!D504+[1]Ergebnisdaten!D515</f>
        <v>421202295.14078081</v>
      </c>
      <c r="D186" s="12">
        <f>[1]Ergebnisdaten!E502+[1]Ergebnisdaten!E504+[1]Ergebnisdaten!E515</f>
        <v>2260751359.2162533</v>
      </c>
      <c r="E186" s="12">
        <f>[1]Ergebnisdaten!F502+[1]Ergebnisdaten!F504+[1]Ergebnisdaten!F515</f>
        <v>79651054.462833226</v>
      </c>
      <c r="F186" s="12">
        <f>[1]Ergebnisdaten!G502+[1]Ergebnisdaten!G504+[1]Ergebnisdaten!G515</f>
        <v>185043798.89870402</v>
      </c>
      <c r="G186" s="12">
        <f>[1]Ergebnisdaten!H502+[1]Ergebnisdaten!H504+[1]Ergebnisdaten!H515</f>
        <v>397506909.96864665</v>
      </c>
      <c r="H186" s="12">
        <f>[1]Ergebnisdaten!I502+[1]Ergebnisdaten!I504+[1]Ergebnisdaten!I515</f>
        <v>27769908.245343484</v>
      </c>
      <c r="I186" s="12">
        <f>[1]Ergebnisdaten!J502+[1]Ergebnisdaten!J504+[1]Ergebnisdaten!J515</f>
        <v>586154680.72995341</v>
      </c>
      <c r="J186" s="12">
        <f t="shared" si="19"/>
        <v>6090111527.889986</v>
      </c>
    </row>
    <row r="187" spans="1:13" ht="15" x14ac:dyDescent="0.25">
      <c r="A187" s="31" t="s">
        <v>3</v>
      </c>
      <c r="B187" s="30">
        <f>SUM(B178:B186)</f>
        <v>2132031521.2274711</v>
      </c>
      <c r="C187" s="30">
        <f t="shared" ref="C187:I187" si="20">SUM(C178:C186)</f>
        <v>421202295.14078081</v>
      </c>
      <c r="D187" s="30">
        <f t="shared" si="20"/>
        <v>30941892848.167412</v>
      </c>
      <c r="E187" s="30">
        <f t="shared" si="20"/>
        <v>556911427.21635926</v>
      </c>
      <c r="F187" s="30">
        <f t="shared" si="20"/>
        <v>631208877.99399948</v>
      </c>
      <c r="G187" s="30">
        <f t="shared" si="20"/>
        <v>32886396055.847923</v>
      </c>
      <c r="H187" s="30">
        <f t="shared" si="20"/>
        <v>27769908.245343484</v>
      </c>
      <c r="I187" s="30">
        <f t="shared" si="20"/>
        <v>586154680.72995341</v>
      </c>
      <c r="J187" s="30">
        <f t="shared" si="19"/>
        <v>68183567614.569237</v>
      </c>
      <c r="K187" s="36">
        <f>CONVERT(J187,"kWh","TJ")</f>
        <v>245460.84341244926</v>
      </c>
    </row>
    <row r="188" spans="1:13" ht="15" x14ac:dyDescent="0.25">
      <c r="A188" s="38"/>
      <c r="B188" s="39"/>
      <c r="C188" s="39"/>
      <c r="D188" s="39"/>
      <c r="E188" s="39"/>
      <c r="F188" s="39"/>
    </row>
    <row r="189" spans="1:13" ht="18" x14ac:dyDescent="0.25">
      <c r="A189" s="1" t="s">
        <v>61</v>
      </c>
    </row>
    <row r="190" spans="1:13" ht="85.5" customHeight="1" x14ac:dyDescent="0.2">
      <c r="A190" s="33">
        <v>2019</v>
      </c>
      <c r="B190" s="4" t="str">
        <f>[1]Ergebnisdaten!$C$312</f>
        <v>Beleuchtung</v>
      </c>
      <c r="C190" s="4" t="str">
        <f>[1]Ergebnisdaten!$D$312</f>
        <v>IKT</v>
      </c>
      <c r="D190" s="4" t="str">
        <f>[1]Ergebnisdaten!$E$312</f>
        <v>Mechanische Energie</v>
      </c>
      <c r="E190" s="4" t="str">
        <f>[1]Ergebnisdaten!$F$312</f>
        <v>Warmwasser</v>
      </c>
      <c r="F190" s="4" t="str">
        <f>[1]Ergebnisdaten!$G$312</f>
        <v>Prozesswärme</v>
      </c>
      <c r="G190" s="4" t="str">
        <f>[1]Ergebnisdaten!$H$312</f>
        <v>Raumwärme</v>
      </c>
      <c r="H190" s="4" t="str">
        <f>[1]Ergebnisdaten!$I$312</f>
        <v>Prozesskälte</v>
      </c>
      <c r="I190" s="4" t="str">
        <f>[1]Ergebnisdaten!$J$312</f>
        <v>Klimakälte</v>
      </c>
      <c r="J190" s="34" t="str">
        <f>[1]Ergebnisdaten!$K$312</f>
        <v>Summe (berechnet)</v>
      </c>
    </row>
    <row r="191" spans="1:13" x14ac:dyDescent="0.2">
      <c r="A191" s="27"/>
      <c r="B191" s="8" t="s">
        <v>4</v>
      </c>
      <c r="C191" s="9"/>
      <c r="D191" s="9"/>
      <c r="E191" s="9"/>
      <c r="F191" s="9"/>
      <c r="G191" s="9"/>
      <c r="H191" s="9"/>
      <c r="I191" s="9"/>
      <c r="J191" s="16"/>
    </row>
    <row r="192" spans="1:13" x14ac:dyDescent="0.2">
      <c r="A192" s="27" t="s">
        <v>53</v>
      </c>
      <c r="B192" s="12">
        <f>[1]Ergebnisdaten!C3+[1]Ergebnisdaten!C7+[1]Ergebnisdaten!C14+[1]Ergebnisdaten!C22+[1]Ergebnisdaten!C23+[1]Ergebnisdaten!C31+[1]Ergebnisdaten!C27+[1]Ergebnisdaten!C29</f>
        <v>0</v>
      </c>
      <c r="C192" s="12">
        <f>[1]Ergebnisdaten!D3+[1]Ergebnisdaten!D7+[1]Ergebnisdaten!D14+[1]Ergebnisdaten!D22+[1]Ergebnisdaten!D23+[1]Ergebnisdaten!D31+[1]Ergebnisdaten!D27+[1]Ergebnisdaten!D29</f>
        <v>0</v>
      </c>
      <c r="D192" s="12">
        <f>[1]Ergebnisdaten!E3+[1]Ergebnisdaten!E7+[1]Ergebnisdaten!E14+[1]Ergebnisdaten!E22+[1]Ergebnisdaten!E23+[1]Ergebnisdaten!E31+[1]Ergebnisdaten!E27+[1]Ergebnisdaten!E29</f>
        <v>0</v>
      </c>
      <c r="E192" s="12">
        <f>[1]Ergebnisdaten!F3+[1]Ergebnisdaten!F7+[1]Ergebnisdaten!F14+[1]Ergebnisdaten!F22+[1]Ergebnisdaten!F23+[1]Ergebnisdaten!F31+[1]Ergebnisdaten!F27+[1]Ergebnisdaten!F29</f>
        <v>0</v>
      </c>
      <c r="F192" s="12">
        <f>[1]Ergebnisdaten!G3+[1]Ergebnisdaten!G7+[1]Ergebnisdaten!G14+[1]Ergebnisdaten!G22+[1]Ergebnisdaten!G23+[1]Ergebnisdaten!G31+[1]Ergebnisdaten!G27+[1]Ergebnisdaten!G29</f>
        <v>0</v>
      </c>
      <c r="G192" s="12">
        <f>[1]Ergebnisdaten!H3+[1]Ergebnisdaten!H7+[1]Ergebnisdaten!H14+[1]Ergebnisdaten!H22+[1]Ergebnisdaten!H23+[1]Ergebnisdaten!H31+[1]Ergebnisdaten!H27+[1]Ergebnisdaten!H29</f>
        <v>0</v>
      </c>
      <c r="H192" s="12">
        <f>[1]Ergebnisdaten!I3+[1]Ergebnisdaten!I7+[1]Ergebnisdaten!I14+[1]Ergebnisdaten!I22+[1]Ergebnisdaten!I23+[1]Ergebnisdaten!I31+[1]Ergebnisdaten!I27+[1]Ergebnisdaten!I29</f>
        <v>0</v>
      </c>
      <c r="I192" s="12">
        <f>[1]Ergebnisdaten!J3+[1]Ergebnisdaten!J7+[1]Ergebnisdaten!J14+[1]Ergebnisdaten!J22+[1]Ergebnisdaten!J23+[1]Ergebnisdaten!J31+[1]Ergebnisdaten!J27+[1]Ergebnisdaten!J29</f>
        <v>0</v>
      </c>
      <c r="J192" s="12">
        <f>SUM(B192:I192)</f>
        <v>0</v>
      </c>
      <c r="K192" s="36">
        <f>CONVERT(J192,"kWh","TJ")</f>
        <v>0</v>
      </c>
      <c r="L192" s="36"/>
    </row>
    <row r="193" spans="1:12" x14ac:dyDescent="0.2">
      <c r="A193" s="27" t="s">
        <v>54</v>
      </c>
      <c r="B193" s="12">
        <f>'[1]Skalierung Kraftstoffe'!C3+'[1]Skalierung Kraftstoffe'!C7+'[1]Skalierung Kraftstoffe'!C14+'[1]Skalierung Kraftstoffe'!C22+'[1]Skalierung Kraftstoffe'!C23+'[1]Skalierung Kraftstoffe'!C27+'[1]Skalierung Kraftstoffe'!C29+'[1]Skalierung Kraftstoffe'!C31+'[1]Skalierung Kraftstoffe'!C47+'[1]Skalierung Kraftstoffe'!C51+'[1]Skalierung Kraftstoffe'!C58+'[1]Skalierung Kraftstoffe'!C66+'[1]Skalierung Kraftstoffe'!C67+'[1]Skalierung Kraftstoffe'!C71+'[1]Skalierung Kraftstoffe'!C73+'[1]Skalierung Kraftstoffe'!C75+'[1]Skalierung Kraftstoffe'!C91+'[1]Skalierung Kraftstoffe'!C95+'[1]Skalierung Kraftstoffe'!C102+'[1]Skalierung Kraftstoffe'!C110+'[1]Skalierung Kraftstoffe'!C111+'[1]Skalierung Kraftstoffe'!C115+'[1]Skalierung Kraftstoffe'!C119+'[1]Skalierung Kraftstoffe'!C117</f>
        <v>0</v>
      </c>
      <c r="C193" s="12">
        <f>'[1]Skalierung Kraftstoffe'!D3+'[1]Skalierung Kraftstoffe'!D7+'[1]Skalierung Kraftstoffe'!D14+'[1]Skalierung Kraftstoffe'!D22+'[1]Skalierung Kraftstoffe'!D23+'[1]Skalierung Kraftstoffe'!D27+'[1]Skalierung Kraftstoffe'!D29+'[1]Skalierung Kraftstoffe'!D31+'[1]Skalierung Kraftstoffe'!D47+'[1]Skalierung Kraftstoffe'!D51+'[1]Skalierung Kraftstoffe'!D58+'[1]Skalierung Kraftstoffe'!D66+'[1]Skalierung Kraftstoffe'!D67+'[1]Skalierung Kraftstoffe'!D71+'[1]Skalierung Kraftstoffe'!D73+'[1]Skalierung Kraftstoffe'!D75+'[1]Skalierung Kraftstoffe'!D91+'[1]Skalierung Kraftstoffe'!D95+'[1]Skalierung Kraftstoffe'!D102+'[1]Skalierung Kraftstoffe'!D110+'[1]Skalierung Kraftstoffe'!D111+'[1]Skalierung Kraftstoffe'!D115+'[1]Skalierung Kraftstoffe'!D119+'[1]Skalierung Kraftstoffe'!D117</f>
        <v>0</v>
      </c>
      <c r="D193" s="12">
        <f>'[1]Skalierung Kraftstoffe'!E3+'[1]Skalierung Kraftstoffe'!E7+'[1]Skalierung Kraftstoffe'!E14+'[1]Skalierung Kraftstoffe'!E22+'[1]Skalierung Kraftstoffe'!E23+'[1]Skalierung Kraftstoffe'!E27+'[1]Skalierung Kraftstoffe'!E29+'[1]Skalierung Kraftstoffe'!E31+'[1]Skalierung Kraftstoffe'!E47+'[1]Skalierung Kraftstoffe'!E51+'[1]Skalierung Kraftstoffe'!E58+'[1]Skalierung Kraftstoffe'!E66+'[1]Skalierung Kraftstoffe'!E67+'[1]Skalierung Kraftstoffe'!E71+'[1]Skalierung Kraftstoffe'!E73+'[1]Skalierung Kraftstoffe'!E75+'[1]Skalierung Kraftstoffe'!E91+'[1]Skalierung Kraftstoffe'!E95+'[1]Skalierung Kraftstoffe'!E102+'[1]Skalierung Kraftstoffe'!E110+'[1]Skalierung Kraftstoffe'!E111+'[1]Skalierung Kraftstoffe'!E115+'[1]Skalierung Kraftstoffe'!E119+'[1]Skalierung Kraftstoffe'!E117</f>
        <v>0</v>
      </c>
      <c r="E193" s="12">
        <f>'[1]Skalierung Kraftstoffe'!F3+'[1]Skalierung Kraftstoffe'!F7+'[1]Skalierung Kraftstoffe'!F14+'[1]Skalierung Kraftstoffe'!F22+'[1]Skalierung Kraftstoffe'!F23+'[1]Skalierung Kraftstoffe'!F27+'[1]Skalierung Kraftstoffe'!F29+'[1]Skalierung Kraftstoffe'!F31+'[1]Skalierung Kraftstoffe'!F47+'[1]Skalierung Kraftstoffe'!F51+'[1]Skalierung Kraftstoffe'!F58+'[1]Skalierung Kraftstoffe'!F66+'[1]Skalierung Kraftstoffe'!F67+'[1]Skalierung Kraftstoffe'!F71+'[1]Skalierung Kraftstoffe'!F73+'[1]Skalierung Kraftstoffe'!F75+'[1]Skalierung Kraftstoffe'!F91+'[1]Skalierung Kraftstoffe'!F95+'[1]Skalierung Kraftstoffe'!F102+'[1]Skalierung Kraftstoffe'!F110+'[1]Skalierung Kraftstoffe'!F111+'[1]Skalierung Kraftstoffe'!F115+'[1]Skalierung Kraftstoffe'!F119+'[1]Skalierung Kraftstoffe'!F117</f>
        <v>0</v>
      </c>
      <c r="F193" s="12">
        <f>'[1]Skalierung Kraftstoffe'!G3+'[1]Skalierung Kraftstoffe'!G7+'[1]Skalierung Kraftstoffe'!G14+'[1]Skalierung Kraftstoffe'!G22+'[1]Skalierung Kraftstoffe'!G23+'[1]Skalierung Kraftstoffe'!G27+'[1]Skalierung Kraftstoffe'!G29+'[1]Skalierung Kraftstoffe'!G31+'[1]Skalierung Kraftstoffe'!G47+'[1]Skalierung Kraftstoffe'!G51+'[1]Skalierung Kraftstoffe'!G58+'[1]Skalierung Kraftstoffe'!G66+'[1]Skalierung Kraftstoffe'!G67+'[1]Skalierung Kraftstoffe'!G71+'[1]Skalierung Kraftstoffe'!G73+'[1]Skalierung Kraftstoffe'!G75+'[1]Skalierung Kraftstoffe'!G91+'[1]Skalierung Kraftstoffe'!G95+'[1]Skalierung Kraftstoffe'!G102+'[1]Skalierung Kraftstoffe'!G110+'[1]Skalierung Kraftstoffe'!G111+'[1]Skalierung Kraftstoffe'!G115+'[1]Skalierung Kraftstoffe'!G119+'[1]Skalierung Kraftstoffe'!G117</f>
        <v>0</v>
      </c>
      <c r="G193" s="12">
        <f>'[1]Skalierung Kraftstoffe'!H3+'[1]Skalierung Kraftstoffe'!H7+'[1]Skalierung Kraftstoffe'!H14+'[1]Skalierung Kraftstoffe'!H22+'[1]Skalierung Kraftstoffe'!H23+'[1]Skalierung Kraftstoffe'!H27+'[1]Skalierung Kraftstoffe'!H29+'[1]Skalierung Kraftstoffe'!H31+'[1]Skalierung Kraftstoffe'!H47+'[1]Skalierung Kraftstoffe'!H51+'[1]Skalierung Kraftstoffe'!H58+'[1]Skalierung Kraftstoffe'!H66+'[1]Skalierung Kraftstoffe'!H67+'[1]Skalierung Kraftstoffe'!H71+'[1]Skalierung Kraftstoffe'!H73+'[1]Skalierung Kraftstoffe'!H75+'[1]Skalierung Kraftstoffe'!H91+'[1]Skalierung Kraftstoffe'!H95+'[1]Skalierung Kraftstoffe'!H102+'[1]Skalierung Kraftstoffe'!H110+'[1]Skalierung Kraftstoffe'!H111+'[1]Skalierung Kraftstoffe'!H115+'[1]Skalierung Kraftstoffe'!H119+'[1]Skalierung Kraftstoffe'!H117</f>
        <v>0</v>
      </c>
      <c r="H193" s="12">
        <f>'[1]Skalierung Kraftstoffe'!I3+'[1]Skalierung Kraftstoffe'!I7+'[1]Skalierung Kraftstoffe'!I14+'[1]Skalierung Kraftstoffe'!I22+'[1]Skalierung Kraftstoffe'!I23+'[1]Skalierung Kraftstoffe'!I27+'[1]Skalierung Kraftstoffe'!I29+'[1]Skalierung Kraftstoffe'!I31+'[1]Skalierung Kraftstoffe'!I47+'[1]Skalierung Kraftstoffe'!I51+'[1]Skalierung Kraftstoffe'!I58+'[1]Skalierung Kraftstoffe'!I66+'[1]Skalierung Kraftstoffe'!I67+'[1]Skalierung Kraftstoffe'!I71+'[1]Skalierung Kraftstoffe'!I73+'[1]Skalierung Kraftstoffe'!I75+'[1]Skalierung Kraftstoffe'!I91+'[1]Skalierung Kraftstoffe'!I95+'[1]Skalierung Kraftstoffe'!I102+'[1]Skalierung Kraftstoffe'!I110+'[1]Skalierung Kraftstoffe'!I111+'[1]Skalierung Kraftstoffe'!I115+'[1]Skalierung Kraftstoffe'!I119+'[1]Skalierung Kraftstoffe'!I117</f>
        <v>0</v>
      </c>
      <c r="I193" s="12">
        <f>'[1]Skalierung Kraftstoffe'!J3+'[1]Skalierung Kraftstoffe'!J7+'[1]Skalierung Kraftstoffe'!J14+'[1]Skalierung Kraftstoffe'!J22+'[1]Skalierung Kraftstoffe'!J23+'[1]Skalierung Kraftstoffe'!J27+'[1]Skalierung Kraftstoffe'!J29+'[1]Skalierung Kraftstoffe'!J31+'[1]Skalierung Kraftstoffe'!J47+'[1]Skalierung Kraftstoffe'!J51+'[1]Skalierung Kraftstoffe'!J58+'[1]Skalierung Kraftstoffe'!J66+'[1]Skalierung Kraftstoffe'!J67+'[1]Skalierung Kraftstoffe'!J71+'[1]Skalierung Kraftstoffe'!J73+'[1]Skalierung Kraftstoffe'!J75+'[1]Skalierung Kraftstoffe'!J91+'[1]Skalierung Kraftstoffe'!J95+'[1]Skalierung Kraftstoffe'!J102+'[1]Skalierung Kraftstoffe'!J110+'[1]Skalierung Kraftstoffe'!J111+'[1]Skalierung Kraftstoffe'!J115+'[1]Skalierung Kraftstoffe'!J119+'[1]Skalierung Kraftstoffe'!J117</f>
        <v>0</v>
      </c>
      <c r="J193" s="12">
        <f t="shared" ref="J193:J200" si="21">SUM(B193:I193)</f>
        <v>0</v>
      </c>
      <c r="K193" s="36">
        <f t="shared" ref="K193:K199" si="22">CONVERT(J193,"kWh","TJ")</f>
        <v>0</v>
      </c>
      <c r="L193" s="36"/>
    </row>
    <row r="194" spans="1:12" x14ac:dyDescent="0.2">
      <c r="A194" s="27" t="s">
        <v>55</v>
      </c>
      <c r="B194" s="12">
        <f>[1]Ergebnisdaten!C225+[1]Ergebnisdaten!C229+[1]Ergebnisdaten!C236+[1]Ergebnisdaten!C244+[1]Ergebnisdaten!C245+[1]Ergebnisdaten!C249+[1]Ergebnisdaten!C251+[1]Ergebnisdaten!C253</f>
        <v>0</v>
      </c>
      <c r="C194" s="12">
        <f>[1]Ergebnisdaten!D225+[1]Ergebnisdaten!D229+[1]Ergebnisdaten!D236+[1]Ergebnisdaten!D244+[1]Ergebnisdaten!D245+[1]Ergebnisdaten!D249+[1]Ergebnisdaten!D251+[1]Ergebnisdaten!D253</f>
        <v>0</v>
      </c>
      <c r="D194" s="12">
        <f>[1]Ergebnisdaten!E225+[1]Ergebnisdaten!E229+[1]Ergebnisdaten!E236+[1]Ergebnisdaten!E244+[1]Ergebnisdaten!E245+[1]Ergebnisdaten!E249+[1]Ergebnisdaten!E251+[1]Ergebnisdaten!E253</f>
        <v>0</v>
      </c>
      <c r="E194" s="12">
        <f>[1]Ergebnisdaten!F225+[1]Ergebnisdaten!F229+[1]Ergebnisdaten!F236+[1]Ergebnisdaten!F244+[1]Ergebnisdaten!F245+[1]Ergebnisdaten!F249+[1]Ergebnisdaten!F251+[1]Ergebnisdaten!F253</f>
        <v>1015788.511997344</v>
      </c>
      <c r="F194" s="12">
        <f>[1]Ergebnisdaten!G225+[1]Ergebnisdaten!G229+[1]Ergebnisdaten!G236+[1]Ergebnisdaten!G244+[1]Ergebnisdaten!G245+[1]Ergebnisdaten!G249+[1]Ergebnisdaten!G251+[1]Ergebnisdaten!G253</f>
        <v>0</v>
      </c>
      <c r="G194" s="12">
        <f>[1]Ergebnisdaten!H225+[1]Ergebnisdaten!H229+[1]Ergebnisdaten!H236+[1]Ergebnisdaten!H244+[1]Ergebnisdaten!H245+[1]Ergebnisdaten!H249+[1]Ergebnisdaten!H251+[1]Ergebnisdaten!H253</f>
        <v>2460836842.6363254</v>
      </c>
      <c r="H194" s="12">
        <f>[1]Ergebnisdaten!I225+[1]Ergebnisdaten!I229+[1]Ergebnisdaten!I236+[1]Ergebnisdaten!I244+[1]Ergebnisdaten!I245+[1]Ergebnisdaten!I249+[1]Ergebnisdaten!I251+[1]Ergebnisdaten!I253</f>
        <v>0</v>
      </c>
      <c r="I194" s="12">
        <f>[1]Ergebnisdaten!J225+[1]Ergebnisdaten!J229+[1]Ergebnisdaten!J236+[1]Ergebnisdaten!J244+[1]Ergebnisdaten!J245+[1]Ergebnisdaten!J249+[1]Ergebnisdaten!J251+[1]Ergebnisdaten!J253</f>
        <v>0</v>
      </c>
      <c r="J194" s="12">
        <f t="shared" si="21"/>
        <v>2461852631.1483226</v>
      </c>
      <c r="K194" s="36">
        <f t="shared" si="22"/>
        <v>8862.6694721339609</v>
      </c>
      <c r="L194" s="36"/>
    </row>
    <row r="195" spans="1:12" x14ac:dyDescent="0.2">
      <c r="A195" s="27" t="s">
        <v>56</v>
      </c>
      <c r="B195" s="12">
        <f>[1]Ergebnisdaten!C539+[1]Ergebnisdaten!C543+[1]Ergebnisdaten!C550+[1]Ergebnisdaten!C558+[1]Ergebnisdaten!C559+[1]Ergebnisdaten!C563+[1]Ergebnisdaten!C565+[1]Ergebnisdaten!C567</f>
        <v>0</v>
      </c>
      <c r="C195" s="12">
        <f>[1]Ergebnisdaten!D539+[1]Ergebnisdaten!D543+[1]Ergebnisdaten!D550+[1]Ergebnisdaten!D558+[1]Ergebnisdaten!D559+[1]Ergebnisdaten!D563+[1]Ergebnisdaten!D565+[1]Ergebnisdaten!D567</f>
        <v>0</v>
      </c>
      <c r="D195" s="12">
        <f>[1]Ergebnisdaten!E539+[1]Ergebnisdaten!E543+[1]Ergebnisdaten!E550+[1]Ergebnisdaten!E558+[1]Ergebnisdaten!E559+[1]Ergebnisdaten!E563+[1]Ergebnisdaten!E565+[1]Ergebnisdaten!E567</f>
        <v>0</v>
      </c>
      <c r="E195" s="12">
        <f>[1]Ergebnisdaten!F539+[1]Ergebnisdaten!F543+[1]Ergebnisdaten!F550+[1]Ergebnisdaten!F558+[1]Ergebnisdaten!F559+[1]Ergebnisdaten!F563+[1]Ergebnisdaten!F565+[1]Ergebnisdaten!F567</f>
        <v>0</v>
      </c>
      <c r="F195" s="12">
        <f>[1]Ergebnisdaten!G539+[1]Ergebnisdaten!G543+[1]Ergebnisdaten!G550+[1]Ergebnisdaten!G558+[1]Ergebnisdaten!G559+[1]Ergebnisdaten!G563+[1]Ergebnisdaten!G565+[1]Ergebnisdaten!G567</f>
        <v>0</v>
      </c>
      <c r="G195" s="12">
        <f>[1]Ergebnisdaten!H539+[1]Ergebnisdaten!H543+[1]Ergebnisdaten!H550+[1]Ergebnisdaten!H558+[1]Ergebnisdaten!H559+[1]Ergebnisdaten!H563+[1]Ergebnisdaten!H565+[1]Ergebnisdaten!H567</f>
        <v>7001747.9738500779</v>
      </c>
      <c r="H195" s="12">
        <f>[1]Ergebnisdaten!I539+[1]Ergebnisdaten!I543+[1]Ergebnisdaten!I550+[1]Ergebnisdaten!I558+[1]Ergebnisdaten!I559+[1]Ergebnisdaten!I563+[1]Ergebnisdaten!I565+[1]Ergebnisdaten!I567</f>
        <v>0</v>
      </c>
      <c r="I195" s="12">
        <f>[1]Ergebnisdaten!J539+[1]Ergebnisdaten!J543+[1]Ergebnisdaten!J550+[1]Ergebnisdaten!J558+[1]Ergebnisdaten!J559+[1]Ergebnisdaten!J563+[1]Ergebnisdaten!J565+[1]Ergebnisdaten!J567</f>
        <v>0</v>
      </c>
      <c r="J195" s="12">
        <f t="shared" si="21"/>
        <v>7001747.9738500779</v>
      </c>
      <c r="K195" s="36">
        <f t="shared" si="22"/>
        <v>25.206292705860285</v>
      </c>
      <c r="L195" s="36"/>
    </row>
    <row r="196" spans="1:12" x14ac:dyDescent="0.2">
      <c r="A196" s="27" t="s">
        <v>57</v>
      </c>
      <c r="B196" s="12">
        <f>[1]Ergebnisdaten!C47+[1]Ergebnisdaten!C51+[1]Ergebnisdaten!C58+[1]Ergebnisdaten!C66+[1]Ergebnisdaten!C67+[1]Ergebnisdaten!C71+[1]Ergebnisdaten!C73+[1]Ergebnisdaten!C75</f>
        <v>0</v>
      </c>
      <c r="C196" s="12">
        <f>[1]Ergebnisdaten!D47+[1]Ergebnisdaten!D51+[1]Ergebnisdaten!D58+[1]Ergebnisdaten!D66+[1]Ergebnisdaten!D67+[1]Ergebnisdaten!D71+[1]Ergebnisdaten!D73+[1]Ergebnisdaten!D75</f>
        <v>0</v>
      </c>
      <c r="D196" s="12">
        <f>[1]Ergebnisdaten!E47+[1]Ergebnisdaten!E51+[1]Ergebnisdaten!E58+[1]Ergebnisdaten!E66+[1]Ergebnisdaten!E67+[1]Ergebnisdaten!E71+[1]Ergebnisdaten!E73+[1]Ergebnisdaten!E75</f>
        <v>920768.20640670264</v>
      </c>
      <c r="E196" s="12">
        <f>[1]Ergebnisdaten!F47+[1]Ergebnisdaten!F51+[1]Ergebnisdaten!F58+[1]Ergebnisdaten!F66+[1]Ergebnisdaten!F67+[1]Ergebnisdaten!F71+[1]Ergebnisdaten!F73+[1]Ergebnisdaten!F75</f>
        <v>210046578.13246444</v>
      </c>
      <c r="F196" s="12">
        <f>[1]Ergebnisdaten!G47+[1]Ergebnisdaten!G51+[1]Ergebnisdaten!G58+[1]Ergebnisdaten!G66+[1]Ergebnisdaten!G67+[1]Ergebnisdaten!G71+[1]Ergebnisdaten!G73+[1]Ergebnisdaten!G75</f>
        <v>1192561788.1294577</v>
      </c>
      <c r="G196" s="12">
        <f>[1]Ergebnisdaten!H47+[1]Ergebnisdaten!H51+[1]Ergebnisdaten!H58+[1]Ergebnisdaten!H66+[1]Ergebnisdaten!H67+[1]Ergebnisdaten!H71+[1]Ergebnisdaten!H73+[1]Ergebnisdaten!H75</f>
        <v>2455918019.2492971</v>
      </c>
      <c r="H196" s="12">
        <f>[1]Ergebnisdaten!I47+[1]Ergebnisdaten!I51+[1]Ergebnisdaten!I58+[1]Ergebnisdaten!I66+[1]Ergebnisdaten!I67+[1]Ergebnisdaten!I71+[1]Ergebnisdaten!I73+[1]Ergebnisdaten!I75</f>
        <v>0</v>
      </c>
      <c r="I196" s="12">
        <f>[1]Ergebnisdaten!J47+[1]Ergebnisdaten!J51+[1]Ergebnisdaten!J58+[1]Ergebnisdaten!J66+[1]Ergebnisdaten!J67+[1]Ergebnisdaten!J71+[1]Ergebnisdaten!J73+[1]Ergebnisdaten!J75</f>
        <v>0</v>
      </c>
      <c r="J196" s="12">
        <f t="shared" si="21"/>
        <v>3859447153.7176261</v>
      </c>
      <c r="K196" s="36">
        <f t="shared" si="22"/>
        <v>13894.009753383456</v>
      </c>
      <c r="L196" s="36"/>
    </row>
    <row r="197" spans="1:12" x14ac:dyDescent="0.2">
      <c r="A197" s="27" t="s">
        <v>58</v>
      </c>
      <c r="B197" s="12">
        <f>[1]Ergebnisdaten!C91+[1]Ergebnisdaten!C95+[1]Ergebnisdaten!C102+[1]Ergebnisdaten!C110+[1]Ergebnisdaten!C111+[1]Ergebnisdaten!C115+[1]Ergebnisdaten!C117+[1]Ergebnisdaten!C119+[1]Ergebnisdaten!C136+[1]Ergebnisdaten!C140+[1]Ergebnisdaten!C147+[1]Ergebnisdaten!C155+[1]Ergebnisdaten!C156+[1]Ergebnisdaten!C160+[1]Ergebnisdaten!C162+[1]Ergebnisdaten!C164+[1]Ergebnisdaten!C583+[1]Ergebnisdaten!C587+[1]Ergebnisdaten!C594+[1]Ergebnisdaten!C602+[1]Ergebnisdaten!C603+[1]Ergebnisdaten!C607+[1]Ergebnisdaten!C609+[1]Ergebnisdaten!C611</f>
        <v>0</v>
      </c>
      <c r="C197" s="12">
        <f>[1]Ergebnisdaten!D91+[1]Ergebnisdaten!D95+[1]Ergebnisdaten!D102+[1]Ergebnisdaten!D110+[1]Ergebnisdaten!D111+[1]Ergebnisdaten!D115+[1]Ergebnisdaten!D117+[1]Ergebnisdaten!D119+[1]Ergebnisdaten!D136+[1]Ergebnisdaten!D140+[1]Ergebnisdaten!D147+[1]Ergebnisdaten!D155+[1]Ergebnisdaten!D156+[1]Ergebnisdaten!D160+[1]Ergebnisdaten!D162+[1]Ergebnisdaten!D164+[1]Ergebnisdaten!D583+[1]Ergebnisdaten!D587+[1]Ergebnisdaten!D594+[1]Ergebnisdaten!D602+[1]Ergebnisdaten!D603+[1]Ergebnisdaten!D607+[1]Ergebnisdaten!D609+[1]Ergebnisdaten!D611</f>
        <v>0</v>
      </c>
      <c r="D197" s="12">
        <f>[1]Ergebnisdaten!E91+[1]Ergebnisdaten!E95+[1]Ergebnisdaten!E102+[1]Ergebnisdaten!E110+[1]Ergebnisdaten!E111+[1]Ergebnisdaten!E115+[1]Ergebnisdaten!E117+[1]Ergebnisdaten!E119+[1]Ergebnisdaten!E136+[1]Ergebnisdaten!E140+[1]Ergebnisdaten!E147+[1]Ergebnisdaten!E155+[1]Ergebnisdaten!E156+[1]Ergebnisdaten!E160+[1]Ergebnisdaten!E162+[1]Ergebnisdaten!E164+[1]Ergebnisdaten!E583+[1]Ergebnisdaten!E587+[1]Ergebnisdaten!E594+[1]Ergebnisdaten!E602+[1]Ergebnisdaten!E603+[1]Ergebnisdaten!E607+[1]Ergebnisdaten!E609+[1]Ergebnisdaten!E611</f>
        <v>0</v>
      </c>
      <c r="E197" s="12">
        <f>[1]Ergebnisdaten!F91+[1]Ergebnisdaten!F95+[1]Ergebnisdaten!F102+[1]Ergebnisdaten!F110+[1]Ergebnisdaten!F111+[1]Ergebnisdaten!F115+[1]Ergebnisdaten!F117+[1]Ergebnisdaten!F119+[1]Ergebnisdaten!F136+[1]Ergebnisdaten!F140+[1]Ergebnisdaten!F147+[1]Ergebnisdaten!F155+[1]Ergebnisdaten!F156+[1]Ergebnisdaten!F160+[1]Ergebnisdaten!F162+[1]Ergebnisdaten!F164+[1]Ergebnisdaten!F583+[1]Ergebnisdaten!F587+[1]Ergebnisdaten!F594+[1]Ergebnisdaten!F602+[1]Ergebnisdaten!F603+[1]Ergebnisdaten!F607+[1]Ergebnisdaten!F609+[1]Ergebnisdaten!F611</f>
        <v>36735053.82009887</v>
      </c>
      <c r="F197" s="12">
        <f>[1]Ergebnisdaten!G91+[1]Ergebnisdaten!G95+[1]Ergebnisdaten!G102+[1]Ergebnisdaten!G110+[1]Ergebnisdaten!G111+[1]Ergebnisdaten!G115+[1]Ergebnisdaten!G117+[1]Ergebnisdaten!G119+[1]Ergebnisdaten!G136+[1]Ergebnisdaten!G140+[1]Ergebnisdaten!G147+[1]Ergebnisdaten!G155+[1]Ergebnisdaten!G156+[1]Ergebnisdaten!G160+[1]Ergebnisdaten!G162+[1]Ergebnisdaten!G164+[1]Ergebnisdaten!G583+[1]Ergebnisdaten!G587+[1]Ergebnisdaten!G594+[1]Ergebnisdaten!G602+[1]Ergebnisdaten!G603+[1]Ergebnisdaten!G607+[1]Ergebnisdaten!G609+[1]Ergebnisdaten!G611</f>
        <v>0</v>
      </c>
      <c r="G197" s="12">
        <f>[1]Ergebnisdaten!H91+[1]Ergebnisdaten!H95+[1]Ergebnisdaten!H102+[1]Ergebnisdaten!H110+[1]Ergebnisdaten!H111+[1]Ergebnisdaten!H115+[1]Ergebnisdaten!H117+[1]Ergebnisdaten!H119+[1]Ergebnisdaten!H136+[1]Ergebnisdaten!H140+[1]Ergebnisdaten!H147+[1]Ergebnisdaten!H155+[1]Ergebnisdaten!H156+[1]Ergebnisdaten!H160+[1]Ergebnisdaten!H162+[1]Ergebnisdaten!H164+[1]Ergebnisdaten!H583+[1]Ergebnisdaten!H587+[1]Ergebnisdaten!H594+[1]Ergebnisdaten!H602+[1]Ergebnisdaten!H603+[1]Ergebnisdaten!H607+[1]Ergebnisdaten!H609+[1]Ergebnisdaten!H611</f>
        <v>1488433492.1026666</v>
      </c>
      <c r="H197" s="12">
        <f>[1]Ergebnisdaten!I91+[1]Ergebnisdaten!I95+[1]Ergebnisdaten!I102+[1]Ergebnisdaten!I110+[1]Ergebnisdaten!I111+[1]Ergebnisdaten!I115+[1]Ergebnisdaten!I117+[1]Ergebnisdaten!I119+[1]Ergebnisdaten!I136+[1]Ergebnisdaten!I140+[1]Ergebnisdaten!I147+[1]Ergebnisdaten!I155+[1]Ergebnisdaten!I156+[1]Ergebnisdaten!I160+[1]Ergebnisdaten!I162+[1]Ergebnisdaten!I164+[1]Ergebnisdaten!I583+[1]Ergebnisdaten!I587+[1]Ergebnisdaten!I594+[1]Ergebnisdaten!I602+[1]Ergebnisdaten!I603+[1]Ergebnisdaten!I607+[1]Ergebnisdaten!I609+[1]Ergebnisdaten!I611</f>
        <v>0</v>
      </c>
      <c r="I197" s="12">
        <f>[1]Ergebnisdaten!J91+[1]Ergebnisdaten!J95+[1]Ergebnisdaten!J102+[1]Ergebnisdaten!J110+[1]Ergebnisdaten!J111+[1]Ergebnisdaten!J115+[1]Ergebnisdaten!J117+[1]Ergebnisdaten!J119+[1]Ergebnisdaten!J136+[1]Ergebnisdaten!J140+[1]Ergebnisdaten!J147+[1]Ergebnisdaten!J155+[1]Ergebnisdaten!J156+[1]Ergebnisdaten!J160+[1]Ergebnisdaten!J162+[1]Ergebnisdaten!J164+[1]Ergebnisdaten!J583+[1]Ergebnisdaten!J587+[1]Ergebnisdaten!J594+[1]Ergebnisdaten!J602+[1]Ergebnisdaten!J603+[1]Ergebnisdaten!J607+[1]Ergebnisdaten!J609+[1]Ergebnisdaten!J611</f>
        <v>0</v>
      </c>
      <c r="J197" s="12">
        <f t="shared" si="21"/>
        <v>1525168545.9227655</v>
      </c>
      <c r="K197" s="36">
        <f t="shared" si="22"/>
        <v>5490.6067653219561</v>
      </c>
      <c r="L197" s="36"/>
    </row>
    <row r="198" spans="1:12" x14ac:dyDescent="0.2">
      <c r="A198" s="27" t="s">
        <v>59</v>
      </c>
      <c r="B198" s="12">
        <f>[1]Ergebnisdaten!C313+[1]Ergebnisdaten!C317+[1]Ergebnisdaten!C324+[1]Ergebnisdaten!C332+[1]Ergebnisdaten!C333+[1]Ergebnisdaten!C337+[1]Ergebnisdaten!C339+[1]Ergebnisdaten!C341+[1]Ergebnisdaten!C357+[1]Ergebnisdaten!C361+[1]Ergebnisdaten!C368+[1]Ergebnisdaten!C376+[1]Ergebnisdaten!C377+[1]Ergebnisdaten!C381+[1]Ergebnisdaten!C383+[1]Ergebnisdaten!C385+[1]Ergebnisdaten!C401+[1]Ergebnisdaten!C405+[1]Ergebnisdaten!C412+[1]Ergebnisdaten!C420+[1]Ergebnisdaten!C421+[1]Ergebnisdaten!C425+[1]Ergebnisdaten!C427+[1]Ergebnisdaten!C429</f>
        <v>0</v>
      </c>
      <c r="C198" s="12">
        <f>[1]Ergebnisdaten!D313+[1]Ergebnisdaten!D317+[1]Ergebnisdaten!D324+[1]Ergebnisdaten!D332+[1]Ergebnisdaten!D333+[1]Ergebnisdaten!D337+[1]Ergebnisdaten!D339+[1]Ergebnisdaten!D341+[1]Ergebnisdaten!D357+[1]Ergebnisdaten!D361+[1]Ergebnisdaten!D368+[1]Ergebnisdaten!D376+[1]Ergebnisdaten!D377+[1]Ergebnisdaten!D381+[1]Ergebnisdaten!D383+[1]Ergebnisdaten!D385+[1]Ergebnisdaten!D401+[1]Ergebnisdaten!D405+[1]Ergebnisdaten!D412+[1]Ergebnisdaten!D420+[1]Ergebnisdaten!D421+[1]Ergebnisdaten!D425+[1]Ergebnisdaten!D427+[1]Ergebnisdaten!D429</f>
        <v>0</v>
      </c>
      <c r="D198" s="12">
        <f>[1]Ergebnisdaten!E313+[1]Ergebnisdaten!E317+[1]Ergebnisdaten!E324+[1]Ergebnisdaten!E332+[1]Ergebnisdaten!E333+[1]Ergebnisdaten!E337+[1]Ergebnisdaten!E339+[1]Ergebnisdaten!E341+[1]Ergebnisdaten!E357+[1]Ergebnisdaten!E361+[1]Ergebnisdaten!E368+[1]Ergebnisdaten!E376+[1]Ergebnisdaten!E377+[1]Ergebnisdaten!E381+[1]Ergebnisdaten!E383+[1]Ergebnisdaten!E385+[1]Ergebnisdaten!E401+[1]Ergebnisdaten!E405+[1]Ergebnisdaten!E412+[1]Ergebnisdaten!E420+[1]Ergebnisdaten!E421+[1]Ergebnisdaten!E425+[1]Ergebnisdaten!E427+[1]Ergebnisdaten!E429</f>
        <v>0</v>
      </c>
      <c r="E198" s="12">
        <f>[1]Ergebnisdaten!F313+[1]Ergebnisdaten!F317+[1]Ergebnisdaten!F324+[1]Ergebnisdaten!F332+[1]Ergebnisdaten!F333+[1]Ergebnisdaten!F337+[1]Ergebnisdaten!F339+[1]Ergebnisdaten!F341+[1]Ergebnisdaten!F357+[1]Ergebnisdaten!F361+[1]Ergebnisdaten!F368+[1]Ergebnisdaten!F376+[1]Ergebnisdaten!F377+[1]Ergebnisdaten!F381+[1]Ergebnisdaten!F383+[1]Ergebnisdaten!F385+[1]Ergebnisdaten!F401+[1]Ergebnisdaten!F405+[1]Ergebnisdaten!F412+[1]Ergebnisdaten!F420+[1]Ergebnisdaten!F421+[1]Ergebnisdaten!F425+[1]Ergebnisdaten!F427+[1]Ergebnisdaten!F429</f>
        <v>5120951.3461057683</v>
      </c>
      <c r="F198" s="12">
        <f>[1]Ergebnisdaten!G313+[1]Ergebnisdaten!G317+[1]Ergebnisdaten!G324+[1]Ergebnisdaten!G332+[1]Ergebnisdaten!G333+[1]Ergebnisdaten!G337+[1]Ergebnisdaten!G339+[1]Ergebnisdaten!G341+[1]Ergebnisdaten!G357+[1]Ergebnisdaten!G361+[1]Ergebnisdaten!G368+[1]Ergebnisdaten!G376+[1]Ergebnisdaten!G377+[1]Ergebnisdaten!G381+[1]Ergebnisdaten!G383+[1]Ergebnisdaten!G385+[1]Ergebnisdaten!G401+[1]Ergebnisdaten!G405+[1]Ergebnisdaten!G412+[1]Ergebnisdaten!G420+[1]Ergebnisdaten!G421+[1]Ergebnisdaten!G425+[1]Ergebnisdaten!G427+[1]Ergebnisdaten!G429</f>
        <v>24583.278987669953</v>
      </c>
      <c r="G198" s="12">
        <f>[1]Ergebnisdaten!H313+[1]Ergebnisdaten!H317+[1]Ergebnisdaten!H324+[1]Ergebnisdaten!H332+[1]Ergebnisdaten!H333+[1]Ergebnisdaten!H337+[1]Ergebnisdaten!H339+[1]Ergebnisdaten!H341+[1]Ergebnisdaten!H357+[1]Ergebnisdaten!H361+[1]Ergebnisdaten!H368+[1]Ergebnisdaten!H376+[1]Ergebnisdaten!H377+[1]Ergebnisdaten!H381+[1]Ergebnisdaten!H383+[1]Ergebnisdaten!H385+[1]Ergebnisdaten!H401+[1]Ergebnisdaten!H405+[1]Ergebnisdaten!H412+[1]Ergebnisdaten!H420+[1]Ergebnisdaten!H421+[1]Ergebnisdaten!H425+[1]Ergebnisdaten!H427+[1]Ergebnisdaten!H429</f>
        <v>17212251.011223357</v>
      </c>
      <c r="H198" s="12">
        <f>[1]Ergebnisdaten!I313+[1]Ergebnisdaten!I317+[1]Ergebnisdaten!I324+[1]Ergebnisdaten!I332+[1]Ergebnisdaten!I333+[1]Ergebnisdaten!I337+[1]Ergebnisdaten!I339+[1]Ergebnisdaten!I341+[1]Ergebnisdaten!I357+[1]Ergebnisdaten!I361+[1]Ergebnisdaten!I368+[1]Ergebnisdaten!I376+[1]Ergebnisdaten!I377+[1]Ergebnisdaten!I381+[1]Ergebnisdaten!I383+[1]Ergebnisdaten!I385+[1]Ergebnisdaten!I401+[1]Ergebnisdaten!I405+[1]Ergebnisdaten!I412+[1]Ergebnisdaten!I420+[1]Ergebnisdaten!I421+[1]Ergebnisdaten!I425+[1]Ergebnisdaten!I427+[1]Ergebnisdaten!I429</f>
        <v>0</v>
      </c>
      <c r="I198" s="12">
        <f>[1]Ergebnisdaten!J313+[1]Ergebnisdaten!J317+[1]Ergebnisdaten!J324+[1]Ergebnisdaten!J332+[1]Ergebnisdaten!J333+[1]Ergebnisdaten!J337+[1]Ergebnisdaten!J339+[1]Ergebnisdaten!J341+[1]Ergebnisdaten!J357+[1]Ergebnisdaten!J361+[1]Ergebnisdaten!J368+[1]Ergebnisdaten!J376+[1]Ergebnisdaten!J377+[1]Ergebnisdaten!J381+[1]Ergebnisdaten!J383+[1]Ergebnisdaten!J385+[1]Ergebnisdaten!J401+[1]Ergebnisdaten!J405+[1]Ergebnisdaten!J412+[1]Ergebnisdaten!J420+[1]Ergebnisdaten!J421+[1]Ergebnisdaten!J425+[1]Ergebnisdaten!J427+[1]Ergebnisdaten!J429</f>
        <v>0</v>
      </c>
      <c r="J198" s="12">
        <f t="shared" si="21"/>
        <v>22357785.636316795</v>
      </c>
      <c r="K198" s="36">
        <f t="shared" si="22"/>
        <v>80.488028290740473</v>
      </c>
      <c r="L198" s="36"/>
    </row>
    <row r="199" spans="1:12" x14ac:dyDescent="0.2">
      <c r="A199" s="27" t="s">
        <v>60</v>
      </c>
      <c r="B199" s="12">
        <f>[1]Ergebnisdaten!C269+[1]Ergebnisdaten!C273+[1]Ergebnisdaten!C280+[1]Ergebnisdaten!C288+[1]Ergebnisdaten!C289+[1]Ergebnisdaten!C293+[1]Ergebnisdaten!C295+[1]Ergebnisdaten!C297</f>
        <v>0</v>
      </c>
      <c r="C199" s="12">
        <f>[1]Ergebnisdaten!D269+[1]Ergebnisdaten!D273+[1]Ergebnisdaten!D280+[1]Ergebnisdaten!D288+[1]Ergebnisdaten!D289+[1]Ergebnisdaten!D293+[1]Ergebnisdaten!D295+[1]Ergebnisdaten!D297</f>
        <v>0</v>
      </c>
      <c r="D199" s="12">
        <f>[1]Ergebnisdaten!E269+[1]Ergebnisdaten!E273+[1]Ergebnisdaten!E280+[1]Ergebnisdaten!E288+[1]Ergebnisdaten!E289+[1]Ergebnisdaten!E293+[1]Ergebnisdaten!E295+[1]Ergebnisdaten!E297</f>
        <v>0</v>
      </c>
      <c r="E199" s="12">
        <f>[1]Ergebnisdaten!F269+[1]Ergebnisdaten!F273+[1]Ergebnisdaten!F280+[1]Ergebnisdaten!F288+[1]Ergebnisdaten!F289+[1]Ergebnisdaten!F293+[1]Ergebnisdaten!F295+[1]Ergebnisdaten!F297</f>
        <v>1622728.6387772181</v>
      </c>
      <c r="F199" s="12">
        <f>[1]Ergebnisdaten!G269+[1]Ergebnisdaten!G273+[1]Ergebnisdaten!G280+[1]Ergebnisdaten!G288+[1]Ergebnisdaten!G289+[1]Ergebnisdaten!G293+[1]Ergebnisdaten!G295+[1]Ergebnisdaten!G297</f>
        <v>504469.06269249646</v>
      </c>
      <c r="G199" s="12">
        <f>[1]Ergebnisdaten!H269+[1]Ergebnisdaten!H273+[1]Ergebnisdaten!H280+[1]Ergebnisdaten!H288+[1]Ergebnisdaten!H289+[1]Ergebnisdaten!H293+[1]Ergebnisdaten!H295+[1]Ergebnisdaten!H297</f>
        <v>41664925.131111324</v>
      </c>
      <c r="H199" s="12">
        <f>[1]Ergebnisdaten!I269+[1]Ergebnisdaten!I273+[1]Ergebnisdaten!I280+[1]Ergebnisdaten!I288+[1]Ergebnisdaten!I289+[1]Ergebnisdaten!I293+[1]Ergebnisdaten!I295+[1]Ergebnisdaten!I297</f>
        <v>0</v>
      </c>
      <c r="I199" s="12">
        <f>[1]Ergebnisdaten!J269+[1]Ergebnisdaten!J273+[1]Ergebnisdaten!J280+[1]Ergebnisdaten!J288+[1]Ergebnisdaten!J289+[1]Ergebnisdaten!J293+[1]Ergebnisdaten!J295+[1]Ergebnisdaten!J297</f>
        <v>0</v>
      </c>
      <c r="J199" s="12">
        <f t="shared" si="21"/>
        <v>43792122.832581036</v>
      </c>
      <c r="K199" s="36">
        <f t="shared" si="22"/>
        <v>157.65164219729172</v>
      </c>
      <c r="L199" s="36">
        <f>SUM(K192:K199)</f>
        <v>28510.631954033262</v>
      </c>
    </row>
    <row r="200" spans="1:12" x14ac:dyDescent="0.2">
      <c r="A200" s="37" t="s">
        <v>7</v>
      </c>
      <c r="B200" s="12">
        <f>[1]Ergebnisdaten!C492+[1]Ergebnisdaten!C496+[1]Ergebnisdaten!C503+[1]Ergebnisdaten!C511+[1]Ergebnisdaten!C512+[1]Ergebnisdaten!C516+[1]Ergebnisdaten!C518+[1]Ergebnisdaten!C520</f>
        <v>1960691762.8939381</v>
      </c>
      <c r="C200" s="12">
        <f>[1]Ergebnisdaten!D492+[1]Ergebnisdaten!D496+[1]Ergebnisdaten!D503+[1]Ergebnisdaten!D511+[1]Ergebnisdaten!D512+[1]Ergebnisdaten!D516+[1]Ergebnisdaten!D518+[1]Ergebnisdaten!D520</f>
        <v>526039717.68674242</v>
      </c>
      <c r="D200" s="12">
        <f>[1]Ergebnisdaten!E492+[1]Ergebnisdaten!E496+[1]Ergebnisdaten!E503+[1]Ergebnisdaten!E511+[1]Ergebnisdaten!E512+[1]Ergebnisdaten!E516+[1]Ergebnisdaten!E518+[1]Ergebnisdaten!E520</f>
        <v>909272744.43123889</v>
      </c>
      <c r="E200" s="12">
        <f>[1]Ergebnisdaten!F492+[1]Ergebnisdaten!F496+[1]Ergebnisdaten!F503+[1]Ergebnisdaten!F511+[1]Ergebnisdaten!F512+[1]Ergebnisdaten!F516+[1]Ergebnisdaten!F518+[1]Ergebnisdaten!F520</f>
        <v>44514094.932685763</v>
      </c>
      <c r="F200" s="12">
        <f>[1]Ergebnisdaten!G492+[1]Ergebnisdaten!G496+[1]Ergebnisdaten!G503+[1]Ergebnisdaten!G511+[1]Ergebnisdaten!G512+[1]Ergebnisdaten!G516+[1]Ergebnisdaten!G518+[1]Ergebnisdaten!G520</f>
        <v>921110449.12265038</v>
      </c>
      <c r="G200" s="12">
        <f>[1]Ergebnisdaten!H492+[1]Ergebnisdaten!H496+[1]Ergebnisdaten!H503+[1]Ergebnisdaten!H511+[1]Ergebnisdaten!H512+[1]Ergebnisdaten!H516+[1]Ergebnisdaten!H518+[1]Ergebnisdaten!H520</f>
        <v>293287604.09049547</v>
      </c>
      <c r="H200" s="12">
        <f>[1]Ergebnisdaten!I492+[1]Ergebnisdaten!I496+[1]Ergebnisdaten!I503+[1]Ergebnisdaten!I511+[1]Ergebnisdaten!I512+[1]Ergebnisdaten!I516+[1]Ergebnisdaten!I518+[1]Ergebnisdaten!I520</f>
        <v>42919538.37820451</v>
      </c>
      <c r="I200" s="12">
        <f>[1]Ergebnisdaten!J492+[1]Ergebnisdaten!J496+[1]Ergebnisdaten!J503+[1]Ergebnisdaten!J511+[1]Ergebnisdaten!J512+[1]Ergebnisdaten!J516+[1]Ergebnisdaten!J518+[1]Ergebnisdaten!J520</f>
        <v>167061176.16636595</v>
      </c>
      <c r="J200" s="12">
        <f t="shared" si="21"/>
        <v>4864897087.7023201</v>
      </c>
    </row>
    <row r="201" spans="1:12" ht="15" x14ac:dyDescent="0.25">
      <c r="A201" s="31" t="s">
        <v>3</v>
      </c>
      <c r="B201" s="30">
        <f t="shared" ref="B201:J201" si="23">SUM(B192:B200)</f>
        <v>1960691762.8939381</v>
      </c>
      <c r="C201" s="30">
        <f t="shared" si="23"/>
        <v>526039717.68674242</v>
      </c>
      <c r="D201" s="30">
        <f t="shared" si="23"/>
        <v>910193512.6376456</v>
      </c>
      <c r="E201" s="30">
        <f t="shared" si="23"/>
        <v>299055195.38212943</v>
      </c>
      <c r="F201" s="30">
        <f t="shared" si="23"/>
        <v>2114201289.5937881</v>
      </c>
      <c r="G201" s="30">
        <f t="shared" si="23"/>
        <v>6764354882.1949692</v>
      </c>
      <c r="H201" s="30">
        <f t="shared" si="23"/>
        <v>42919538.37820451</v>
      </c>
      <c r="I201" s="30">
        <f t="shared" si="23"/>
        <v>167061176.16636595</v>
      </c>
      <c r="J201" s="30">
        <f t="shared" si="23"/>
        <v>12784517074.933783</v>
      </c>
      <c r="K201" s="36">
        <f>CONVERT(J201,"kWh","TJ")</f>
        <v>46024.261469761623</v>
      </c>
    </row>
    <row r="202" spans="1:12" ht="15" x14ac:dyDescent="0.25">
      <c r="A202" s="24"/>
      <c r="B202" s="39"/>
      <c r="C202" s="39"/>
      <c r="D202" s="39"/>
      <c r="E202" s="39"/>
      <c r="F202" s="39"/>
    </row>
    <row r="203" spans="1:12" ht="18" x14ac:dyDescent="0.25">
      <c r="A203" s="1" t="s">
        <v>62</v>
      </c>
      <c r="E203" s="26"/>
      <c r="F203" s="26"/>
      <c r="G203" s="26"/>
    </row>
    <row r="204" spans="1:12" ht="86.25" x14ac:dyDescent="0.2">
      <c r="A204" s="33">
        <v>2019</v>
      </c>
      <c r="B204" s="4" t="str">
        <f>[1]Ergebnisdaten!$C$312</f>
        <v>Beleuchtung</v>
      </c>
      <c r="C204" s="4" t="str">
        <f>[1]Ergebnisdaten!$D$312</f>
        <v>IKT</v>
      </c>
      <c r="D204" s="4" t="str">
        <f>[1]Ergebnisdaten!$E$312</f>
        <v>Mechanische Energie</v>
      </c>
      <c r="E204" s="4" t="str">
        <f>[1]Ergebnisdaten!$F$312</f>
        <v>Warmwasser</v>
      </c>
      <c r="F204" s="4" t="str">
        <f>[1]Ergebnisdaten!$G$312</f>
        <v>Prozesswärme</v>
      </c>
      <c r="G204" s="4" t="str">
        <f>[1]Ergebnisdaten!$H$312</f>
        <v>Raumwärme</v>
      </c>
      <c r="H204" s="4" t="str">
        <f>[1]Ergebnisdaten!$I$312</f>
        <v>Prozesskälte</v>
      </c>
      <c r="I204" s="4" t="str">
        <f>[1]Ergebnisdaten!$J$312</f>
        <v>Klimakälte</v>
      </c>
      <c r="J204" s="34" t="str">
        <f>[1]Ergebnisdaten!$K$312</f>
        <v>Summe (berechnet)</v>
      </c>
    </row>
    <row r="205" spans="1:12" x14ac:dyDescent="0.2">
      <c r="A205" s="27"/>
      <c r="B205" s="8" t="s">
        <v>4</v>
      </c>
      <c r="C205" s="9"/>
      <c r="D205" s="9"/>
      <c r="E205" s="9"/>
      <c r="F205" s="9"/>
      <c r="G205" s="9"/>
      <c r="H205" s="9"/>
      <c r="I205" s="9"/>
      <c r="J205" s="16"/>
    </row>
    <row r="206" spans="1:12" x14ac:dyDescent="0.2">
      <c r="A206" s="27" t="s">
        <v>53</v>
      </c>
      <c r="B206" s="12">
        <f>[1]Ergebnisdaten!C5</f>
        <v>0</v>
      </c>
      <c r="C206" s="12">
        <f>[1]Ergebnisdaten!D5</f>
        <v>0</v>
      </c>
      <c r="D206" s="12">
        <f>[1]Ergebnisdaten!E5</f>
        <v>0</v>
      </c>
      <c r="E206" s="12">
        <f>[1]Ergebnisdaten!F5</f>
        <v>0</v>
      </c>
      <c r="F206" s="12">
        <f>[1]Ergebnisdaten!G5</f>
        <v>0</v>
      </c>
      <c r="G206" s="12">
        <f>[1]Ergebnisdaten!H5</f>
        <v>0</v>
      </c>
      <c r="H206" s="12">
        <f>[1]Ergebnisdaten!I5</f>
        <v>0</v>
      </c>
      <c r="I206" s="12">
        <f>[1]Ergebnisdaten!J5</f>
        <v>0</v>
      </c>
      <c r="J206" s="12">
        <f>SUM(B206:I206)</f>
        <v>0</v>
      </c>
      <c r="K206" s="36">
        <f>CONVERT(J206,"kWh","TJ")</f>
        <v>0</v>
      </c>
      <c r="L206" s="36"/>
    </row>
    <row r="207" spans="1:12" x14ac:dyDescent="0.2">
      <c r="A207" s="27" t="s">
        <v>54</v>
      </c>
      <c r="B207" s="12">
        <f>'[1]Skalierung Kraftstoffe'!C5+'[1]Skalierung Kraftstoffe'!C49+'[1]Skalierung Kraftstoffe'!C93</f>
        <v>0</v>
      </c>
      <c r="C207" s="12">
        <f>'[1]Skalierung Kraftstoffe'!D5+'[1]Skalierung Kraftstoffe'!D49+'[1]Skalierung Kraftstoffe'!D93</f>
        <v>0</v>
      </c>
      <c r="D207" s="12">
        <f>'[1]Skalierung Kraftstoffe'!E5+'[1]Skalierung Kraftstoffe'!E49+'[1]Skalierung Kraftstoffe'!E93</f>
        <v>2655602224.7903919</v>
      </c>
      <c r="E207" s="12">
        <f>'[1]Skalierung Kraftstoffe'!F5+'[1]Skalierung Kraftstoffe'!F49+'[1]Skalierung Kraftstoffe'!F93</f>
        <v>0</v>
      </c>
      <c r="F207" s="12">
        <f>'[1]Skalierung Kraftstoffe'!G5+'[1]Skalierung Kraftstoffe'!G49+'[1]Skalierung Kraftstoffe'!G93</f>
        <v>0</v>
      </c>
      <c r="G207" s="12">
        <f>'[1]Skalierung Kraftstoffe'!H5+'[1]Skalierung Kraftstoffe'!H49+'[1]Skalierung Kraftstoffe'!H93</f>
        <v>0</v>
      </c>
      <c r="H207" s="12">
        <f>'[1]Skalierung Kraftstoffe'!I5+'[1]Skalierung Kraftstoffe'!I49+'[1]Skalierung Kraftstoffe'!I93</f>
        <v>0</v>
      </c>
      <c r="I207" s="12">
        <f>'[1]Skalierung Kraftstoffe'!J5+'[1]Skalierung Kraftstoffe'!J49+'[1]Skalierung Kraftstoffe'!J93</f>
        <v>0</v>
      </c>
      <c r="J207" s="12">
        <f t="shared" ref="J207:J214" si="24">SUM(B207:I207)</f>
        <v>2655602224.7903919</v>
      </c>
      <c r="K207" s="36">
        <f t="shared" ref="K207:K213" si="25">CONVERT(J207,"kWh","TJ")</f>
        <v>9560.1680092454098</v>
      </c>
      <c r="L207" s="36"/>
    </row>
    <row r="208" spans="1:12" x14ac:dyDescent="0.2">
      <c r="A208" s="27" t="s">
        <v>55</v>
      </c>
      <c r="B208" s="12">
        <f>[1]Ergebnisdaten!C227</f>
        <v>0</v>
      </c>
      <c r="C208" s="12">
        <f>[1]Ergebnisdaten!D227</f>
        <v>0</v>
      </c>
      <c r="D208" s="12">
        <f>[1]Ergebnisdaten!E227</f>
        <v>0</v>
      </c>
      <c r="E208" s="12">
        <f>[1]Ergebnisdaten!F227</f>
        <v>5107898.2178436713</v>
      </c>
      <c r="F208" s="12">
        <f>[1]Ergebnisdaten!G227</f>
        <v>0</v>
      </c>
      <c r="G208" s="12">
        <f>[1]Ergebnisdaten!H227</f>
        <v>1259268152.0757215</v>
      </c>
      <c r="H208" s="12">
        <f>[1]Ergebnisdaten!I227</f>
        <v>0</v>
      </c>
      <c r="I208" s="12">
        <f>[1]Ergebnisdaten!J227</f>
        <v>0</v>
      </c>
      <c r="J208" s="12">
        <f t="shared" si="24"/>
        <v>1264376050.2935653</v>
      </c>
      <c r="K208" s="36">
        <f t="shared" si="25"/>
        <v>4551.7537810568356</v>
      </c>
      <c r="L208" s="36"/>
    </row>
    <row r="209" spans="1:12" x14ac:dyDescent="0.2">
      <c r="A209" s="27" t="s">
        <v>56</v>
      </c>
      <c r="B209" s="12">
        <f>[1]Ergebnisdaten!C541</f>
        <v>0</v>
      </c>
      <c r="C209" s="12">
        <f>[1]Ergebnisdaten!D541</f>
        <v>0</v>
      </c>
      <c r="D209" s="12">
        <f>[1]Ergebnisdaten!E541</f>
        <v>0</v>
      </c>
      <c r="E209" s="12">
        <f>[1]Ergebnisdaten!F541</f>
        <v>0</v>
      </c>
      <c r="F209" s="12">
        <f>[1]Ergebnisdaten!G541</f>
        <v>0</v>
      </c>
      <c r="G209" s="12">
        <f>[1]Ergebnisdaten!H541</f>
        <v>1661413372.1630683</v>
      </c>
      <c r="H209" s="12">
        <f>[1]Ergebnisdaten!I541</f>
        <v>0</v>
      </c>
      <c r="I209" s="12">
        <f>[1]Ergebnisdaten!J541</f>
        <v>0</v>
      </c>
      <c r="J209" s="12">
        <f t="shared" si="24"/>
        <v>1661413372.1630683</v>
      </c>
      <c r="K209" s="36">
        <f t="shared" si="25"/>
        <v>5981.0881397870462</v>
      </c>
      <c r="L209" s="36"/>
    </row>
    <row r="210" spans="1:12" x14ac:dyDescent="0.2">
      <c r="A210" s="27" t="s">
        <v>57</v>
      </c>
      <c r="B210" s="12">
        <f>[1]Ergebnisdaten!C49</f>
        <v>0</v>
      </c>
      <c r="C210" s="12">
        <f>[1]Ergebnisdaten!D49</f>
        <v>0</v>
      </c>
      <c r="D210" s="12">
        <f>[1]Ergebnisdaten!E49</f>
        <v>0</v>
      </c>
      <c r="E210" s="12">
        <f>[1]Ergebnisdaten!F49</f>
        <v>280360704.48244089</v>
      </c>
      <c r="F210" s="12">
        <f>[1]Ergebnisdaten!G49</f>
        <v>4404307.3076435206</v>
      </c>
      <c r="G210" s="12">
        <f>[1]Ergebnisdaten!H49</f>
        <v>2780171056.2349029</v>
      </c>
      <c r="H210" s="12">
        <f>[1]Ergebnisdaten!I49</f>
        <v>0</v>
      </c>
      <c r="I210" s="12">
        <f>[1]Ergebnisdaten!J49</f>
        <v>0</v>
      </c>
      <c r="J210" s="12">
        <f t="shared" si="24"/>
        <v>3064936068.0249872</v>
      </c>
      <c r="K210" s="36">
        <f t="shared" si="25"/>
        <v>11033.769844889954</v>
      </c>
      <c r="L210" s="36"/>
    </row>
    <row r="211" spans="1:12" x14ac:dyDescent="0.2">
      <c r="A211" s="27" t="s">
        <v>58</v>
      </c>
      <c r="B211" s="12">
        <f>[1]Ergebnisdaten!C93+[1]Ergebnisdaten!C138+[1]Ergebnisdaten!C585</f>
        <v>0</v>
      </c>
      <c r="C211" s="12">
        <f>[1]Ergebnisdaten!D93+[1]Ergebnisdaten!D138+[1]Ergebnisdaten!D585</f>
        <v>0</v>
      </c>
      <c r="D211" s="12">
        <f>[1]Ergebnisdaten!E93+[1]Ergebnisdaten!E138+[1]Ergebnisdaten!E585</f>
        <v>0</v>
      </c>
      <c r="E211" s="12">
        <f>[1]Ergebnisdaten!F93+[1]Ergebnisdaten!F138+[1]Ergebnisdaten!F585</f>
        <v>43546923.090591908</v>
      </c>
      <c r="F211" s="12">
        <f>[1]Ergebnisdaten!G93+[1]Ergebnisdaten!G138+[1]Ergebnisdaten!G585</f>
        <v>0</v>
      </c>
      <c r="G211" s="12">
        <f>[1]Ergebnisdaten!H93+[1]Ergebnisdaten!H138+[1]Ergebnisdaten!H585</f>
        <v>2180127677.7134132</v>
      </c>
      <c r="H211" s="12">
        <f>[1]Ergebnisdaten!I93+[1]Ergebnisdaten!I138+[1]Ergebnisdaten!I585</f>
        <v>0</v>
      </c>
      <c r="I211" s="12">
        <f>[1]Ergebnisdaten!J93+[1]Ergebnisdaten!J138+[1]Ergebnisdaten!J585</f>
        <v>0</v>
      </c>
      <c r="J211" s="12">
        <f t="shared" si="24"/>
        <v>2223674600.8040051</v>
      </c>
      <c r="K211" s="36">
        <f t="shared" si="25"/>
        <v>8005.2285628944192</v>
      </c>
      <c r="L211" s="36"/>
    </row>
    <row r="212" spans="1:12" x14ac:dyDescent="0.2">
      <c r="A212" s="27" t="s">
        <v>59</v>
      </c>
      <c r="B212" s="12">
        <f>[1]Ergebnisdaten!C315+[1]Ergebnisdaten!C359+[1]Ergebnisdaten!C403</f>
        <v>0</v>
      </c>
      <c r="C212" s="12">
        <f>[1]Ergebnisdaten!D315+[1]Ergebnisdaten!D359+[1]Ergebnisdaten!D403</f>
        <v>0</v>
      </c>
      <c r="D212" s="12">
        <f>[1]Ergebnisdaten!E315+[1]Ergebnisdaten!E359+[1]Ergebnisdaten!E403</f>
        <v>0</v>
      </c>
      <c r="E212" s="12">
        <f>[1]Ergebnisdaten!F315+[1]Ergebnisdaten!F359+[1]Ergebnisdaten!F403</f>
        <v>69693177.994851455</v>
      </c>
      <c r="F212" s="12">
        <f>[1]Ergebnisdaten!G315+[1]Ergebnisdaten!G359+[1]Ergebnisdaten!G403</f>
        <v>2974190.865959412</v>
      </c>
      <c r="G212" s="12">
        <f>[1]Ergebnisdaten!H315+[1]Ergebnisdaten!H359+[1]Ergebnisdaten!H403</f>
        <v>1069401000.4806902</v>
      </c>
      <c r="H212" s="12">
        <f>[1]Ergebnisdaten!I315+[1]Ergebnisdaten!I359+[1]Ergebnisdaten!I403</f>
        <v>0</v>
      </c>
      <c r="I212" s="12">
        <f>[1]Ergebnisdaten!J315+[1]Ergebnisdaten!J359+[1]Ergebnisdaten!J403</f>
        <v>0</v>
      </c>
      <c r="J212" s="12">
        <f t="shared" si="24"/>
        <v>1142068369.341501</v>
      </c>
      <c r="K212" s="36">
        <f t="shared" si="25"/>
        <v>4111.4461296294039</v>
      </c>
      <c r="L212" s="36"/>
    </row>
    <row r="213" spans="1:12" x14ac:dyDescent="0.2">
      <c r="A213" s="27" t="s">
        <v>60</v>
      </c>
      <c r="B213" s="12">
        <f>[1]Ergebnisdaten!C271</f>
        <v>0</v>
      </c>
      <c r="C213" s="12">
        <f>[1]Ergebnisdaten!D271</f>
        <v>0</v>
      </c>
      <c r="D213" s="12">
        <f>[1]Ergebnisdaten!E271</f>
        <v>0</v>
      </c>
      <c r="E213" s="12">
        <f>[1]Ergebnisdaten!F271</f>
        <v>6487403.5373487687</v>
      </c>
      <c r="F213" s="12">
        <f>[1]Ergebnisdaten!G271</f>
        <v>0</v>
      </c>
      <c r="G213" s="12">
        <f>[1]Ergebnisdaten!H271</f>
        <v>18154692.353292383</v>
      </c>
      <c r="H213" s="12">
        <f>[1]Ergebnisdaten!I271</f>
        <v>0</v>
      </c>
      <c r="I213" s="12">
        <f>[1]Ergebnisdaten!J271</f>
        <v>0</v>
      </c>
      <c r="J213" s="12">
        <f t="shared" si="24"/>
        <v>24642095.890641153</v>
      </c>
      <c r="K213" s="36">
        <f t="shared" si="25"/>
        <v>88.711545206308159</v>
      </c>
      <c r="L213" s="36">
        <f>SUM(K206:K213)</f>
        <v>43332.166012709371</v>
      </c>
    </row>
    <row r="214" spans="1:12" x14ac:dyDescent="0.2">
      <c r="A214" s="37" t="s">
        <v>7</v>
      </c>
      <c r="B214" s="12">
        <f>[1]Ergebnisdaten!C494</f>
        <v>3300838782.9993114</v>
      </c>
      <c r="C214" s="12">
        <f>[1]Ergebnisdaten!D494</f>
        <v>1025606188.669541</v>
      </c>
      <c r="D214" s="12">
        <f>[1]Ergebnisdaten!E494</f>
        <v>408005587.95649672</v>
      </c>
      <c r="E214" s="12">
        <f>[1]Ergebnisdaten!F494</f>
        <v>15772628.807858592</v>
      </c>
      <c r="F214" s="12">
        <f>[1]Ergebnisdaten!G494</f>
        <v>23594825.052130796</v>
      </c>
      <c r="G214" s="12">
        <f>[1]Ergebnisdaten!H494</f>
        <v>109335009.45873733</v>
      </c>
      <c r="H214" s="12">
        <f>[1]Ergebnisdaten!I494</f>
        <v>56355858.399968609</v>
      </c>
      <c r="I214" s="12">
        <f>[1]Ergebnisdaten!J494</f>
        <v>101960807.59532474</v>
      </c>
      <c r="J214" s="12">
        <f t="shared" si="24"/>
        <v>5041469688.9393682</v>
      </c>
    </row>
    <row r="215" spans="1:12" ht="15" x14ac:dyDescent="0.25">
      <c r="A215" s="31" t="s">
        <v>3</v>
      </c>
      <c r="B215" s="30">
        <f t="shared" ref="B215:J215" si="26">SUM(B206:B214)</f>
        <v>3300838782.9993114</v>
      </c>
      <c r="C215" s="30">
        <f t="shared" si="26"/>
        <v>1025606188.669541</v>
      </c>
      <c r="D215" s="30">
        <f t="shared" si="26"/>
        <v>3063607812.7468886</v>
      </c>
      <c r="E215" s="30">
        <f t="shared" si="26"/>
        <v>420968736.13093525</v>
      </c>
      <c r="F215" s="30">
        <f t="shared" si="26"/>
        <v>30973323.225733727</v>
      </c>
      <c r="G215" s="30">
        <f t="shared" si="26"/>
        <v>9077870960.4798241</v>
      </c>
      <c r="H215" s="30">
        <f t="shared" si="26"/>
        <v>56355858.399968609</v>
      </c>
      <c r="I215" s="30">
        <f t="shared" si="26"/>
        <v>101960807.59532474</v>
      </c>
      <c r="J215" s="30">
        <f t="shared" si="26"/>
        <v>17078182470.247528</v>
      </c>
      <c r="K215" s="36">
        <f>CONVERT(J215,"kWh","TJ")</f>
        <v>61481.456892891103</v>
      </c>
    </row>
    <row r="216" spans="1:12" ht="15" x14ac:dyDescent="0.25">
      <c r="A216" s="24"/>
      <c r="B216" s="39"/>
      <c r="C216" s="39"/>
      <c r="D216" s="39"/>
      <c r="E216" s="39"/>
      <c r="F216" s="39"/>
    </row>
    <row r="217" spans="1:12" ht="18" x14ac:dyDescent="0.25">
      <c r="A217" s="1" t="s">
        <v>63</v>
      </c>
    </row>
    <row r="218" spans="1:12" ht="86.25" x14ac:dyDescent="0.2">
      <c r="A218" s="33">
        <v>2019</v>
      </c>
      <c r="B218" s="4" t="str">
        <f>[1]Ergebnisdaten!$C$312</f>
        <v>Beleuchtung</v>
      </c>
      <c r="C218" s="4" t="str">
        <f>[1]Ergebnisdaten!$D$312</f>
        <v>IKT</v>
      </c>
      <c r="D218" s="4" t="str">
        <f>[1]Ergebnisdaten!$E$312</f>
        <v>Mechanische Energie</v>
      </c>
      <c r="E218" s="4" t="str">
        <f>[1]Ergebnisdaten!$F$312</f>
        <v>Warmwasser</v>
      </c>
      <c r="F218" s="4" t="str">
        <f>[1]Ergebnisdaten!$G$312</f>
        <v>Prozesswärme</v>
      </c>
      <c r="G218" s="4" t="str">
        <f>[1]Ergebnisdaten!$H$312</f>
        <v>Raumwärme</v>
      </c>
      <c r="H218" s="4" t="str">
        <f>[1]Ergebnisdaten!$I$312</f>
        <v>Prozesskälte</v>
      </c>
      <c r="I218" s="4" t="str">
        <f>[1]Ergebnisdaten!$J$312</f>
        <v>Klimakälte</v>
      </c>
      <c r="J218" s="34" t="str">
        <f>[1]Ergebnisdaten!$K$312</f>
        <v>Summe (berechnet)</v>
      </c>
    </row>
    <row r="219" spans="1:12" x14ac:dyDescent="0.2">
      <c r="A219" s="27"/>
      <c r="B219" s="8" t="s">
        <v>4</v>
      </c>
      <c r="C219" s="9"/>
      <c r="D219" s="9"/>
      <c r="E219" s="9"/>
      <c r="F219" s="9"/>
      <c r="G219" s="9"/>
      <c r="H219" s="9"/>
      <c r="I219" s="9"/>
      <c r="J219" s="16"/>
    </row>
    <row r="220" spans="1:12" x14ac:dyDescent="0.2">
      <c r="A220" s="27" t="s">
        <v>53</v>
      </c>
      <c r="B220" s="12">
        <f>[1]Ergebnisdaten!C11+[1]Ergebnisdaten!C12+[1]Ergebnisdaten!C19+[1]Ergebnisdaten!C20+[1]Ergebnisdaten!C21</f>
        <v>0</v>
      </c>
      <c r="C220" s="12">
        <f>[1]Ergebnisdaten!D11+[1]Ergebnisdaten!D12+[1]Ergebnisdaten!D19+[1]Ergebnisdaten!D20+[1]Ergebnisdaten!D21</f>
        <v>0</v>
      </c>
      <c r="D220" s="12">
        <f>[1]Ergebnisdaten!E11+[1]Ergebnisdaten!E12+[1]Ergebnisdaten!E19+[1]Ergebnisdaten!E20+[1]Ergebnisdaten!E21</f>
        <v>0</v>
      </c>
      <c r="E220" s="12">
        <f>[1]Ergebnisdaten!F11+[1]Ergebnisdaten!F12+[1]Ergebnisdaten!F19+[1]Ergebnisdaten!F20+[1]Ergebnisdaten!F21</f>
        <v>0</v>
      </c>
      <c r="F220" s="12">
        <f>[1]Ergebnisdaten!G11+[1]Ergebnisdaten!G12+[1]Ergebnisdaten!G19+[1]Ergebnisdaten!G20+[1]Ergebnisdaten!G21</f>
        <v>0</v>
      </c>
      <c r="G220" s="12">
        <f>[1]Ergebnisdaten!H11+[1]Ergebnisdaten!H12+[1]Ergebnisdaten!H19+[1]Ergebnisdaten!H20+[1]Ergebnisdaten!H21</f>
        <v>0</v>
      </c>
      <c r="H220" s="12">
        <f>[1]Ergebnisdaten!I11+[1]Ergebnisdaten!I12+[1]Ergebnisdaten!I19+[1]Ergebnisdaten!I20+[1]Ergebnisdaten!I21</f>
        <v>0</v>
      </c>
      <c r="I220" s="12">
        <f>[1]Ergebnisdaten!J11+[1]Ergebnisdaten!J12+[1]Ergebnisdaten!J19+[1]Ergebnisdaten!J20+[1]Ergebnisdaten!J21</f>
        <v>0</v>
      </c>
      <c r="J220" s="12">
        <f>SUM(B220:I220)</f>
        <v>0</v>
      </c>
      <c r="K220" s="36">
        <f>CONVERT(J220,"kWh","TJ")</f>
        <v>0</v>
      </c>
      <c r="L220" s="36"/>
    </row>
    <row r="221" spans="1:12" x14ac:dyDescent="0.2">
      <c r="A221" s="27" t="s">
        <v>54</v>
      </c>
      <c r="B221" s="12">
        <f>'[1]Skalierung Kraftstoffe'!C11+'[1]Skalierung Kraftstoffe'!C12+'[1]Skalierung Kraftstoffe'!C19+'[1]Skalierung Kraftstoffe'!C20+'[1]Skalierung Kraftstoffe'!C21+'[1]Skalierung Kraftstoffe'!C55+'[1]Skalierung Kraftstoffe'!C56+'[1]Skalierung Kraftstoffe'!C63+'[1]Skalierung Kraftstoffe'!C64+'[1]Skalierung Kraftstoffe'!C65</f>
        <v>0</v>
      </c>
      <c r="C221" s="12">
        <f>'[1]Skalierung Kraftstoffe'!D11+'[1]Skalierung Kraftstoffe'!D12+'[1]Skalierung Kraftstoffe'!D19+'[1]Skalierung Kraftstoffe'!D20+'[1]Skalierung Kraftstoffe'!D21+'[1]Skalierung Kraftstoffe'!D55+'[1]Skalierung Kraftstoffe'!D56+'[1]Skalierung Kraftstoffe'!D63+'[1]Skalierung Kraftstoffe'!D64+'[1]Skalierung Kraftstoffe'!D65</f>
        <v>0</v>
      </c>
      <c r="D221" s="12">
        <f>'[1]Skalierung Kraftstoffe'!E11+'[1]Skalierung Kraftstoffe'!E12+'[1]Skalierung Kraftstoffe'!E19+'[1]Skalierung Kraftstoffe'!E20+'[1]Skalierung Kraftstoffe'!E21+'[1]Skalierung Kraftstoffe'!E55+'[1]Skalierung Kraftstoffe'!E56+'[1]Skalierung Kraftstoffe'!E63+'[1]Skalierung Kraftstoffe'!E64+'[1]Skalierung Kraftstoffe'!E65</f>
        <v>0</v>
      </c>
      <c r="E221" s="12">
        <f>'[1]Skalierung Kraftstoffe'!F11+'[1]Skalierung Kraftstoffe'!F12+'[1]Skalierung Kraftstoffe'!F19+'[1]Skalierung Kraftstoffe'!F20+'[1]Skalierung Kraftstoffe'!F21+'[1]Skalierung Kraftstoffe'!F55+'[1]Skalierung Kraftstoffe'!F56+'[1]Skalierung Kraftstoffe'!F63+'[1]Skalierung Kraftstoffe'!F64+'[1]Skalierung Kraftstoffe'!F65</f>
        <v>0</v>
      </c>
      <c r="F221" s="12">
        <f>'[1]Skalierung Kraftstoffe'!G11+'[1]Skalierung Kraftstoffe'!G12+'[1]Skalierung Kraftstoffe'!G19+'[1]Skalierung Kraftstoffe'!G20+'[1]Skalierung Kraftstoffe'!G21+'[1]Skalierung Kraftstoffe'!G55+'[1]Skalierung Kraftstoffe'!G56+'[1]Skalierung Kraftstoffe'!G63+'[1]Skalierung Kraftstoffe'!G64+'[1]Skalierung Kraftstoffe'!G65</f>
        <v>0</v>
      </c>
      <c r="G221" s="12">
        <f>'[1]Skalierung Kraftstoffe'!H11+'[1]Skalierung Kraftstoffe'!H12+'[1]Skalierung Kraftstoffe'!H19+'[1]Skalierung Kraftstoffe'!H20+'[1]Skalierung Kraftstoffe'!H21+'[1]Skalierung Kraftstoffe'!H55+'[1]Skalierung Kraftstoffe'!H56+'[1]Skalierung Kraftstoffe'!H63+'[1]Skalierung Kraftstoffe'!H64+'[1]Skalierung Kraftstoffe'!H65</f>
        <v>0</v>
      </c>
      <c r="H221" s="12">
        <f>'[1]Skalierung Kraftstoffe'!I11+'[1]Skalierung Kraftstoffe'!I12+'[1]Skalierung Kraftstoffe'!I19+'[1]Skalierung Kraftstoffe'!I20+'[1]Skalierung Kraftstoffe'!I21+'[1]Skalierung Kraftstoffe'!I55+'[1]Skalierung Kraftstoffe'!I56+'[1]Skalierung Kraftstoffe'!I63+'[1]Skalierung Kraftstoffe'!I64+'[1]Skalierung Kraftstoffe'!I65</f>
        <v>0</v>
      </c>
      <c r="I221" s="12">
        <f>'[1]Skalierung Kraftstoffe'!J11+'[1]Skalierung Kraftstoffe'!J12+'[1]Skalierung Kraftstoffe'!J19+'[1]Skalierung Kraftstoffe'!J20+'[1]Skalierung Kraftstoffe'!J21+'[1]Skalierung Kraftstoffe'!J55+'[1]Skalierung Kraftstoffe'!J56+'[1]Skalierung Kraftstoffe'!J63+'[1]Skalierung Kraftstoffe'!J64+'[1]Skalierung Kraftstoffe'!J65</f>
        <v>0</v>
      </c>
      <c r="J221" s="12">
        <f t="shared" ref="J221:J228" si="27">SUM(B221:I221)</f>
        <v>0</v>
      </c>
      <c r="K221" s="36">
        <f t="shared" ref="K221:K227" si="28">CONVERT(J221,"kWh","TJ")</f>
        <v>0</v>
      </c>
      <c r="L221" s="36"/>
    </row>
    <row r="222" spans="1:12" x14ac:dyDescent="0.2">
      <c r="A222" s="27" t="s">
        <v>55</v>
      </c>
      <c r="B222" s="12">
        <f>[1]Ergebnisdaten!C233+[1]Ergebnisdaten!C234+[1]Ergebnisdaten!C241+[1]Ergebnisdaten!C242+[1]Ergebnisdaten!C243</f>
        <v>0</v>
      </c>
      <c r="C222" s="12">
        <f>[1]Ergebnisdaten!D233+[1]Ergebnisdaten!D234+[1]Ergebnisdaten!D241+[1]Ergebnisdaten!D242+[1]Ergebnisdaten!D243</f>
        <v>0</v>
      </c>
      <c r="D222" s="12">
        <f>[1]Ergebnisdaten!E233+[1]Ergebnisdaten!E234+[1]Ergebnisdaten!E241+[1]Ergebnisdaten!E242+[1]Ergebnisdaten!E243</f>
        <v>0</v>
      </c>
      <c r="E222" s="12">
        <f>[1]Ergebnisdaten!F233+[1]Ergebnisdaten!F234+[1]Ergebnisdaten!F241+[1]Ergebnisdaten!F242+[1]Ergebnisdaten!F243</f>
        <v>22492299.916355904</v>
      </c>
      <c r="F222" s="12">
        <f>[1]Ergebnisdaten!G233+[1]Ergebnisdaten!G234+[1]Ergebnisdaten!G241+[1]Ergebnisdaten!G242+[1]Ergebnisdaten!G243</f>
        <v>0</v>
      </c>
      <c r="G222" s="12">
        <f>[1]Ergebnisdaten!H233+[1]Ergebnisdaten!H234+[1]Ergebnisdaten!H241+[1]Ergebnisdaten!H242+[1]Ergebnisdaten!H243</f>
        <v>5200481675.5547295</v>
      </c>
      <c r="H222" s="12">
        <f>[1]Ergebnisdaten!I233+[1]Ergebnisdaten!I234+[1]Ergebnisdaten!I241+[1]Ergebnisdaten!I242+[1]Ergebnisdaten!I243</f>
        <v>0</v>
      </c>
      <c r="I222" s="12">
        <f>[1]Ergebnisdaten!J233+[1]Ergebnisdaten!J234+[1]Ergebnisdaten!J241+[1]Ergebnisdaten!J242+[1]Ergebnisdaten!J243</f>
        <v>0</v>
      </c>
      <c r="J222" s="12">
        <f t="shared" si="27"/>
        <v>5222973975.4710855</v>
      </c>
      <c r="K222" s="36">
        <f t="shared" si="28"/>
        <v>18802.706311695911</v>
      </c>
      <c r="L222" s="36"/>
    </row>
    <row r="223" spans="1:12" x14ac:dyDescent="0.2">
      <c r="A223" s="27" t="s">
        <v>56</v>
      </c>
      <c r="B223" s="12">
        <f>[1]Ergebnisdaten!C547+[1]Ergebnisdaten!C548+[1]Ergebnisdaten!C555+[1]Ergebnisdaten!C556+[1]Ergebnisdaten!C557</f>
        <v>0</v>
      </c>
      <c r="C223" s="12">
        <f>[1]Ergebnisdaten!D547+[1]Ergebnisdaten!D548+[1]Ergebnisdaten!D555+[1]Ergebnisdaten!D556+[1]Ergebnisdaten!D557</f>
        <v>0</v>
      </c>
      <c r="D223" s="12">
        <f>[1]Ergebnisdaten!E547+[1]Ergebnisdaten!E548+[1]Ergebnisdaten!E555+[1]Ergebnisdaten!E556+[1]Ergebnisdaten!E557</f>
        <v>0</v>
      </c>
      <c r="E223" s="12">
        <f>[1]Ergebnisdaten!F547+[1]Ergebnisdaten!F548+[1]Ergebnisdaten!F555+[1]Ergebnisdaten!F556+[1]Ergebnisdaten!F557</f>
        <v>0</v>
      </c>
      <c r="F223" s="12">
        <f>[1]Ergebnisdaten!G547+[1]Ergebnisdaten!G548+[1]Ergebnisdaten!G555+[1]Ergebnisdaten!G556+[1]Ergebnisdaten!G557</f>
        <v>0</v>
      </c>
      <c r="G223" s="12">
        <f>[1]Ergebnisdaten!H547+[1]Ergebnisdaten!H548+[1]Ergebnisdaten!H555+[1]Ergebnisdaten!H556+[1]Ergebnisdaten!H557</f>
        <v>4140576961.7773905</v>
      </c>
      <c r="H223" s="12">
        <f>[1]Ergebnisdaten!I547+[1]Ergebnisdaten!I548+[1]Ergebnisdaten!I555+[1]Ergebnisdaten!I556+[1]Ergebnisdaten!I557</f>
        <v>0</v>
      </c>
      <c r="I223" s="12">
        <f>[1]Ergebnisdaten!J547+[1]Ergebnisdaten!J548+[1]Ergebnisdaten!J555+[1]Ergebnisdaten!J556+[1]Ergebnisdaten!J557</f>
        <v>0</v>
      </c>
      <c r="J223" s="12">
        <f t="shared" si="27"/>
        <v>4140576961.7773905</v>
      </c>
      <c r="K223" s="36">
        <f t="shared" si="28"/>
        <v>14906.077062398608</v>
      </c>
      <c r="L223" s="36"/>
    </row>
    <row r="224" spans="1:12" x14ac:dyDescent="0.2">
      <c r="A224" s="27" t="s">
        <v>57</v>
      </c>
      <c r="B224" s="12">
        <f>[1]Ergebnisdaten!C55+[1]Ergebnisdaten!C56+[1]Ergebnisdaten!C63+[1]Ergebnisdaten!C64+[1]Ergebnisdaten!C65</f>
        <v>0</v>
      </c>
      <c r="C224" s="12">
        <f>[1]Ergebnisdaten!D55+[1]Ergebnisdaten!D56+[1]Ergebnisdaten!D63+[1]Ergebnisdaten!D64+[1]Ergebnisdaten!D65</f>
        <v>0</v>
      </c>
      <c r="D224" s="12">
        <f>[1]Ergebnisdaten!E55+[1]Ergebnisdaten!E56+[1]Ergebnisdaten!E63+[1]Ergebnisdaten!E64+[1]Ergebnisdaten!E65</f>
        <v>0</v>
      </c>
      <c r="E224" s="12">
        <f>[1]Ergebnisdaten!F55+[1]Ergebnisdaten!F56+[1]Ergebnisdaten!F63+[1]Ergebnisdaten!F64+[1]Ergebnisdaten!F65</f>
        <v>646896574.55064785</v>
      </c>
      <c r="F224" s="12">
        <f>[1]Ergebnisdaten!G55+[1]Ergebnisdaten!G56+[1]Ergebnisdaten!G63+[1]Ergebnisdaten!G64+[1]Ergebnisdaten!G65</f>
        <v>14828456.273235112</v>
      </c>
      <c r="G224" s="12">
        <f>[1]Ergebnisdaten!H55+[1]Ergebnisdaten!H56+[1]Ergebnisdaten!H63+[1]Ergebnisdaten!H64+[1]Ergebnisdaten!H65</f>
        <v>15381795705.943472</v>
      </c>
      <c r="H224" s="12">
        <f>[1]Ergebnisdaten!I55+[1]Ergebnisdaten!I56+[1]Ergebnisdaten!I63+[1]Ergebnisdaten!I64+[1]Ergebnisdaten!I65</f>
        <v>0</v>
      </c>
      <c r="I224" s="12">
        <f>[1]Ergebnisdaten!J55+[1]Ergebnisdaten!J56+[1]Ergebnisdaten!J63+[1]Ergebnisdaten!J64+[1]Ergebnisdaten!J65</f>
        <v>0</v>
      </c>
      <c r="J224" s="12">
        <f t="shared" si="27"/>
        <v>16043520736.767355</v>
      </c>
      <c r="K224" s="36">
        <f t="shared" si="28"/>
        <v>57756.674652362482</v>
      </c>
      <c r="L224" s="36"/>
    </row>
    <row r="225" spans="1:12" x14ac:dyDescent="0.2">
      <c r="A225" s="27" t="s">
        <v>58</v>
      </c>
      <c r="B225" s="12">
        <f>[1]Ergebnisdaten!C99+[1]Ergebnisdaten!C100+[1]Ergebnisdaten!C107+[1]Ergebnisdaten!C108+[1]Ergebnisdaten!C109+[1]Ergebnisdaten!C144+[1]Ergebnisdaten!C145+[1]Ergebnisdaten!C152+[1]Ergebnisdaten!C153+[1]Ergebnisdaten!C154+[1]Ergebnisdaten!C591+[1]Ergebnisdaten!C592+[1]Ergebnisdaten!C599+[1]Ergebnisdaten!C600+[1]Ergebnisdaten!C601</f>
        <v>0</v>
      </c>
      <c r="C225" s="12">
        <f>[1]Ergebnisdaten!D99+[1]Ergebnisdaten!D100+[1]Ergebnisdaten!D107+[1]Ergebnisdaten!D108+[1]Ergebnisdaten!D109+[1]Ergebnisdaten!D144+[1]Ergebnisdaten!D145+[1]Ergebnisdaten!D152+[1]Ergebnisdaten!D153+[1]Ergebnisdaten!D154+[1]Ergebnisdaten!D591+[1]Ergebnisdaten!D592+[1]Ergebnisdaten!D599+[1]Ergebnisdaten!D600+[1]Ergebnisdaten!D601</f>
        <v>0</v>
      </c>
      <c r="D225" s="12">
        <f>[1]Ergebnisdaten!E99+[1]Ergebnisdaten!E100+[1]Ergebnisdaten!E107+[1]Ergebnisdaten!E108+[1]Ergebnisdaten!E109+[1]Ergebnisdaten!E144+[1]Ergebnisdaten!E145+[1]Ergebnisdaten!E152+[1]Ergebnisdaten!E153+[1]Ergebnisdaten!E154+[1]Ergebnisdaten!E591+[1]Ergebnisdaten!E592+[1]Ergebnisdaten!E599+[1]Ergebnisdaten!E600+[1]Ergebnisdaten!E601</f>
        <v>0</v>
      </c>
      <c r="E225" s="12">
        <f>[1]Ergebnisdaten!F99+[1]Ergebnisdaten!F100+[1]Ergebnisdaten!F107+[1]Ergebnisdaten!F108+[1]Ergebnisdaten!F109+[1]Ergebnisdaten!F144+[1]Ergebnisdaten!F145+[1]Ergebnisdaten!F152+[1]Ergebnisdaten!F153+[1]Ergebnisdaten!F154+[1]Ergebnisdaten!F591+[1]Ergebnisdaten!F592+[1]Ergebnisdaten!F599+[1]Ergebnisdaten!F600+[1]Ergebnisdaten!F601</f>
        <v>15121830.876628688</v>
      </c>
      <c r="F225" s="12">
        <f>[1]Ergebnisdaten!G99+[1]Ergebnisdaten!G100+[1]Ergebnisdaten!G107+[1]Ergebnisdaten!G108+[1]Ergebnisdaten!G109+[1]Ergebnisdaten!G144+[1]Ergebnisdaten!G145+[1]Ergebnisdaten!G152+[1]Ergebnisdaten!G153+[1]Ergebnisdaten!G154+[1]Ergebnisdaten!G591+[1]Ergebnisdaten!G592+[1]Ergebnisdaten!G599+[1]Ergebnisdaten!G600+[1]Ergebnisdaten!G601</f>
        <v>0</v>
      </c>
      <c r="G225" s="12">
        <f>[1]Ergebnisdaten!H99+[1]Ergebnisdaten!H100+[1]Ergebnisdaten!H107+[1]Ergebnisdaten!H108+[1]Ergebnisdaten!H109+[1]Ergebnisdaten!H144+[1]Ergebnisdaten!H145+[1]Ergebnisdaten!H152+[1]Ergebnisdaten!H153+[1]Ergebnisdaten!H154+[1]Ergebnisdaten!H591+[1]Ergebnisdaten!H592+[1]Ergebnisdaten!H599+[1]Ergebnisdaten!H600+[1]Ergebnisdaten!H601</f>
        <v>67377267.831483349</v>
      </c>
      <c r="H225" s="12">
        <f>[1]Ergebnisdaten!I99+[1]Ergebnisdaten!I100+[1]Ergebnisdaten!I107+[1]Ergebnisdaten!I108+[1]Ergebnisdaten!I109+[1]Ergebnisdaten!I144+[1]Ergebnisdaten!I145+[1]Ergebnisdaten!I152+[1]Ergebnisdaten!I153+[1]Ergebnisdaten!I154+[1]Ergebnisdaten!I591+[1]Ergebnisdaten!I592+[1]Ergebnisdaten!I599+[1]Ergebnisdaten!I600+[1]Ergebnisdaten!I601</f>
        <v>0</v>
      </c>
      <c r="I225" s="12">
        <f>[1]Ergebnisdaten!J99+[1]Ergebnisdaten!J100+[1]Ergebnisdaten!J107+[1]Ergebnisdaten!J108+[1]Ergebnisdaten!J109+[1]Ergebnisdaten!J144+[1]Ergebnisdaten!J145+[1]Ergebnisdaten!J152+[1]Ergebnisdaten!J153+[1]Ergebnisdaten!J154+[1]Ergebnisdaten!J591+[1]Ergebnisdaten!J592+[1]Ergebnisdaten!J599+[1]Ergebnisdaten!J600+[1]Ergebnisdaten!J601</f>
        <v>0</v>
      </c>
      <c r="J225" s="12">
        <f t="shared" si="27"/>
        <v>82499098.708112031</v>
      </c>
      <c r="K225" s="36">
        <f t="shared" si="28"/>
        <v>296.99675534920334</v>
      </c>
      <c r="L225" s="36"/>
    </row>
    <row r="226" spans="1:12" x14ac:dyDescent="0.2">
      <c r="A226" s="27" t="s">
        <v>59</v>
      </c>
      <c r="B226" s="12">
        <f>[1]Ergebnisdaten!C321+[1]Ergebnisdaten!C322+[1]Ergebnisdaten!C329+[1]Ergebnisdaten!C330+[1]Ergebnisdaten!C331+[1]Ergebnisdaten!C365+[1]Ergebnisdaten!C366+[1]Ergebnisdaten!C373+[1]Ergebnisdaten!C374+[1]Ergebnisdaten!C375+[1]Ergebnisdaten!C409+[1]Ergebnisdaten!C410+[1]Ergebnisdaten!C417+[1]Ergebnisdaten!C418+[1]Ergebnisdaten!C419</f>
        <v>0</v>
      </c>
      <c r="C226" s="12">
        <f>[1]Ergebnisdaten!D321+[1]Ergebnisdaten!D322+[1]Ergebnisdaten!D329+[1]Ergebnisdaten!D330+[1]Ergebnisdaten!D331+[1]Ergebnisdaten!D365+[1]Ergebnisdaten!D366+[1]Ergebnisdaten!D373+[1]Ergebnisdaten!D374+[1]Ergebnisdaten!D375+[1]Ergebnisdaten!D409+[1]Ergebnisdaten!D410+[1]Ergebnisdaten!D417+[1]Ergebnisdaten!D418+[1]Ergebnisdaten!D419</f>
        <v>0</v>
      </c>
      <c r="D226" s="12">
        <f>[1]Ergebnisdaten!E321+[1]Ergebnisdaten!E322+[1]Ergebnisdaten!E329+[1]Ergebnisdaten!E330+[1]Ergebnisdaten!E331+[1]Ergebnisdaten!E365+[1]Ergebnisdaten!E366+[1]Ergebnisdaten!E373+[1]Ergebnisdaten!E374+[1]Ergebnisdaten!E375+[1]Ergebnisdaten!E409+[1]Ergebnisdaten!E410+[1]Ergebnisdaten!E417+[1]Ergebnisdaten!E418+[1]Ergebnisdaten!E419</f>
        <v>0</v>
      </c>
      <c r="E226" s="12">
        <f>[1]Ergebnisdaten!F321+[1]Ergebnisdaten!F322+[1]Ergebnisdaten!F329+[1]Ergebnisdaten!F330+[1]Ergebnisdaten!F331+[1]Ergebnisdaten!F365+[1]Ergebnisdaten!F366+[1]Ergebnisdaten!F373+[1]Ergebnisdaten!F374+[1]Ergebnisdaten!F375+[1]Ergebnisdaten!F409+[1]Ergebnisdaten!F410+[1]Ergebnisdaten!F417+[1]Ergebnisdaten!F418+[1]Ergebnisdaten!F419</f>
        <v>14232108.531523233</v>
      </c>
      <c r="F226" s="12">
        <f>[1]Ergebnisdaten!G321+[1]Ergebnisdaten!G322+[1]Ergebnisdaten!G329+[1]Ergebnisdaten!G330+[1]Ergebnisdaten!G331+[1]Ergebnisdaten!G365+[1]Ergebnisdaten!G366+[1]Ergebnisdaten!G373+[1]Ergebnisdaten!G374+[1]Ergebnisdaten!G375+[1]Ergebnisdaten!G409+[1]Ergebnisdaten!G410+[1]Ergebnisdaten!G417+[1]Ergebnisdaten!G418+[1]Ergebnisdaten!G419</f>
        <v>12424837.416211389</v>
      </c>
      <c r="G226" s="12">
        <f>[1]Ergebnisdaten!H321+[1]Ergebnisdaten!H322+[1]Ergebnisdaten!H329+[1]Ergebnisdaten!H330+[1]Ergebnisdaten!H331+[1]Ergebnisdaten!H365+[1]Ergebnisdaten!H366+[1]Ergebnisdaten!H373+[1]Ergebnisdaten!H374+[1]Ergebnisdaten!H375+[1]Ergebnisdaten!H409+[1]Ergebnisdaten!H410+[1]Ergebnisdaten!H417+[1]Ergebnisdaten!H418+[1]Ergebnisdaten!H419</f>
        <v>247077237.49520427</v>
      </c>
      <c r="H226" s="12">
        <f>[1]Ergebnisdaten!I321+[1]Ergebnisdaten!I322+[1]Ergebnisdaten!I329+[1]Ergebnisdaten!I330+[1]Ergebnisdaten!I331+[1]Ergebnisdaten!I365+[1]Ergebnisdaten!I366+[1]Ergebnisdaten!I373+[1]Ergebnisdaten!I374+[1]Ergebnisdaten!I375+[1]Ergebnisdaten!I409+[1]Ergebnisdaten!I410+[1]Ergebnisdaten!I417+[1]Ergebnisdaten!I418+[1]Ergebnisdaten!I419</f>
        <v>0</v>
      </c>
      <c r="I226" s="12">
        <f>[1]Ergebnisdaten!J321+[1]Ergebnisdaten!J322+[1]Ergebnisdaten!J329+[1]Ergebnisdaten!J330+[1]Ergebnisdaten!J331+[1]Ergebnisdaten!J365+[1]Ergebnisdaten!J366+[1]Ergebnisdaten!J373+[1]Ergebnisdaten!J374+[1]Ergebnisdaten!J375+[1]Ergebnisdaten!J409+[1]Ergebnisdaten!J410+[1]Ergebnisdaten!J417+[1]Ergebnisdaten!J418+[1]Ergebnisdaten!J419</f>
        <v>0</v>
      </c>
      <c r="J226" s="12">
        <f t="shared" si="27"/>
        <v>273734183.44293892</v>
      </c>
      <c r="K226" s="36">
        <f t="shared" si="28"/>
        <v>985.44306039458024</v>
      </c>
      <c r="L226" s="36"/>
    </row>
    <row r="227" spans="1:12" x14ac:dyDescent="0.2">
      <c r="A227" s="27" t="s">
        <v>60</v>
      </c>
      <c r="B227" s="12">
        <f>[1]Ergebnisdaten!C277+[1]Ergebnisdaten!C278+[1]Ergebnisdaten!C285+[1]Ergebnisdaten!C286+[1]Ergebnisdaten!C287</f>
        <v>0</v>
      </c>
      <c r="C227" s="12">
        <f>[1]Ergebnisdaten!D277+[1]Ergebnisdaten!D278+[1]Ergebnisdaten!D285+[1]Ergebnisdaten!D286+[1]Ergebnisdaten!D287</f>
        <v>0</v>
      </c>
      <c r="D227" s="12">
        <f>[1]Ergebnisdaten!E277+[1]Ergebnisdaten!E278+[1]Ergebnisdaten!E285+[1]Ergebnisdaten!E286+[1]Ergebnisdaten!E287</f>
        <v>0</v>
      </c>
      <c r="E227" s="12">
        <f>[1]Ergebnisdaten!F277+[1]Ergebnisdaten!F278+[1]Ergebnisdaten!F285+[1]Ergebnisdaten!F286+[1]Ergebnisdaten!F287</f>
        <v>45966886.672154471</v>
      </c>
      <c r="F227" s="12">
        <f>[1]Ergebnisdaten!G277+[1]Ergebnisdaten!G278+[1]Ergebnisdaten!G285+[1]Ergebnisdaten!G286+[1]Ergebnisdaten!G287</f>
        <v>0</v>
      </c>
      <c r="G227" s="12">
        <f>[1]Ergebnisdaten!H277+[1]Ergebnisdaten!H278+[1]Ergebnisdaten!H285+[1]Ergebnisdaten!H286+[1]Ergebnisdaten!H287</f>
        <v>962839670.87498379</v>
      </c>
      <c r="H227" s="12">
        <f>[1]Ergebnisdaten!I277+[1]Ergebnisdaten!I278+[1]Ergebnisdaten!I285+[1]Ergebnisdaten!I286+[1]Ergebnisdaten!I287</f>
        <v>0</v>
      </c>
      <c r="I227" s="12">
        <f>[1]Ergebnisdaten!J277+[1]Ergebnisdaten!J278+[1]Ergebnisdaten!J285+[1]Ergebnisdaten!J286+[1]Ergebnisdaten!J287</f>
        <v>0</v>
      </c>
      <c r="J227" s="12">
        <f t="shared" si="27"/>
        <v>1008806557.5471382</v>
      </c>
      <c r="K227" s="36">
        <f t="shared" si="28"/>
        <v>3631.7036071696975</v>
      </c>
      <c r="L227" s="36">
        <f>SUM(K220:K227)</f>
        <v>96379.601449370472</v>
      </c>
    </row>
    <row r="228" spans="1:12" x14ac:dyDescent="0.2">
      <c r="A228" s="37" t="s">
        <v>7</v>
      </c>
      <c r="B228" s="12">
        <f>[1]Ergebnisdaten!C500+[1]Ergebnisdaten!C501+[1]Ergebnisdaten!C508+[1]Ergebnisdaten!C509+[1]Ergebnisdaten!C510</f>
        <v>7726546245.4920454</v>
      </c>
      <c r="C228" s="12">
        <f>[1]Ergebnisdaten!D500+[1]Ergebnisdaten!D501+[1]Ergebnisdaten!D508+[1]Ergebnisdaten!D509+[1]Ergebnisdaten!D510</f>
        <v>6744048417.419919</v>
      </c>
      <c r="D228" s="12">
        <f>[1]Ergebnisdaten!E500+[1]Ergebnisdaten!E501+[1]Ergebnisdaten!E508+[1]Ergebnisdaten!E509+[1]Ergebnisdaten!E510</f>
        <v>1652320174.6549573</v>
      </c>
      <c r="E228" s="12">
        <f>[1]Ergebnisdaten!F500+[1]Ergebnisdaten!F501+[1]Ergebnisdaten!F508+[1]Ergebnisdaten!F509+[1]Ergebnisdaten!F510</f>
        <v>226840801.3109349</v>
      </c>
      <c r="F228" s="12">
        <f>[1]Ergebnisdaten!G500+[1]Ergebnisdaten!G501+[1]Ergebnisdaten!G508+[1]Ergebnisdaten!G509+[1]Ergebnisdaten!G510</f>
        <v>61814764.420644395</v>
      </c>
      <c r="G228" s="12">
        <f>[1]Ergebnisdaten!H500+[1]Ergebnisdaten!H501+[1]Ergebnisdaten!H508+[1]Ergebnisdaten!H509+[1]Ergebnisdaten!H510</f>
        <v>2013941037.1271083</v>
      </c>
      <c r="H228" s="12">
        <f>[1]Ergebnisdaten!I500+[1]Ergebnisdaten!I501+[1]Ergebnisdaten!I508+[1]Ergebnisdaten!I509+[1]Ergebnisdaten!I510</f>
        <v>1551138311.3101575</v>
      </c>
      <c r="I228" s="12">
        <f>[1]Ergebnisdaten!J500+[1]Ergebnisdaten!J501+[1]Ergebnisdaten!J508+[1]Ergebnisdaten!J509+[1]Ergebnisdaten!J510</f>
        <v>579400760.49440217</v>
      </c>
      <c r="J228" s="12">
        <f t="shared" si="27"/>
        <v>20556050512.230171</v>
      </c>
    </row>
    <row r="229" spans="1:12" ht="15" x14ac:dyDescent="0.25">
      <c r="A229" s="31" t="s">
        <v>3</v>
      </c>
      <c r="B229" s="30">
        <f t="shared" ref="B229:J229" si="29">SUM(B220:B228)</f>
        <v>7726546245.4920454</v>
      </c>
      <c r="C229" s="30">
        <f t="shared" si="29"/>
        <v>6744048417.419919</v>
      </c>
      <c r="D229" s="30">
        <f t="shared" si="29"/>
        <v>1652320174.6549573</v>
      </c>
      <c r="E229" s="30">
        <f t="shared" si="29"/>
        <v>971550501.8582449</v>
      </c>
      <c r="F229" s="30">
        <f t="shared" si="29"/>
        <v>89068058.110090896</v>
      </c>
      <c r="G229" s="30">
        <f t="shared" si="29"/>
        <v>28014089556.60437</v>
      </c>
      <c r="H229" s="30">
        <f t="shared" si="29"/>
        <v>1551138311.3101575</v>
      </c>
      <c r="I229" s="30">
        <f t="shared" si="29"/>
        <v>579400760.49440217</v>
      </c>
      <c r="J229" s="30">
        <f t="shared" si="29"/>
        <v>47328162025.944191</v>
      </c>
      <c r="K229" s="36">
        <f>CONVERT(J229,"kWh","TJ")</f>
        <v>170381.38329339909</v>
      </c>
    </row>
    <row r="230" spans="1:12" ht="15" x14ac:dyDescent="0.25">
      <c r="A230" s="24"/>
      <c r="B230" s="39"/>
      <c r="C230" s="39"/>
      <c r="D230" s="39"/>
      <c r="E230" s="39"/>
      <c r="F230" s="39"/>
    </row>
    <row r="231" spans="1:12" ht="18" x14ac:dyDescent="0.25">
      <c r="A231" s="1" t="s">
        <v>64</v>
      </c>
    </row>
    <row r="232" spans="1:12" ht="86.25" x14ac:dyDescent="0.2">
      <c r="A232" s="33">
        <v>2019</v>
      </c>
      <c r="B232" s="4" t="str">
        <f>[1]Ergebnisdaten!$C$312</f>
        <v>Beleuchtung</v>
      </c>
      <c r="C232" s="4" t="str">
        <f>[1]Ergebnisdaten!$D$312</f>
        <v>IKT</v>
      </c>
      <c r="D232" s="4" t="str">
        <f>[1]Ergebnisdaten!$E$312</f>
        <v>Mechanische Energie</v>
      </c>
      <c r="E232" s="4" t="str">
        <f>[1]Ergebnisdaten!$F$312</f>
        <v>Warmwasser</v>
      </c>
      <c r="F232" s="4" t="str">
        <f>[1]Ergebnisdaten!$G$312</f>
        <v>Prozesswärme</v>
      </c>
      <c r="G232" s="4" t="str">
        <f>[1]Ergebnisdaten!$H$312</f>
        <v>Raumwärme</v>
      </c>
      <c r="H232" s="4" t="str">
        <f>[1]Ergebnisdaten!$I$312</f>
        <v>Prozesskälte</v>
      </c>
      <c r="I232" s="4" t="str">
        <f>[1]Ergebnisdaten!$J$312</f>
        <v>Klimakälte</v>
      </c>
      <c r="J232" s="34" t="str">
        <f>[1]Ergebnisdaten!$K$312</f>
        <v>Summe (berechnet)</v>
      </c>
    </row>
    <row r="233" spans="1:12" x14ac:dyDescent="0.2">
      <c r="A233" s="27"/>
      <c r="B233" s="8" t="s">
        <v>4</v>
      </c>
      <c r="C233" s="9"/>
      <c r="D233" s="9"/>
      <c r="E233" s="9"/>
      <c r="F233" s="9"/>
      <c r="G233" s="9"/>
      <c r="H233" s="9"/>
      <c r="I233" s="9"/>
      <c r="J233" s="16"/>
    </row>
    <row r="234" spans="1:12" x14ac:dyDescent="0.2">
      <c r="A234" s="27" t="s">
        <v>53</v>
      </c>
      <c r="B234" s="12">
        <f>[1]Ergebnisdaten!C8+[1]Ergebnisdaten!C34+[1]Ergebnisdaten!C38+[1]Ergebnisdaten!C9</f>
        <v>0</v>
      </c>
      <c r="C234" s="12">
        <f>[1]Ergebnisdaten!D8+[1]Ergebnisdaten!D34+[1]Ergebnisdaten!D38+[1]Ergebnisdaten!D9</f>
        <v>0</v>
      </c>
      <c r="D234" s="12">
        <f>[1]Ergebnisdaten!E8+[1]Ergebnisdaten!E34+[1]Ergebnisdaten!E38+[1]Ergebnisdaten!E9</f>
        <v>0</v>
      </c>
      <c r="E234" s="12">
        <f>[1]Ergebnisdaten!F8+[1]Ergebnisdaten!F34+[1]Ergebnisdaten!F38+[1]Ergebnisdaten!F9</f>
        <v>0</v>
      </c>
      <c r="F234" s="12">
        <f>[1]Ergebnisdaten!G8+[1]Ergebnisdaten!G34+[1]Ergebnisdaten!G38+[1]Ergebnisdaten!G9</f>
        <v>0</v>
      </c>
      <c r="G234" s="12">
        <f>[1]Ergebnisdaten!H8+[1]Ergebnisdaten!H34+[1]Ergebnisdaten!H38+[1]Ergebnisdaten!H9</f>
        <v>0</v>
      </c>
      <c r="H234" s="12">
        <f>[1]Ergebnisdaten!I8+[1]Ergebnisdaten!I34+[1]Ergebnisdaten!I38+[1]Ergebnisdaten!I9</f>
        <v>0</v>
      </c>
      <c r="I234" s="12">
        <f>[1]Ergebnisdaten!J8+[1]Ergebnisdaten!J34+[1]Ergebnisdaten!J38+[1]Ergebnisdaten!J9</f>
        <v>0</v>
      </c>
      <c r="J234" s="12">
        <f>SUM(B234:I234)</f>
        <v>0</v>
      </c>
      <c r="K234" s="36">
        <f>CONVERT(J234,"kWh","TJ")</f>
        <v>0</v>
      </c>
      <c r="L234" s="36"/>
    </row>
    <row r="235" spans="1:12" x14ac:dyDescent="0.2">
      <c r="A235" s="27" t="s">
        <v>54</v>
      </c>
      <c r="B235" s="12">
        <f>'[1]Skalierung Kraftstoffe'!C8+'[1]Skalierung Kraftstoffe'!C9+'[1]Skalierung Kraftstoffe'!C34+'[1]Skalierung Kraftstoffe'!C38+'[1]Skalierung Kraftstoffe'!C52+'[1]Skalierung Kraftstoffe'!C53+'[1]Skalierung Kraftstoffe'!C78+'[1]Skalierung Kraftstoffe'!C82+'[1]Skalierung Kraftstoffe'!C96+'[1]Skalierung Kraftstoffe'!C97+'[1]Skalierung Kraftstoffe'!C122+'[1]Skalierung Kraftstoffe'!C126</f>
        <v>0</v>
      </c>
      <c r="C235" s="12">
        <f>'[1]Skalierung Kraftstoffe'!D8+'[1]Skalierung Kraftstoffe'!D9+'[1]Skalierung Kraftstoffe'!D34+'[1]Skalierung Kraftstoffe'!D38+'[1]Skalierung Kraftstoffe'!D52+'[1]Skalierung Kraftstoffe'!D53+'[1]Skalierung Kraftstoffe'!D78+'[1]Skalierung Kraftstoffe'!D82+'[1]Skalierung Kraftstoffe'!D96+'[1]Skalierung Kraftstoffe'!D97+'[1]Skalierung Kraftstoffe'!D122+'[1]Skalierung Kraftstoffe'!D126</f>
        <v>0</v>
      </c>
      <c r="D235" s="12">
        <f>'[1]Skalierung Kraftstoffe'!E8+'[1]Skalierung Kraftstoffe'!E9+'[1]Skalierung Kraftstoffe'!E34+'[1]Skalierung Kraftstoffe'!E38+'[1]Skalierung Kraftstoffe'!E52+'[1]Skalierung Kraftstoffe'!E53+'[1]Skalierung Kraftstoffe'!E78+'[1]Skalierung Kraftstoffe'!E82+'[1]Skalierung Kraftstoffe'!E96+'[1]Skalierung Kraftstoffe'!E97+'[1]Skalierung Kraftstoffe'!E122+'[1]Skalierung Kraftstoffe'!E126</f>
        <v>1667207194.9307036</v>
      </c>
      <c r="E235" s="12">
        <f>'[1]Skalierung Kraftstoffe'!F8+'[1]Skalierung Kraftstoffe'!F9+'[1]Skalierung Kraftstoffe'!F34+'[1]Skalierung Kraftstoffe'!F38+'[1]Skalierung Kraftstoffe'!F52+'[1]Skalierung Kraftstoffe'!F53+'[1]Skalierung Kraftstoffe'!F78+'[1]Skalierung Kraftstoffe'!F82+'[1]Skalierung Kraftstoffe'!F96+'[1]Skalierung Kraftstoffe'!F97+'[1]Skalierung Kraftstoffe'!F122+'[1]Skalierung Kraftstoffe'!F126</f>
        <v>0</v>
      </c>
      <c r="F235" s="12">
        <f>'[1]Skalierung Kraftstoffe'!G8+'[1]Skalierung Kraftstoffe'!G9+'[1]Skalierung Kraftstoffe'!G34+'[1]Skalierung Kraftstoffe'!G38+'[1]Skalierung Kraftstoffe'!G52+'[1]Skalierung Kraftstoffe'!G53+'[1]Skalierung Kraftstoffe'!G78+'[1]Skalierung Kraftstoffe'!G82+'[1]Skalierung Kraftstoffe'!G96+'[1]Skalierung Kraftstoffe'!G97+'[1]Skalierung Kraftstoffe'!G122+'[1]Skalierung Kraftstoffe'!G126</f>
        <v>0</v>
      </c>
      <c r="G235" s="12">
        <f>'[1]Skalierung Kraftstoffe'!H8+'[1]Skalierung Kraftstoffe'!H9+'[1]Skalierung Kraftstoffe'!H34+'[1]Skalierung Kraftstoffe'!H38+'[1]Skalierung Kraftstoffe'!H52+'[1]Skalierung Kraftstoffe'!H53+'[1]Skalierung Kraftstoffe'!H78+'[1]Skalierung Kraftstoffe'!H82+'[1]Skalierung Kraftstoffe'!H96+'[1]Skalierung Kraftstoffe'!H97+'[1]Skalierung Kraftstoffe'!H122+'[1]Skalierung Kraftstoffe'!H126</f>
        <v>0</v>
      </c>
      <c r="H235" s="12">
        <f>'[1]Skalierung Kraftstoffe'!I8+'[1]Skalierung Kraftstoffe'!I9+'[1]Skalierung Kraftstoffe'!I34+'[1]Skalierung Kraftstoffe'!I38+'[1]Skalierung Kraftstoffe'!I52+'[1]Skalierung Kraftstoffe'!I53+'[1]Skalierung Kraftstoffe'!I78+'[1]Skalierung Kraftstoffe'!I82+'[1]Skalierung Kraftstoffe'!I96+'[1]Skalierung Kraftstoffe'!I97+'[1]Skalierung Kraftstoffe'!I122+'[1]Skalierung Kraftstoffe'!I126</f>
        <v>0</v>
      </c>
      <c r="I235" s="12">
        <f>'[1]Skalierung Kraftstoffe'!J8+'[1]Skalierung Kraftstoffe'!J9+'[1]Skalierung Kraftstoffe'!J34+'[1]Skalierung Kraftstoffe'!J38+'[1]Skalierung Kraftstoffe'!J52+'[1]Skalierung Kraftstoffe'!J53+'[1]Skalierung Kraftstoffe'!J78+'[1]Skalierung Kraftstoffe'!J82+'[1]Skalierung Kraftstoffe'!J96+'[1]Skalierung Kraftstoffe'!J97+'[1]Skalierung Kraftstoffe'!J122+'[1]Skalierung Kraftstoffe'!J126</f>
        <v>0</v>
      </c>
      <c r="J235" s="12">
        <f t="shared" ref="J235:J242" si="30">SUM(B235:I235)</f>
        <v>1667207194.9307036</v>
      </c>
      <c r="K235" s="36">
        <f t="shared" ref="K235:K241" si="31">CONVERT(J235,"kWh","TJ")</f>
        <v>6001.9459017505333</v>
      </c>
      <c r="L235" s="36"/>
    </row>
    <row r="236" spans="1:12" x14ac:dyDescent="0.2">
      <c r="A236" s="27" t="s">
        <v>55</v>
      </c>
      <c r="B236" s="12">
        <f>[1]Ergebnisdaten!C230+[1]Ergebnisdaten!C231+[1]Ergebnisdaten!C256+[1]Ergebnisdaten!C260</f>
        <v>0</v>
      </c>
      <c r="C236" s="12">
        <f>[1]Ergebnisdaten!D230+[1]Ergebnisdaten!D231+[1]Ergebnisdaten!D256+[1]Ergebnisdaten!D260</f>
        <v>0</v>
      </c>
      <c r="D236" s="12">
        <f>[1]Ergebnisdaten!E230+[1]Ergebnisdaten!E231+[1]Ergebnisdaten!E256+[1]Ergebnisdaten!E260</f>
        <v>0</v>
      </c>
      <c r="E236" s="12">
        <f>[1]Ergebnisdaten!F230+[1]Ergebnisdaten!F231+[1]Ergebnisdaten!F256+[1]Ergebnisdaten!F260</f>
        <v>1684596.0427254175</v>
      </c>
      <c r="F236" s="12">
        <f>[1]Ergebnisdaten!G230+[1]Ergebnisdaten!G231+[1]Ergebnisdaten!G256+[1]Ergebnisdaten!G260</f>
        <v>0</v>
      </c>
      <c r="G236" s="12">
        <f>[1]Ergebnisdaten!H230+[1]Ergebnisdaten!H231+[1]Ergebnisdaten!H256+[1]Ergebnisdaten!H260</f>
        <v>805259056.66849029</v>
      </c>
      <c r="H236" s="12">
        <f>[1]Ergebnisdaten!I230+[1]Ergebnisdaten!I231+[1]Ergebnisdaten!I256+[1]Ergebnisdaten!I260</f>
        <v>0</v>
      </c>
      <c r="I236" s="12">
        <f>[1]Ergebnisdaten!J230+[1]Ergebnisdaten!J231+[1]Ergebnisdaten!J256+[1]Ergebnisdaten!J260</f>
        <v>0</v>
      </c>
      <c r="J236" s="12">
        <f t="shared" si="30"/>
        <v>806943652.71121573</v>
      </c>
      <c r="K236" s="36">
        <f t="shared" si="31"/>
        <v>2904.9971497603769</v>
      </c>
      <c r="L236" s="36"/>
    </row>
    <row r="237" spans="1:12" x14ac:dyDescent="0.2">
      <c r="A237" s="27" t="s">
        <v>56</v>
      </c>
      <c r="B237" s="12">
        <f>[1]Ergebnisdaten!C544+[1]Ergebnisdaten!C545+[1]Ergebnisdaten!C570+[1]Ergebnisdaten!C574</f>
        <v>0</v>
      </c>
      <c r="C237" s="12">
        <f>[1]Ergebnisdaten!D544+[1]Ergebnisdaten!D545+[1]Ergebnisdaten!D570+[1]Ergebnisdaten!D574</f>
        <v>0</v>
      </c>
      <c r="D237" s="12">
        <f>[1]Ergebnisdaten!E544+[1]Ergebnisdaten!E545+[1]Ergebnisdaten!E570+[1]Ergebnisdaten!E574</f>
        <v>0</v>
      </c>
      <c r="E237" s="12">
        <f>[1]Ergebnisdaten!F544+[1]Ergebnisdaten!F545+[1]Ergebnisdaten!F570+[1]Ergebnisdaten!F574</f>
        <v>2443.4696388517114</v>
      </c>
      <c r="F237" s="12">
        <f>[1]Ergebnisdaten!G544+[1]Ergebnisdaten!G545+[1]Ergebnisdaten!G570+[1]Ergebnisdaten!G574</f>
        <v>0</v>
      </c>
      <c r="G237" s="12">
        <f>[1]Ergebnisdaten!H544+[1]Ergebnisdaten!H545+[1]Ergebnisdaten!H570+[1]Ergebnisdaten!H574</f>
        <v>167440.12439480837</v>
      </c>
      <c r="H237" s="12">
        <f>[1]Ergebnisdaten!I544+[1]Ergebnisdaten!I545+[1]Ergebnisdaten!I570+[1]Ergebnisdaten!I574</f>
        <v>0</v>
      </c>
      <c r="I237" s="12">
        <f>[1]Ergebnisdaten!J544+[1]Ergebnisdaten!J545+[1]Ergebnisdaten!J570+[1]Ergebnisdaten!J574</f>
        <v>0</v>
      </c>
      <c r="J237" s="12">
        <f t="shared" si="30"/>
        <v>169883.59403366008</v>
      </c>
      <c r="K237" s="36">
        <f t="shared" si="31"/>
        <v>0.61158093852117634</v>
      </c>
      <c r="L237" s="36"/>
    </row>
    <row r="238" spans="1:12" x14ac:dyDescent="0.2">
      <c r="A238" s="27" t="s">
        <v>57</v>
      </c>
      <c r="B238" s="12">
        <f>[1]Ergebnisdaten!C52+[1]Ergebnisdaten!C53+[1]Ergebnisdaten!C78+[1]Ergebnisdaten!C82</f>
        <v>0</v>
      </c>
      <c r="C238" s="12">
        <f>[1]Ergebnisdaten!D52+[1]Ergebnisdaten!D53+[1]Ergebnisdaten!D78+[1]Ergebnisdaten!D82</f>
        <v>0</v>
      </c>
      <c r="D238" s="12">
        <f>[1]Ergebnisdaten!E52+[1]Ergebnisdaten!E53+[1]Ergebnisdaten!E78+[1]Ergebnisdaten!E82</f>
        <v>0</v>
      </c>
      <c r="E238" s="12">
        <f>[1]Ergebnisdaten!F52+[1]Ergebnisdaten!F53+[1]Ergebnisdaten!F78+[1]Ergebnisdaten!F82</f>
        <v>318899965.15371823</v>
      </c>
      <c r="F238" s="12">
        <f>[1]Ergebnisdaten!G52+[1]Ergebnisdaten!G53+[1]Ergebnisdaten!G78+[1]Ergebnisdaten!G82</f>
        <v>8558289.2747530267</v>
      </c>
      <c r="G238" s="12">
        <f>[1]Ergebnisdaten!H52+[1]Ergebnisdaten!H53+[1]Ergebnisdaten!H78+[1]Ergebnisdaten!H82</f>
        <v>1966807262.213465</v>
      </c>
      <c r="H238" s="12">
        <f>[1]Ergebnisdaten!I52+[1]Ergebnisdaten!I53+[1]Ergebnisdaten!I78+[1]Ergebnisdaten!I82</f>
        <v>0</v>
      </c>
      <c r="I238" s="12">
        <f>[1]Ergebnisdaten!J52+[1]Ergebnisdaten!J53+[1]Ergebnisdaten!J78+[1]Ergebnisdaten!J82</f>
        <v>0</v>
      </c>
      <c r="J238" s="12">
        <f t="shared" si="30"/>
        <v>2294265516.6419363</v>
      </c>
      <c r="K238" s="36">
        <f t="shared" si="31"/>
        <v>8259.355859910971</v>
      </c>
      <c r="L238" s="36"/>
    </row>
    <row r="239" spans="1:12" x14ac:dyDescent="0.2">
      <c r="A239" s="27" t="s">
        <v>58</v>
      </c>
      <c r="B239" s="12">
        <f>[1]Ergebnisdaten!C96+[1]Ergebnisdaten!C97+[1]Ergebnisdaten!C122+[1]Ergebnisdaten!C126+[1]Ergebnisdaten!C141+[1]Ergebnisdaten!C142+[1]Ergebnisdaten!C167+[1]Ergebnisdaten!C171+[1]Ergebnisdaten!C588+[1]Ergebnisdaten!C589+[1]Ergebnisdaten!C614+[1]Ergebnisdaten!C618</f>
        <v>0</v>
      </c>
      <c r="C239" s="12">
        <f>[1]Ergebnisdaten!D96+[1]Ergebnisdaten!D97+[1]Ergebnisdaten!D122+[1]Ergebnisdaten!D126+[1]Ergebnisdaten!D141+[1]Ergebnisdaten!D142+[1]Ergebnisdaten!D167+[1]Ergebnisdaten!D171+[1]Ergebnisdaten!D588+[1]Ergebnisdaten!D589+[1]Ergebnisdaten!D614+[1]Ergebnisdaten!D618</f>
        <v>0</v>
      </c>
      <c r="D239" s="12">
        <f>[1]Ergebnisdaten!E96+[1]Ergebnisdaten!E97+[1]Ergebnisdaten!E122+[1]Ergebnisdaten!E126+[1]Ergebnisdaten!E141+[1]Ergebnisdaten!E142+[1]Ergebnisdaten!E167+[1]Ergebnisdaten!E171+[1]Ergebnisdaten!E588+[1]Ergebnisdaten!E589+[1]Ergebnisdaten!E614+[1]Ergebnisdaten!E618</f>
        <v>48436439.460327901</v>
      </c>
      <c r="E239" s="12">
        <f>[1]Ergebnisdaten!F96+[1]Ergebnisdaten!F97+[1]Ergebnisdaten!F122+[1]Ergebnisdaten!F126+[1]Ergebnisdaten!F141+[1]Ergebnisdaten!F142+[1]Ergebnisdaten!F167+[1]Ergebnisdaten!F171+[1]Ergebnisdaten!F588+[1]Ergebnisdaten!F589+[1]Ergebnisdaten!F614+[1]Ergebnisdaten!F618</f>
        <v>2201122.727035366</v>
      </c>
      <c r="F239" s="12">
        <f>[1]Ergebnisdaten!G96+[1]Ergebnisdaten!G97+[1]Ergebnisdaten!G122+[1]Ergebnisdaten!G126+[1]Ergebnisdaten!G141+[1]Ergebnisdaten!G142+[1]Ergebnisdaten!G167+[1]Ergebnisdaten!G171+[1]Ergebnisdaten!G588+[1]Ergebnisdaten!G589+[1]Ergebnisdaten!G614+[1]Ergebnisdaten!G618</f>
        <v>0</v>
      </c>
      <c r="G239" s="12">
        <f>[1]Ergebnisdaten!H96+[1]Ergebnisdaten!H97+[1]Ergebnisdaten!H122+[1]Ergebnisdaten!H126+[1]Ergebnisdaten!H141+[1]Ergebnisdaten!H142+[1]Ergebnisdaten!H167+[1]Ergebnisdaten!H171+[1]Ergebnisdaten!H588+[1]Ergebnisdaten!H589+[1]Ergebnisdaten!H614+[1]Ergebnisdaten!H618</f>
        <v>47873820.749045961</v>
      </c>
      <c r="H239" s="12">
        <f>[1]Ergebnisdaten!I96+[1]Ergebnisdaten!I97+[1]Ergebnisdaten!I122+[1]Ergebnisdaten!I126+[1]Ergebnisdaten!I141+[1]Ergebnisdaten!I142+[1]Ergebnisdaten!I167+[1]Ergebnisdaten!I171+[1]Ergebnisdaten!I588+[1]Ergebnisdaten!I589+[1]Ergebnisdaten!I614+[1]Ergebnisdaten!I618</f>
        <v>0</v>
      </c>
      <c r="I239" s="12">
        <f>[1]Ergebnisdaten!J96+[1]Ergebnisdaten!J97+[1]Ergebnisdaten!J122+[1]Ergebnisdaten!J126+[1]Ergebnisdaten!J141+[1]Ergebnisdaten!J142+[1]Ergebnisdaten!J167+[1]Ergebnisdaten!J171+[1]Ergebnisdaten!J588+[1]Ergebnisdaten!J589+[1]Ergebnisdaten!J614+[1]Ergebnisdaten!J618</f>
        <v>0</v>
      </c>
      <c r="J239" s="12">
        <f t="shared" si="30"/>
        <v>98511382.936409235</v>
      </c>
      <c r="K239" s="36">
        <f t="shared" si="31"/>
        <v>354.64097857107328</v>
      </c>
      <c r="L239" s="36"/>
    </row>
    <row r="240" spans="1:12" x14ac:dyDescent="0.2">
      <c r="A240" s="27" t="s">
        <v>59</v>
      </c>
      <c r="B240" s="12">
        <f>[1]Ergebnisdaten!C318+[1]Ergebnisdaten!C319+[1]Ergebnisdaten!C344+[1]Ergebnisdaten!C348+[1]Ergebnisdaten!C362+[1]Ergebnisdaten!C363+[1]Ergebnisdaten!C388+[1]Ergebnisdaten!C392+[1]Ergebnisdaten!C406+[1]Ergebnisdaten!C407+[1]Ergebnisdaten!C432+[1]Ergebnisdaten!C436</f>
        <v>0</v>
      </c>
      <c r="C240" s="12">
        <f>[1]Ergebnisdaten!D318+[1]Ergebnisdaten!D319+[1]Ergebnisdaten!D344+[1]Ergebnisdaten!D348+[1]Ergebnisdaten!D362+[1]Ergebnisdaten!D363+[1]Ergebnisdaten!D388+[1]Ergebnisdaten!D392+[1]Ergebnisdaten!D406+[1]Ergebnisdaten!D407+[1]Ergebnisdaten!D432+[1]Ergebnisdaten!D436</f>
        <v>0</v>
      </c>
      <c r="D240" s="12">
        <f>[1]Ergebnisdaten!E318+[1]Ergebnisdaten!E319+[1]Ergebnisdaten!E344+[1]Ergebnisdaten!E348+[1]Ergebnisdaten!E362+[1]Ergebnisdaten!E363+[1]Ergebnisdaten!E388+[1]Ergebnisdaten!E392+[1]Ergebnisdaten!E406+[1]Ergebnisdaten!E407+[1]Ergebnisdaten!E432+[1]Ergebnisdaten!E436</f>
        <v>0</v>
      </c>
      <c r="E240" s="12">
        <f>[1]Ergebnisdaten!F318+[1]Ergebnisdaten!F319+[1]Ergebnisdaten!F344+[1]Ergebnisdaten!F348+[1]Ergebnisdaten!F362+[1]Ergebnisdaten!F363+[1]Ergebnisdaten!F388+[1]Ergebnisdaten!F392+[1]Ergebnisdaten!F406+[1]Ergebnisdaten!F407+[1]Ergebnisdaten!F432+[1]Ergebnisdaten!F436</f>
        <v>39062538.12390577</v>
      </c>
      <c r="F240" s="12">
        <f>[1]Ergebnisdaten!G318+[1]Ergebnisdaten!G319+[1]Ergebnisdaten!G344+[1]Ergebnisdaten!G348+[1]Ergebnisdaten!G362+[1]Ergebnisdaten!G363+[1]Ergebnisdaten!G388+[1]Ergebnisdaten!G392+[1]Ergebnisdaten!G406+[1]Ergebnisdaten!G407+[1]Ergebnisdaten!G432+[1]Ergebnisdaten!G436</f>
        <v>0</v>
      </c>
      <c r="G240" s="12">
        <f>[1]Ergebnisdaten!H318+[1]Ergebnisdaten!H319+[1]Ergebnisdaten!H344+[1]Ergebnisdaten!H348+[1]Ergebnisdaten!H362+[1]Ergebnisdaten!H363+[1]Ergebnisdaten!H388+[1]Ergebnisdaten!H392+[1]Ergebnisdaten!H406+[1]Ergebnisdaten!H407+[1]Ergebnisdaten!H432+[1]Ergebnisdaten!H436</f>
        <v>3005055.0835028682</v>
      </c>
      <c r="H240" s="12">
        <f>[1]Ergebnisdaten!I318+[1]Ergebnisdaten!I319+[1]Ergebnisdaten!I344+[1]Ergebnisdaten!I348+[1]Ergebnisdaten!I362+[1]Ergebnisdaten!I363+[1]Ergebnisdaten!I388+[1]Ergebnisdaten!I392+[1]Ergebnisdaten!I406+[1]Ergebnisdaten!I407+[1]Ergebnisdaten!I432+[1]Ergebnisdaten!I436</f>
        <v>0</v>
      </c>
      <c r="I240" s="12">
        <f>[1]Ergebnisdaten!J318+[1]Ergebnisdaten!J319+[1]Ergebnisdaten!J344+[1]Ergebnisdaten!J348+[1]Ergebnisdaten!J362+[1]Ergebnisdaten!J363+[1]Ergebnisdaten!J388+[1]Ergebnisdaten!J392+[1]Ergebnisdaten!J406+[1]Ergebnisdaten!J407+[1]Ergebnisdaten!J432+[1]Ergebnisdaten!J436</f>
        <v>0</v>
      </c>
      <c r="J240" s="12">
        <f t="shared" si="30"/>
        <v>42067593.207408637</v>
      </c>
      <c r="K240" s="36">
        <f t="shared" si="31"/>
        <v>151.44333554667111</v>
      </c>
      <c r="L240" s="36"/>
    </row>
    <row r="241" spans="1:12" x14ac:dyDescent="0.2">
      <c r="A241" s="27" t="s">
        <v>60</v>
      </c>
      <c r="B241" s="12">
        <f>[1]Ergebnisdaten!C274+[1]Ergebnisdaten!C275+[1]Ergebnisdaten!C300+[1]Ergebnisdaten!C304</f>
        <v>0</v>
      </c>
      <c r="C241" s="12">
        <f>[1]Ergebnisdaten!D274+[1]Ergebnisdaten!D275+[1]Ergebnisdaten!D300+[1]Ergebnisdaten!D304</f>
        <v>0</v>
      </c>
      <c r="D241" s="12">
        <f>[1]Ergebnisdaten!E274+[1]Ergebnisdaten!E275+[1]Ergebnisdaten!E300+[1]Ergebnisdaten!E304</f>
        <v>0</v>
      </c>
      <c r="E241" s="12">
        <f>[1]Ergebnisdaten!F274+[1]Ergebnisdaten!F275+[1]Ergebnisdaten!F300+[1]Ergebnisdaten!F304</f>
        <v>47670893.577004746</v>
      </c>
      <c r="F241" s="12">
        <f>[1]Ergebnisdaten!G274+[1]Ergebnisdaten!G275+[1]Ergebnisdaten!G300+[1]Ergebnisdaten!G304</f>
        <v>50886.264959897977</v>
      </c>
      <c r="G241" s="12">
        <f>[1]Ergebnisdaten!H274+[1]Ergebnisdaten!H275+[1]Ergebnisdaten!H300+[1]Ergebnisdaten!H304</f>
        <v>519115287.71204364</v>
      </c>
      <c r="H241" s="12">
        <f>[1]Ergebnisdaten!I274+[1]Ergebnisdaten!I275+[1]Ergebnisdaten!I300+[1]Ergebnisdaten!I304</f>
        <v>0</v>
      </c>
      <c r="I241" s="12">
        <f>[1]Ergebnisdaten!J274+[1]Ergebnisdaten!J275+[1]Ergebnisdaten!J300+[1]Ergebnisdaten!J304</f>
        <v>0</v>
      </c>
      <c r="J241" s="12">
        <f t="shared" si="30"/>
        <v>566837067.55400825</v>
      </c>
      <c r="K241" s="36">
        <f t="shared" si="31"/>
        <v>2040.6134431944301</v>
      </c>
      <c r="L241" s="36">
        <f>SUM(K234:K241)</f>
        <v>19713.608249672579</v>
      </c>
    </row>
    <row r="242" spans="1:12" x14ac:dyDescent="0.2">
      <c r="A242" s="37" t="s">
        <v>7</v>
      </c>
      <c r="B242" s="12">
        <f>[1]Ergebnisdaten!C497+[1]Ergebnisdaten!C498+[1]Ergebnisdaten!C523+[1]Ergebnisdaten!C527</f>
        <v>1540357194.4421339</v>
      </c>
      <c r="C242" s="12">
        <f>[1]Ergebnisdaten!D497+[1]Ergebnisdaten!D498+[1]Ergebnisdaten!D523+[1]Ergebnisdaten!D527</f>
        <v>1873508713.2893033</v>
      </c>
      <c r="D242" s="12">
        <f>[1]Ergebnisdaten!E497+[1]Ergebnisdaten!E498+[1]Ergebnisdaten!E523+[1]Ergebnisdaten!E527</f>
        <v>317748219.41855717</v>
      </c>
      <c r="E242" s="12">
        <f>[1]Ergebnisdaten!F497+[1]Ergebnisdaten!F498+[1]Ergebnisdaten!F523+[1]Ergebnisdaten!F527</f>
        <v>13297744.604431177</v>
      </c>
      <c r="F242" s="12">
        <f>[1]Ergebnisdaten!G497+[1]Ergebnisdaten!G498+[1]Ergebnisdaten!G523+[1]Ergebnisdaten!G527</f>
        <v>406038866.90808564</v>
      </c>
      <c r="G242" s="12">
        <f>[1]Ergebnisdaten!H497+[1]Ergebnisdaten!H498+[1]Ergebnisdaten!H523+[1]Ergebnisdaten!H527</f>
        <v>290525078.95902324</v>
      </c>
      <c r="H242" s="12">
        <f>[1]Ergebnisdaten!I497+[1]Ergebnisdaten!I498+[1]Ergebnisdaten!I523+[1]Ergebnisdaten!I527</f>
        <v>85413202.208853364</v>
      </c>
      <c r="I242" s="12">
        <f>[1]Ergebnisdaten!J497+[1]Ergebnisdaten!J498+[1]Ergebnisdaten!J523+[1]Ergebnisdaten!J527</f>
        <v>91308631.565298617</v>
      </c>
      <c r="J242" s="12">
        <f t="shared" si="30"/>
        <v>4618197651.3956871</v>
      </c>
    </row>
    <row r="243" spans="1:12" ht="15" x14ac:dyDescent="0.25">
      <c r="A243" s="31" t="s">
        <v>3</v>
      </c>
      <c r="B243" s="30">
        <f t="shared" ref="B243:J243" si="32">SUM(B234:B242)</f>
        <v>1540357194.4421339</v>
      </c>
      <c r="C243" s="30">
        <f t="shared" si="32"/>
        <v>1873508713.2893033</v>
      </c>
      <c r="D243" s="30">
        <f t="shared" si="32"/>
        <v>2033391853.8095887</v>
      </c>
      <c r="E243" s="30">
        <f t="shared" si="32"/>
        <v>422819303.69845951</v>
      </c>
      <c r="F243" s="30">
        <f t="shared" si="32"/>
        <v>414648042.44779855</v>
      </c>
      <c r="G243" s="30">
        <f t="shared" si="32"/>
        <v>3632753001.5099659</v>
      </c>
      <c r="H243" s="30">
        <f t="shared" si="32"/>
        <v>85413202.208853364</v>
      </c>
      <c r="I243" s="30">
        <f t="shared" si="32"/>
        <v>91308631.565298617</v>
      </c>
      <c r="J243" s="30">
        <f t="shared" si="32"/>
        <v>10094199942.971403</v>
      </c>
      <c r="K243" s="36">
        <f>CONVERT(J243,"kWh","TJ")</f>
        <v>36339.11979469705</v>
      </c>
    </row>
    <row r="244" spans="1:12" ht="15" x14ac:dyDescent="0.25">
      <c r="A244" s="24"/>
      <c r="B244" s="39"/>
      <c r="C244" s="39"/>
      <c r="D244" s="39"/>
      <c r="E244" s="39"/>
      <c r="F244" s="39"/>
    </row>
    <row r="245" spans="1:12" ht="18" x14ac:dyDescent="0.25">
      <c r="A245" s="1" t="s">
        <v>65</v>
      </c>
    </row>
    <row r="246" spans="1:12" ht="86.25" x14ac:dyDescent="0.2">
      <c r="A246" s="33">
        <v>2019</v>
      </c>
      <c r="B246" s="4" t="str">
        <f>[1]Ergebnisdaten!$C$312</f>
        <v>Beleuchtung</v>
      </c>
      <c r="C246" s="4" t="str">
        <f>[1]Ergebnisdaten!$D$312</f>
        <v>IKT</v>
      </c>
      <c r="D246" s="4" t="str">
        <f>[1]Ergebnisdaten!$E$312</f>
        <v>Mechanische Energie</v>
      </c>
      <c r="E246" s="4" t="str">
        <f>[1]Ergebnisdaten!$F$312</f>
        <v>Warmwasser</v>
      </c>
      <c r="F246" s="4" t="str">
        <f>[1]Ergebnisdaten!$G$312</f>
        <v>Prozesswärme</v>
      </c>
      <c r="G246" s="4" t="str">
        <f>[1]Ergebnisdaten!$H$312</f>
        <v>Raumwärme</v>
      </c>
      <c r="H246" s="4" t="str">
        <f>[1]Ergebnisdaten!$I$312</f>
        <v>Prozesskälte</v>
      </c>
      <c r="I246" s="4" t="str">
        <f>[1]Ergebnisdaten!$J$312</f>
        <v>Klimakälte</v>
      </c>
      <c r="J246" s="34" t="str">
        <f>[1]Ergebnisdaten!$K$312</f>
        <v>Summe (berechnet)</v>
      </c>
    </row>
    <row r="247" spans="1:12" x14ac:dyDescent="0.2">
      <c r="A247" s="27"/>
      <c r="B247" s="8" t="s">
        <v>4</v>
      </c>
      <c r="C247" s="9"/>
      <c r="D247" s="9"/>
      <c r="E247" s="9"/>
      <c r="F247" s="9"/>
      <c r="G247" s="9"/>
      <c r="H247" s="9"/>
      <c r="I247" s="9"/>
      <c r="J247" s="16"/>
    </row>
    <row r="248" spans="1:12" x14ac:dyDescent="0.2">
      <c r="A248" s="27" t="s">
        <v>53</v>
      </c>
      <c r="B248" s="12">
        <f>[1]Ergebnisdaten!C6+[1]Ergebnisdaten!C17</f>
        <v>0</v>
      </c>
      <c r="C248" s="12">
        <f>[1]Ergebnisdaten!D6+[1]Ergebnisdaten!D17</f>
        <v>0</v>
      </c>
      <c r="D248" s="12">
        <f>[1]Ergebnisdaten!E6+[1]Ergebnisdaten!E17</f>
        <v>0</v>
      </c>
      <c r="E248" s="12">
        <f>[1]Ergebnisdaten!F6+[1]Ergebnisdaten!F17</f>
        <v>0</v>
      </c>
      <c r="F248" s="12">
        <f>[1]Ergebnisdaten!G6+[1]Ergebnisdaten!G17</f>
        <v>0</v>
      </c>
      <c r="G248" s="12">
        <f>[1]Ergebnisdaten!H6+[1]Ergebnisdaten!H17</f>
        <v>0</v>
      </c>
      <c r="H248" s="12">
        <f>[1]Ergebnisdaten!I6+[1]Ergebnisdaten!I17</f>
        <v>0</v>
      </c>
      <c r="I248" s="12">
        <f>[1]Ergebnisdaten!J6+[1]Ergebnisdaten!J17</f>
        <v>0</v>
      </c>
      <c r="J248" s="12">
        <f>SUM(B248:I248)</f>
        <v>0</v>
      </c>
      <c r="K248" s="36">
        <f>CONVERT(J248,"kWh","TJ")</f>
        <v>0</v>
      </c>
      <c r="L248" s="36"/>
    </row>
    <row r="249" spans="1:12" x14ac:dyDescent="0.2">
      <c r="A249" s="27" t="s">
        <v>54</v>
      </c>
      <c r="B249" s="12">
        <f>'[1]Skalierung Kraftstoffe'!C6+'[1]Skalierung Kraftstoffe'!C17+'[1]Skalierung Kraftstoffe'!C50+'[1]Skalierung Kraftstoffe'!C61+'[1]Skalierung Kraftstoffe'!C94+'[1]Skalierung Kraftstoffe'!C105</f>
        <v>0</v>
      </c>
      <c r="C249" s="12">
        <f>'[1]Skalierung Kraftstoffe'!D6+'[1]Skalierung Kraftstoffe'!D17+'[1]Skalierung Kraftstoffe'!D50+'[1]Skalierung Kraftstoffe'!D61+'[1]Skalierung Kraftstoffe'!D94+'[1]Skalierung Kraftstoffe'!D105</f>
        <v>0</v>
      </c>
      <c r="D249" s="12">
        <f>'[1]Skalierung Kraftstoffe'!E6+'[1]Skalierung Kraftstoffe'!E17+'[1]Skalierung Kraftstoffe'!E50+'[1]Skalierung Kraftstoffe'!E61+'[1]Skalierung Kraftstoffe'!E94+'[1]Skalierung Kraftstoffe'!E105</f>
        <v>0</v>
      </c>
      <c r="E249" s="12">
        <f>'[1]Skalierung Kraftstoffe'!F6+'[1]Skalierung Kraftstoffe'!F17+'[1]Skalierung Kraftstoffe'!F50+'[1]Skalierung Kraftstoffe'!F61+'[1]Skalierung Kraftstoffe'!F94+'[1]Skalierung Kraftstoffe'!F105</f>
        <v>0</v>
      </c>
      <c r="F249" s="12">
        <f>'[1]Skalierung Kraftstoffe'!G6+'[1]Skalierung Kraftstoffe'!G17+'[1]Skalierung Kraftstoffe'!G50+'[1]Skalierung Kraftstoffe'!G61+'[1]Skalierung Kraftstoffe'!G94+'[1]Skalierung Kraftstoffe'!G105</f>
        <v>0</v>
      </c>
      <c r="G249" s="12">
        <f>'[1]Skalierung Kraftstoffe'!H6+'[1]Skalierung Kraftstoffe'!H17+'[1]Skalierung Kraftstoffe'!H50+'[1]Skalierung Kraftstoffe'!H61+'[1]Skalierung Kraftstoffe'!H94+'[1]Skalierung Kraftstoffe'!H105</f>
        <v>0</v>
      </c>
      <c r="H249" s="12">
        <f>'[1]Skalierung Kraftstoffe'!I6+'[1]Skalierung Kraftstoffe'!I17+'[1]Skalierung Kraftstoffe'!I50+'[1]Skalierung Kraftstoffe'!I61+'[1]Skalierung Kraftstoffe'!I94+'[1]Skalierung Kraftstoffe'!I105</f>
        <v>0</v>
      </c>
      <c r="I249" s="12">
        <f>'[1]Skalierung Kraftstoffe'!J6+'[1]Skalierung Kraftstoffe'!J17+'[1]Skalierung Kraftstoffe'!J50+'[1]Skalierung Kraftstoffe'!J61+'[1]Skalierung Kraftstoffe'!J94+'[1]Skalierung Kraftstoffe'!J105</f>
        <v>0</v>
      </c>
      <c r="J249" s="12">
        <f t="shared" ref="J249:J256" si="33">SUM(B249:I249)</f>
        <v>0</v>
      </c>
      <c r="K249" s="36">
        <f t="shared" ref="K249:K255" si="34">CONVERT(J249,"kWh","TJ")</f>
        <v>0</v>
      </c>
      <c r="L249" s="36"/>
    </row>
    <row r="250" spans="1:12" x14ac:dyDescent="0.2">
      <c r="A250" s="27" t="s">
        <v>55</v>
      </c>
      <c r="B250" s="12">
        <f>[1]Ergebnisdaten!C239+[1]Ergebnisdaten!C228</f>
        <v>0</v>
      </c>
      <c r="C250" s="12">
        <f>[1]Ergebnisdaten!D239+[1]Ergebnisdaten!D228</f>
        <v>0</v>
      </c>
      <c r="D250" s="12">
        <f>[1]Ergebnisdaten!E239+[1]Ergebnisdaten!E228</f>
        <v>0</v>
      </c>
      <c r="E250" s="12">
        <f>[1]Ergebnisdaten!F239+[1]Ergebnisdaten!F228</f>
        <v>47703740.927603349</v>
      </c>
      <c r="F250" s="12">
        <f>[1]Ergebnisdaten!G239+[1]Ergebnisdaten!G228</f>
        <v>40697762.355605707</v>
      </c>
      <c r="G250" s="12">
        <f>[1]Ergebnisdaten!H239+[1]Ergebnisdaten!H228</f>
        <v>2926452051.636745</v>
      </c>
      <c r="H250" s="12">
        <f>[1]Ergebnisdaten!I239+[1]Ergebnisdaten!I228</f>
        <v>0</v>
      </c>
      <c r="I250" s="12">
        <f>[1]Ergebnisdaten!J239+[1]Ergebnisdaten!J228</f>
        <v>0</v>
      </c>
      <c r="J250" s="12">
        <f t="shared" si="33"/>
        <v>3014853554.9199538</v>
      </c>
      <c r="K250" s="36">
        <f t="shared" si="34"/>
        <v>10853.472797711835</v>
      </c>
      <c r="L250" s="36"/>
    </row>
    <row r="251" spans="1:12" x14ac:dyDescent="0.2">
      <c r="A251" s="27" t="s">
        <v>56</v>
      </c>
      <c r="B251" s="12">
        <f>[1]Ergebnisdaten!C542+[1]Ergebnisdaten!C553</f>
        <v>0</v>
      </c>
      <c r="C251" s="12">
        <f>[1]Ergebnisdaten!D542+[1]Ergebnisdaten!D553</f>
        <v>0</v>
      </c>
      <c r="D251" s="12">
        <f>[1]Ergebnisdaten!E542+[1]Ergebnisdaten!E553</f>
        <v>0</v>
      </c>
      <c r="E251" s="12">
        <f>[1]Ergebnisdaten!F542+[1]Ergebnisdaten!F553</f>
        <v>0</v>
      </c>
      <c r="F251" s="12">
        <f>[1]Ergebnisdaten!G542+[1]Ergebnisdaten!G553</f>
        <v>0</v>
      </c>
      <c r="G251" s="12">
        <f>[1]Ergebnisdaten!H542+[1]Ergebnisdaten!H553</f>
        <v>0</v>
      </c>
      <c r="H251" s="12">
        <f>[1]Ergebnisdaten!I542+[1]Ergebnisdaten!I553</f>
        <v>0</v>
      </c>
      <c r="I251" s="12">
        <f>[1]Ergebnisdaten!J542+[1]Ergebnisdaten!J553</f>
        <v>0</v>
      </c>
      <c r="J251" s="12">
        <f t="shared" si="33"/>
        <v>0</v>
      </c>
      <c r="K251" s="36">
        <f t="shared" si="34"/>
        <v>0</v>
      </c>
      <c r="L251" s="36"/>
    </row>
    <row r="252" spans="1:12" x14ac:dyDescent="0.2">
      <c r="A252" s="27" t="s">
        <v>57</v>
      </c>
      <c r="B252" s="12">
        <f>[1]Ergebnisdaten!C50+[1]Ergebnisdaten!C61</f>
        <v>0</v>
      </c>
      <c r="C252" s="12">
        <f>[1]Ergebnisdaten!D50+[1]Ergebnisdaten!D61</f>
        <v>0</v>
      </c>
      <c r="D252" s="12">
        <f>[1]Ergebnisdaten!E50+[1]Ergebnisdaten!E61</f>
        <v>0</v>
      </c>
      <c r="E252" s="12">
        <f>[1]Ergebnisdaten!F50+[1]Ergebnisdaten!F61</f>
        <v>1983777657.5966082</v>
      </c>
      <c r="F252" s="12">
        <f>[1]Ergebnisdaten!G50+[1]Ergebnisdaten!G61</f>
        <v>2136540212.3395486</v>
      </c>
      <c r="G252" s="12">
        <f>[1]Ergebnisdaten!H50+[1]Ergebnisdaten!H61</f>
        <v>13317113102.022093</v>
      </c>
      <c r="H252" s="12">
        <f>[1]Ergebnisdaten!I50+[1]Ergebnisdaten!I61</f>
        <v>0</v>
      </c>
      <c r="I252" s="12">
        <f>[1]Ergebnisdaten!J50+[1]Ergebnisdaten!J61</f>
        <v>0</v>
      </c>
      <c r="J252" s="12">
        <f t="shared" si="33"/>
        <v>17437430971.958248</v>
      </c>
      <c r="K252" s="36">
        <f t="shared" si="34"/>
        <v>62774.7514990497</v>
      </c>
      <c r="L252" s="36"/>
    </row>
    <row r="253" spans="1:12" x14ac:dyDescent="0.2">
      <c r="A253" s="27" t="s">
        <v>58</v>
      </c>
      <c r="B253" s="12">
        <f>[1]Ergebnisdaten!C94+[1]Ergebnisdaten!C105+[1]Ergebnisdaten!C139+[1]Ergebnisdaten!C150+[1]Ergebnisdaten!C586+[1]Ergebnisdaten!C597</f>
        <v>0</v>
      </c>
      <c r="C253" s="12">
        <f>[1]Ergebnisdaten!D94+[1]Ergebnisdaten!D105+[1]Ergebnisdaten!D139+[1]Ergebnisdaten!D150+[1]Ergebnisdaten!D586+[1]Ergebnisdaten!D597</f>
        <v>0</v>
      </c>
      <c r="D253" s="12">
        <f>[1]Ergebnisdaten!E94+[1]Ergebnisdaten!E105+[1]Ergebnisdaten!E139+[1]Ergebnisdaten!E150+[1]Ergebnisdaten!E586+[1]Ergebnisdaten!E597</f>
        <v>0</v>
      </c>
      <c r="E253" s="12">
        <f>[1]Ergebnisdaten!F94+[1]Ergebnisdaten!F105+[1]Ergebnisdaten!F139+[1]Ergebnisdaten!F150+[1]Ergebnisdaten!F586+[1]Ergebnisdaten!F597</f>
        <v>125313599.18659396</v>
      </c>
      <c r="F253" s="12">
        <f>[1]Ergebnisdaten!G94+[1]Ergebnisdaten!G105+[1]Ergebnisdaten!G139+[1]Ergebnisdaten!G150+[1]Ergebnisdaten!G586+[1]Ergebnisdaten!G597</f>
        <v>0</v>
      </c>
      <c r="G253" s="12">
        <f>[1]Ergebnisdaten!H94+[1]Ergebnisdaten!H105+[1]Ergebnisdaten!H139+[1]Ergebnisdaten!H150+[1]Ergebnisdaten!H586+[1]Ergebnisdaten!H597</f>
        <v>2604243517.6390982</v>
      </c>
      <c r="H253" s="12">
        <f>[1]Ergebnisdaten!I94+[1]Ergebnisdaten!I105+[1]Ergebnisdaten!I139+[1]Ergebnisdaten!I150+[1]Ergebnisdaten!I586+[1]Ergebnisdaten!I597</f>
        <v>0</v>
      </c>
      <c r="I253" s="12">
        <f>[1]Ergebnisdaten!J94+[1]Ergebnisdaten!J105+[1]Ergebnisdaten!J139+[1]Ergebnisdaten!J150+[1]Ergebnisdaten!J586+[1]Ergebnisdaten!J597</f>
        <v>0</v>
      </c>
      <c r="J253" s="12">
        <f t="shared" si="33"/>
        <v>2729557116.8256922</v>
      </c>
      <c r="K253" s="36">
        <f t="shared" si="34"/>
        <v>9826.4056205724919</v>
      </c>
      <c r="L253" s="36"/>
    </row>
    <row r="254" spans="1:12" x14ac:dyDescent="0.2">
      <c r="A254" s="27" t="s">
        <v>59</v>
      </c>
      <c r="B254" s="12">
        <f>[1]Ergebnisdaten!C316+[1]Ergebnisdaten!C327+[1]Ergebnisdaten!C360+[1]Ergebnisdaten!C371+[1]Ergebnisdaten!C404+[1]Ergebnisdaten!C415</f>
        <v>0</v>
      </c>
      <c r="C254" s="12">
        <f>[1]Ergebnisdaten!D316+[1]Ergebnisdaten!D327+[1]Ergebnisdaten!D360+[1]Ergebnisdaten!D371+[1]Ergebnisdaten!D404+[1]Ergebnisdaten!D415</f>
        <v>0</v>
      </c>
      <c r="D254" s="12">
        <f>[1]Ergebnisdaten!E316+[1]Ergebnisdaten!E327+[1]Ergebnisdaten!E360+[1]Ergebnisdaten!E371+[1]Ergebnisdaten!E404+[1]Ergebnisdaten!E415</f>
        <v>0</v>
      </c>
      <c r="E254" s="12">
        <f>[1]Ergebnisdaten!F316+[1]Ergebnisdaten!F327+[1]Ergebnisdaten!F360+[1]Ergebnisdaten!F371+[1]Ergebnisdaten!F404+[1]Ergebnisdaten!F415</f>
        <v>110506345.56329042</v>
      </c>
      <c r="F254" s="12">
        <f>[1]Ergebnisdaten!G316+[1]Ergebnisdaten!G327+[1]Ergebnisdaten!G360+[1]Ergebnisdaten!G371+[1]Ergebnisdaten!G404+[1]Ergebnisdaten!G415</f>
        <v>19021023.236790307</v>
      </c>
      <c r="G254" s="12">
        <f>[1]Ergebnisdaten!H316+[1]Ergebnisdaten!H327+[1]Ergebnisdaten!H360+[1]Ergebnisdaten!H371+[1]Ergebnisdaten!H404+[1]Ergebnisdaten!H415</f>
        <v>140217366.29508668</v>
      </c>
      <c r="H254" s="12">
        <f>[1]Ergebnisdaten!I316+[1]Ergebnisdaten!I327+[1]Ergebnisdaten!I360+[1]Ergebnisdaten!I371+[1]Ergebnisdaten!I404+[1]Ergebnisdaten!I415</f>
        <v>0</v>
      </c>
      <c r="I254" s="12">
        <f>[1]Ergebnisdaten!J316+[1]Ergebnisdaten!J327+[1]Ergebnisdaten!J360+[1]Ergebnisdaten!J371+[1]Ergebnisdaten!J404+[1]Ergebnisdaten!J415</f>
        <v>0</v>
      </c>
      <c r="J254" s="12">
        <f t="shared" si="33"/>
        <v>269744735.0951674</v>
      </c>
      <c r="K254" s="36">
        <f t="shared" si="34"/>
        <v>971.08104634260258</v>
      </c>
      <c r="L254" s="36"/>
    </row>
    <row r="255" spans="1:12" x14ac:dyDescent="0.2">
      <c r="A255" s="27" t="s">
        <v>60</v>
      </c>
      <c r="B255" s="12">
        <f>[1]Ergebnisdaten!C272+[1]Ergebnisdaten!C283</f>
        <v>0</v>
      </c>
      <c r="C255" s="12">
        <f>[1]Ergebnisdaten!D272+[1]Ergebnisdaten!D283</f>
        <v>0</v>
      </c>
      <c r="D255" s="12">
        <f>[1]Ergebnisdaten!E272+[1]Ergebnisdaten!E283</f>
        <v>0</v>
      </c>
      <c r="E255" s="12">
        <f>[1]Ergebnisdaten!F272+[1]Ergebnisdaten!F283</f>
        <v>148408889.18033165</v>
      </c>
      <c r="F255" s="12">
        <f>[1]Ergebnisdaten!G272+[1]Ergebnisdaten!G283</f>
        <v>12251927.915550863</v>
      </c>
      <c r="G255" s="12">
        <f>[1]Ergebnisdaten!H272+[1]Ergebnisdaten!H283</f>
        <v>3831973489.7354064</v>
      </c>
      <c r="H255" s="12">
        <f>[1]Ergebnisdaten!I272+[1]Ergebnisdaten!I283</f>
        <v>0</v>
      </c>
      <c r="I255" s="12">
        <f>[1]Ergebnisdaten!J272+[1]Ergebnisdaten!J283</f>
        <v>0</v>
      </c>
      <c r="J255" s="12">
        <f t="shared" si="33"/>
        <v>3992634306.8312888</v>
      </c>
      <c r="K255" s="36">
        <f t="shared" si="34"/>
        <v>14373.483504592641</v>
      </c>
      <c r="L255" s="36">
        <f>SUM(K248:K255)</f>
        <v>98799.19446826927</v>
      </c>
    </row>
    <row r="256" spans="1:12" x14ac:dyDescent="0.2">
      <c r="A256" s="37" t="s">
        <v>7</v>
      </c>
      <c r="B256" s="12">
        <f>[1]Ergebnisdaten!C495+[1]Ergebnisdaten!C506</f>
        <v>5208680232.2953062</v>
      </c>
      <c r="C256" s="12">
        <f>[1]Ergebnisdaten!D495+[1]Ergebnisdaten!D506</f>
        <v>1028226951.1377671</v>
      </c>
      <c r="D256" s="12">
        <f>[1]Ergebnisdaten!E495+[1]Ergebnisdaten!E506</f>
        <v>3122578775.3407688</v>
      </c>
      <c r="E256" s="12">
        <f>[1]Ergebnisdaten!F495+[1]Ergebnisdaten!F506</f>
        <v>497981521.60638189</v>
      </c>
      <c r="F256" s="12">
        <f>[1]Ergebnisdaten!G495+[1]Ergebnisdaten!G506</f>
        <v>4873694586.6055546</v>
      </c>
      <c r="G256" s="12">
        <f>[1]Ergebnisdaten!H495+[1]Ergebnisdaten!H506</f>
        <v>1476561095.060122</v>
      </c>
      <c r="H256" s="12">
        <f>[1]Ergebnisdaten!I495+[1]Ergebnisdaten!I506</f>
        <v>382292701.47580755</v>
      </c>
      <c r="I256" s="12">
        <f>[1]Ergebnisdaten!J495+[1]Ergebnisdaten!J506</f>
        <v>1318933668.451879</v>
      </c>
      <c r="J256" s="12">
        <f t="shared" si="33"/>
        <v>17908949531.973587</v>
      </c>
    </row>
    <row r="257" spans="1:12" ht="15" x14ac:dyDescent="0.25">
      <c r="A257" s="31" t="s">
        <v>3</v>
      </c>
      <c r="B257" s="30">
        <f t="shared" ref="B257:J257" si="35">SUM(B248:B256)</f>
        <v>5208680232.2953062</v>
      </c>
      <c r="C257" s="30">
        <f t="shared" si="35"/>
        <v>1028226951.1377671</v>
      </c>
      <c r="D257" s="30">
        <f t="shared" si="35"/>
        <v>3122578775.3407688</v>
      </c>
      <c r="E257" s="30">
        <f t="shared" si="35"/>
        <v>2913691754.0608096</v>
      </c>
      <c r="F257" s="30">
        <f t="shared" si="35"/>
        <v>7082205512.4530497</v>
      </c>
      <c r="G257" s="30">
        <f t="shared" si="35"/>
        <v>24296560622.38855</v>
      </c>
      <c r="H257" s="30">
        <f t="shared" si="35"/>
        <v>382292701.47580755</v>
      </c>
      <c r="I257" s="30">
        <f t="shared" si="35"/>
        <v>1318933668.451879</v>
      </c>
      <c r="J257" s="30">
        <f t="shared" si="35"/>
        <v>45353170217.603935</v>
      </c>
      <c r="K257" s="36">
        <f>CONVERT(J257,"kWh","TJ")</f>
        <v>163271.41278337417</v>
      </c>
    </row>
    <row r="258" spans="1:12" ht="15" x14ac:dyDescent="0.25">
      <c r="A258" s="24"/>
      <c r="B258" s="39"/>
      <c r="C258" s="39"/>
      <c r="D258" s="39"/>
      <c r="E258" s="39"/>
      <c r="F258" s="39"/>
    </row>
    <row r="259" spans="1:12" ht="18" x14ac:dyDescent="0.25">
      <c r="A259" s="1" t="s">
        <v>66</v>
      </c>
    </row>
    <row r="260" spans="1:12" ht="86.25" x14ac:dyDescent="0.2">
      <c r="A260" s="33">
        <v>2019</v>
      </c>
      <c r="B260" s="4" t="str">
        <f>[1]Ergebnisdaten!$C$312</f>
        <v>Beleuchtung</v>
      </c>
      <c r="C260" s="4" t="str">
        <f>[1]Ergebnisdaten!$D$312</f>
        <v>IKT</v>
      </c>
      <c r="D260" s="4" t="str">
        <f>[1]Ergebnisdaten!$E$312</f>
        <v>Mechanische Energie</v>
      </c>
      <c r="E260" s="4" t="str">
        <f>[1]Ergebnisdaten!$F$312</f>
        <v>Warmwasser</v>
      </c>
      <c r="F260" s="4" t="str">
        <f>[1]Ergebnisdaten!$G$312</f>
        <v>Prozesswärme</v>
      </c>
      <c r="G260" s="4" t="str">
        <f>[1]Ergebnisdaten!$H$312</f>
        <v>Raumwärme</v>
      </c>
      <c r="H260" s="4" t="str">
        <f>[1]Ergebnisdaten!$I$312</f>
        <v>Prozesskälte</v>
      </c>
      <c r="I260" s="4" t="str">
        <f>[1]Ergebnisdaten!$J$312</f>
        <v>Klimakälte</v>
      </c>
      <c r="J260" s="34" t="str">
        <f>[1]Ergebnisdaten!$K$312</f>
        <v>Summe (berechnet)</v>
      </c>
    </row>
    <row r="261" spans="1:12" x14ac:dyDescent="0.2">
      <c r="A261" s="27"/>
      <c r="B261" s="8" t="s">
        <v>4</v>
      </c>
      <c r="C261" s="9"/>
      <c r="D261" s="9"/>
      <c r="E261" s="9"/>
      <c r="F261" s="9"/>
      <c r="G261" s="9"/>
      <c r="H261" s="9"/>
      <c r="I261" s="9"/>
      <c r="J261" s="16"/>
    </row>
    <row r="262" spans="1:12" x14ac:dyDescent="0.2">
      <c r="A262" s="27" t="s">
        <v>53</v>
      </c>
      <c r="B262" s="12">
        <f>[1]Ergebnisdaten!C36+[1]Ergebnisdaten!C35+[1]Ergebnisdaten!C10+[1]Ergebnisdaten!C30</f>
        <v>0</v>
      </c>
      <c r="C262" s="12">
        <f>[1]Ergebnisdaten!D36+[1]Ergebnisdaten!D35+[1]Ergebnisdaten!D10+[1]Ergebnisdaten!D30</f>
        <v>0</v>
      </c>
      <c r="D262" s="12">
        <f>[1]Ergebnisdaten!E36+[1]Ergebnisdaten!E35+[1]Ergebnisdaten!E10+[1]Ergebnisdaten!E30</f>
        <v>0</v>
      </c>
      <c r="E262" s="12">
        <f>[1]Ergebnisdaten!F36+[1]Ergebnisdaten!F35+[1]Ergebnisdaten!F10+[1]Ergebnisdaten!F30</f>
        <v>0</v>
      </c>
      <c r="F262" s="12">
        <f>[1]Ergebnisdaten!G36+[1]Ergebnisdaten!G35+[1]Ergebnisdaten!G10+[1]Ergebnisdaten!G30</f>
        <v>0</v>
      </c>
      <c r="G262" s="12">
        <f>[1]Ergebnisdaten!H36+[1]Ergebnisdaten!H35+[1]Ergebnisdaten!H10+[1]Ergebnisdaten!H30</f>
        <v>0</v>
      </c>
      <c r="H262" s="12">
        <f>[1]Ergebnisdaten!I36+[1]Ergebnisdaten!I35+[1]Ergebnisdaten!I10+[1]Ergebnisdaten!I30</f>
        <v>0</v>
      </c>
      <c r="I262" s="12">
        <f>[1]Ergebnisdaten!J36+[1]Ergebnisdaten!J35+[1]Ergebnisdaten!J10+[1]Ergebnisdaten!J30</f>
        <v>0</v>
      </c>
      <c r="J262" s="12">
        <f>SUM(B262:I262)</f>
        <v>0</v>
      </c>
      <c r="K262" s="36">
        <f>CONVERT(J262,"kWh","TJ")</f>
        <v>0</v>
      </c>
      <c r="L262" s="36"/>
    </row>
    <row r="263" spans="1:12" x14ac:dyDescent="0.2">
      <c r="A263" s="27" t="s">
        <v>54</v>
      </c>
      <c r="B263" s="12">
        <f>'[1]Skalierung Kraftstoffe'!C10+[1]Ergebnisdaten!C30+'[1]Skalierung Kraftstoffe'!C35+'[1]Skalierung Kraftstoffe'!C36+'[1]Skalierung Kraftstoffe'!C54+'[1]Skalierung Kraftstoffe'!C74+'[1]Skalierung Kraftstoffe'!C79+'[1]Skalierung Kraftstoffe'!C80+'[1]Skalierung Kraftstoffe'!C98+'[1]Skalierung Kraftstoffe'!C118+'[1]Skalierung Kraftstoffe'!C123+'[1]Skalierung Kraftstoffe'!C124</f>
        <v>0</v>
      </c>
      <c r="C263" s="12">
        <f>'[1]Skalierung Kraftstoffe'!D10+[1]Ergebnisdaten!D30+'[1]Skalierung Kraftstoffe'!D35+'[1]Skalierung Kraftstoffe'!D36+'[1]Skalierung Kraftstoffe'!D54+'[1]Skalierung Kraftstoffe'!D74+'[1]Skalierung Kraftstoffe'!D79+'[1]Skalierung Kraftstoffe'!D80+'[1]Skalierung Kraftstoffe'!D98+'[1]Skalierung Kraftstoffe'!D118+'[1]Skalierung Kraftstoffe'!D123+'[1]Skalierung Kraftstoffe'!D124</f>
        <v>0</v>
      </c>
      <c r="D263" s="12">
        <f>'[1]Skalierung Kraftstoffe'!E10+[1]Ergebnisdaten!E30+'[1]Skalierung Kraftstoffe'!E35+'[1]Skalierung Kraftstoffe'!E36+'[1]Skalierung Kraftstoffe'!E54+'[1]Skalierung Kraftstoffe'!E74+'[1]Skalierung Kraftstoffe'!E79+'[1]Skalierung Kraftstoffe'!E80+'[1]Skalierung Kraftstoffe'!E98+'[1]Skalierung Kraftstoffe'!E118+'[1]Skalierung Kraftstoffe'!E123+'[1]Skalierung Kraftstoffe'!E124</f>
        <v>0</v>
      </c>
      <c r="E263" s="12">
        <f>'[1]Skalierung Kraftstoffe'!F10+[1]Ergebnisdaten!F30+'[1]Skalierung Kraftstoffe'!F35+'[1]Skalierung Kraftstoffe'!F36+'[1]Skalierung Kraftstoffe'!F54+'[1]Skalierung Kraftstoffe'!F74+'[1]Skalierung Kraftstoffe'!F79+'[1]Skalierung Kraftstoffe'!F80+'[1]Skalierung Kraftstoffe'!F98+'[1]Skalierung Kraftstoffe'!F118+'[1]Skalierung Kraftstoffe'!F123+'[1]Skalierung Kraftstoffe'!F124</f>
        <v>0</v>
      </c>
      <c r="F263" s="12">
        <f>'[1]Skalierung Kraftstoffe'!G10+[1]Ergebnisdaten!G30+'[1]Skalierung Kraftstoffe'!G35+'[1]Skalierung Kraftstoffe'!G36+'[1]Skalierung Kraftstoffe'!G54+'[1]Skalierung Kraftstoffe'!G74+'[1]Skalierung Kraftstoffe'!G79+'[1]Skalierung Kraftstoffe'!G80+'[1]Skalierung Kraftstoffe'!G98+'[1]Skalierung Kraftstoffe'!G118+'[1]Skalierung Kraftstoffe'!G123+'[1]Skalierung Kraftstoffe'!G124</f>
        <v>0</v>
      </c>
      <c r="G263" s="12">
        <f>'[1]Skalierung Kraftstoffe'!H10+[1]Ergebnisdaten!H30+'[1]Skalierung Kraftstoffe'!H35+'[1]Skalierung Kraftstoffe'!H36+'[1]Skalierung Kraftstoffe'!H54+'[1]Skalierung Kraftstoffe'!H74+'[1]Skalierung Kraftstoffe'!H79+'[1]Skalierung Kraftstoffe'!H80+'[1]Skalierung Kraftstoffe'!H98+'[1]Skalierung Kraftstoffe'!H118+'[1]Skalierung Kraftstoffe'!H123+'[1]Skalierung Kraftstoffe'!H124</f>
        <v>0</v>
      </c>
      <c r="H263" s="12">
        <f>'[1]Skalierung Kraftstoffe'!I10+[1]Ergebnisdaten!I30+'[1]Skalierung Kraftstoffe'!I35+'[1]Skalierung Kraftstoffe'!I36+'[1]Skalierung Kraftstoffe'!I54+'[1]Skalierung Kraftstoffe'!I74+'[1]Skalierung Kraftstoffe'!I79+'[1]Skalierung Kraftstoffe'!I80+'[1]Skalierung Kraftstoffe'!I98+'[1]Skalierung Kraftstoffe'!I118+'[1]Skalierung Kraftstoffe'!I123+'[1]Skalierung Kraftstoffe'!I124</f>
        <v>0</v>
      </c>
      <c r="I263" s="12">
        <f>'[1]Skalierung Kraftstoffe'!J10+[1]Ergebnisdaten!J30+'[1]Skalierung Kraftstoffe'!J35+'[1]Skalierung Kraftstoffe'!J36+'[1]Skalierung Kraftstoffe'!J54+'[1]Skalierung Kraftstoffe'!J74+'[1]Skalierung Kraftstoffe'!J79+'[1]Skalierung Kraftstoffe'!J80+'[1]Skalierung Kraftstoffe'!J98+'[1]Skalierung Kraftstoffe'!J118+'[1]Skalierung Kraftstoffe'!J123+'[1]Skalierung Kraftstoffe'!J124</f>
        <v>0</v>
      </c>
      <c r="J263" s="12">
        <f t="shared" ref="J263:J270" si="36">SUM(B263:I263)</f>
        <v>0</v>
      </c>
      <c r="K263" s="36">
        <f t="shared" ref="K263:K269" si="37">CONVERT(J263,"kWh","TJ")</f>
        <v>0</v>
      </c>
      <c r="L263" s="36"/>
    </row>
    <row r="264" spans="1:12" x14ac:dyDescent="0.2">
      <c r="A264" s="27" t="s">
        <v>55</v>
      </c>
      <c r="B264" s="12">
        <f>[1]Ergebnisdaten!C232+[1]Ergebnisdaten!C252+[1]Ergebnisdaten!C257+[1]Ergebnisdaten!C258</f>
        <v>0</v>
      </c>
      <c r="C264" s="12">
        <f>[1]Ergebnisdaten!D232+[1]Ergebnisdaten!D252+[1]Ergebnisdaten!D257+[1]Ergebnisdaten!D258</f>
        <v>0</v>
      </c>
      <c r="D264" s="12">
        <f>[1]Ergebnisdaten!E232+[1]Ergebnisdaten!E252+[1]Ergebnisdaten!E257+[1]Ergebnisdaten!E258</f>
        <v>0</v>
      </c>
      <c r="E264" s="12">
        <f>[1]Ergebnisdaten!F232+[1]Ergebnisdaten!F252+[1]Ergebnisdaten!F257+[1]Ergebnisdaten!F258</f>
        <v>0</v>
      </c>
      <c r="F264" s="12">
        <f>[1]Ergebnisdaten!G232+[1]Ergebnisdaten!G252+[1]Ergebnisdaten!G257+[1]Ergebnisdaten!G258</f>
        <v>0</v>
      </c>
      <c r="G264" s="12">
        <f>[1]Ergebnisdaten!H232+[1]Ergebnisdaten!H252+[1]Ergebnisdaten!H257+[1]Ergebnisdaten!H258</f>
        <v>133089688.35821971</v>
      </c>
      <c r="H264" s="12">
        <f>[1]Ergebnisdaten!I232+[1]Ergebnisdaten!I252+[1]Ergebnisdaten!I257+[1]Ergebnisdaten!I258</f>
        <v>0</v>
      </c>
      <c r="I264" s="12">
        <f>[1]Ergebnisdaten!J232+[1]Ergebnisdaten!J252+[1]Ergebnisdaten!J257+[1]Ergebnisdaten!J258</f>
        <v>0</v>
      </c>
      <c r="J264" s="12">
        <f t="shared" si="36"/>
        <v>133089688.35821971</v>
      </c>
      <c r="K264" s="36">
        <f t="shared" si="37"/>
        <v>479.12287808959104</v>
      </c>
      <c r="L264" s="36"/>
    </row>
    <row r="265" spans="1:12" x14ac:dyDescent="0.2">
      <c r="A265" s="27" t="s">
        <v>56</v>
      </c>
      <c r="B265" s="12">
        <f>[1]Ergebnisdaten!C546+[1]Ergebnisdaten!C566+[1]Ergebnisdaten!C571+[1]Ergebnisdaten!C572</f>
        <v>0</v>
      </c>
      <c r="C265" s="12">
        <f>[1]Ergebnisdaten!D546+[1]Ergebnisdaten!D566+[1]Ergebnisdaten!D571+[1]Ergebnisdaten!D572</f>
        <v>0</v>
      </c>
      <c r="D265" s="12">
        <f>[1]Ergebnisdaten!E546+[1]Ergebnisdaten!E566+[1]Ergebnisdaten!E571+[1]Ergebnisdaten!E572</f>
        <v>0</v>
      </c>
      <c r="E265" s="12">
        <f>[1]Ergebnisdaten!F546+[1]Ergebnisdaten!F566+[1]Ergebnisdaten!F571+[1]Ergebnisdaten!F572</f>
        <v>0</v>
      </c>
      <c r="F265" s="12">
        <f>[1]Ergebnisdaten!G546+[1]Ergebnisdaten!G566+[1]Ergebnisdaten!G571+[1]Ergebnisdaten!G572</f>
        <v>0</v>
      </c>
      <c r="G265" s="12">
        <f>[1]Ergebnisdaten!H546+[1]Ergebnisdaten!H566+[1]Ergebnisdaten!H571+[1]Ergebnisdaten!H572</f>
        <v>0</v>
      </c>
      <c r="H265" s="12">
        <f>[1]Ergebnisdaten!I546+[1]Ergebnisdaten!I566+[1]Ergebnisdaten!I571+[1]Ergebnisdaten!I572</f>
        <v>0</v>
      </c>
      <c r="I265" s="12">
        <f>[1]Ergebnisdaten!J546+[1]Ergebnisdaten!J566+[1]Ergebnisdaten!J571+[1]Ergebnisdaten!J572</f>
        <v>0</v>
      </c>
      <c r="J265" s="12">
        <f t="shared" si="36"/>
        <v>0</v>
      </c>
      <c r="K265" s="36">
        <f t="shared" si="37"/>
        <v>0</v>
      </c>
      <c r="L265" s="36"/>
    </row>
    <row r="266" spans="1:12" x14ac:dyDescent="0.2">
      <c r="A266" s="27" t="s">
        <v>57</v>
      </c>
      <c r="B266" s="12">
        <f>[1]Ergebnisdaten!C54+[1]Ergebnisdaten!C74+[1]Ergebnisdaten!C79+[1]Ergebnisdaten!C80</f>
        <v>0</v>
      </c>
      <c r="C266" s="12">
        <f>[1]Ergebnisdaten!D54+[1]Ergebnisdaten!D74+[1]Ergebnisdaten!D79+[1]Ergebnisdaten!D80</f>
        <v>0</v>
      </c>
      <c r="D266" s="12">
        <f>[1]Ergebnisdaten!E54+[1]Ergebnisdaten!E74+[1]Ergebnisdaten!E79+[1]Ergebnisdaten!E80</f>
        <v>0</v>
      </c>
      <c r="E266" s="12">
        <f>[1]Ergebnisdaten!F54+[1]Ergebnisdaten!F74+[1]Ergebnisdaten!F79+[1]Ergebnisdaten!F80</f>
        <v>161102506.65136886</v>
      </c>
      <c r="F266" s="12">
        <f>[1]Ergebnisdaten!G54+[1]Ergebnisdaten!G74+[1]Ergebnisdaten!G79+[1]Ergebnisdaten!G80</f>
        <v>5165684.625820729</v>
      </c>
      <c r="G266" s="12">
        <f>[1]Ergebnisdaten!H54+[1]Ergebnisdaten!H74+[1]Ergebnisdaten!H79+[1]Ergebnisdaten!H80</f>
        <v>1822396637.3040781</v>
      </c>
      <c r="H266" s="12">
        <f>[1]Ergebnisdaten!I54+[1]Ergebnisdaten!I74+[1]Ergebnisdaten!I79+[1]Ergebnisdaten!I80</f>
        <v>0</v>
      </c>
      <c r="I266" s="12">
        <f>[1]Ergebnisdaten!J54+[1]Ergebnisdaten!J74+[1]Ergebnisdaten!J79+[1]Ergebnisdaten!J80</f>
        <v>0</v>
      </c>
      <c r="J266" s="12">
        <f t="shared" si="36"/>
        <v>1988664828.5812676</v>
      </c>
      <c r="K266" s="36">
        <f t="shared" si="37"/>
        <v>7159.1933828925639</v>
      </c>
      <c r="L266" s="36"/>
    </row>
    <row r="267" spans="1:12" x14ac:dyDescent="0.2">
      <c r="A267" s="27" t="s">
        <v>58</v>
      </c>
      <c r="B267" s="12">
        <f>[1]Ergebnisdaten!C98+[1]Ergebnisdaten!C118+[1]Ergebnisdaten!C123+[1]Ergebnisdaten!C124+[1]Ergebnisdaten!C143+[1]Ergebnisdaten!C163+[1]Ergebnisdaten!C168+[1]Ergebnisdaten!C169+[1]Ergebnisdaten!C590+[1]Ergebnisdaten!C610+[1]Ergebnisdaten!C615+[1]Ergebnisdaten!C616</f>
        <v>0</v>
      </c>
      <c r="C267" s="12">
        <f>[1]Ergebnisdaten!D98+[1]Ergebnisdaten!D118+[1]Ergebnisdaten!D123+[1]Ergebnisdaten!D124+[1]Ergebnisdaten!D143+[1]Ergebnisdaten!D163+[1]Ergebnisdaten!D168+[1]Ergebnisdaten!D169+[1]Ergebnisdaten!D590+[1]Ergebnisdaten!D610+[1]Ergebnisdaten!D615+[1]Ergebnisdaten!D616</f>
        <v>0</v>
      </c>
      <c r="D267" s="12">
        <f>[1]Ergebnisdaten!E98+[1]Ergebnisdaten!E118+[1]Ergebnisdaten!E123+[1]Ergebnisdaten!E124+[1]Ergebnisdaten!E143+[1]Ergebnisdaten!E163+[1]Ergebnisdaten!E168+[1]Ergebnisdaten!E169+[1]Ergebnisdaten!E590+[1]Ergebnisdaten!E610+[1]Ergebnisdaten!E615+[1]Ergebnisdaten!E616</f>
        <v>0</v>
      </c>
      <c r="E267" s="12">
        <f>[1]Ergebnisdaten!F98+[1]Ergebnisdaten!F118+[1]Ergebnisdaten!F123+[1]Ergebnisdaten!F124+[1]Ergebnisdaten!F143+[1]Ergebnisdaten!F163+[1]Ergebnisdaten!F168+[1]Ergebnisdaten!F169+[1]Ergebnisdaten!F590+[1]Ergebnisdaten!F610+[1]Ergebnisdaten!F615+[1]Ergebnisdaten!F616</f>
        <v>0</v>
      </c>
      <c r="F267" s="12">
        <f>[1]Ergebnisdaten!G98+[1]Ergebnisdaten!G118+[1]Ergebnisdaten!G123+[1]Ergebnisdaten!G124+[1]Ergebnisdaten!G143+[1]Ergebnisdaten!G163+[1]Ergebnisdaten!G168+[1]Ergebnisdaten!G169+[1]Ergebnisdaten!G590+[1]Ergebnisdaten!G610+[1]Ergebnisdaten!G615+[1]Ergebnisdaten!G616</f>
        <v>0</v>
      </c>
      <c r="G267" s="12">
        <f>[1]Ergebnisdaten!H98+[1]Ergebnisdaten!H118+[1]Ergebnisdaten!H123+[1]Ergebnisdaten!H124+[1]Ergebnisdaten!H143+[1]Ergebnisdaten!H163+[1]Ergebnisdaten!H168+[1]Ergebnisdaten!H169+[1]Ergebnisdaten!H590+[1]Ergebnisdaten!H610+[1]Ergebnisdaten!H615+[1]Ergebnisdaten!H616</f>
        <v>24151084.72802094</v>
      </c>
      <c r="H267" s="12">
        <f>[1]Ergebnisdaten!I98+[1]Ergebnisdaten!I118+[1]Ergebnisdaten!I123+[1]Ergebnisdaten!I124+[1]Ergebnisdaten!I143+[1]Ergebnisdaten!I163+[1]Ergebnisdaten!I168+[1]Ergebnisdaten!I169+[1]Ergebnisdaten!I590+[1]Ergebnisdaten!I610+[1]Ergebnisdaten!I615+[1]Ergebnisdaten!I616</f>
        <v>0</v>
      </c>
      <c r="I267" s="12">
        <f>[1]Ergebnisdaten!J98+[1]Ergebnisdaten!J118+[1]Ergebnisdaten!J123+[1]Ergebnisdaten!J124+[1]Ergebnisdaten!J143+[1]Ergebnisdaten!J163+[1]Ergebnisdaten!J168+[1]Ergebnisdaten!J169+[1]Ergebnisdaten!J590+[1]Ergebnisdaten!J610+[1]Ergebnisdaten!J615+[1]Ergebnisdaten!J616</f>
        <v>0</v>
      </c>
      <c r="J267" s="12">
        <f t="shared" si="36"/>
        <v>24151084.72802094</v>
      </c>
      <c r="K267" s="36">
        <f t="shared" si="37"/>
        <v>86.943905020875391</v>
      </c>
      <c r="L267" s="36"/>
    </row>
    <row r="268" spans="1:12" x14ac:dyDescent="0.2">
      <c r="A268" s="27" t="s">
        <v>59</v>
      </c>
      <c r="B268" s="12">
        <f>[1]Ergebnisdaten!C320+[1]Ergebnisdaten!C340+[1]Ergebnisdaten!C345+[1]Ergebnisdaten!C346+[1]Ergebnisdaten!C364+[1]Ergebnisdaten!C384+[1]Ergebnisdaten!C389+[1]Ergebnisdaten!C390+[1]Ergebnisdaten!C408+[1]Ergebnisdaten!C428+[1]Ergebnisdaten!C433+[1]Ergebnisdaten!C434</f>
        <v>0</v>
      </c>
      <c r="C268" s="12">
        <f>[1]Ergebnisdaten!D320+[1]Ergebnisdaten!D340+[1]Ergebnisdaten!D345+[1]Ergebnisdaten!D346+[1]Ergebnisdaten!D364+[1]Ergebnisdaten!D384+[1]Ergebnisdaten!D389+[1]Ergebnisdaten!D390+[1]Ergebnisdaten!D408+[1]Ergebnisdaten!D428+[1]Ergebnisdaten!D433+[1]Ergebnisdaten!D434</f>
        <v>0</v>
      </c>
      <c r="D268" s="12">
        <f>[1]Ergebnisdaten!E320+[1]Ergebnisdaten!E340+[1]Ergebnisdaten!E345+[1]Ergebnisdaten!E346+[1]Ergebnisdaten!E364+[1]Ergebnisdaten!E384+[1]Ergebnisdaten!E389+[1]Ergebnisdaten!E390+[1]Ergebnisdaten!E408+[1]Ergebnisdaten!E428+[1]Ergebnisdaten!E433+[1]Ergebnisdaten!E434</f>
        <v>0</v>
      </c>
      <c r="E268" s="12">
        <f>[1]Ergebnisdaten!F320+[1]Ergebnisdaten!F340+[1]Ergebnisdaten!F345+[1]Ergebnisdaten!F346+[1]Ergebnisdaten!F364+[1]Ergebnisdaten!F384+[1]Ergebnisdaten!F389+[1]Ergebnisdaten!F390+[1]Ergebnisdaten!F408+[1]Ergebnisdaten!F428+[1]Ergebnisdaten!F433+[1]Ergebnisdaten!F434</f>
        <v>710539.40688279958</v>
      </c>
      <c r="F268" s="12">
        <f>[1]Ergebnisdaten!G320+[1]Ergebnisdaten!G340+[1]Ergebnisdaten!G345+[1]Ergebnisdaten!G346+[1]Ergebnisdaten!G364+[1]Ergebnisdaten!G384+[1]Ergebnisdaten!G389+[1]Ergebnisdaten!G390+[1]Ergebnisdaten!G408+[1]Ergebnisdaten!G428+[1]Ergebnisdaten!G433+[1]Ergebnisdaten!G434</f>
        <v>0</v>
      </c>
      <c r="G268" s="12">
        <f>[1]Ergebnisdaten!H320+[1]Ergebnisdaten!H340+[1]Ergebnisdaten!H345+[1]Ergebnisdaten!H346+[1]Ergebnisdaten!H364+[1]Ergebnisdaten!H384+[1]Ergebnisdaten!H389+[1]Ergebnisdaten!H390+[1]Ergebnisdaten!H408+[1]Ergebnisdaten!H428+[1]Ergebnisdaten!H433+[1]Ergebnisdaten!H434</f>
        <v>1699684.2045435873</v>
      </c>
      <c r="H268" s="12">
        <f>[1]Ergebnisdaten!I320+[1]Ergebnisdaten!I340+[1]Ergebnisdaten!I345+[1]Ergebnisdaten!I346+[1]Ergebnisdaten!I364+[1]Ergebnisdaten!I384+[1]Ergebnisdaten!I389+[1]Ergebnisdaten!I390+[1]Ergebnisdaten!I408+[1]Ergebnisdaten!I428+[1]Ergebnisdaten!I433+[1]Ergebnisdaten!I434</f>
        <v>0</v>
      </c>
      <c r="I268" s="12">
        <f>[1]Ergebnisdaten!J320+[1]Ergebnisdaten!J340+[1]Ergebnisdaten!J345+[1]Ergebnisdaten!J346+[1]Ergebnisdaten!J364+[1]Ergebnisdaten!J384+[1]Ergebnisdaten!J389+[1]Ergebnisdaten!J390+[1]Ergebnisdaten!J408+[1]Ergebnisdaten!J428+[1]Ergebnisdaten!J433+[1]Ergebnisdaten!J434</f>
        <v>0</v>
      </c>
      <c r="J268" s="12">
        <f t="shared" si="36"/>
        <v>2410223.611426387</v>
      </c>
      <c r="K268" s="36">
        <f t="shared" si="37"/>
        <v>8.6768050011349942</v>
      </c>
      <c r="L268" s="36"/>
    </row>
    <row r="269" spans="1:12" x14ac:dyDescent="0.2">
      <c r="A269" s="27" t="s">
        <v>60</v>
      </c>
      <c r="B269" s="12">
        <f>[1]Ergebnisdaten!C276+[1]Ergebnisdaten!C301+[1]Ergebnisdaten!C302+[1]Ergebnisdaten!C296</f>
        <v>0</v>
      </c>
      <c r="C269" s="12">
        <f>[1]Ergebnisdaten!D276+[1]Ergebnisdaten!D301+[1]Ergebnisdaten!D302+[1]Ergebnisdaten!D296</f>
        <v>0</v>
      </c>
      <c r="D269" s="12">
        <f>[1]Ergebnisdaten!E276+[1]Ergebnisdaten!E301+[1]Ergebnisdaten!E302+[1]Ergebnisdaten!E296</f>
        <v>0</v>
      </c>
      <c r="E269" s="12">
        <f>[1]Ergebnisdaten!F276+[1]Ergebnisdaten!F301+[1]Ergebnisdaten!F302+[1]Ergebnisdaten!F296</f>
        <v>11198104.355576478</v>
      </c>
      <c r="F269" s="12">
        <f>[1]Ergebnisdaten!G276+[1]Ergebnisdaten!G301+[1]Ergebnisdaten!G302+[1]Ergebnisdaten!G296</f>
        <v>60595.206503001071</v>
      </c>
      <c r="G269" s="12">
        <f>[1]Ergebnisdaten!H276+[1]Ergebnisdaten!H301+[1]Ergebnisdaten!H302+[1]Ergebnisdaten!H296</f>
        <v>180134143.30710319</v>
      </c>
      <c r="H269" s="12">
        <f>[1]Ergebnisdaten!I276+[1]Ergebnisdaten!I301+[1]Ergebnisdaten!I302+[1]Ergebnisdaten!I296</f>
        <v>0</v>
      </c>
      <c r="I269" s="12">
        <f>[1]Ergebnisdaten!J276+[1]Ergebnisdaten!J301+[1]Ergebnisdaten!J302+[1]Ergebnisdaten!J296</f>
        <v>0</v>
      </c>
      <c r="J269" s="12">
        <f t="shared" si="36"/>
        <v>191392842.86918268</v>
      </c>
      <c r="K269" s="36">
        <f t="shared" si="37"/>
        <v>689.01423432905767</v>
      </c>
      <c r="L269" s="36">
        <f>SUM(K262:K269)</f>
        <v>8422.9512053332237</v>
      </c>
    </row>
    <row r="270" spans="1:12" x14ac:dyDescent="0.2">
      <c r="A270" s="37" t="s">
        <v>7</v>
      </c>
      <c r="B270" s="12">
        <f>[1]Ergebnisdaten!C499+[1]Ergebnisdaten!C519+[1]Ergebnisdaten!C524+[1]Ergebnisdaten!C525</f>
        <v>2207089361.4364004</v>
      </c>
      <c r="C270" s="12">
        <f>[1]Ergebnisdaten!D499+[1]Ergebnisdaten!D519+[1]Ergebnisdaten!D524+[1]Ergebnisdaten!D525</f>
        <v>16061202303.566046</v>
      </c>
      <c r="D270" s="12">
        <f>[1]Ergebnisdaten!E499+[1]Ergebnisdaten!E519+[1]Ergebnisdaten!E524+[1]Ergebnisdaten!E525</f>
        <v>141454815.16968828</v>
      </c>
      <c r="E270" s="12">
        <f>[1]Ergebnisdaten!F499+[1]Ergebnisdaten!F519+[1]Ergebnisdaten!F524+[1]Ergebnisdaten!F525</f>
        <v>28655754.971577398</v>
      </c>
      <c r="F270" s="12">
        <f>[1]Ergebnisdaten!G499+[1]Ergebnisdaten!G519+[1]Ergebnisdaten!G524+[1]Ergebnisdaten!G525</f>
        <v>13872620.442189671</v>
      </c>
      <c r="G270" s="12">
        <f>[1]Ergebnisdaten!H499+[1]Ergebnisdaten!H519+[1]Ergebnisdaten!H524+[1]Ergebnisdaten!H525</f>
        <v>267421617.261327</v>
      </c>
      <c r="H270" s="12">
        <f>[1]Ergebnisdaten!I499+[1]Ergebnisdaten!I519+[1]Ergebnisdaten!I524+[1]Ergebnisdaten!I525</f>
        <v>9762793.3694964703</v>
      </c>
      <c r="I270" s="12">
        <f>[1]Ergebnisdaten!J499+[1]Ergebnisdaten!J519+[1]Ergebnisdaten!J524+[1]Ergebnisdaten!J525</f>
        <v>4592544194.1507626</v>
      </c>
      <c r="J270" s="12">
        <f t="shared" si="36"/>
        <v>23322003460.367485</v>
      </c>
    </row>
    <row r="271" spans="1:12" ht="15" x14ac:dyDescent="0.25">
      <c r="A271" s="31" t="s">
        <v>3</v>
      </c>
      <c r="B271" s="30">
        <f t="shared" ref="B271:J271" si="38">SUM(B262:B270)</f>
        <v>2207089361.4364004</v>
      </c>
      <c r="C271" s="30">
        <f t="shared" si="38"/>
        <v>16061202303.566046</v>
      </c>
      <c r="D271" s="30">
        <f t="shared" si="38"/>
        <v>141454815.16968828</v>
      </c>
      <c r="E271" s="30">
        <f t="shared" si="38"/>
        <v>201666905.38540554</v>
      </c>
      <c r="F271" s="30">
        <f t="shared" si="38"/>
        <v>19098900.274513401</v>
      </c>
      <c r="G271" s="30">
        <f t="shared" si="38"/>
        <v>2428892855.1632924</v>
      </c>
      <c r="H271" s="30">
        <f t="shared" si="38"/>
        <v>9762793.3694964703</v>
      </c>
      <c r="I271" s="30">
        <f t="shared" si="38"/>
        <v>4592544194.1507626</v>
      </c>
      <c r="J271" s="30">
        <f t="shared" si="38"/>
        <v>25661712128.515602</v>
      </c>
      <c r="K271" s="36">
        <f>CONVERT(J271,"kWh","TJ")</f>
        <v>92382.163662656167</v>
      </c>
    </row>
    <row r="272" spans="1:12" ht="15" x14ac:dyDescent="0.25">
      <c r="A272" s="24"/>
      <c r="B272" s="39"/>
      <c r="C272" s="39"/>
      <c r="D272" s="39"/>
      <c r="E272" s="39"/>
      <c r="F272" s="39"/>
    </row>
    <row r="273" spans="1:12" ht="18" x14ac:dyDescent="0.25">
      <c r="A273" s="1" t="s">
        <v>67</v>
      </c>
    </row>
    <row r="274" spans="1:12" ht="86.25" x14ac:dyDescent="0.2">
      <c r="A274" s="33">
        <v>2019</v>
      </c>
      <c r="B274" s="4" t="str">
        <f>[1]Ergebnisdaten!$C$312</f>
        <v>Beleuchtung</v>
      </c>
      <c r="C274" s="4" t="str">
        <f>[1]Ergebnisdaten!$D$312</f>
        <v>IKT</v>
      </c>
      <c r="D274" s="4" t="str">
        <f>[1]Ergebnisdaten!$E$312</f>
        <v>Mechanische Energie</v>
      </c>
      <c r="E274" s="4" t="str">
        <f>[1]Ergebnisdaten!$F$312</f>
        <v>Warmwasser</v>
      </c>
      <c r="F274" s="4" t="str">
        <f>[1]Ergebnisdaten!$G$312</f>
        <v>Prozesswärme</v>
      </c>
      <c r="G274" s="4" t="str">
        <f>[1]Ergebnisdaten!$H$312</f>
        <v>Raumwärme</v>
      </c>
      <c r="H274" s="4" t="str">
        <f>[1]Ergebnisdaten!$I$312</f>
        <v>Prozesskälte</v>
      </c>
      <c r="I274" s="4" t="str">
        <f>[1]Ergebnisdaten!$J$312</f>
        <v>Klimakälte</v>
      </c>
      <c r="J274" s="34" t="str">
        <f>[1]Ergebnisdaten!$K$312</f>
        <v>Summe (berechnet)</v>
      </c>
    </row>
    <row r="275" spans="1:12" x14ac:dyDescent="0.2">
      <c r="A275" s="27"/>
      <c r="B275" s="8" t="s">
        <v>4</v>
      </c>
      <c r="C275" s="9"/>
      <c r="D275" s="9"/>
      <c r="E275" s="9"/>
      <c r="F275" s="9"/>
      <c r="G275" s="9"/>
      <c r="H275" s="9"/>
      <c r="I275" s="9"/>
      <c r="J275" s="16"/>
    </row>
    <row r="276" spans="1:12" x14ac:dyDescent="0.2">
      <c r="A276" s="27" t="s">
        <v>53</v>
      </c>
      <c r="B276" s="12">
        <f>[1]Ergebnisdaten!C25</f>
        <v>0</v>
      </c>
      <c r="C276" s="12">
        <f>[1]Ergebnisdaten!D25</f>
        <v>0</v>
      </c>
      <c r="D276" s="12">
        <f>[1]Ergebnisdaten!E25</f>
        <v>0</v>
      </c>
      <c r="E276" s="12">
        <f>[1]Ergebnisdaten!F25</f>
        <v>0</v>
      </c>
      <c r="F276" s="12">
        <f>[1]Ergebnisdaten!G25</f>
        <v>0</v>
      </c>
      <c r="G276" s="12">
        <f>[1]Ergebnisdaten!H25</f>
        <v>0</v>
      </c>
      <c r="H276" s="12">
        <f>[1]Ergebnisdaten!I25</f>
        <v>0</v>
      </c>
      <c r="I276" s="12">
        <f>[1]Ergebnisdaten!J25</f>
        <v>0</v>
      </c>
      <c r="J276" s="12">
        <f>SUM(B276:I276)</f>
        <v>0</v>
      </c>
      <c r="K276" s="36">
        <f>CONVERT(J276,"kWh","TJ")</f>
        <v>0</v>
      </c>
      <c r="L276" s="36"/>
    </row>
    <row r="277" spans="1:12" x14ac:dyDescent="0.2">
      <c r="A277" s="27" t="s">
        <v>54</v>
      </c>
      <c r="B277" s="12">
        <f>'[1]Skalierung Kraftstoffe'!C25+'[1]Skalierung Kraftstoffe'!C69+'[1]Skalierung Kraftstoffe'!C113</f>
        <v>0</v>
      </c>
      <c r="C277" s="12">
        <f>'[1]Skalierung Kraftstoffe'!D25+'[1]Skalierung Kraftstoffe'!D69+'[1]Skalierung Kraftstoffe'!D113</f>
        <v>0</v>
      </c>
      <c r="D277" s="12">
        <f>'[1]Skalierung Kraftstoffe'!E25+'[1]Skalierung Kraftstoffe'!E69+'[1]Skalierung Kraftstoffe'!E113</f>
        <v>0</v>
      </c>
      <c r="E277" s="12">
        <f>'[1]Skalierung Kraftstoffe'!F25+'[1]Skalierung Kraftstoffe'!F69+'[1]Skalierung Kraftstoffe'!F113</f>
        <v>0</v>
      </c>
      <c r="F277" s="12">
        <f>'[1]Skalierung Kraftstoffe'!G25+'[1]Skalierung Kraftstoffe'!G69+'[1]Skalierung Kraftstoffe'!G113</f>
        <v>0</v>
      </c>
      <c r="G277" s="12">
        <f>'[1]Skalierung Kraftstoffe'!H25+'[1]Skalierung Kraftstoffe'!H69+'[1]Skalierung Kraftstoffe'!H113</f>
        <v>0</v>
      </c>
      <c r="H277" s="12">
        <f>'[1]Skalierung Kraftstoffe'!I25+'[1]Skalierung Kraftstoffe'!I69+'[1]Skalierung Kraftstoffe'!I113</f>
        <v>0</v>
      </c>
      <c r="I277" s="12">
        <f>'[1]Skalierung Kraftstoffe'!J25+'[1]Skalierung Kraftstoffe'!J69+'[1]Skalierung Kraftstoffe'!J113</f>
        <v>0</v>
      </c>
      <c r="J277" s="12">
        <f t="shared" ref="J277:J284" si="39">SUM(B277:I277)</f>
        <v>0</v>
      </c>
      <c r="K277" s="36">
        <f t="shared" ref="K277:K283" si="40">CONVERT(J277,"kWh","TJ")</f>
        <v>0</v>
      </c>
      <c r="L277" s="36"/>
    </row>
    <row r="278" spans="1:12" x14ac:dyDescent="0.2">
      <c r="A278" s="27" t="s">
        <v>55</v>
      </c>
      <c r="B278" s="12">
        <f>[1]Ergebnisdaten!C247</f>
        <v>0</v>
      </c>
      <c r="C278" s="12">
        <f>[1]Ergebnisdaten!D247</f>
        <v>0</v>
      </c>
      <c r="D278" s="12">
        <f>[1]Ergebnisdaten!E247</f>
        <v>0</v>
      </c>
      <c r="E278" s="12">
        <f>[1]Ergebnisdaten!F247</f>
        <v>19820470.025998581</v>
      </c>
      <c r="F278" s="12">
        <f>[1]Ergebnisdaten!G247</f>
        <v>0</v>
      </c>
      <c r="G278" s="12">
        <f>[1]Ergebnisdaten!H247</f>
        <v>854907140.4286406</v>
      </c>
      <c r="H278" s="12">
        <f>[1]Ergebnisdaten!I247</f>
        <v>0</v>
      </c>
      <c r="I278" s="12">
        <f>[1]Ergebnisdaten!J247</f>
        <v>0</v>
      </c>
      <c r="J278" s="12">
        <f t="shared" si="39"/>
        <v>874727610.4546392</v>
      </c>
      <c r="K278" s="36">
        <f t="shared" si="40"/>
        <v>3149.0193976367013</v>
      </c>
      <c r="L278" s="36"/>
    </row>
    <row r="279" spans="1:12" x14ac:dyDescent="0.2">
      <c r="A279" s="27" t="s">
        <v>56</v>
      </c>
      <c r="B279" s="12">
        <f>[1]Ergebnisdaten!C561</f>
        <v>0</v>
      </c>
      <c r="C279" s="12">
        <f>[1]Ergebnisdaten!D561</f>
        <v>0</v>
      </c>
      <c r="D279" s="12">
        <f>[1]Ergebnisdaten!E561</f>
        <v>0</v>
      </c>
      <c r="E279" s="12">
        <f>[1]Ergebnisdaten!F561</f>
        <v>0</v>
      </c>
      <c r="F279" s="12">
        <f>[1]Ergebnisdaten!G561</f>
        <v>0</v>
      </c>
      <c r="G279" s="12">
        <f>[1]Ergebnisdaten!H561</f>
        <v>0</v>
      </c>
      <c r="H279" s="12">
        <f>[1]Ergebnisdaten!I561</f>
        <v>0</v>
      </c>
      <c r="I279" s="12">
        <f>[1]Ergebnisdaten!J561</f>
        <v>0</v>
      </c>
      <c r="J279" s="12">
        <f t="shared" si="39"/>
        <v>0</v>
      </c>
      <c r="K279" s="36">
        <f t="shared" si="40"/>
        <v>0</v>
      </c>
      <c r="L279" s="36"/>
    </row>
    <row r="280" spans="1:12" x14ac:dyDescent="0.2">
      <c r="A280" s="27" t="s">
        <v>57</v>
      </c>
      <c r="B280" s="12">
        <f>[1]Ergebnisdaten!C69</f>
        <v>0</v>
      </c>
      <c r="C280" s="12">
        <f>[1]Ergebnisdaten!D69</f>
        <v>0</v>
      </c>
      <c r="D280" s="12">
        <f>[1]Ergebnisdaten!E69</f>
        <v>0</v>
      </c>
      <c r="E280" s="12">
        <f>[1]Ergebnisdaten!F69</f>
        <v>129125798.07056738</v>
      </c>
      <c r="F280" s="12">
        <f>[1]Ergebnisdaten!G69</f>
        <v>1500657.6707167693</v>
      </c>
      <c r="G280" s="12">
        <f>[1]Ergebnisdaten!H69</f>
        <v>1090602693.9517202</v>
      </c>
      <c r="H280" s="12">
        <f>[1]Ergebnisdaten!I69</f>
        <v>0</v>
      </c>
      <c r="I280" s="12">
        <f>[1]Ergebnisdaten!J69</f>
        <v>0</v>
      </c>
      <c r="J280" s="12">
        <f t="shared" si="39"/>
        <v>1221229149.6930044</v>
      </c>
      <c r="K280" s="36">
        <f t="shared" si="40"/>
        <v>4396.4249388948165</v>
      </c>
      <c r="L280" s="36"/>
    </row>
    <row r="281" spans="1:12" x14ac:dyDescent="0.2">
      <c r="A281" s="27" t="s">
        <v>58</v>
      </c>
      <c r="B281" s="12">
        <f>[1]Ergebnisdaten!C113+[1]Ergebnisdaten!C158+[1]Ergebnisdaten!C605</f>
        <v>0</v>
      </c>
      <c r="C281" s="12">
        <f>[1]Ergebnisdaten!D113+[1]Ergebnisdaten!D158+[1]Ergebnisdaten!D605</f>
        <v>0</v>
      </c>
      <c r="D281" s="12">
        <f>[1]Ergebnisdaten!E113+[1]Ergebnisdaten!E158+[1]Ergebnisdaten!E605</f>
        <v>0</v>
      </c>
      <c r="E281" s="12">
        <f>[1]Ergebnisdaten!F113+[1]Ergebnisdaten!F158+[1]Ergebnisdaten!F605</f>
        <v>14110612.205373991</v>
      </c>
      <c r="F281" s="12">
        <f>[1]Ergebnisdaten!G113+[1]Ergebnisdaten!G158+[1]Ergebnisdaten!G605</f>
        <v>0</v>
      </c>
      <c r="G281" s="12">
        <f>[1]Ergebnisdaten!H113+[1]Ergebnisdaten!H158+[1]Ergebnisdaten!H605</f>
        <v>0</v>
      </c>
      <c r="H281" s="12">
        <f>[1]Ergebnisdaten!I113+[1]Ergebnisdaten!I158+[1]Ergebnisdaten!I605</f>
        <v>0</v>
      </c>
      <c r="I281" s="12">
        <f>[1]Ergebnisdaten!J113+[1]Ergebnisdaten!J158+[1]Ergebnisdaten!J605</f>
        <v>0</v>
      </c>
      <c r="J281" s="12">
        <f t="shared" si="39"/>
        <v>14110612.205373991</v>
      </c>
      <c r="K281" s="36">
        <f t="shared" si="40"/>
        <v>50.798203939346372</v>
      </c>
      <c r="L281" s="36"/>
    </row>
    <row r="282" spans="1:12" x14ac:dyDescent="0.2">
      <c r="A282" s="27" t="s">
        <v>59</v>
      </c>
      <c r="B282" s="12">
        <f>[1]Ergebnisdaten!C335+[1]Ergebnisdaten!C379+[1]Ergebnisdaten!C423</f>
        <v>0</v>
      </c>
      <c r="C282" s="12">
        <f>[1]Ergebnisdaten!D335+[1]Ergebnisdaten!D379+[1]Ergebnisdaten!D423</f>
        <v>0</v>
      </c>
      <c r="D282" s="12">
        <f>[1]Ergebnisdaten!E335+[1]Ergebnisdaten!E379+[1]Ergebnisdaten!E423</f>
        <v>0</v>
      </c>
      <c r="E282" s="12">
        <f>[1]Ergebnisdaten!F335+[1]Ergebnisdaten!F379+[1]Ergebnisdaten!F423</f>
        <v>0</v>
      </c>
      <c r="F282" s="12">
        <f>[1]Ergebnisdaten!G335+[1]Ergebnisdaten!G379+[1]Ergebnisdaten!G423</f>
        <v>0</v>
      </c>
      <c r="G282" s="12">
        <f>[1]Ergebnisdaten!H335+[1]Ergebnisdaten!H379+[1]Ergebnisdaten!H423</f>
        <v>0</v>
      </c>
      <c r="H282" s="12">
        <f>[1]Ergebnisdaten!I335+[1]Ergebnisdaten!I379+[1]Ergebnisdaten!I423</f>
        <v>0</v>
      </c>
      <c r="I282" s="12">
        <f>[1]Ergebnisdaten!J335+[1]Ergebnisdaten!J379+[1]Ergebnisdaten!J423</f>
        <v>0</v>
      </c>
      <c r="J282" s="12">
        <f t="shared" si="39"/>
        <v>0</v>
      </c>
      <c r="K282" s="36">
        <f t="shared" si="40"/>
        <v>0</v>
      </c>
      <c r="L282" s="36"/>
    </row>
    <row r="283" spans="1:12" x14ac:dyDescent="0.2">
      <c r="A283" s="27" t="s">
        <v>60</v>
      </c>
      <c r="B283" s="12">
        <f>[1]Ergebnisdaten!C291</f>
        <v>0</v>
      </c>
      <c r="C283" s="12">
        <f>[1]Ergebnisdaten!D291</f>
        <v>0</v>
      </c>
      <c r="D283" s="12">
        <f>[1]Ergebnisdaten!E291</f>
        <v>0</v>
      </c>
      <c r="E283" s="12">
        <f>[1]Ergebnisdaten!F291</f>
        <v>2951880.8273964138</v>
      </c>
      <c r="F283" s="12">
        <f>[1]Ergebnisdaten!G291</f>
        <v>0</v>
      </c>
      <c r="G283" s="12">
        <f>[1]Ergebnisdaten!H291</f>
        <v>48377863.954898231</v>
      </c>
      <c r="H283" s="12">
        <f>[1]Ergebnisdaten!I291</f>
        <v>0</v>
      </c>
      <c r="I283" s="12">
        <f>[1]Ergebnisdaten!J291</f>
        <v>0</v>
      </c>
      <c r="J283" s="12">
        <f t="shared" si="39"/>
        <v>51329744.782294646</v>
      </c>
      <c r="K283" s="36">
        <f t="shared" si="40"/>
        <v>184.78708121626076</v>
      </c>
      <c r="L283" s="36">
        <f>SUM(K276:K283)</f>
        <v>7781.0296216871257</v>
      </c>
    </row>
    <row r="284" spans="1:12" x14ac:dyDescent="0.2">
      <c r="A284" s="37" t="s">
        <v>7</v>
      </c>
      <c r="B284" s="12">
        <f>[1]Ergebnisdaten!C514</f>
        <v>368258389.04637402</v>
      </c>
      <c r="C284" s="12">
        <f>[1]Ergebnisdaten!D514</f>
        <v>817693179.75432241</v>
      </c>
      <c r="D284" s="12">
        <f>[1]Ergebnisdaten!E514</f>
        <v>79515406.566738948</v>
      </c>
      <c r="E284" s="12">
        <f>[1]Ergebnisdaten!F514</f>
        <v>2652499.1694923025</v>
      </c>
      <c r="F284" s="12">
        <f>[1]Ergebnisdaten!G514</f>
        <v>12221018.405273518</v>
      </c>
      <c r="G284" s="12">
        <f>[1]Ergebnisdaten!H514</f>
        <v>148019642.70687324</v>
      </c>
      <c r="H284" s="12">
        <f>[1]Ergebnisdaten!I514</f>
        <v>12213331.931644004</v>
      </c>
      <c r="I284" s="12">
        <f>[1]Ergebnisdaten!J514</f>
        <v>14666485.965714797</v>
      </c>
      <c r="J284" s="12">
        <f t="shared" si="39"/>
        <v>1455239953.5464327</v>
      </c>
    </row>
    <row r="285" spans="1:12" ht="15" x14ac:dyDescent="0.25">
      <c r="A285" s="31" t="s">
        <v>3</v>
      </c>
      <c r="B285" s="30">
        <f t="shared" ref="B285:J285" si="41">SUM(B276:B284)</f>
        <v>368258389.04637402</v>
      </c>
      <c r="C285" s="30">
        <f t="shared" si="41"/>
        <v>817693179.75432241</v>
      </c>
      <c r="D285" s="30">
        <f t="shared" si="41"/>
        <v>79515406.566738948</v>
      </c>
      <c r="E285" s="30">
        <f t="shared" si="41"/>
        <v>168661260.29882869</v>
      </c>
      <c r="F285" s="30">
        <f t="shared" si="41"/>
        <v>13721676.075990288</v>
      </c>
      <c r="G285" s="30">
        <f t="shared" si="41"/>
        <v>2141907341.0421321</v>
      </c>
      <c r="H285" s="30">
        <f t="shared" si="41"/>
        <v>12213331.931644004</v>
      </c>
      <c r="I285" s="30">
        <f t="shared" si="41"/>
        <v>14666485.965714797</v>
      </c>
      <c r="J285" s="30">
        <f t="shared" si="41"/>
        <v>3616637070.6817446</v>
      </c>
      <c r="K285" s="36">
        <f>CONVERT(J285,"kWh","TJ")</f>
        <v>13019.893454454283</v>
      </c>
    </row>
    <row r="286" spans="1:12" ht="15" x14ac:dyDescent="0.25">
      <c r="A286" s="24"/>
      <c r="B286" s="39"/>
      <c r="C286" s="39"/>
      <c r="D286" s="39"/>
      <c r="E286" s="39"/>
      <c r="F286" s="39"/>
    </row>
    <row r="287" spans="1:12" ht="18" x14ac:dyDescent="0.25">
      <c r="A287" s="1" t="s">
        <v>68</v>
      </c>
    </row>
    <row r="288" spans="1:12" ht="86.25" x14ac:dyDescent="0.2">
      <c r="A288" s="33">
        <v>2019</v>
      </c>
      <c r="B288" s="4" t="str">
        <f>[1]Ergebnisdaten!$C$312</f>
        <v>Beleuchtung</v>
      </c>
      <c r="C288" s="4" t="str">
        <f>[1]Ergebnisdaten!$D$312</f>
        <v>IKT</v>
      </c>
      <c r="D288" s="4" t="str">
        <f>[1]Ergebnisdaten!$E$312</f>
        <v>Mechanische Energie</v>
      </c>
      <c r="E288" s="4" t="str">
        <f>[1]Ergebnisdaten!$F$312</f>
        <v>Warmwasser</v>
      </c>
      <c r="F288" s="4" t="str">
        <f>[1]Ergebnisdaten!$G$312</f>
        <v>Prozesswärme</v>
      </c>
      <c r="G288" s="4" t="str">
        <f>[1]Ergebnisdaten!$H$312</f>
        <v>Raumwärme</v>
      </c>
      <c r="H288" s="4" t="str">
        <f>[1]Ergebnisdaten!$I$312</f>
        <v>Prozesskälte</v>
      </c>
      <c r="I288" s="4" t="str">
        <f>[1]Ergebnisdaten!$J$312</f>
        <v>Klimakälte</v>
      </c>
      <c r="J288" s="34" t="str">
        <f>[1]Ergebnisdaten!$K$312</f>
        <v>Summe (berechnet)</v>
      </c>
    </row>
    <row r="289" spans="1:12" x14ac:dyDescent="0.2">
      <c r="A289" s="27"/>
      <c r="B289" s="8" t="s">
        <v>4</v>
      </c>
      <c r="C289" s="9"/>
      <c r="D289" s="9"/>
      <c r="E289" s="9"/>
      <c r="F289" s="9"/>
      <c r="G289" s="9"/>
      <c r="H289" s="9"/>
      <c r="I289" s="9"/>
      <c r="J289" s="16"/>
    </row>
    <row r="290" spans="1:12" x14ac:dyDescent="0.2">
      <c r="A290" s="27" t="s">
        <v>53</v>
      </c>
      <c r="B290" s="12">
        <f>[1]Ergebnisdaten!C39</f>
        <v>0</v>
      </c>
      <c r="C290" s="12">
        <f>[1]Ergebnisdaten!D39</f>
        <v>0</v>
      </c>
      <c r="D290" s="12">
        <f>[1]Ergebnisdaten!E39</f>
        <v>0</v>
      </c>
      <c r="E290" s="12">
        <f>[1]Ergebnisdaten!F39</f>
        <v>0</v>
      </c>
      <c r="F290" s="12">
        <f>[1]Ergebnisdaten!G39</f>
        <v>0</v>
      </c>
      <c r="G290" s="12">
        <f>[1]Ergebnisdaten!H39</f>
        <v>0</v>
      </c>
      <c r="H290" s="12">
        <f>[1]Ergebnisdaten!I39</f>
        <v>0</v>
      </c>
      <c r="I290" s="12">
        <f>[1]Ergebnisdaten!J39</f>
        <v>0</v>
      </c>
      <c r="J290" s="12">
        <f>SUM(B290:I290)</f>
        <v>0</v>
      </c>
      <c r="K290" s="36">
        <f>CONVERT(J290,"kWh","TJ")</f>
        <v>0</v>
      </c>
      <c r="L290" s="36"/>
    </row>
    <row r="291" spans="1:12" x14ac:dyDescent="0.2">
      <c r="A291" s="27" t="s">
        <v>54</v>
      </c>
      <c r="B291" s="12">
        <f>'[1]Skalierung Kraftstoffe'!C39+'[1]Skalierung Kraftstoffe'!C83+'[1]Skalierung Kraftstoffe'!C127</f>
        <v>0</v>
      </c>
      <c r="C291" s="12">
        <f>'[1]Skalierung Kraftstoffe'!D39+'[1]Skalierung Kraftstoffe'!D83+'[1]Skalierung Kraftstoffe'!D127</f>
        <v>0</v>
      </c>
      <c r="D291" s="12">
        <f>'[1]Skalierung Kraftstoffe'!E39+'[1]Skalierung Kraftstoffe'!E83+'[1]Skalierung Kraftstoffe'!E127</f>
        <v>0</v>
      </c>
      <c r="E291" s="12">
        <f>'[1]Skalierung Kraftstoffe'!F39+'[1]Skalierung Kraftstoffe'!F83+'[1]Skalierung Kraftstoffe'!F127</f>
        <v>0</v>
      </c>
      <c r="F291" s="12">
        <f>'[1]Skalierung Kraftstoffe'!G39+'[1]Skalierung Kraftstoffe'!G83+'[1]Skalierung Kraftstoffe'!G127</f>
        <v>0</v>
      </c>
      <c r="G291" s="12">
        <f>'[1]Skalierung Kraftstoffe'!H39+'[1]Skalierung Kraftstoffe'!H83+'[1]Skalierung Kraftstoffe'!H127</f>
        <v>0</v>
      </c>
      <c r="H291" s="12">
        <f>'[1]Skalierung Kraftstoffe'!I39+'[1]Skalierung Kraftstoffe'!I83+'[1]Skalierung Kraftstoffe'!I127</f>
        <v>0</v>
      </c>
      <c r="I291" s="12">
        <f>'[1]Skalierung Kraftstoffe'!J39+'[1]Skalierung Kraftstoffe'!J83+'[1]Skalierung Kraftstoffe'!J127</f>
        <v>0</v>
      </c>
      <c r="J291" s="12">
        <f t="shared" ref="J291:J298" si="42">SUM(B291:I291)</f>
        <v>0</v>
      </c>
      <c r="K291" s="36">
        <f t="shared" ref="K291:K297" si="43">CONVERT(J291,"kWh","TJ")</f>
        <v>0</v>
      </c>
      <c r="L291" s="36"/>
    </row>
    <row r="292" spans="1:12" x14ac:dyDescent="0.2">
      <c r="A292" s="27" t="s">
        <v>55</v>
      </c>
      <c r="B292" s="12">
        <f>[1]Ergebnisdaten!C261</f>
        <v>0</v>
      </c>
      <c r="C292" s="12">
        <f>[1]Ergebnisdaten!D261</f>
        <v>0</v>
      </c>
      <c r="D292" s="12">
        <f>[1]Ergebnisdaten!E261</f>
        <v>0</v>
      </c>
      <c r="E292" s="12">
        <f>[1]Ergebnisdaten!F261</f>
        <v>5555037.5007595969</v>
      </c>
      <c r="F292" s="12">
        <f>[1]Ergebnisdaten!G261</f>
        <v>0</v>
      </c>
      <c r="G292" s="12">
        <f>[1]Ergebnisdaten!H261</f>
        <v>318239965.77425909</v>
      </c>
      <c r="H292" s="12">
        <f>[1]Ergebnisdaten!I261</f>
        <v>0</v>
      </c>
      <c r="I292" s="12">
        <f>[1]Ergebnisdaten!J261</f>
        <v>0</v>
      </c>
      <c r="J292" s="12">
        <f t="shared" si="42"/>
        <v>323795003.27501869</v>
      </c>
      <c r="K292" s="36">
        <f t="shared" si="43"/>
        <v>1165.6620117900675</v>
      </c>
      <c r="L292" s="36"/>
    </row>
    <row r="293" spans="1:12" x14ac:dyDescent="0.2">
      <c r="A293" s="27" t="s">
        <v>56</v>
      </c>
      <c r="B293" s="12">
        <f>[1]Ergebnisdaten!C575</f>
        <v>0</v>
      </c>
      <c r="C293" s="12">
        <f>[1]Ergebnisdaten!D575</f>
        <v>0</v>
      </c>
      <c r="D293" s="12">
        <f>[1]Ergebnisdaten!E575</f>
        <v>0</v>
      </c>
      <c r="E293" s="12">
        <f>[1]Ergebnisdaten!F575</f>
        <v>1289692.1933166201</v>
      </c>
      <c r="F293" s="12">
        <f>[1]Ergebnisdaten!G575</f>
        <v>0</v>
      </c>
      <c r="G293" s="12">
        <f>[1]Ergebnisdaten!H575</f>
        <v>8981949.9300483968</v>
      </c>
      <c r="H293" s="12">
        <f>[1]Ergebnisdaten!I575</f>
        <v>0</v>
      </c>
      <c r="I293" s="12">
        <f>[1]Ergebnisdaten!J575</f>
        <v>0</v>
      </c>
      <c r="J293" s="12">
        <f t="shared" si="42"/>
        <v>10271642.123365017</v>
      </c>
      <c r="K293" s="36">
        <f t="shared" si="43"/>
        <v>36.977911644114059</v>
      </c>
      <c r="L293" s="36"/>
    </row>
    <row r="294" spans="1:12" x14ac:dyDescent="0.2">
      <c r="A294" s="27" t="s">
        <v>57</v>
      </c>
      <c r="B294" s="12">
        <f>[1]Ergebnisdaten!C83</f>
        <v>0</v>
      </c>
      <c r="C294" s="12">
        <f>[1]Ergebnisdaten!D83</f>
        <v>0</v>
      </c>
      <c r="D294" s="12">
        <f>[1]Ergebnisdaten!E83</f>
        <v>0</v>
      </c>
      <c r="E294" s="12">
        <f>[1]Ergebnisdaten!F83</f>
        <v>51345248.55706203</v>
      </c>
      <c r="F294" s="12">
        <f>[1]Ergebnisdaten!G83</f>
        <v>976130.30921875278</v>
      </c>
      <c r="G294" s="12">
        <f>[1]Ergebnisdaten!H83</f>
        <v>1012686091.6894495</v>
      </c>
      <c r="H294" s="12">
        <f>[1]Ergebnisdaten!I83</f>
        <v>0</v>
      </c>
      <c r="I294" s="12">
        <f>[1]Ergebnisdaten!J83</f>
        <v>0</v>
      </c>
      <c r="J294" s="12">
        <f t="shared" si="42"/>
        <v>1065007470.5557303</v>
      </c>
      <c r="K294" s="36">
        <f t="shared" si="43"/>
        <v>3834.0268940006295</v>
      </c>
      <c r="L294" s="36"/>
    </row>
    <row r="295" spans="1:12" x14ac:dyDescent="0.2">
      <c r="A295" s="27" t="s">
        <v>58</v>
      </c>
      <c r="B295" s="12">
        <f>[1]Ergebnisdaten!C127+[1]Ergebnisdaten!C172+[1]Ergebnisdaten!C619</f>
        <v>0</v>
      </c>
      <c r="C295" s="12">
        <f>[1]Ergebnisdaten!D127+[1]Ergebnisdaten!D172+[1]Ergebnisdaten!D619</f>
        <v>0</v>
      </c>
      <c r="D295" s="12">
        <f>[1]Ergebnisdaten!E127+[1]Ergebnisdaten!E172+[1]Ergebnisdaten!E619</f>
        <v>0</v>
      </c>
      <c r="E295" s="12">
        <f>[1]Ergebnisdaten!F127+[1]Ergebnisdaten!F172+[1]Ergebnisdaten!F619</f>
        <v>11917794.01263294</v>
      </c>
      <c r="F295" s="12">
        <f>[1]Ergebnisdaten!G127+[1]Ergebnisdaten!G172+[1]Ergebnisdaten!G619</f>
        <v>0</v>
      </c>
      <c r="G295" s="12">
        <f>[1]Ergebnisdaten!H127+[1]Ergebnisdaten!H172+[1]Ergebnisdaten!H619</f>
        <v>32273330.794094235</v>
      </c>
      <c r="H295" s="12">
        <f>[1]Ergebnisdaten!I127+[1]Ergebnisdaten!I172+[1]Ergebnisdaten!I619</f>
        <v>0</v>
      </c>
      <c r="I295" s="12">
        <f>[1]Ergebnisdaten!J127+[1]Ergebnisdaten!J172+[1]Ergebnisdaten!J619</f>
        <v>0</v>
      </c>
      <c r="J295" s="12">
        <f t="shared" si="42"/>
        <v>44191124.806727171</v>
      </c>
      <c r="K295" s="36">
        <f t="shared" si="43"/>
        <v>159.0880493042178</v>
      </c>
      <c r="L295" s="36"/>
    </row>
    <row r="296" spans="1:12" x14ac:dyDescent="0.2">
      <c r="A296" s="27" t="s">
        <v>59</v>
      </c>
      <c r="B296" s="12">
        <f>[1]Ergebnisdaten!C349+[1]Ergebnisdaten!C393+[1]Ergebnisdaten!C437</f>
        <v>0</v>
      </c>
      <c r="C296" s="12">
        <f>[1]Ergebnisdaten!D349+[1]Ergebnisdaten!D393+[1]Ergebnisdaten!D437</f>
        <v>0</v>
      </c>
      <c r="D296" s="12">
        <f>[1]Ergebnisdaten!E349+[1]Ergebnisdaten!E393+[1]Ergebnisdaten!E437</f>
        <v>0</v>
      </c>
      <c r="E296" s="12">
        <f>[1]Ergebnisdaten!F349+[1]Ergebnisdaten!F393+[1]Ergebnisdaten!F437</f>
        <v>78776.206703905103</v>
      </c>
      <c r="F296" s="12">
        <f>[1]Ergebnisdaten!G349+[1]Ergebnisdaten!G393+[1]Ergebnisdaten!G437</f>
        <v>0</v>
      </c>
      <c r="G296" s="12">
        <f>[1]Ergebnisdaten!H349+[1]Ergebnisdaten!H393+[1]Ergebnisdaten!H437</f>
        <v>29594.915101546827</v>
      </c>
      <c r="H296" s="12">
        <f>[1]Ergebnisdaten!I349+[1]Ergebnisdaten!I393+[1]Ergebnisdaten!I437</f>
        <v>0</v>
      </c>
      <c r="I296" s="12">
        <f>[1]Ergebnisdaten!J349+[1]Ergebnisdaten!J393+[1]Ergebnisdaten!J437</f>
        <v>0</v>
      </c>
      <c r="J296" s="12">
        <f t="shared" si="42"/>
        <v>108371.12180545193</v>
      </c>
      <c r="K296" s="36">
        <f t="shared" si="43"/>
        <v>0.39013603849962697</v>
      </c>
      <c r="L296" s="36"/>
    </row>
    <row r="297" spans="1:12" x14ac:dyDescent="0.2">
      <c r="A297" s="27" t="s">
        <v>60</v>
      </c>
      <c r="B297" s="12">
        <f>[1]Ergebnisdaten!C305</f>
        <v>0</v>
      </c>
      <c r="C297" s="12">
        <f>[1]Ergebnisdaten!D305</f>
        <v>0</v>
      </c>
      <c r="D297" s="12">
        <f>[1]Ergebnisdaten!E305</f>
        <v>0</v>
      </c>
      <c r="E297" s="12">
        <f>[1]Ergebnisdaten!F305</f>
        <v>5345206.4297101032</v>
      </c>
      <c r="F297" s="12">
        <f>[1]Ergebnisdaten!G305</f>
        <v>7176.7339487530298</v>
      </c>
      <c r="G297" s="12">
        <f>[1]Ergebnisdaten!H305</f>
        <v>56853812.321366332</v>
      </c>
      <c r="H297" s="12">
        <f>[1]Ergebnisdaten!I305</f>
        <v>0</v>
      </c>
      <c r="I297" s="12">
        <f>[1]Ergebnisdaten!J305</f>
        <v>0</v>
      </c>
      <c r="J297" s="12">
        <f t="shared" si="42"/>
        <v>62206195.48502519</v>
      </c>
      <c r="K297" s="36">
        <f t="shared" si="43"/>
        <v>223.94230374609069</v>
      </c>
      <c r="L297" s="36">
        <f>SUM(K290:K297)</f>
        <v>5420.0873065236192</v>
      </c>
    </row>
    <row r="298" spans="1:12" x14ac:dyDescent="0.2">
      <c r="A298" s="37" t="s">
        <v>7</v>
      </c>
      <c r="B298" s="12">
        <f>[1]Ergebnisdaten!C528</f>
        <v>293223419.5700236</v>
      </c>
      <c r="C298" s="12">
        <f>[1]Ergebnisdaten!D528</f>
        <v>347437778.99117756</v>
      </c>
      <c r="D298" s="12">
        <f>[1]Ergebnisdaten!E528</f>
        <v>40949585.108935162</v>
      </c>
      <c r="E298" s="12">
        <f>[1]Ergebnisdaten!F528</f>
        <v>3321323.8472359986</v>
      </c>
      <c r="F298" s="12">
        <f>[1]Ergebnisdaten!G528</f>
        <v>8013258.4666492082</v>
      </c>
      <c r="G298" s="12">
        <f>[1]Ergebnisdaten!H528</f>
        <v>22985721.597981527</v>
      </c>
      <c r="H298" s="12">
        <f>[1]Ergebnisdaten!I528</f>
        <v>8261051.1578725092</v>
      </c>
      <c r="I298" s="12">
        <f>[1]Ergebnisdaten!J528</f>
        <v>34510148.493704423</v>
      </c>
      <c r="J298" s="12">
        <f t="shared" si="42"/>
        <v>758702287.23357999</v>
      </c>
    </row>
    <row r="299" spans="1:12" ht="15" x14ac:dyDescent="0.25">
      <c r="A299" s="31" t="s">
        <v>3</v>
      </c>
      <c r="B299" s="30">
        <f t="shared" ref="B299:J299" si="44">SUM(B290:B298)</f>
        <v>293223419.5700236</v>
      </c>
      <c r="C299" s="30">
        <f t="shared" si="44"/>
        <v>347437778.99117756</v>
      </c>
      <c r="D299" s="30">
        <f t="shared" si="44"/>
        <v>40949585.108935162</v>
      </c>
      <c r="E299" s="30">
        <f t="shared" si="44"/>
        <v>78853078.74742119</v>
      </c>
      <c r="F299" s="30">
        <f t="shared" si="44"/>
        <v>8996565.5098167136</v>
      </c>
      <c r="G299" s="30">
        <f t="shared" si="44"/>
        <v>1452050467.0223007</v>
      </c>
      <c r="H299" s="30">
        <f t="shared" si="44"/>
        <v>8261051.1578725092</v>
      </c>
      <c r="I299" s="30">
        <f t="shared" si="44"/>
        <v>34510148.493704423</v>
      </c>
      <c r="J299" s="30">
        <f t="shared" si="44"/>
        <v>2264282094.6012516</v>
      </c>
      <c r="K299" s="36">
        <f>CONVERT(J299,"kWh","TJ")</f>
        <v>8151.415540564506</v>
      </c>
    </row>
    <row r="300" spans="1:12" ht="15" x14ac:dyDescent="0.25">
      <c r="A300" s="24"/>
      <c r="B300" s="39"/>
      <c r="C300" s="39"/>
      <c r="D300" s="39"/>
      <c r="E300" s="39"/>
      <c r="F300" s="39"/>
    </row>
    <row r="301" spans="1:12" ht="18" x14ac:dyDescent="0.25">
      <c r="A301" s="1" t="s">
        <v>69</v>
      </c>
    </row>
    <row r="302" spans="1:12" ht="86.25" x14ac:dyDescent="0.2">
      <c r="A302" s="33">
        <v>2019</v>
      </c>
      <c r="B302" s="4" t="str">
        <f>[1]Ergebnisdaten!$C$312</f>
        <v>Beleuchtung</v>
      </c>
      <c r="C302" s="4" t="str">
        <f>[1]Ergebnisdaten!$D$312</f>
        <v>IKT</v>
      </c>
      <c r="D302" s="4" t="str">
        <f>[1]Ergebnisdaten!$E$312</f>
        <v>Mechanische Energie</v>
      </c>
      <c r="E302" s="4" t="str">
        <f>[1]Ergebnisdaten!$F$312</f>
        <v>Warmwasser</v>
      </c>
      <c r="F302" s="4" t="str">
        <f>[1]Ergebnisdaten!$G$312</f>
        <v>Prozesswärme</v>
      </c>
      <c r="G302" s="4" t="str">
        <f>[1]Ergebnisdaten!$H$312</f>
        <v>Raumwärme</v>
      </c>
      <c r="H302" s="4" t="str">
        <f>[1]Ergebnisdaten!$I$312</f>
        <v>Prozesskälte</v>
      </c>
      <c r="I302" s="4" t="str">
        <f>[1]Ergebnisdaten!$J$312</f>
        <v>Klimakälte</v>
      </c>
      <c r="J302" s="34" t="str">
        <f>[1]Ergebnisdaten!$K$312</f>
        <v>Summe (berechnet)</v>
      </c>
    </row>
    <row r="303" spans="1:12" x14ac:dyDescent="0.2">
      <c r="A303" s="27"/>
      <c r="B303" s="8" t="s">
        <v>4</v>
      </c>
      <c r="C303" s="9"/>
      <c r="D303" s="9"/>
      <c r="E303" s="9"/>
      <c r="F303" s="9"/>
      <c r="G303" s="9"/>
      <c r="H303" s="9"/>
      <c r="I303" s="9"/>
      <c r="J303" s="16"/>
    </row>
    <row r="304" spans="1:12" x14ac:dyDescent="0.2">
      <c r="A304" s="27" t="s">
        <v>53</v>
      </c>
      <c r="B304" s="12">
        <f>[1]Ergebnisdaten!C33+[1]Ergebnisdaten!C42</f>
        <v>0</v>
      </c>
      <c r="C304" s="12">
        <f>[1]Ergebnisdaten!D33+[1]Ergebnisdaten!D42</f>
        <v>0</v>
      </c>
      <c r="D304" s="12">
        <f>[1]Ergebnisdaten!E33+[1]Ergebnisdaten!E42</f>
        <v>0</v>
      </c>
      <c r="E304" s="12">
        <f>[1]Ergebnisdaten!F33+[1]Ergebnisdaten!F42</f>
        <v>0</v>
      </c>
      <c r="F304" s="12">
        <f>[1]Ergebnisdaten!G33+[1]Ergebnisdaten!G42</f>
        <v>0</v>
      </c>
      <c r="G304" s="12">
        <f>[1]Ergebnisdaten!H33+[1]Ergebnisdaten!H42</f>
        <v>0</v>
      </c>
      <c r="H304" s="12">
        <f>[1]Ergebnisdaten!I33+[1]Ergebnisdaten!I42</f>
        <v>0</v>
      </c>
      <c r="I304" s="12">
        <f>[1]Ergebnisdaten!J33+[1]Ergebnisdaten!J42</f>
        <v>0</v>
      </c>
      <c r="J304" s="12">
        <f>SUM(B304:I304)</f>
        <v>0</v>
      </c>
      <c r="K304" s="36">
        <f>CONVERT(J304,"kWh","TJ")</f>
        <v>0</v>
      </c>
      <c r="L304" s="36"/>
    </row>
    <row r="305" spans="1:12" x14ac:dyDescent="0.2">
      <c r="A305" s="27" t="s">
        <v>54</v>
      </c>
      <c r="B305" s="12">
        <f>'[1]Skalierung Kraftstoffe'!C33+'[1]Skalierung Kraftstoffe'!C77+'[1]Skalierung Kraftstoffe'!C121+'[1]Skalierung Kraftstoffe'!C86+'[1]Skalierung Kraftstoffe'!C130+'[1]Skalierung Kraftstoffe'!C42</f>
        <v>0</v>
      </c>
      <c r="C305" s="12">
        <f>'[1]Skalierung Kraftstoffe'!D33+'[1]Skalierung Kraftstoffe'!D77+'[1]Skalierung Kraftstoffe'!D121+'[1]Skalierung Kraftstoffe'!D86+'[1]Skalierung Kraftstoffe'!D130+'[1]Skalierung Kraftstoffe'!D42</f>
        <v>0</v>
      </c>
      <c r="D305" s="12">
        <f>'[1]Skalierung Kraftstoffe'!E33+'[1]Skalierung Kraftstoffe'!E77+'[1]Skalierung Kraftstoffe'!E121+'[1]Skalierung Kraftstoffe'!E86+'[1]Skalierung Kraftstoffe'!E130+'[1]Skalierung Kraftstoffe'!E42</f>
        <v>0</v>
      </c>
      <c r="E305" s="12">
        <f>'[1]Skalierung Kraftstoffe'!F33+'[1]Skalierung Kraftstoffe'!F77+'[1]Skalierung Kraftstoffe'!F121+'[1]Skalierung Kraftstoffe'!F86+'[1]Skalierung Kraftstoffe'!F130+'[1]Skalierung Kraftstoffe'!F42</f>
        <v>0</v>
      </c>
      <c r="F305" s="12">
        <f>'[1]Skalierung Kraftstoffe'!G33+'[1]Skalierung Kraftstoffe'!G77+'[1]Skalierung Kraftstoffe'!G121+'[1]Skalierung Kraftstoffe'!G86+'[1]Skalierung Kraftstoffe'!G130+'[1]Skalierung Kraftstoffe'!G42</f>
        <v>0</v>
      </c>
      <c r="G305" s="12">
        <f>'[1]Skalierung Kraftstoffe'!H33+'[1]Skalierung Kraftstoffe'!H77+'[1]Skalierung Kraftstoffe'!H121+'[1]Skalierung Kraftstoffe'!H86+'[1]Skalierung Kraftstoffe'!H130+'[1]Skalierung Kraftstoffe'!H42</f>
        <v>0</v>
      </c>
      <c r="H305" s="12">
        <f>'[1]Skalierung Kraftstoffe'!I33+'[1]Skalierung Kraftstoffe'!I77+'[1]Skalierung Kraftstoffe'!I121+'[1]Skalierung Kraftstoffe'!I86+'[1]Skalierung Kraftstoffe'!I130+'[1]Skalierung Kraftstoffe'!I42</f>
        <v>0</v>
      </c>
      <c r="I305" s="12">
        <f>'[1]Skalierung Kraftstoffe'!J33+'[1]Skalierung Kraftstoffe'!J77+'[1]Skalierung Kraftstoffe'!J121+'[1]Skalierung Kraftstoffe'!J86+'[1]Skalierung Kraftstoffe'!J130+'[1]Skalierung Kraftstoffe'!J42</f>
        <v>0</v>
      </c>
      <c r="J305" s="12">
        <f t="shared" ref="J305:J312" si="45">SUM(B305:I305)</f>
        <v>0</v>
      </c>
      <c r="K305" s="36">
        <f t="shared" ref="K305:K311" si="46">CONVERT(J305,"kWh","TJ")</f>
        <v>0</v>
      </c>
      <c r="L305" s="36"/>
    </row>
    <row r="306" spans="1:12" x14ac:dyDescent="0.2">
      <c r="A306" s="27" t="s">
        <v>55</v>
      </c>
      <c r="B306" s="12">
        <f>[1]Ergebnisdaten!C255+[1]Ergebnisdaten!C264</f>
        <v>0</v>
      </c>
      <c r="C306" s="12">
        <f>[1]Ergebnisdaten!D255+[1]Ergebnisdaten!D264</f>
        <v>0</v>
      </c>
      <c r="D306" s="12">
        <f>[1]Ergebnisdaten!E255+[1]Ergebnisdaten!E264</f>
        <v>0</v>
      </c>
      <c r="E306" s="12">
        <f>[1]Ergebnisdaten!F255+[1]Ergebnisdaten!F264</f>
        <v>35671007.174121566</v>
      </c>
      <c r="F306" s="12">
        <f>[1]Ergebnisdaten!G255+[1]Ergebnisdaten!G264</f>
        <v>0</v>
      </c>
      <c r="G306" s="12">
        <f>[1]Ergebnisdaten!H255+[1]Ergebnisdaten!H264</f>
        <v>2001708746.4947777</v>
      </c>
      <c r="H306" s="12">
        <f>[1]Ergebnisdaten!I255+[1]Ergebnisdaten!I264</f>
        <v>0</v>
      </c>
      <c r="I306" s="12">
        <f>[1]Ergebnisdaten!J255+[1]Ergebnisdaten!J264</f>
        <v>0</v>
      </c>
      <c r="J306" s="12">
        <f t="shared" si="45"/>
        <v>2037379753.6688993</v>
      </c>
      <c r="K306" s="36">
        <f t="shared" si="46"/>
        <v>7334.5671132080379</v>
      </c>
      <c r="L306" s="36"/>
    </row>
    <row r="307" spans="1:12" x14ac:dyDescent="0.2">
      <c r="A307" s="27" t="s">
        <v>56</v>
      </c>
      <c r="B307" s="12">
        <f>[1]Ergebnisdaten!C569+[1]Ergebnisdaten!C578</f>
        <v>0</v>
      </c>
      <c r="C307" s="12">
        <f>[1]Ergebnisdaten!D569+[1]Ergebnisdaten!D578</f>
        <v>0</v>
      </c>
      <c r="D307" s="12">
        <f>[1]Ergebnisdaten!E569+[1]Ergebnisdaten!E578</f>
        <v>0</v>
      </c>
      <c r="E307" s="12">
        <f>[1]Ergebnisdaten!F569+[1]Ergebnisdaten!F578</f>
        <v>17878651.173019934</v>
      </c>
      <c r="F307" s="12">
        <f>[1]Ergebnisdaten!G569+[1]Ergebnisdaten!G578</f>
        <v>0</v>
      </c>
      <c r="G307" s="12">
        <f>[1]Ergebnisdaten!H569+[1]Ergebnisdaten!H578</f>
        <v>124514322.47558185</v>
      </c>
      <c r="H307" s="12">
        <f>[1]Ergebnisdaten!I569+[1]Ergebnisdaten!I578</f>
        <v>0</v>
      </c>
      <c r="I307" s="12">
        <f>[1]Ergebnisdaten!J569+[1]Ergebnisdaten!J578</f>
        <v>0</v>
      </c>
      <c r="J307" s="12">
        <f t="shared" si="45"/>
        <v>142392973.6486018</v>
      </c>
      <c r="K307" s="36">
        <f t="shared" si="46"/>
        <v>512.61470513496647</v>
      </c>
      <c r="L307" s="36"/>
    </row>
    <row r="308" spans="1:12" x14ac:dyDescent="0.2">
      <c r="A308" s="27" t="s">
        <v>57</v>
      </c>
      <c r="B308" s="12">
        <f>[1]Ergebnisdaten!C77+[1]Ergebnisdaten!C86</f>
        <v>0</v>
      </c>
      <c r="C308" s="12">
        <f>[1]Ergebnisdaten!D77+[1]Ergebnisdaten!D86</f>
        <v>0</v>
      </c>
      <c r="D308" s="12">
        <f>[1]Ergebnisdaten!E77+[1]Ergebnisdaten!E86</f>
        <v>0</v>
      </c>
      <c r="E308" s="12">
        <f>[1]Ergebnisdaten!F77+[1]Ergebnisdaten!F86</f>
        <v>326323023.58720851</v>
      </c>
      <c r="F308" s="12">
        <f>[1]Ergebnisdaten!G77+[1]Ergebnisdaten!G86</f>
        <v>6190800.0390002932</v>
      </c>
      <c r="G308" s="12">
        <f>[1]Ergebnisdaten!H77+[1]Ergebnisdaten!H86</f>
        <v>6335273507.2338963</v>
      </c>
      <c r="H308" s="12">
        <f>[1]Ergebnisdaten!I77+[1]Ergebnisdaten!I86</f>
        <v>0</v>
      </c>
      <c r="I308" s="12">
        <f>[1]Ergebnisdaten!J77+[1]Ergebnisdaten!J86</f>
        <v>0</v>
      </c>
      <c r="J308" s="12">
        <f t="shared" si="45"/>
        <v>6667787330.8601055</v>
      </c>
      <c r="K308" s="36">
        <f t="shared" si="46"/>
        <v>24004.034391096382</v>
      </c>
      <c r="L308" s="36"/>
    </row>
    <row r="309" spans="1:12" x14ac:dyDescent="0.2">
      <c r="A309" s="27" t="s">
        <v>58</v>
      </c>
      <c r="B309" s="12">
        <f>[1]Ergebnisdaten!C121+[1]Ergebnisdaten!C166+[1]Ergebnisdaten!C613+[1]Ergebnisdaten!C130+[1]Ergebnisdaten!C175+[1]Ergebnisdaten!C622</f>
        <v>0</v>
      </c>
      <c r="C309" s="12">
        <f>[1]Ergebnisdaten!D121+[1]Ergebnisdaten!D166+[1]Ergebnisdaten!D613+[1]Ergebnisdaten!D130+[1]Ergebnisdaten!D175+[1]Ergebnisdaten!D622</f>
        <v>0</v>
      </c>
      <c r="D309" s="12">
        <f>[1]Ergebnisdaten!E121+[1]Ergebnisdaten!E166+[1]Ergebnisdaten!E613+[1]Ergebnisdaten!E130+[1]Ergebnisdaten!E175+[1]Ergebnisdaten!E622</f>
        <v>0</v>
      </c>
      <c r="E309" s="12">
        <f>[1]Ergebnisdaten!F121+[1]Ergebnisdaten!F166+[1]Ergebnisdaten!F613+[1]Ergebnisdaten!F130+[1]Ergebnisdaten!F175+[1]Ergebnisdaten!F622</f>
        <v>74115125.144708261</v>
      </c>
      <c r="F309" s="12">
        <f>[1]Ergebnisdaten!G121+[1]Ergebnisdaten!G166+[1]Ergebnisdaten!G613+[1]Ergebnisdaten!G130+[1]Ergebnisdaten!G175+[1]Ergebnisdaten!G622</f>
        <v>0</v>
      </c>
      <c r="G309" s="12">
        <f>[1]Ergebnisdaten!H121+[1]Ergebnisdaten!H166+[1]Ergebnisdaten!H613+[1]Ergebnisdaten!H130+[1]Ergebnisdaten!H175+[1]Ergebnisdaten!H622</f>
        <v>197333348.5902572</v>
      </c>
      <c r="H309" s="12">
        <f>[1]Ergebnisdaten!I121+[1]Ergebnisdaten!I166+[1]Ergebnisdaten!I613+[1]Ergebnisdaten!I130+[1]Ergebnisdaten!I175+[1]Ergebnisdaten!I622</f>
        <v>0</v>
      </c>
      <c r="I309" s="12">
        <f>[1]Ergebnisdaten!J121+[1]Ergebnisdaten!J166+[1]Ergebnisdaten!J613+[1]Ergebnisdaten!J130+[1]Ergebnisdaten!J175+[1]Ergebnisdaten!J622</f>
        <v>0</v>
      </c>
      <c r="J309" s="12">
        <f t="shared" si="45"/>
        <v>271448473.73496544</v>
      </c>
      <c r="K309" s="36">
        <f t="shared" si="46"/>
        <v>977.2145054458756</v>
      </c>
      <c r="L309" s="36"/>
    </row>
    <row r="310" spans="1:12" x14ac:dyDescent="0.2">
      <c r="A310" s="27" t="s">
        <v>59</v>
      </c>
      <c r="B310" s="12">
        <f>[1]Ergebnisdaten!C343+[1]Ergebnisdaten!C387+[1]Ergebnisdaten!C431+[1]Ergebnisdaten!C440+[1]Ergebnisdaten!C396+[1]Ergebnisdaten!C352</f>
        <v>0</v>
      </c>
      <c r="C310" s="12">
        <f>[1]Ergebnisdaten!D343+[1]Ergebnisdaten!D387+[1]Ergebnisdaten!D431+[1]Ergebnisdaten!D440+[1]Ergebnisdaten!D396+[1]Ergebnisdaten!D352</f>
        <v>0</v>
      </c>
      <c r="D310" s="12">
        <f>[1]Ergebnisdaten!E343+[1]Ergebnisdaten!E387+[1]Ergebnisdaten!E431+[1]Ergebnisdaten!E440+[1]Ergebnisdaten!E396+[1]Ergebnisdaten!E352</f>
        <v>0</v>
      </c>
      <c r="E310" s="12">
        <f>[1]Ergebnisdaten!F343+[1]Ergebnisdaten!F387+[1]Ergebnisdaten!F431+[1]Ergebnisdaten!F440+[1]Ergebnisdaten!F396+[1]Ergebnisdaten!F352</f>
        <v>1092053.0710284514</v>
      </c>
      <c r="F310" s="12">
        <f>[1]Ergebnisdaten!G343+[1]Ergebnisdaten!G387+[1]Ergebnisdaten!G431+[1]Ergebnisdaten!G440+[1]Ergebnisdaten!G396+[1]Ergebnisdaten!G352</f>
        <v>0</v>
      </c>
      <c r="G310" s="12">
        <f>[1]Ergebnisdaten!H343+[1]Ergebnisdaten!H387+[1]Ergebnisdaten!H431+[1]Ergebnisdaten!H440+[1]Ergebnisdaten!H396+[1]Ergebnisdaten!H352</f>
        <v>410266.2374306526</v>
      </c>
      <c r="H310" s="12">
        <f>[1]Ergebnisdaten!I343+[1]Ergebnisdaten!I387+[1]Ergebnisdaten!I431+[1]Ergebnisdaten!I440+[1]Ergebnisdaten!I396+[1]Ergebnisdaten!I352</f>
        <v>0</v>
      </c>
      <c r="I310" s="12">
        <f>[1]Ergebnisdaten!J343+[1]Ergebnisdaten!J387+[1]Ergebnisdaten!J431+[1]Ergebnisdaten!J440+[1]Ergebnisdaten!J396+[1]Ergebnisdaten!J352</f>
        <v>0</v>
      </c>
      <c r="J310" s="12">
        <f t="shared" si="45"/>
        <v>1502319.308459104</v>
      </c>
      <c r="K310" s="36">
        <f t="shared" si="46"/>
        <v>5.4083495104527746</v>
      </c>
      <c r="L310" s="36"/>
    </row>
    <row r="311" spans="1:12" x14ac:dyDescent="0.2">
      <c r="A311" s="27" t="s">
        <v>60</v>
      </c>
      <c r="B311" s="12">
        <f>[1]Ergebnisdaten!C299+[1]Ergebnisdaten!C308</f>
        <v>0</v>
      </c>
      <c r="C311" s="12">
        <f>[1]Ergebnisdaten!D299+[1]Ergebnisdaten!D308</f>
        <v>0</v>
      </c>
      <c r="D311" s="12">
        <f>[1]Ergebnisdaten!E299+[1]Ergebnisdaten!E308</f>
        <v>0</v>
      </c>
      <c r="E311" s="12">
        <f>[1]Ergebnisdaten!F299+[1]Ergebnisdaten!F308</f>
        <v>37288150.262809016</v>
      </c>
      <c r="F311" s="12">
        <f>[1]Ergebnisdaten!G299+[1]Ergebnisdaten!G308</f>
        <v>43881.709981666019</v>
      </c>
      <c r="G311" s="12">
        <f>[1]Ergebnisdaten!H299+[1]Ergebnisdaten!H308</f>
        <v>355666973.18891716</v>
      </c>
      <c r="H311" s="12">
        <f>[1]Ergebnisdaten!I299+[1]Ergebnisdaten!I308</f>
        <v>0</v>
      </c>
      <c r="I311" s="12">
        <f>[1]Ergebnisdaten!J299+[1]Ergebnisdaten!J308</f>
        <v>0</v>
      </c>
      <c r="J311" s="12">
        <f t="shared" si="45"/>
        <v>392999005.16170782</v>
      </c>
      <c r="K311" s="36">
        <f t="shared" si="46"/>
        <v>1414.7964185821484</v>
      </c>
      <c r="L311" s="36">
        <f>SUM(K304:K311)</f>
        <v>34248.635482977857</v>
      </c>
    </row>
    <row r="312" spans="1:12" x14ac:dyDescent="0.2">
      <c r="A312" s="37" t="s">
        <v>7</v>
      </c>
      <c r="B312" s="12">
        <f>[1]Ergebnisdaten!C522+[1]Ergebnisdaten!C531</f>
        <v>8799849934.5164375</v>
      </c>
      <c r="C312" s="12">
        <f>[1]Ergebnisdaten!D522+[1]Ergebnisdaten!D531</f>
        <v>8499605271.2120533</v>
      </c>
      <c r="D312" s="12">
        <f>[1]Ergebnisdaten!E522+[1]Ergebnisdaten!E531</f>
        <v>1778608680.8273504</v>
      </c>
      <c r="E312" s="12">
        <f>[1]Ergebnisdaten!F522+[1]Ergebnisdaten!F531</f>
        <v>211358623.02079785</v>
      </c>
      <c r="F312" s="12">
        <f>[1]Ergebnisdaten!G522+[1]Ergebnisdaten!G531</f>
        <v>395944356.64248335</v>
      </c>
      <c r="G312" s="12">
        <f>[1]Ergebnisdaten!H522+[1]Ergebnisdaten!H531</f>
        <v>1937287333.5672801</v>
      </c>
      <c r="H312" s="12">
        <f>[1]Ergebnisdaten!I522+[1]Ergebnisdaten!I531</f>
        <v>1313009588.5113082</v>
      </c>
      <c r="I312" s="12">
        <f>[1]Ergebnisdaten!J522+[1]Ergebnisdaten!J531</f>
        <v>718540832.77579975</v>
      </c>
      <c r="J312" s="12">
        <f t="shared" si="45"/>
        <v>23654204621.073509</v>
      </c>
    </row>
    <row r="313" spans="1:12" ht="15" x14ac:dyDescent="0.25">
      <c r="A313" s="31" t="s">
        <v>3</v>
      </c>
      <c r="B313" s="30">
        <f t="shared" ref="B313:J313" si="47">SUM(B304:B312)</f>
        <v>8799849934.5164375</v>
      </c>
      <c r="C313" s="30">
        <f t="shared" si="47"/>
        <v>8499605271.2120533</v>
      </c>
      <c r="D313" s="30">
        <f t="shared" si="47"/>
        <v>1778608680.8273504</v>
      </c>
      <c r="E313" s="30">
        <f t="shared" si="47"/>
        <v>703726633.43369365</v>
      </c>
      <c r="F313" s="30">
        <f t="shared" si="47"/>
        <v>402179038.39146531</v>
      </c>
      <c r="G313" s="30">
        <f t="shared" si="47"/>
        <v>10952194497.788141</v>
      </c>
      <c r="H313" s="30">
        <f t="shared" si="47"/>
        <v>1313009588.5113082</v>
      </c>
      <c r="I313" s="30">
        <f t="shared" si="47"/>
        <v>718540832.77579975</v>
      </c>
      <c r="J313" s="30">
        <f t="shared" si="47"/>
        <v>33167714477.456245</v>
      </c>
      <c r="K313" s="36">
        <f>CONVERT(J313,"kWh","TJ")</f>
        <v>119403.77211884248</v>
      </c>
    </row>
    <row r="314" spans="1:12" ht="15" x14ac:dyDescent="0.25">
      <c r="A314" s="24"/>
      <c r="B314" s="39"/>
      <c r="C314" s="39"/>
      <c r="D314" s="39"/>
      <c r="E314" s="39"/>
      <c r="F314" s="39"/>
    </row>
    <row r="315" spans="1:12" ht="18" x14ac:dyDescent="0.25">
      <c r="A315" s="1" t="s">
        <v>70</v>
      </c>
    </row>
    <row r="316" spans="1:12" ht="86.25" x14ac:dyDescent="0.2">
      <c r="A316" s="33">
        <v>2019</v>
      </c>
      <c r="B316" s="4" t="str">
        <f>[1]Ergebnisdaten!$C$312</f>
        <v>Beleuchtung</v>
      </c>
      <c r="C316" s="4" t="str">
        <f>[1]Ergebnisdaten!$D$312</f>
        <v>IKT</v>
      </c>
      <c r="D316" s="4" t="str">
        <f>[1]Ergebnisdaten!$E$312</f>
        <v>Mechanische Energie</v>
      </c>
      <c r="E316" s="4" t="str">
        <f>[1]Ergebnisdaten!$F$312</f>
        <v>Warmwasser</v>
      </c>
      <c r="F316" s="4" t="str">
        <f>[1]Ergebnisdaten!$G$312</f>
        <v>Prozesswärme</v>
      </c>
      <c r="G316" s="4" t="str">
        <f>[1]Ergebnisdaten!$H$312</f>
        <v>Raumwärme</v>
      </c>
      <c r="H316" s="4" t="str">
        <f>[1]Ergebnisdaten!$I$312</f>
        <v>Prozesskälte</v>
      </c>
      <c r="I316" s="4" t="str">
        <f>[1]Ergebnisdaten!$J$312</f>
        <v>Klimakälte</v>
      </c>
      <c r="J316" s="34" t="str">
        <f>[1]Ergebnisdaten!$K$312</f>
        <v>Summe (berechnet)</v>
      </c>
    </row>
    <row r="317" spans="1:12" x14ac:dyDescent="0.2">
      <c r="A317" s="27"/>
      <c r="B317" s="8" t="s">
        <v>4</v>
      </c>
      <c r="C317" s="9"/>
      <c r="D317" s="9"/>
      <c r="E317" s="9"/>
      <c r="F317" s="9"/>
      <c r="G317" s="9"/>
      <c r="H317" s="9"/>
      <c r="I317" s="9"/>
      <c r="J317" s="16"/>
    </row>
    <row r="318" spans="1:12" x14ac:dyDescent="0.2">
      <c r="A318" s="27" t="s">
        <v>53</v>
      </c>
      <c r="B318" s="12">
        <f>[1]Ergebnisdaten!C40+[1]Ergebnisdaten!C16</f>
        <v>0</v>
      </c>
      <c r="C318" s="12">
        <f>[1]Ergebnisdaten!D40+[1]Ergebnisdaten!D16</f>
        <v>0</v>
      </c>
      <c r="D318" s="12">
        <f>[1]Ergebnisdaten!E40+[1]Ergebnisdaten!E16</f>
        <v>0</v>
      </c>
      <c r="E318" s="12">
        <f>[1]Ergebnisdaten!F40+[1]Ergebnisdaten!F16</f>
        <v>0</v>
      </c>
      <c r="F318" s="12">
        <f>[1]Ergebnisdaten!G40+[1]Ergebnisdaten!G16</f>
        <v>0</v>
      </c>
      <c r="G318" s="12">
        <f>[1]Ergebnisdaten!H40+[1]Ergebnisdaten!H16</f>
        <v>0</v>
      </c>
      <c r="H318" s="12">
        <f>[1]Ergebnisdaten!I40+[1]Ergebnisdaten!I16</f>
        <v>0</v>
      </c>
      <c r="I318" s="12">
        <f>[1]Ergebnisdaten!J40+[1]Ergebnisdaten!J16</f>
        <v>0</v>
      </c>
      <c r="J318" s="12">
        <f>SUM(B318:I318)</f>
        <v>0</v>
      </c>
      <c r="K318" s="36">
        <f>CONVERT(J318,"kWh","TJ")</f>
        <v>0</v>
      </c>
      <c r="L318" s="36"/>
    </row>
    <row r="319" spans="1:12" x14ac:dyDescent="0.2">
      <c r="A319" s="27" t="s">
        <v>54</v>
      </c>
      <c r="B319" s="12">
        <f>'[1]Skalierung Kraftstoffe'!C40+'[1]Skalierung Kraftstoffe'!C84+'[1]Skalierung Kraftstoffe'!C128+'[1]Skalierung Kraftstoffe'!C16+'[1]Skalierung Kraftstoffe'!C60+'[1]Skalierung Kraftstoffe'!C104</f>
        <v>0</v>
      </c>
      <c r="C319" s="12">
        <f>'[1]Skalierung Kraftstoffe'!D40+'[1]Skalierung Kraftstoffe'!D84+'[1]Skalierung Kraftstoffe'!D128+'[1]Skalierung Kraftstoffe'!D16+'[1]Skalierung Kraftstoffe'!D60+'[1]Skalierung Kraftstoffe'!D104</f>
        <v>0</v>
      </c>
      <c r="D319" s="12">
        <f>'[1]Skalierung Kraftstoffe'!E40+'[1]Skalierung Kraftstoffe'!E84+'[1]Skalierung Kraftstoffe'!E128+'[1]Skalierung Kraftstoffe'!E16+'[1]Skalierung Kraftstoffe'!E60+'[1]Skalierung Kraftstoffe'!E104</f>
        <v>580261865.62587285</v>
      </c>
      <c r="E319" s="12">
        <f>'[1]Skalierung Kraftstoffe'!F40+'[1]Skalierung Kraftstoffe'!F84+'[1]Skalierung Kraftstoffe'!F128+'[1]Skalierung Kraftstoffe'!F16+'[1]Skalierung Kraftstoffe'!F60+'[1]Skalierung Kraftstoffe'!F104</f>
        <v>0</v>
      </c>
      <c r="F319" s="12">
        <f>'[1]Skalierung Kraftstoffe'!G40+'[1]Skalierung Kraftstoffe'!G84+'[1]Skalierung Kraftstoffe'!G128+'[1]Skalierung Kraftstoffe'!G16+'[1]Skalierung Kraftstoffe'!G60+'[1]Skalierung Kraftstoffe'!G104</f>
        <v>0</v>
      </c>
      <c r="G319" s="12">
        <f>'[1]Skalierung Kraftstoffe'!H40+'[1]Skalierung Kraftstoffe'!H84+'[1]Skalierung Kraftstoffe'!H128+'[1]Skalierung Kraftstoffe'!H16+'[1]Skalierung Kraftstoffe'!H60+'[1]Skalierung Kraftstoffe'!H104</f>
        <v>0</v>
      </c>
      <c r="H319" s="12">
        <f>'[1]Skalierung Kraftstoffe'!I40+'[1]Skalierung Kraftstoffe'!I84+'[1]Skalierung Kraftstoffe'!I128+'[1]Skalierung Kraftstoffe'!I16+'[1]Skalierung Kraftstoffe'!I60+'[1]Skalierung Kraftstoffe'!I104</f>
        <v>0</v>
      </c>
      <c r="I319" s="12">
        <f>'[1]Skalierung Kraftstoffe'!J40+'[1]Skalierung Kraftstoffe'!J84+'[1]Skalierung Kraftstoffe'!J128+'[1]Skalierung Kraftstoffe'!J16+'[1]Skalierung Kraftstoffe'!J60+'[1]Skalierung Kraftstoffe'!J104</f>
        <v>0</v>
      </c>
      <c r="J319" s="12">
        <f t="shared" ref="J319:J326" si="48">SUM(B319:I319)</f>
        <v>580261865.62587285</v>
      </c>
      <c r="K319" s="36">
        <f t="shared" ref="K319:K325" si="49">CONVERT(J319,"kWh","TJ")</f>
        <v>2088.9427162531424</v>
      </c>
      <c r="L319" s="36"/>
    </row>
    <row r="320" spans="1:12" x14ac:dyDescent="0.2">
      <c r="A320" s="27" t="s">
        <v>55</v>
      </c>
      <c r="B320" s="12">
        <f>[1]Ergebnisdaten!C262+[1]Ergebnisdaten!C238</f>
        <v>0</v>
      </c>
      <c r="C320" s="12">
        <f>[1]Ergebnisdaten!D262+[1]Ergebnisdaten!D238</f>
        <v>0</v>
      </c>
      <c r="D320" s="12">
        <f>[1]Ergebnisdaten!E262+[1]Ergebnisdaten!E238</f>
        <v>0</v>
      </c>
      <c r="E320" s="12">
        <f>[1]Ergebnisdaten!F262+[1]Ergebnisdaten!F238</f>
        <v>46607197.14870923</v>
      </c>
      <c r="F320" s="12">
        <f>[1]Ergebnisdaten!G262+[1]Ergebnisdaten!G238</f>
        <v>0</v>
      </c>
      <c r="G320" s="12">
        <f>[1]Ergebnisdaten!H262+[1]Ergebnisdaten!H238</f>
        <v>2803160682.6247268</v>
      </c>
      <c r="H320" s="12">
        <f>[1]Ergebnisdaten!I262+[1]Ergebnisdaten!I238</f>
        <v>0</v>
      </c>
      <c r="I320" s="12">
        <f>[1]Ergebnisdaten!J262+[1]Ergebnisdaten!J238</f>
        <v>0</v>
      </c>
      <c r="J320" s="12">
        <f t="shared" si="48"/>
        <v>2849767879.7734361</v>
      </c>
      <c r="K320" s="36">
        <f t="shared" si="49"/>
        <v>10259.16436718437</v>
      </c>
      <c r="L320" s="36"/>
    </row>
    <row r="321" spans="1:12" x14ac:dyDescent="0.2">
      <c r="A321" s="27" t="s">
        <v>56</v>
      </c>
      <c r="B321" s="12">
        <f>[1]Ergebnisdaten!C576+[1]Ergebnisdaten!C552</f>
        <v>0</v>
      </c>
      <c r="C321" s="12">
        <f>[1]Ergebnisdaten!D576+[1]Ergebnisdaten!D552</f>
        <v>0</v>
      </c>
      <c r="D321" s="12">
        <f>[1]Ergebnisdaten!E576+[1]Ergebnisdaten!E552</f>
        <v>0</v>
      </c>
      <c r="E321" s="12">
        <f>[1]Ergebnisdaten!F576+[1]Ergebnisdaten!F552</f>
        <v>9834351.0516949221</v>
      </c>
      <c r="F321" s="12">
        <f>[1]Ergebnisdaten!G576+[1]Ergebnisdaten!G552</f>
        <v>0</v>
      </c>
      <c r="G321" s="12">
        <f>[1]Ergebnisdaten!H576+[1]Ergebnisdaten!H552</f>
        <v>68490488.814765692</v>
      </c>
      <c r="H321" s="12">
        <f>[1]Ergebnisdaten!I576+[1]Ergebnisdaten!I552</f>
        <v>0</v>
      </c>
      <c r="I321" s="12">
        <f>[1]Ergebnisdaten!J576+[1]Ergebnisdaten!J552</f>
        <v>0</v>
      </c>
      <c r="J321" s="12">
        <f t="shared" si="48"/>
        <v>78324839.866460621</v>
      </c>
      <c r="K321" s="36">
        <f t="shared" si="49"/>
        <v>281.96942351925827</v>
      </c>
      <c r="L321" s="36"/>
    </row>
    <row r="322" spans="1:12" x14ac:dyDescent="0.2">
      <c r="A322" s="27" t="s">
        <v>57</v>
      </c>
      <c r="B322" s="12">
        <f>[1]Ergebnisdaten!C84+[1]Ergebnisdaten!C60</f>
        <v>0</v>
      </c>
      <c r="C322" s="12">
        <f>[1]Ergebnisdaten!D84+[1]Ergebnisdaten!D60</f>
        <v>0</v>
      </c>
      <c r="D322" s="12">
        <f>[1]Ergebnisdaten!E84+[1]Ergebnisdaten!E60</f>
        <v>0</v>
      </c>
      <c r="E322" s="12">
        <f>[1]Ergebnisdaten!F84+[1]Ergebnisdaten!F60</f>
        <v>438919329.66968173</v>
      </c>
      <c r="F322" s="12">
        <f>[1]Ergebnisdaten!G84+[1]Ergebnisdaten!G60</f>
        <v>7443332.7446683422</v>
      </c>
      <c r="G322" s="12">
        <f>[1]Ergebnisdaten!H84+[1]Ergebnisdaten!H60</f>
        <v>7865495269.2855558</v>
      </c>
      <c r="H322" s="12">
        <f>[1]Ergebnisdaten!I84+[1]Ergebnisdaten!I60</f>
        <v>0</v>
      </c>
      <c r="I322" s="12">
        <f>[1]Ergebnisdaten!J84+[1]Ergebnisdaten!J60</f>
        <v>0</v>
      </c>
      <c r="J322" s="12">
        <f t="shared" si="48"/>
        <v>8311857931.6999063</v>
      </c>
      <c r="K322" s="36">
        <f t="shared" si="49"/>
        <v>29922.688554119672</v>
      </c>
      <c r="L322" s="36"/>
    </row>
    <row r="323" spans="1:12" x14ac:dyDescent="0.2">
      <c r="A323" s="27" t="s">
        <v>58</v>
      </c>
      <c r="B323" s="12">
        <f>[1]Ergebnisdaten!C128+[1]Ergebnisdaten!C173+[1]Ergebnisdaten!C620+[1]Ergebnisdaten!C104+[1]Ergebnisdaten!C149+[1]Ergebnisdaten!C596</f>
        <v>0</v>
      </c>
      <c r="C323" s="12">
        <f>[1]Ergebnisdaten!D128+[1]Ergebnisdaten!D173+[1]Ergebnisdaten!D620+[1]Ergebnisdaten!D104+[1]Ergebnisdaten!D149+[1]Ergebnisdaten!D596</f>
        <v>0</v>
      </c>
      <c r="D323" s="12">
        <f>[1]Ergebnisdaten!E128+[1]Ergebnisdaten!E173+[1]Ergebnisdaten!E620+[1]Ergebnisdaten!E104+[1]Ergebnisdaten!E149+[1]Ergebnisdaten!E596</f>
        <v>44850786.241538614</v>
      </c>
      <c r="E323" s="12">
        <f>[1]Ergebnisdaten!F128+[1]Ergebnisdaten!F173+[1]Ergebnisdaten!F620+[1]Ergebnisdaten!F104+[1]Ergebnisdaten!F149+[1]Ergebnisdaten!F596</f>
        <v>93296773.343483001</v>
      </c>
      <c r="F323" s="12">
        <f>[1]Ergebnisdaten!G128+[1]Ergebnisdaten!G173+[1]Ergebnisdaten!G620+[1]Ergebnisdaten!G104+[1]Ergebnisdaten!G149+[1]Ergebnisdaten!G596</f>
        <v>0</v>
      </c>
      <c r="G323" s="12">
        <f>[1]Ergebnisdaten!H128+[1]Ergebnisdaten!H173+[1]Ergebnisdaten!H620+[1]Ergebnisdaten!H104+[1]Ergebnisdaten!H149+[1]Ergebnisdaten!H596</f>
        <v>265034677.82493713</v>
      </c>
      <c r="H323" s="12">
        <f>[1]Ergebnisdaten!I128+[1]Ergebnisdaten!I173+[1]Ergebnisdaten!I620+[1]Ergebnisdaten!I104+[1]Ergebnisdaten!I149+[1]Ergebnisdaten!I596</f>
        <v>0</v>
      </c>
      <c r="I323" s="12">
        <f>[1]Ergebnisdaten!J128+[1]Ergebnisdaten!J173+[1]Ergebnisdaten!J620+[1]Ergebnisdaten!J104+[1]Ergebnisdaten!J149+[1]Ergebnisdaten!J596</f>
        <v>0</v>
      </c>
      <c r="J323" s="12">
        <f t="shared" si="48"/>
        <v>403182237.40995872</v>
      </c>
      <c r="K323" s="36">
        <f t="shared" si="49"/>
        <v>1451.4560546758516</v>
      </c>
      <c r="L323" s="36"/>
    </row>
    <row r="324" spans="1:12" x14ac:dyDescent="0.2">
      <c r="A324" s="27" t="s">
        <v>59</v>
      </c>
      <c r="B324" s="12">
        <f>[1]Ergebnisdaten!C350+[1]Ergebnisdaten!C394+[1]Ergebnisdaten!C438+[1]Ergebnisdaten!C326+[1]Ergebnisdaten!C370+[1]Ergebnisdaten!C414</f>
        <v>0</v>
      </c>
      <c r="C324" s="12">
        <f>[1]Ergebnisdaten!D350+[1]Ergebnisdaten!D394+[1]Ergebnisdaten!D438+[1]Ergebnisdaten!D326+[1]Ergebnisdaten!D370+[1]Ergebnisdaten!D414</f>
        <v>0</v>
      </c>
      <c r="D324" s="12">
        <f>[1]Ergebnisdaten!E350+[1]Ergebnisdaten!E394+[1]Ergebnisdaten!E438+[1]Ergebnisdaten!E326+[1]Ergebnisdaten!E370+[1]Ergebnisdaten!E414</f>
        <v>0</v>
      </c>
      <c r="E324" s="12">
        <f>[1]Ergebnisdaten!F350+[1]Ergebnisdaten!F394+[1]Ergebnisdaten!F438+[1]Ergebnisdaten!F326+[1]Ergebnisdaten!F370+[1]Ergebnisdaten!F414</f>
        <v>633856.53258053993</v>
      </c>
      <c r="F324" s="12">
        <f>[1]Ergebnisdaten!G350+[1]Ergebnisdaten!G394+[1]Ergebnisdaten!G438+[1]Ergebnisdaten!G326+[1]Ergebnisdaten!G370+[1]Ergebnisdaten!G414</f>
        <v>0</v>
      </c>
      <c r="G324" s="12">
        <f>[1]Ergebnisdaten!H350+[1]Ergebnisdaten!H394+[1]Ergebnisdaten!H438+[1]Ergebnisdaten!H326+[1]Ergebnisdaten!H370+[1]Ergebnisdaten!H414</f>
        <v>4392867.6765808174</v>
      </c>
      <c r="H324" s="12">
        <f>[1]Ergebnisdaten!I350+[1]Ergebnisdaten!I394+[1]Ergebnisdaten!I438+[1]Ergebnisdaten!I326+[1]Ergebnisdaten!I370+[1]Ergebnisdaten!I414</f>
        <v>0</v>
      </c>
      <c r="I324" s="12">
        <f>[1]Ergebnisdaten!J350+[1]Ergebnisdaten!J394+[1]Ergebnisdaten!J438+[1]Ergebnisdaten!J326+[1]Ergebnisdaten!J370+[1]Ergebnisdaten!J414</f>
        <v>0</v>
      </c>
      <c r="J324" s="12">
        <f t="shared" si="48"/>
        <v>5026724.209161357</v>
      </c>
      <c r="K324" s="36">
        <f t="shared" si="49"/>
        <v>18.096207152980885</v>
      </c>
      <c r="L324" s="36"/>
    </row>
    <row r="325" spans="1:12" x14ac:dyDescent="0.2">
      <c r="A325" s="27" t="s">
        <v>60</v>
      </c>
      <c r="B325" s="12">
        <f>[1]Ergebnisdaten!C306+[1]Ergebnisdaten!C282</f>
        <v>0</v>
      </c>
      <c r="C325" s="12">
        <f>[1]Ergebnisdaten!D306+[1]Ergebnisdaten!D282</f>
        <v>0</v>
      </c>
      <c r="D325" s="12">
        <f>[1]Ergebnisdaten!E306+[1]Ergebnisdaten!E282</f>
        <v>0</v>
      </c>
      <c r="E325" s="12">
        <f>[1]Ergebnisdaten!F306+[1]Ergebnisdaten!F282</f>
        <v>40759056.111182407</v>
      </c>
      <c r="F325" s="12">
        <f>[1]Ergebnisdaten!G306+[1]Ergebnisdaten!G282</f>
        <v>54725.089771344341</v>
      </c>
      <c r="G325" s="12">
        <f>[1]Ergebnisdaten!H306+[1]Ergebnisdaten!H282</f>
        <v>433530071.66589123</v>
      </c>
      <c r="H325" s="12">
        <f>[1]Ergebnisdaten!I306+[1]Ergebnisdaten!I282</f>
        <v>0</v>
      </c>
      <c r="I325" s="12">
        <f>[1]Ergebnisdaten!J306+[1]Ergebnisdaten!J282</f>
        <v>0</v>
      </c>
      <c r="J325" s="12">
        <f t="shared" si="48"/>
        <v>474343852.86684501</v>
      </c>
      <c r="K325" s="36">
        <f t="shared" si="49"/>
        <v>1707.6378703206422</v>
      </c>
      <c r="L325" s="36">
        <f>SUM(K318:K325)</f>
        <v>45729.955193225913</v>
      </c>
    </row>
    <row r="326" spans="1:12" x14ac:dyDescent="0.2">
      <c r="A326" s="37" t="s">
        <v>7</v>
      </c>
      <c r="B326" s="12">
        <f>[1]Ergebnisdaten!C529+[1]Ergebnisdaten!C505</f>
        <v>1150085829.5250461</v>
      </c>
      <c r="C326" s="12">
        <f>[1]Ergebnisdaten!D529+[1]Ergebnisdaten!D505</f>
        <v>1274172228.5309553</v>
      </c>
      <c r="D326" s="12">
        <f>[1]Ergebnisdaten!E529+[1]Ergebnisdaten!E505</f>
        <v>246827594.78347903</v>
      </c>
      <c r="E326" s="12">
        <f>[1]Ergebnisdaten!F529+[1]Ergebnisdaten!F505</f>
        <v>8883115.1384351011</v>
      </c>
      <c r="F326" s="12">
        <f>[1]Ergebnisdaten!G529+[1]Ergebnisdaten!G505</f>
        <v>408567113.49841237</v>
      </c>
      <c r="G326" s="12">
        <f>[1]Ergebnisdaten!H529+[1]Ergebnisdaten!H505</f>
        <v>233449028.41078711</v>
      </c>
      <c r="H326" s="12">
        <f>[1]Ergebnisdaten!I529+[1]Ergebnisdaten!I505</f>
        <v>47863858.48636879</v>
      </c>
      <c r="I326" s="12">
        <f>[1]Ergebnisdaten!J529+[1]Ergebnisdaten!J505</f>
        <v>69515845.562398225</v>
      </c>
      <c r="J326" s="12">
        <f t="shared" si="48"/>
        <v>3439364613.9358821</v>
      </c>
    </row>
    <row r="327" spans="1:12" ht="15" x14ac:dyDescent="0.25">
      <c r="A327" s="31" t="s">
        <v>3</v>
      </c>
      <c r="B327" s="30">
        <f t="shared" ref="B327:J327" si="50">SUM(B318:B326)</f>
        <v>1150085829.5250461</v>
      </c>
      <c r="C327" s="30">
        <f t="shared" si="50"/>
        <v>1274172228.5309553</v>
      </c>
      <c r="D327" s="30">
        <f t="shared" si="50"/>
        <v>871940246.65089059</v>
      </c>
      <c r="E327" s="30">
        <f t="shared" si="50"/>
        <v>638933678.995767</v>
      </c>
      <c r="F327" s="30">
        <f t="shared" si="50"/>
        <v>416065171.33285207</v>
      </c>
      <c r="G327" s="30">
        <f t="shared" si="50"/>
        <v>11673553086.303246</v>
      </c>
      <c r="H327" s="30">
        <f t="shared" si="50"/>
        <v>47863858.48636879</v>
      </c>
      <c r="I327" s="30">
        <f t="shared" si="50"/>
        <v>69515845.562398225</v>
      </c>
      <c r="J327" s="30">
        <f t="shared" si="50"/>
        <v>16142129945.387522</v>
      </c>
      <c r="K327" s="36">
        <f>CONVERT(J327,"kWh","TJ")</f>
        <v>58111.667803395081</v>
      </c>
    </row>
    <row r="328" spans="1:12" ht="15" x14ac:dyDescent="0.25">
      <c r="A328" s="24"/>
      <c r="B328" s="39"/>
      <c r="C328" s="39"/>
      <c r="D328" s="39"/>
      <c r="E328" s="39"/>
      <c r="F328" s="39"/>
    </row>
    <row r="329" spans="1:12" ht="18" x14ac:dyDescent="0.25">
      <c r="A329" s="1" t="s">
        <v>71</v>
      </c>
    </row>
    <row r="330" spans="1:12" ht="86.25" x14ac:dyDescent="0.2">
      <c r="A330" s="33">
        <v>2019</v>
      </c>
      <c r="B330" s="4" t="str">
        <f>[1]Ergebnisdaten!$C$312</f>
        <v>Beleuchtung</v>
      </c>
      <c r="C330" s="4" t="str">
        <f>[1]Ergebnisdaten!$D$312</f>
        <v>IKT</v>
      </c>
      <c r="D330" s="4" t="str">
        <f>[1]Ergebnisdaten!$E$312</f>
        <v>Mechanische Energie</v>
      </c>
      <c r="E330" s="4" t="str">
        <f>[1]Ergebnisdaten!$F$312</f>
        <v>Warmwasser</v>
      </c>
      <c r="F330" s="4" t="str">
        <f>[1]Ergebnisdaten!$G$312</f>
        <v>Prozesswärme</v>
      </c>
      <c r="G330" s="4" t="str">
        <f>[1]Ergebnisdaten!$H$312</f>
        <v>Raumwärme</v>
      </c>
      <c r="H330" s="4" t="str">
        <f>[1]Ergebnisdaten!$I$312</f>
        <v>Prozesskälte</v>
      </c>
      <c r="I330" s="4" t="str">
        <f>[1]Ergebnisdaten!$J$312</f>
        <v>Klimakälte</v>
      </c>
      <c r="J330" s="34" t="str">
        <f>[1]Ergebnisdaten!$K$312</f>
        <v>Summe (berechnet)</v>
      </c>
    </row>
    <row r="331" spans="1:12" x14ac:dyDescent="0.2">
      <c r="A331" s="27"/>
      <c r="B331" s="8" t="s">
        <v>4</v>
      </c>
      <c r="C331" s="9"/>
      <c r="D331" s="9"/>
      <c r="E331" s="9"/>
      <c r="F331" s="9"/>
      <c r="G331" s="9"/>
      <c r="H331" s="9"/>
      <c r="I331" s="9"/>
      <c r="J331" s="16"/>
    </row>
    <row r="332" spans="1:12" x14ac:dyDescent="0.2">
      <c r="A332" s="27" t="s">
        <v>53</v>
      </c>
      <c r="B332" s="12">
        <f>[1]Ergebnisdaten!C18</f>
        <v>0</v>
      </c>
      <c r="C332" s="12">
        <f>[1]Ergebnisdaten!D18</f>
        <v>0</v>
      </c>
      <c r="D332" s="12">
        <f>[1]Ergebnisdaten!E18</f>
        <v>0</v>
      </c>
      <c r="E332" s="12">
        <f>[1]Ergebnisdaten!F18</f>
        <v>0</v>
      </c>
      <c r="F332" s="12">
        <f>[1]Ergebnisdaten!G18</f>
        <v>0</v>
      </c>
      <c r="G332" s="12">
        <f>[1]Ergebnisdaten!H18</f>
        <v>0</v>
      </c>
      <c r="H332" s="12">
        <f>[1]Ergebnisdaten!I18</f>
        <v>0</v>
      </c>
      <c r="I332" s="12">
        <f>[1]Ergebnisdaten!J18</f>
        <v>0</v>
      </c>
      <c r="J332" s="12">
        <f>SUM(B332:I332)</f>
        <v>0</v>
      </c>
      <c r="K332" s="36">
        <f>CONVERT(J332,"kWh","TJ")</f>
        <v>0</v>
      </c>
      <c r="L332" s="36"/>
    </row>
    <row r="333" spans="1:12" x14ac:dyDescent="0.2">
      <c r="A333" s="27" t="s">
        <v>54</v>
      </c>
      <c r="B333" s="12">
        <f>'[1]Skalierung Kraftstoffe'!C18+'[1]Skalierung Kraftstoffe'!C62+'[1]Skalierung Kraftstoffe'!C106</f>
        <v>0</v>
      </c>
      <c r="C333" s="12">
        <f>'[1]Skalierung Kraftstoffe'!D18+'[1]Skalierung Kraftstoffe'!D62+'[1]Skalierung Kraftstoffe'!D106</f>
        <v>0</v>
      </c>
      <c r="D333" s="12">
        <f>'[1]Skalierung Kraftstoffe'!E18+'[1]Skalierung Kraftstoffe'!E62+'[1]Skalierung Kraftstoffe'!E106</f>
        <v>0</v>
      </c>
      <c r="E333" s="12">
        <f>'[1]Skalierung Kraftstoffe'!F18+'[1]Skalierung Kraftstoffe'!F62+'[1]Skalierung Kraftstoffe'!F106</f>
        <v>0</v>
      </c>
      <c r="F333" s="12">
        <f>'[1]Skalierung Kraftstoffe'!G18+'[1]Skalierung Kraftstoffe'!G62+'[1]Skalierung Kraftstoffe'!G106</f>
        <v>0</v>
      </c>
      <c r="G333" s="12">
        <f>'[1]Skalierung Kraftstoffe'!H18+'[1]Skalierung Kraftstoffe'!H62+'[1]Skalierung Kraftstoffe'!H106</f>
        <v>0</v>
      </c>
      <c r="H333" s="12">
        <f>'[1]Skalierung Kraftstoffe'!I18+'[1]Skalierung Kraftstoffe'!I62+'[1]Skalierung Kraftstoffe'!I106</f>
        <v>0</v>
      </c>
      <c r="I333" s="12">
        <f>'[1]Skalierung Kraftstoffe'!J18+'[1]Skalierung Kraftstoffe'!J62+'[1]Skalierung Kraftstoffe'!J106</f>
        <v>0</v>
      </c>
      <c r="J333" s="12">
        <f t="shared" ref="J333:J340" si="51">SUM(B333:I333)</f>
        <v>0</v>
      </c>
      <c r="K333" s="36">
        <f t="shared" ref="K333:K339" si="52">CONVERT(J333,"kWh","TJ")</f>
        <v>0</v>
      </c>
      <c r="L333" s="36"/>
    </row>
    <row r="334" spans="1:12" x14ac:dyDescent="0.2">
      <c r="A334" s="27" t="s">
        <v>55</v>
      </c>
      <c r="B334" s="12">
        <f>[1]Ergebnisdaten!C240</f>
        <v>0</v>
      </c>
      <c r="C334" s="12">
        <f>[1]Ergebnisdaten!D240</f>
        <v>0</v>
      </c>
      <c r="D334" s="12">
        <f>[1]Ergebnisdaten!E240</f>
        <v>0</v>
      </c>
      <c r="E334" s="12">
        <f>[1]Ergebnisdaten!F240</f>
        <v>21516492.797526438</v>
      </c>
      <c r="F334" s="12">
        <f>[1]Ergebnisdaten!G240</f>
        <v>0</v>
      </c>
      <c r="G334" s="12">
        <f>[1]Ergebnisdaten!H240</f>
        <v>1555057973.6121991</v>
      </c>
      <c r="H334" s="12">
        <f>[1]Ergebnisdaten!I240</f>
        <v>0</v>
      </c>
      <c r="I334" s="12">
        <f>[1]Ergebnisdaten!J240</f>
        <v>0</v>
      </c>
      <c r="J334" s="12">
        <f t="shared" si="51"/>
        <v>1576574466.4097254</v>
      </c>
      <c r="K334" s="36">
        <f t="shared" si="52"/>
        <v>5675.6680790750124</v>
      </c>
      <c r="L334" s="36"/>
    </row>
    <row r="335" spans="1:12" x14ac:dyDescent="0.2">
      <c r="A335" s="27" t="s">
        <v>56</v>
      </c>
      <c r="B335" s="12">
        <f>[1]Ergebnisdaten!C554</f>
        <v>0</v>
      </c>
      <c r="C335" s="12">
        <f>[1]Ergebnisdaten!D554</f>
        <v>0</v>
      </c>
      <c r="D335" s="12">
        <f>[1]Ergebnisdaten!E554</f>
        <v>0</v>
      </c>
      <c r="E335" s="12">
        <f>[1]Ergebnisdaten!F554</f>
        <v>0</v>
      </c>
      <c r="F335" s="12">
        <f>[1]Ergebnisdaten!G554</f>
        <v>0</v>
      </c>
      <c r="G335" s="12">
        <f>[1]Ergebnisdaten!H554</f>
        <v>0</v>
      </c>
      <c r="H335" s="12">
        <f>[1]Ergebnisdaten!I554</f>
        <v>0</v>
      </c>
      <c r="I335" s="12">
        <f>[1]Ergebnisdaten!J554</f>
        <v>0</v>
      </c>
      <c r="J335" s="12">
        <f t="shared" si="51"/>
        <v>0</v>
      </c>
      <c r="K335" s="36">
        <f t="shared" si="52"/>
        <v>0</v>
      </c>
      <c r="L335" s="36"/>
    </row>
    <row r="336" spans="1:12" x14ac:dyDescent="0.2">
      <c r="A336" s="27" t="s">
        <v>57</v>
      </c>
      <c r="B336" s="12">
        <f>[1]Ergebnisdaten!C62</f>
        <v>0</v>
      </c>
      <c r="C336" s="12">
        <f>[1]Ergebnisdaten!D62</f>
        <v>0</v>
      </c>
      <c r="D336" s="12">
        <f>[1]Ergebnisdaten!E62</f>
        <v>0</v>
      </c>
      <c r="E336" s="12">
        <f>[1]Ergebnisdaten!F62</f>
        <v>256336357.0855304</v>
      </c>
      <c r="F336" s="12">
        <f>[1]Ergebnisdaten!G62</f>
        <v>5840370.5733201755</v>
      </c>
      <c r="G336" s="12">
        <f>[1]Ergebnisdaten!H62</f>
        <v>6612714925.3713932</v>
      </c>
      <c r="H336" s="12">
        <f>[1]Ergebnisdaten!I62</f>
        <v>0</v>
      </c>
      <c r="I336" s="12">
        <f>[1]Ergebnisdaten!J62</f>
        <v>0</v>
      </c>
      <c r="J336" s="12">
        <f t="shared" si="51"/>
        <v>6874891653.0302439</v>
      </c>
      <c r="K336" s="36">
        <f t="shared" si="52"/>
        <v>24749.609950908882</v>
      </c>
      <c r="L336" s="36"/>
    </row>
    <row r="337" spans="1:12" x14ac:dyDescent="0.2">
      <c r="A337" s="27" t="s">
        <v>58</v>
      </c>
      <c r="B337" s="12">
        <f>[1]Ergebnisdaten!C106+[1]Ergebnisdaten!C151+[1]Ergebnisdaten!C598</f>
        <v>0</v>
      </c>
      <c r="C337" s="12">
        <f>[1]Ergebnisdaten!D106+[1]Ergebnisdaten!D151+[1]Ergebnisdaten!D598</f>
        <v>0</v>
      </c>
      <c r="D337" s="12">
        <f>[1]Ergebnisdaten!E106+[1]Ergebnisdaten!E151+[1]Ergebnisdaten!E598</f>
        <v>0</v>
      </c>
      <c r="E337" s="12">
        <f>[1]Ergebnisdaten!F106+[1]Ergebnisdaten!F151+[1]Ergebnisdaten!F598</f>
        <v>76987391.028884426</v>
      </c>
      <c r="F337" s="12">
        <f>[1]Ergebnisdaten!G106+[1]Ergebnisdaten!G151+[1]Ergebnisdaten!G598</f>
        <v>0</v>
      </c>
      <c r="G337" s="12">
        <f>[1]Ergebnisdaten!H106+[1]Ergebnisdaten!H151+[1]Ergebnisdaten!H598</f>
        <v>250063035.17418933</v>
      </c>
      <c r="H337" s="12">
        <f>[1]Ergebnisdaten!I106+[1]Ergebnisdaten!I151+[1]Ergebnisdaten!I598</f>
        <v>0</v>
      </c>
      <c r="I337" s="12">
        <f>[1]Ergebnisdaten!J106+[1]Ergebnisdaten!J151+[1]Ergebnisdaten!J598</f>
        <v>0</v>
      </c>
      <c r="J337" s="12">
        <f t="shared" si="51"/>
        <v>327050426.20307374</v>
      </c>
      <c r="K337" s="36">
        <f t="shared" si="52"/>
        <v>1177.3815343310655</v>
      </c>
      <c r="L337" s="36"/>
    </row>
    <row r="338" spans="1:12" x14ac:dyDescent="0.2">
      <c r="A338" s="27" t="s">
        <v>59</v>
      </c>
      <c r="B338" s="12">
        <f>[1]Ergebnisdaten!C328+[1]Ergebnisdaten!C372+[1]Ergebnisdaten!C416</f>
        <v>0</v>
      </c>
      <c r="C338" s="12">
        <f>[1]Ergebnisdaten!D328+[1]Ergebnisdaten!D372+[1]Ergebnisdaten!D416</f>
        <v>0</v>
      </c>
      <c r="D338" s="12">
        <f>[1]Ergebnisdaten!E328+[1]Ergebnisdaten!E372+[1]Ergebnisdaten!E416</f>
        <v>0</v>
      </c>
      <c r="E338" s="12">
        <f>[1]Ergebnisdaten!F328+[1]Ergebnisdaten!F372+[1]Ergebnisdaten!F416</f>
        <v>0</v>
      </c>
      <c r="F338" s="12">
        <f>[1]Ergebnisdaten!G328+[1]Ergebnisdaten!G372+[1]Ergebnisdaten!G416</f>
        <v>0</v>
      </c>
      <c r="G338" s="12">
        <f>[1]Ergebnisdaten!H328+[1]Ergebnisdaten!H372+[1]Ergebnisdaten!H416</f>
        <v>0</v>
      </c>
      <c r="H338" s="12">
        <f>[1]Ergebnisdaten!I328+[1]Ergebnisdaten!I372+[1]Ergebnisdaten!I416</f>
        <v>0</v>
      </c>
      <c r="I338" s="12">
        <f>[1]Ergebnisdaten!J328+[1]Ergebnisdaten!J372+[1]Ergebnisdaten!J416</f>
        <v>0</v>
      </c>
      <c r="J338" s="12">
        <f t="shared" si="51"/>
        <v>0</v>
      </c>
      <c r="K338" s="36">
        <f t="shared" si="52"/>
        <v>0</v>
      </c>
      <c r="L338" s="36"/>
    </row>
    <row r="339" spans="1:12" x14ac:dyDescent="0.2">
      <c r="A339" s="27" t="s">
        <v>60</v>
      </c>
      <c r="B339" s="12">
        <f>[1]Ergebnisdaten!C284</f>
        <v>0</v>
      </c>
      <c r="C339" s="12">
        <f>[1]Ergebnisdaten!D284</f>
        <v>0</v>
      </c>
      <c r="D339" s="12">
        <f>[1]Ergebnisdaten!E284</f>
        <v>0</v>
      </c>
      <c r="E339" s="12">
        <f>[1]Ergebnisdaten!F284</f>
        <v>33859107.991044298</v>
      </c>
      <c r="F339" s="12">
        <f>[1]Ergebnisdaten!G284</f>
        <v>55607.395633029351</v>
      </c>
      <c r="G339" s="12">
        <f>[1]Ergebnisdaten!H284</f>
        <v>384104058.86218494</v>
      </c>
      <c r="H339" s="12">
        <f>[1]Ergebnisdaten!I284</f>
        <v>0</v>
      </c>
      <c r="I339" s="12">
        <f>[1]Ergebnisdaten!J284</f>
        <v>0</v>
      </c>
      <c r="J339" s="12">
        <f t="shared" si="51"/>
        <v>418018774.24886227</v>
      </c>
      <c r="K339" s="36">
        <f t="shared" si="52"/>
        <v>1504.8675872959041</v>
      </c>
      <c r="L339" s="36">
        <f>SUM(K332:K339)</f>
        <v>33107.527151610862</v>
      </c>
    </row>
    <row r="340" spans="1:12" x14ac:dyDescent="0.2">
      <c r="A340" s="37" t="s">
        <v>7</v>
      </c>
      <c r="B340" s="12">
        <f>[1]Ergebnisdaten!C507</f>
        <v>1857137462.6727195</v>
      </c>
      <c r="C340" s="12">
        <f>[1]Ergebnisdaten!D507</f>
        <v>1825115568.0750229</v>
      </c>
      <c r="D340" s="12">
        <f>[1]Ergebnisdaten!E507</f>
        <v>209890947.58296713</v>
      </c>
      <c r="E340" s="12">
        <f>[1]Ergebnisdaten!F507</f>
        <v>16797761.632878877</v>
      </c>
      <c r="F340" s="12">
        <f>[1]Ergebnisdaten!G507</f>
        <v>48536079.316897914</v>
      </c>
      <c r="G340" s="12">
        <f>[1]Ergebnisdaten!H507</f>
        <v>0</v>
      </c>
      <c r="H340" s="12">
        <f>[1]Ergebnisdaten!I507</f>
        <v>49070962.024517484</v>
      </c>
      <c r="I340" s="12">
        <f>[1]Ergebnisdaten!J507</f>
        <v>250960074.41706097</v>
      </c>
      <c r="J340" s="12">
        <f t="shared" si="51"/>
        <v>4257508855.722065</v>
      </c>
    </row>
    <row r="341" spans="1:12" ht="15" x14ac:dyDescent="0.25">
      <c r="A341" s="31" t="s">
        <v>3</v>
      </c>
      <c r="B341" s="30">
        <f t="shared" ref="B341:J341" si="53">SUM(B332:B340)</f>
        <v>1857137462.6727195</v>
      </c>
      <c r="C341" s="30">
        <f t="shared" si="53"/>
        <v>1825115568.0750229</v>
      </c>
      <c r="D341" s="30">
        <f t="shared" si="53"/>
        <v>209890947.58296713</v>
      </c>
      <c r="E341" s="30">
        <f t="shared" si="53"/>
        <v>405497110.53586441</v>
      </c>
      <c r="F341" s="30">
        <f t="shared" si="53"/>
        <v>54432057.285851121</v>
      </c>
      <c r="G341" s="30">
        <f t="shared" si="53"/>
        <v>8801939993.0199661</v>
      </c>
      <c r="H341" s="30">
        <f t="shared" si="53"/>
        <v>49070962.024517484</v>
      </c>
      <c r="I341" s="30">
        <f t="shared" si="53"/>
        <v>250960074.41706097</v>
      </c>
      <c r="J341" s="30">
        <f t="shared" si="53"/>
        <v>13454044175.613972</v>
      </c>
      <c r="K341" s="36">
        <f>CONVERT(J341,"kWh","TJ")</f>
        <v>48434.559032210302</v>
      </c>
    </row>
    <row r="342" spans="1:12" ht="15" x14ac:dyDescent="0.25">
      <c r="A342" s="24"/>
      <c r="B342" s="39"/>
      <c r="C342" s="39"/>
      <c r="D342" s="39"/>
      <c r="E342" s="39"/>
      <c r="F342" s="39"/>
    </row>
    <row r="343" spans="1:12" ht="18" x14ac:dyDescent="0.25">
      <c r="A343" s="1" t="s">
        <v>72</v>
      </c>
    </row>
    <row r="344" spans="1:12" ht="86.25" x14ac:dyDescent="0.2">
      <c r="A344" s="33">
        <v>2019</v>
      </c>
      <c r="B344" s="4" t="str">
        <f>[1]Ergebnisdaten!$C$312</f>
        <v>Beleuchtung</v>
      </c>
      <c r="C344" s="4" t="str">
        <f>[1]Ergebnisdaten!$D$312</f>
        <v>IKT</v>
      </c>
      <c r="D344" s="4" t="str">
        <f>[1]Ergebnisdaten!$E$312</f>
        <v>Mechanische Energie</v>
      </c>
      <c r="E344" s="4" t="str">
        <f>[1]Ergebnisdaten!$F$312</f>
        <v>Warmwasser</v>
      </c>
      <c r="F344" s="4" t="str">
        <f>[1]Ergebnisdaten!$G$312</f>
        <v>Prozesswärme</v>
      </c>
      <c r="G344" s="4" t="str">
        <f>[1]Ergebnisdaten!$H$312</f>
        <v>Raumwärme</v>
      </c>
      <c r="H344" s="4" t="str">
        <f>[1]Ergebnisdaten!$I$312</f>
        <v>Prozesskälte</v>
      </c>
      <c r="I344" s="4" t="str">
        <f>[1]Ergebnisdaten!$J$312</f>
        <v>Klimakälte</v>
      </c>
      <c r="J344" s="34" t="str">
        <f>[1]Ergebnisdaten!$K$312</f>
        <v>Summe (berechnet)</v>
      </c>
    </row>
    <row r="345" spans="1:12" x14ac:dyDescent="0.2">
      <c r="A345" s="27"/>
      <c r="B345" s="8" t="s">
        <v>4</v>
      </c>
      <c r="C345" s="9"/>
      <c r="D345" s="9"/>
      <c r="E345" s="9"/>
      <c r="F345" s="9"/>
      <c r="G345" s="9"/>
      <c r="H345" s="9"/>
      <c r="I345" s="9"/>
      <c r="J345" s="16"/>
    </row>
    <row r="346" spans="1:12" x14ac:dyDescent="0.2">
      <c r="A346" s="27" t="s">
        <v>53</v>
      </c>
      <c r="B346" s="12">
        <f>[1]Ergebnisdaten!C32</f>
        <v>0</v>
      </c>
      <c r="C346" s="12">
        <f>[1]Ergebnisdaten!D32</f>
        <v>0</v>
      </c>
      <c r="D346" s="12">
        <f>[1]Ergebnisdaten!E32</f>
        <v>0</v>
      </c>
      <c r="E346" s="12">
        <f>[1]Ergebnisdaten!F32</f>
        <v>0</v>
      </c>
      <c r="F346" s="12">
        <f>[1]Ergebnisdaten!G32</f>
        <v>0</v>
      </c>
      <c r="G346" s="12">
        <f>[1]Ergebnisdaten!H32</f>
        <v>0</v>
      </c>
      <c r="H346" s="12">
        <f>[1]Ergebnisdaten!I32</f>
        <v>0</v>
      </c>
      <c r="I346" s="12">
        <f>[1]Ergebnisdaten!J32</f>
        <v>0</v>
      </c>
      <c r="J346" s="12">
        <f>SUM(B346:I346)</f>
        <v>0</v>
      </c>
      <c r="K346" s="36">
        <f>CONVERT(J346,"kWh","TJ")</f>
        <v>0</v>
      </c>
      <c r="L346" s="36"/>
    </row>
    <row r="347" spans="1:12" x14ac:dyDescent="0.2">
      <c r="A347" s="27" t="s">
        <v>54</v>
      </c>
      <c r="B347" s="12">
        <f>'[1]Skalierung Kraftstoffe'!C32+'[1]Skalierung Kraftstoffe'!C76+'[1]Skalierung Kraftstoffe'!C120</f>
        <v>0</v>
      </c>
      <c r="C347" s="12">
        <f>'[1]Skalierung Kraftstoffe'!D32+'[1]Skalierung Kraftstoffe'!D76+'[1]Skalierung Kraftstoffe'!D120</f>
        <v>0</v>
      </c>
      <c r="D347" s="12">
        <f>'[1]Skalierung Kraftstoffe'!E32+'[1]Skalierung Kraftstoffe'!E76+'[1]Skalierung Kraftstoffe'!E120</f>
        <v>0</v>
      </c>
      <c r="E347" s="12">
        <f>'[1]Skalierung Kraftstoffe'!F32+'[1]Skalierung Kraftstoffe'!F76+'[1]Skalierung Kraftstoffe'!F120</f>
        <v>0</v>
      </c>
      <c r="F347" s="12">
        <f>'[1]Skalierung Kraftstoffe'!G32+'[1]Skalierung Kraftstoffe'!G76+'[1]Skalierung Kraftstoffe'!G120</f>
        <v>0</v>
      </c>
      <c r="G347" s="12">
        <f>'[1]Skalierung Kraftstoffe'!H32+'[1]Skalierung Kraftstoffe'!H76+'[1]Skalierung Kraftstoffe'!H120</f>
        <v>0</v>
      </c>
      <c r="H347" s="12">
        <f>'[1]Skalierung Kraftstoffe'!I32+'[1]Skalierung Kraftstoffe'!I76+'[1]Skalierung Kraftstoffe'!I120</f>
        <v>0</v>
      </c>
      <c r="I347" s="12">
        <f>'[1]Skalierung Kraftstoffe'!J32+'[1]Skalierung Kraftstoffe'!J76+'[1]Skalierung Kraftstoffe'!J120</f>
        <v>0</v>
      </c>
      <c r="J347" s="12">
        <f t="shared" ref="J347:J354" si="54">SUM(B347:I347)</f>
        <v>0</v>
      </c>
      <c r="K347" s="36">
        <f t="shared" ref="K347:K353" si="55">CONVERT(J347,"kWh","TJ")</f>
        <v>0</v>
      </c>
      <c r="L347" s="36"/>
    </row>
    <row r="348" spans="1:12" x14ac:dyDescent="0.2">
      <c r="A348" s="27" t="s">
        <v>55</v>
      </c>
      <c r="B348" s="12">
        <f>[1]Ergebnisdaten!C254</f>
        <v>0</v>
      </c>
      <c r="C348" s="12">
        <f>[1]Ergebnisdaten!D254</f>
        <v>0</v>
      </c>
      <c r="D348" s="12">
        <f>[1]Ergebnisdaten!E254</f>
        <v>0</v>
      </c>
      <c r="E348" s="12">
        <f>[1]Ergebnisdaten!F254</f>
        <v>10842677.218296029</v>
      </c>
      <c r="F348" s="12">
        <f>[1]Ergebnisdaten!G254</f>
        <v>0</v>
      </c>
      <c r="G348" s="12">
        <f>[1]Ergebnisdaten!H254</f>
        <v>3068433557.0928135</v>
      </c>
      <c r="H348" s="12">
        <f>[1]Ergebnisdaten!I254</f>
        <v>0</v>
      </c>
      <c r="I348" s="12">
        <f>[1]Ergebnisdaten!J254</f>
        <v>0</v>
      </c>
      <c r="J348" s="12">
        <f t="shared" si="54"/>
        <v>3079276234.3111095</v>
      </c>
      <c r="K348" s="36">
        <f t="shared" si="55"/>
        <v>11085.394443519996</v>
      </c>
      <c r="L348" s="36"/>
    </row>
    <row r="349" spans="1:12" x14ac:dyDescent="0.2">
      <c r="A349" s="27" t="s">
        <v>56</v>
      </c>
      <c r="B349" s="12">
        <f>[1]Ergebnisdaten!C568</f>
        <v>0</v>
      </c>
      <c r="C349" s="12">
        <f>[1]Ergebnisdaten!D568</f>
        <v>0</v>
      </c>
      <c r="D349" s="12">
        <f>[1]Ergebnisdaten!E568</f>
        <v>0</v>
      </c>
      <c r="E349" s="12">
        <f>[1]Ergebnisdaten!F568</f>
        <v>0</v>
      </c>
      <c r="F349" s="12">
        <f>[1]Ergebnisdaten!G568</f>
        <v>0</v>
      </c>
      <c r="G349" s="12">
        <f>[1]Ergebnisdaten!H568</f>
        <v>0</v>
      </c>
      <c r="H349" s="12">
        <f>[1]Ergebnisdaten!I568</f>
        <v>0</v>
      </c>
      <c r="I349" s="12">
        <f>[1]Ergebnisdaten!J568</f>
        <v>0</v>
      </c>
      <c r="J349" s="12">
        <f t="shared" si="54"/>
        <v>0</v>
      </c>
      <c r="K349" s="36">
        <f t="shared" si="55"/>
        <v>0</v>
      </c>
      <c r="L349" s="36"/>
    </row>
    <row r="350" spans="1:12" x14ac:dyDescent="0.2">
      <c r="A350" s="27" t="s">
        <v>57</v>
      </c>
      <c r="B350" s="12">
        <f>[1]Ergebnisdaten!C76</f>
        <v>0</v>
      </c>
      <c r="C350" s="12">
        <f>[1]Ergebnisdaten!D76</f>
        <v>0</v>
      </c>
      <c r="D350" s="12">
        <f>[1]Ergebnisdaten!E76</f>
        <v>0</v>
      </c>
      <c r="E350" s="12">
        <f>[1]Ergebnisdaten!F76</f>
        <v>1616987295.3774288</v>
      </c>
      <c r="F350" s="12">
        <f>[1]Ergebnisdaten!G76</f>
        <v>191829521.30129358</v>
      </c>
      <c r="G350" s="12">
        <f>[1]Ergebnisdaten!H76</f>
        <v>11630802448.342381</v>
      </c>
      <c r="H350" s="12">
        <f>[1]Ergebnisdaten!I76</f>
        <v>0</v>
      </c>
      <c r="I350" s="12">
        <f>[1]Ergebnisdaten!J76</f>
        <v>0</v>
      </c>
      <c r="J350" s="12">
        <f t="shared" si="54"/>
        <v>13439619265.021103</v>
      </c>
      <c r="K350" s="36">
        <f t="shared" si="55"/>
        <v>48382.62935407598</v>
      </c>
      <c r="L350" s="36"/>
    </row>
    <row r="351" spans="1:12" x14ac:dyDescent="0.2">
      <c r="A351" s="27" t="s">
        <v>58</v>
      </c>
      <c r="B351" s="12">
        <f>[1]Ergebnisdaten!C120+[1]Ergebnisdaten!C165+[1]Ergebnisdaten!C612</f>
        <v>0</v>
      </c>
      <c r="C351" s="12">
        <f>[1]Ergebnisdaten!D120+[1]Ergebnisdaten!D165+[1]Ergebnisdaten!D612</f>
        <v>0</v>
      </c>
      <c r="D351" s="12">
        <f>[1]Ergebnisdaten!E120+[1]Ergebnisdaten!E165+[1]Ergebnisdaten!E612</f>
        <v>0</v>
      </c>
      <c r="E351" s="12">
        <f>[1]Ergebnisdaten!F120+[1]Ergebnisdaten!F165+[1]Ergebnisdaten!F612</f>
        <v>7719131.448181197</v>
      </c>
      <c r="F351" s="12">
        <f>[1]Ergebnisdaten!G120+[1]Ergebnisdaten!G165+[1]Ergebnisdaten!G612</f>
        <v>0</v>
      </c>
      <c r="G351" s="12">
        <f>[1]Ergebnisdaten!H120+[1]Ergebnisdaten!H165+[1]Ergebnisdaten!H612</f>
        <v>0</v>
      </c>
      <c r="H351" s="12">
        <f>[1]Ergebnisdaten!I120+[1]Ergebnisdaten!I165+[1]Ergebnisdaten!I612</f>
        <v>0</v>
      </c>
      <c r="I351" s="12">
        <f>[1]Ergebnisdaten!J120+[1]Ergebnisdaten!J165+[1]Ergebnisdaten!J612</f>
        <v>0</v>
      </c>
      <c r="J351" s="12">
        <f t="shared" si="54"/>
        <v>7719131.448181197</v>
      </c>
      <c r="K351" s="36">
        <f t="shared" si="55"/>
        <v>27.788873213452309</v>
      </c>
      <c r="L351" s="36"/>
    </row>
    <row r="352" spans="1:12" x14ac:dyDescent="0.2">
      <c r="A352" s="27" t="s">
        <v>59</v>
      </c>
      <c r="B352" s="12">
        <f>[1]Ergebnisdaten!C342+[1]Ergebnisdaten!C386+[1]Ergebnisdaten!C430</f>
        <v>0</v>
      </c>
      <c r="C352" s="12">
        <f>[1]Ergebnisdaten!D342+[1]Ergebnisdaten!D386+[1]Ergebnisdaten!D430</f>
        <v>0</v>
      </c>
      <c r="D352" s="12">
        <f>[1]Ergebnisdaten!E342+[1]Ergebnisdaten!E386+[1]Ergebnisdaten!E430</f>
        <v>0</v>
      </c>
      <c r="E352" s="12">
        <f>[1]Ergebnisdaten!F342+[1]Ergebnisdaten!F386+[1]Ergebnisdaten!F430</f>
        <v>18828913.729831152</v>
      </c>
      <c r="F352" s="12">
        <f>[1]Ergebnisdaten!G342+[1]Ergebnisdaten!G386+[1]Ergebnisdaten!G430</f>
        <v>0</v>
      </c>
      <c r="G352" s="12">
        <f>[1]Ergebnisdaten!H342+[1]Ergebnisdaten!H386+[1]Ergebnisdaten!H430</f>
        <v>60600965.994260445</v>
      </c>
      <c r="H352" s="12">
        <f>[1]Ergebnisdaten!I342+[1]Ergebnisdaten!I386+[1]Ergebnisdaten!I430</f>
        <v>0</v>
      </c>
      <c r="I352" s="12">
        <f>[1]Ergebnisdaten!J342+[1]Ergebnisdaten!J386+[1]Ergebnisdaten!J430</f>
        <v>0</v>
      </c>
      <c r="J352" s="12">
        <f t="shared" si="54"/>
        <v>79429879.724091589</v>
      </c>
      <c r="K352" s="36">
        <f t="shared" si="55"/>
        <v>285.94756700672974</v>
      </c>
      <c r="L352" s="36"/>
    </row>
    <row r="353" spans="1:12" x14ac:dyDescent="0.2">
      <c r="A353" s="27" t="s">
        <v>60</v>
      </c>
      <c r="B353" s="12">
        <f>[1]Ergebnisdaten!C298</f>
        <v>0</v>
      </c>
      <c r="C353" s="12">
        <f>[1]Ergebnisdaten!D298</f>
        <v>0</v>
      </c>
      <c r="D353" s="12">
        <f>[1]Ergebnisdaten!E298</f>
        <v>0</v>
      </c>
      <c r="E353" s="12">
        <f>[1]Ergebnisdaten!F298</f>
        <v>127848289.64317101</v>
      </c>
      <c r="F353" s="12">
        <f>[1]Ergebnisdaten!G298</f>
        <v>9845292.6146340631</v>
      </c>
      <c r="G353" s="12">
        <f>[1]Ergebnisdaten!H298</f>
        <v>1039729050.2301428</v>
      </c>
      <c r="H353" s="12">
        <f>[1]Ergebnisdaten!I298</f>
        <v>0</v>
      </c>
      <c r="I353" s="12">
        <f>[1]Ergebnisdaten!J298</f>
        <v>0</v>
      </c>
      <c r="J353" s="12">
        <f t="shared" si="54"/>
        <v>1177422632.4879479</v>
      </c>
      <c r="K353" s="36">
        <f t="shared" si="55"/>
        <v>4238.7214769566126</v>
      </c>
      <c r="L353" s="36">
        <f>SUM(K346:K353)</f>
        <v>64020.481714772774</v>
      </c>
    </row>
    <row r="354" spans="1:12" x14ac:dyDescent="0.2">
      <c r="A354" s="37" t="s">
        <v>7</v>
      </c>
      <c r="B354" s="12">
        <f>[1]Ergebnisdaten!C521</f>
        <v>4693726732.4632874</v>
      </c>
      <c r="C354" s="12">
        <f>[1]Ergebnisdaten!D521</f>
        <v>2215545748.4433036</v>
      </c>
      <c r="D354" s="12">
        <f>[1]Ergebnisdaten!E521</f>
        <v>749255569.96837044</v>
      </c>
      <c r="E354" s="12">
        <f>[1]Ergebnisdaten!F521</f>
        <v>148189598.47143295</v>
      </c>
      <c r="F354" s="12">
        <f>[1]Ergebnisdaten!G521</f>
        <v>126955833.25578071</v>
      </c>
      <c r="G354" s="12">
        <f>[1]Ergebnisdaten!H521</f>
        <v>193751215.55623385</v>
      </c>
      <c r="H354" s="12">
        <f>[1]Ergebnisdaten!I521</f>
        <v>122755188.39071545</v>
      </c>
      <c r="I354" s="12">
        <f>[1]Ergebnisdaten!J521</f>
        <v>229992147.54946432</v>
      </c>
      <c r="J354" s="12">
        <f t="shared" si="54"/>
        <v>8480172034.0985889</v>
      </c>
    </row>
    <row r="355" spans="1:12" ht="15" x14ac:dyDescent="0.25">
      <c r="A355" s="31" t="s">
        <v>3</v>
      </c>
      <c r="B355" s="30">
        <f t="shared" ref="B355:J355" si="56">SUM(B346:B354)</f>
        <v>4693726732.4632874</v>
      </c>
      <c r="C355" s="30">
        <f t="shared" si="56"/>
        <v>2215545748.4433036</v>
      </c>
      <c r="D355" s="30">
        <f t="shared" si="56"/>
        <v>749255569.96837044</v>
      </c>
      <c r="E355" s="30">
        <f t="shared" si="56"/>
        <v>1930415905.8883412</v>
      </c>
      <c r="F355" s="30">
        <f t="shared" si="56"/>
        <v>328630647.17170835</v>
      </c>
      <c r="G355" s="30">
        <f t="shared" si="56"/>
        <v>15993317237.215832</v>
      </c>
      <c r="H355" s="30">
        <f t="shared" si="56"/>
        <v>122755188.39071545</v>
      </c>
      <c r="I355" s="30">
        <f t="shared" si="56"/>
        <v>229992147.54946432</v>
      </c>
      <c r="J355" s="30">
        <f t="shared" si="56"/>
        <v>26263639177.091026</v>
      </c>
      <c r="K355" s="36">
        <f>CONVERT(J355,"kWh","TJ")</f>
        <v>94549.101037527711</v>
      </c>
    </row>
    <row r="356" spans="1:12" ht="15" x14ac:dyDescent="0.25">
      <c r="A356" s="24"/>
      <c r="B356" s="39"/>
      <c r="C356" s="39"/>
      <c r="D356" s="39"/>
      <c r="E356" s="39"/>
      <c r="F356" s="39"/>
    </row>
    <row r="357" spans="1:12" ht="18" x14ac:dyDescent="0.25">
      <c r="A357" s="1" t="s">
        <v>73</v>
      </c>
    </row>
    <row r="358" spans="1:12" ht="86.25" x14ac:dyDescent="0.2">
      <c r="A358" s="33">
        <v>2019</v>
      </c>
      <c r="B358" s="4" t="str">
        <f>[1]Ergebnisdaten!$C$312</f>
        <v>Beleuchtung</v>
      </c>
      <c r="C358" s="4" t="str">
        <f>[1]Ergebnisdaten!$D$312</f>
        <v>IKT</v>
      </c>
      <c r="D358" s="4" t="str">
        <f>[1]Ergebnisdaten!$E$312</f>
        <v>Mechanische Energie</v>
      </c>
      <c r="E358" s="4" t="str">
        <f>[1]Ergebnisdaten!$F$312</f>
        <v>Warmwasser</v>
      </c>
      <c r="F358" s="4" t="str">
        <f>[1]Ergebnisdaten!$G$312</f>
        <v>Prozesswärme</v>
      </c>
      <c r="G358" s="4" t="str">
        <f>[1]Ergebnisdaten!$H$312</f>
        <v>Raumwärme</v>
      </c>
      <c r="H358" s="4" t="str">
        <f>[1]Ergebnisdaten!$I$312</f>
        <v>Prozesskälte</v>
      </c>
      <c r="I358" s="4" t="str">
        <f>[1]Ergebnisdaten!$J$312</f>
        <v>Klimakälte</v>
      </c>
      <c r="J358" s="34" t="str">
        <f>[1]Ergebnisdaten!$K$312</f>
        <v>Summe (berechnet)</v>
      </c>
    </row>
    <row r="359" spans="1:12" x14ac:dyDescent="0.2">
      <c r="A359" s="27"/>
      <c r="B359" s="8" t="s">
        <v>4</v>
      </c>
      <c r="C359" s="9"/>
      <c r="D359" s="9"/>
      <c r="E359" s="9"/>
      <c r="F359" s="9"/>
      <c r="G359" s="9"/>
      <c r="H359" s="9"/>
      <c r="I359" s="9"/>
      <c r="J359" s="16"/>
    </row>
    <row r="360" spans="1:12" x14ac:dyDescent="0.2">
      <c r="A360" s="27" t="s">
        <v>53</v>
      </c>
      <c r="B360" s="12">
        <f>[1]Ergebnisdaten!C24+[1]Ergebnisdaten!C28</f>
        <v>0</v>
      </c>
      <c r="C360" s="12">
        <f>[1]Ergebnisdaten!D24+[1]Ergebnisdaten!D28</f>
        <v>0</v>
      </c>
      <c r="D360" s="12">
        <f>[1]Ergebnisdaten!E24+[1]Ergebnisdaten!E28</f>
        <v>0</v>
      </c>
      <c r="E360" s="12">
        <f>[1]Ergebnisdaten!F24+[1]Ergebnisdaten!F28</f>
        <v>0</v>
      </c>
      <c r="F360" s="12">
        <f>[1]Ergebnisdaten!G24+[1]Ergebnisdaten!G28</f>
        <v>0</v>
      </c>
      <c r="G360" s="12">
        <f>[1]Ergebnisdaten!H24+[1]Ergebnisdaten!H28</f>
        <v>0</v>
      </c>
      <c r="H360" s="12">
        <f>[1]Ergebnisdaten!I24+[1]Ergebnisdaten!I28</f>
        <v>0</v>
      </c>
      <c r="I360" s="12">
        <f>[1]Ergebnisdaten!J24+[1]Ergebnisdaten!J28</f>
        <v>0</v>
      </c>
      <c r="J360" s="12">
        <f>SUM(B360:I360)</f>
        <v>0</v>
      </c>
      <c r="K360" s="36">
        <f>CONVERT(J360,"kWh","TJ")</f>
        <v>0</v>
      </c>
      <c r="L360" s="36"/>
    </row>
    <row r="361" spans="1:12" x14ac:dyDescent="0.2">
      <c r="A361" s="27" t="s">
        <v>54</v>
      </c>
      <c r="B361" s="12">
        <f>'[1]Skalierung Kraftstoffe'!C24+'[1]Skalierung Kraftstoffe'!C28+'[1]Skalierung Kraftstoffe'!C68+'[1]Skalierung Kraftstoffe'!C72+'[1]Skalierung Kraftstoffe'!C112+'[1]Skalierung Kraftstoffe'!C116</f>
        <v>0</v>
      </c>
      <c r="C361" s="12">
        <f>'[1]Skalierung Kraftstoffe'!D24+'[1]Skalierung Kraftstoffe'!D28+'[1]Skalierung Kraftstoffe'!D68+'[1]Skalierung Kraftstoffe'!D72+'[1]Skalierung Kraftstoffe'!D112+'[1]Skalierung Kraftstoffe'!D116</f>
        <v>0</v>
      </c>
      <c r="D361" s="12">
        <f>'[1]Skalierung Kraftstoffe'!E24+'[1]Skalierung Kraftstoffe'!E28+'[1]Skalierung Kraftstoffe'!E68+'[1]Skalierung Kraftstoffe'!E72+'[1]Skalierung Kraftstoffe'!E112+'[1]Skalierung Kraftstoffe'!E116</f>
        <v>0</v>
      </c>
      <c r="E361" s="12">
        <f>'[1]Skalierung Kraftstoffe'!F24+'[1]Skalierung Kraftstoffe'!F28+'[1]Skalierung Kraftstoffe'!F68+'[1]Skalierung Kraftstoffe'!F72+'[1]Skalierung Kraftstoffe'!F112+'[1]Skalierung Kraftstoffe'!F116</f>
        <v>0</v>
      </c>
      <c r="F361" s="12">
        <f>'[1]Skalierung Kraftstoffe'!G24+'[1]Skalierung Kraftstoffe'!G28+'[1]Skalierung Kraftstoffe'!G68+'[1]Skalierung Kraftstoffe'!G72+'[1]Skalierung Kraftstoffe'!G112+'[1]Skalierung Kraftstoffe'!G116</f>
        <v>0</v>
      </c>
      <c r="G361" s="12">
        <f>'[1]Skalierung Kraftstoffe'!H24+'[1]Skalierung Kraftstoffe'!H28+'[1]Skalierung Kraftstoffe'!H68+'[1]Skalierung Kraftstoffe'!H72+'[1]Skalierung Kraftstoffe'!H112+'[1]Skalierung Kraftstoffe'!H116</f>
        <v>0</v>
      </c>
      <c r="H361" s="12">
        <f>'[1]Skalierung Kraftstoffe'!I24+'[1]Skalierung Kraftstoffe'!I28+'[1]Skalierung Kraftstoffe'!I68+'[1]Skalierung Kraftstoffe'!I72+'[1]Skalierung Kraftstoffe'!I112+'[1]Skalierung Kraftstoffe'!I116</f>
        <v>0</v>
      </c>
      <c r="I361" s="12">
        <f>'[1]Skalierung Kraftstoffe'!J24+'[1]Skalierung Kraftstoffe'!J28+'[1]Skalierung Kraftstoffe'!J68+'[1]Skalierung Kraftstoffe'!J72+'[1]Skalierung Kraftstoffe'!J112+'[1]Skalierung Kraftstoffe'!J116</f>
        <v>0</v>
      </c>
      <c r="J361" s="12">
        <f t="shared" ref="J361:J368" si="57">SUM(B361:I361)</f>
        <v>0</v>
      </c>
      <c r="K361" s="36">
        <f t="shared" ref="K361:K367" si="58">CONVERT(J361,"kWh","TJ")</f>
        <v>0</v>
      </c>
      <c r="L361" s="36"/>
    </row>
    <row r="362" spans="1:12" x14ac:dyDescent="0.2">
      <c r="A362" s="27" t="s">
        <v>55</v>
      </c>
      <c r="B362" s="12">
        <f>[1]Ergebnisdaten!C246+[1]Ergebnisdaten!C250</f>
        <v>0</v>
      </c>
      <c r="C362" s="12">
        <f>[1]Ergebnisdaten!D246+[1]Ergebnisdaten!D250</f>
        <v>0</v>
      </c>
      <c r="D362" s="12">
        <f>[1]Ergebnisdaten!E246+[1]Ergebnisdaten!E250</f>
        <v>0</v>
      </c>
      <c r="E362" s="12">
        <f>[1]Ergebnisdaten!F246+[1]Ergebnisdaten!F250</f>
        <v>102436766.77209949</v>
      </c>
      <c r="F362" s="12">
        <f>[1]Ergebnisdaten!G246+[1]Ergebnisdaten!G250</f>
        <v>377550.94200180104</v>
      </c>
      <c r="G362" s="12">
        <f>[1]Ergebnisdaten!H246+[1]Ergebnisdaten!H250</f>
        <v>3485242051.860692</v>
      </c>
      <c r="H362" s="12">
        <f>[1]Ergebnisdaten!I246+[1]Ergebnisdaten!I250</f>
        <v>0</v>
      </c>
      <c r="I362" s="12">
        <f>[1]Ergebnisdaten!J246+[1]Ergebnisdaten!J250</f>
        <v>0</v>
      </c>
      <c r="J362" s="12">
        <f t="shared" si="57"/>
        <v>3588056369.5747933</v>
      </c>
      <c r="K362" s="36">
        <f t="shared" si="58"/>
        <v>12917.002930469256</v>
      </c>
      <c r="L362" s="36"/>
    </row>
    <row r="363" spans="1:12" x14ac:dyDescent="0.2">
      <c r="A363" s="27" t="s">
        <v>56</v>
      </c>
      <c r="B363" s="12">
        <f>[1]Ergebnisdaten!C560+[1]Ergebnisdaten!C564</f>
        <v>0</v>
      </c>
      <c r="C363" s="12">
        <f>[1]Ergebnisdaten!D560+[1]Ergebnisdaten!D564</f>
        <v>0</v>
      </c>
      <c r="D363" s="12">
        <f>[1]Ergebnisdaten!E560+[1]Ergebnisdaten!E564</f>
        <v>0</v>
      </c>
      <c r="E363" s="12">
        <f>[1]Ergebnisdaten!F560+[1]Ergebnisdaten!F564</f>
        <v>0</v>
      </c>
      <c r="F363" s="12">
        <f>[1]Ergebnisdaten!G560+[1]Ergebnisdaten!G564</f>
        <v>0</v>
      </c>
      <c r="G363" s="12">
        <f>[1]Ergebnisdaten!H560+[1]Ergebnisdaten!H564</f>
        <v>0</v>
      </c>
      <c r="H363" s="12">
        <f>[1]Ergebnisdaten!I560+[1]Ergebnisdaten!I564</f>
        <v>0</v>
      </c>
      <c r="I363" s="12">
        <f>[1]Ergebnisdaten!J560+[1]Ergebnisdaten!J564</f>
        <v>0</v>
      </c>
      <c r="J363" s="12">
        <f t="shared" si="57"/>
        <v>0</v>
      </c>
      <c r="K363" s="36">
        <f t="shared" si="58"/>
        <v>0</v>
      </c>
      <c r="L363" s="36"/>
    </row>
    <row r="364" spans="1:12" x14ac:dyDescent="0.2">
      <c r="A364" s="27" t="s">
        <v>57</v>
      </c>
      <c r="B364" s="12">
        <f>[1]Ergebnisdaten!C68+[1]Ergebnisdaten!C72</f>
        <v>0</v>
      </c>
      <c r="C364" s="12">
        <f>[1]Ergebnisdaten!D68+[1]Ergebnisdaten!D72</f>
        <v>0</v>
      </c>
      <c r="D364" s="12">
        <f>[1]Ergebnisdaten!E68+[1]Ergebnisdaten!E72</f>
        <v>50107984.61013747</v>
      </c>
      <c r="E364" s="12">
        <f>[1]Ergebnisdaten!F68+[1]Ergebnisdaten!F72</f>
        <v>854464820.26420057</v>
      </c>
      <c r="F364" s="12">
        <f>[1]Ergebnisdaten!G68+[1]Ergebnisdaten!G72</f>
        <v>339885044.07726824</v>
      </c>
      <c r="G364" s="12">
        <f>[1]Ergebnisdaten!H68+[1]Ergebnisdaten!H72</f>
        <v>9704013768.306181</v>
      </c>
      <c r="H364" s="12">
        <f>[1]Ergebnisdaten!I68+[1]Ergebnisdaten!I72</f>
        <v>0</v>
      </c>
      <c r="I364" s="12">
        <f>[1]Ergebnisdaten!J68+[1]Ergebnisdaten!J72</f>
        <v>0</v>
      </c>
      <c r="J364" s="12">
        <f t="shared" si="57"/>
        <v>10948471617.257788</v>
      </c>
      <c r="K364" s="36">
        <f t="shared" si="58"/>
        <v>39414.497822128033</v>
      </c>
      <c r="L364" s="36"/>
    </row>
    <row r="365" spans="1:12" x14ac:dyDescent="0.2">
      <c r="A365" s="27" t="s">
        <v>58</v>
      </c>
      <c r="B365" s="12">
        <f>[1]Ergebnisdaten!C112+[1]Ergebnisdaten!C116+[1]Ergebnisdaten!C157+[1]Ergebnisdaten!C161+[1]Ergebnisdaten!C604+[1]Ergebnisdaten!C608</f>
        <v>0</v>
      </c>
      <c r="C365" s="12">
        <f>[1]Ergebnisdaten!D112+[1]Ergebnisdaten!D116+[1]Ergebnisdaten!D157+[1]Ergebnisdaten!D161+[1]Ergebnisdaten!D604+[1]Ergebnisdaten!D608</f>
        <v>0</v>
      </c>
      <c r="D365" s="12">
        <f>[1]Ergebnisdaten!E112+[1]Ergebnisdaten!E116+[1]Ergebnisdaten!E157+[1]Ergebnisdaten!E161+[1]Ergebnisdaten!E604+[1]Ergebnisdaten!E608</f>
        <v>0</v>
      </c>
      <c r="E365" s="12">
        <f>[1]Ergebnisdaten!F112+[1]Ergebnisdaten!F116+[1]Ergebnisdaten!F157+[1]Ergebnisdaten!F161+[1]Ergebnisdaten!F604+[1]Ergebnisdaten!F608</f>
        <v>108914487.19762543</v>
      </c>
      <c r="F365" s="12">
        <f>[1]Ergebnisdaten!G112+[1]Ergebnisdaten!G116+[1]Ergebnisdaten!G157+[1]Ergebnisdaten!G161+[1]Ergebnisdaten!G604+[1]Ergebnisdaten!G608</f>
        <v>0</v>
      </c>
      <c r="G365" s="12">
        <f>[1]Ergebnisdaten!H112+[1]Ergebnisdaten!H116+[1]Ergebnisdaten!H157+[1]Ergebnisdaten!H161+[1]Ergebnisdaten!H604+[1]Ergebnisdaten!H608</f>
        <v>2685073.111924069</v>
      </c>
      <c r="H365" s="12">
        <f>[1]Ergebnisdaten!I112+[1]Ergebnisdaten!I116+[1]Ergebnisdaten!I157+[1]Ergebnisdaten!I161+[1]Ergebnisdaten!I604+[1]Ergebnisdaten!I608</f>
        <v>0</v>
      </c>
      <c r="I365" s="12">
        <f>[1]Ergebnisdaten!J112+[1]Ergebnisdaten!J116+[1]Ergebnisdaten!J157+[1]Ergebnisdaten!J161+[1]Ergebnisdaten!J604+[1]Ergebnisdaten!J608</f>
        <v>0</v>
      </c>
      <c r="J365" s="12">
        <f t="shared" si="57"/>
        <v>111599560.3095495</v>
      </c>
      <c r="K365" s="36">
        <f t="shared" si="58"/>
        <v>401.75841711437818</v>
      </c>
      <c r="L365" s="36"/>
    </row>
    <row r="366" spans="1:12" x14ac:dyDescent="0.2">
      <c r="A366" s="27" t="s">
        <v>59</v>
      </c>
      <c r="B366" s="12">
        <f>[1]Ergebnisdaten!C334+[1]Ergebnisdaten!C338+[1]Ergebnisdaten!C378+[1]Ergebnisdaten!C382+[1]Ergebnisdaten!C422+[1]Ergebnisdaten!C426</f>
        <v>0</v>
      </c>
      <c r="C366" s="12">
        <f>[1]Ergebnisdaten!D334+[1]Ergebnisdaten!D338+[1]Ergebnisdaten!D378+[1]Ergebnisdaten!D382+[1]Ergebnisdaten!D422+[1]Ergebnisdaten!D426</f>
        <v>0</v>
      </c>
      <c r="D366" s="12">
        <f>[1]Ergebnisdaten!E334+[1]Ergebnisdaten!E338+[1]Ergebnisdaten!E378+[1]Ergebnisdaten!E382+[1]Ergebnisdaten!E422+[1]Ergebnisdaten!E426</f>
        <v>0</v>
      </c>
      <c r="E366" s="12">
        <f>[1]Ergebnisdaten!F334+[1]Ergebnisdaten!F338+[1]Ergebnisdaten!F378+[1]Ergebnisdaten!F382+[1]Ergebnisdaten!F422+[1]Ergebnisdaten!F426</f>
        <v>152452249.78069565</v>
      </c>
      <c r="F366" s="12">
        <f>[1]Ergebnisdaten!G334+[1]Ergebnisdaten!G338+[1]Ergebnisdaten!G378+[1]Ergebnisdaten!G382+[1]Ergebnisdaten!G422+[1]Ergebnisdaten!G426</f>
        <v>128426.61141787903</v>
      </c>
      <c r="G366" s="12">
        <f>[1]Ergebnisdaten!H334+[1]Ergebnisdaten!H338+[1]Ergebnisdaten!H378+[1]Ergebnisdaten!H382+[1]Ergebnisdaten!H422+[1]Ergebnisdaten!H426</f>
        <v>0</v>
      </c>
      <c r="H366" s="12">
        <f>[1]Ergebnisdaten!I334+[1]Ergebnisdaten!I338+[1]Ergebnisdaten!I378+[1]Ergebnisdaten!I382+[1]Ergebnisdaten!I422+[1]Ergebnisdaten!I426</f>
        <v>0</v>
      </c>
      <c r="I366" s="12">
        <f>[1]Ergebnisdaten!J334+[1]Ergebnisdaten!J338+[1]Ergebnisdaten!J378+[1]Ergebnisdaten!J382+[1]Ergebnisdaten!J422+[1]Ergebnisdaten!J426</f>
        <v>0</v>
      </c>
      <c r="J366" s="12">
        <f t="shared" si="57"/>
        <v>152580676.39211354</v>
      </c>
      <c r="K366" s="36">
        <f t="shared" si="58"/>
        <v>549.29043501160879</v>
      </c>
      <c r="L366" s="36"/>
    </row>
    <row r="367" spans="1:12" x14ac:dyDescent="0.2">
      <c r="A367" s="27" t="s">
        <v>60</v>
      </c>
      <c r="B367" s="12">
        <f>[1]Ergebnisdaten!C290+[1]Ergebnisdaten!C294</f>
        <v>0</v>
      </c>
      <c r="C367" s="12">
        <f>[1]Ergebnisdaten!D290+[1]Ergebnisdaten!D294</f>
        <v>0</v>
      </c>
      <c r="D367" s="12">
        <f>[1]Ergebnisdaten!E290+[1]Ergebnisdaten!E294</f>
        <v>0</v>
      </c>
      <c r="E367" s="12">
        <f>[1]Ergebnisdaten!F290+[1]Ergebnisdaten!F294</f>
        <v>99100785.77011691</v>
      </c>
      <c r="F367" s="12">
        <f>[1]Ergebnisdaten!G290+[1]Ergebnisdaten!G294</f>
        <v>6945417.2287503388</v>
      </c>
      <c r="G367" s="12">
        <f>[1]Ergebnisdaten!H290+[1]Ergebnisdaten!H294</f>
        <v>1801430527.1536932</v>
      </c>
      <c r="H367" s="12">
        <f>[1]Ergebnisdaten!I290+[1]Ergebnisdaten!I294</f>
        <v>0</v>
      </c>
      <c r="I367" s="12">
        <f>[1]Ergebnisdaten!J290+[1]Ergebnisdaten!J294</f>
        <v>0</v>
      </c>
      <c r="J367" s="12">
        <f>SUM(B367:I367)</f>
        <v>1907476730.1525605</v>
      </c>
      <c r="K367" s="36">
        <f t="shared" si="58"/>
        <v>6866.9162285492184</v>
      </c>
      <c r="L367" s="36">
        <f>SUM(K360:K367)</f>
        <v>60149.465833272494</v>
      </c>
    </row>
    <row r="368" spans="1:12" x14ac:dyDescent="0.2">
      <c r="A368" s="37" t="s">
        <v>7</v>
      </c>
      <c r="B368" s="12">
        <f>[1]Ergebnisdaten!C513+[1]Ergebnisdaten!C517</f>
        <v>4944701501.2518463</v>
      </c>
      <c r="C368" s="12">
        <f>[1]Ergebnisdaten!D513+[1]Ergebnisdaten!D517</f>
        <v>1804898028.0886884</v>
      </c>
      <c r="D368" s="12">
        <f>[1]Ergebnisdaten!E513+[1]Ergebnisdaten!E517</f>
        <v>403473071.79351318</v>
      </c>
      <c r="E368" s="12">
        <f>[1]Ergebnisdaten!F513+[1]Ergebnisdaten!F517</f>
        <v>294443420.84681273</v>
      </c>
      <c r="F368" s="12">
        <f>[1]Ergebnisdaten!G513+[1]Ergebnisdaten!G517</f>
        <v>485207263.12733841</v>
      </c>
      <c r="G368" s="12">
        <f>[1]Ergebnisdaten!H513+[1]Ergebnisdaten!H517</f>
        <v>1397105172.6583486</v>
      </c>
      <c r="H368" s="12">
        <f>[1]Ergebnisdaten!I513+[1]Ergebnisdaten!I517</f>
        <v>179896633.6599898</v>
      </c>
      <c r="I368" s="12">
        <f>[1]Ergebnisdaten!J513+[1]Ergebnisdaten!J517</f>
        <v>274760183.34440225</v>
      </c>
      <c r="J368" s="12">
        <f t="shared" si="57"/>
        <v>9784485274.7709389</v>
      </c>
    </row>
    <row r="369" spans="1:12" ht="15" x14ac:dyDescent="0.25">
      <c r="A369" s="31" t="s">
        <v>3</v>
      </c>
      <c r="B369" s="30">
        <f t="shared" ref="B369:J369" si="59">SUM(B360:B368)</f>
        <v>4944701501.2518463</v>
      </c>
      <c r="C369" s="30">
        <f t="shared" si="59"/>
        <v>1804898028.0886884</v>
      </c>
      <c r="D369" s="30">
        <f t="shared" si="59"/>
        <v>453581056.40365064</v>
      </c>
      <c r="E369" s="30">
        <f t="shared" si="59"/>
        <v>1611812530.6315506</v>
      </c>
      <c r="F369" s="30">
        <f t="shared" si="59"/>
        <v>832543701.98677671</v>
      </c>
      <c r="G369" s="30">
        <f t="shared" si="59"/>
        <v>16390476593.090839</v>
      </c>
      <c r="H369" s="30">
        <f t="shared" si="59"/>
        <v>179896633.6599898</v>
      </c>
      <c r="I369" s="30">
        <f t="shared" si="59"/>
        <v>274760183.34440225</v>
      </c>
      <c r="J369" s="30">
        <f t="shared" si="59"/>
        <v>26492670228.457741</v>
      </c>
      <c r="K369" s="36">
        <f>CONVERT(J369,"kWh","TJ")</f>
        <v>95373.61282244786</v>
      </c>
    </row>
    <row r="371" spans="1:12" ht="18" x14ac:dyDescent="0.25">
      <c r="A371" s="1" t="s">
        <v>74</v>
      </c>
    </row>
    <row r="372" spans="1:12" ht="86.25" x14ac:dyDescent="0.2">
      <c r="A372" s="33">
        <v>2019</v>
      </c>
      <c r="B372" s="4" t="str">
        <f>[1]Ergebnisdaten!$C$312</f>
        <v>Beleuchtung</v>
      </c>
      <c r="C372" s="4" t="str">
        <f>[1]Ergebnisdaten!$D$312</f>
        <v>IKT</v>
      </c>
      <c r="D372" s="4" t="str">
        <f>[1]Ergebnisdaten!$E$312</f>
        <v>Mechanische Energie</v>
      </c>
      <c r="E372" s="4" t="str">
        <f>[1]Ergebnisdaten!$F$312</f>
        <v>Warmwasser</v>
      </c>
      <c r="F372" s="4" t="str">
        <f>[1]Ergebnisdaten!$G$312</f>
        <v>Prozesswärme</v>
      </c>
      <c r="G372" s="4" t="str">
        <f>[1]Ergebnisdaten!$H$312</f>
        <v>Raumwärme</v>
      </c>
      <c r="H372" s="4" t="str">
        <f>[1]Ergebnisdaten!$I$312</f>
        <v>Prozesskälte</v>
      </c>
      <c r="I372" s="4" t="str">
        <f>[1]Ergebnisdaten!$J$312</f>
        <v>Klimakälte</v>
      </c>
      <c r="J372" s="34" t="str">
        <f>[1]Ergebnisdaten!$K$312</f>
        <v>Summe (berechnet)</v>
      </c>
    </row>
    <row r="373" spans="1:12" x14ac:dyDescent="0.2">
      <c r="A373" s="27"/>
      <c r="B373" s="8" t="s">
        <v>4</v>
      </c>
      <c r="C373" s="9"/>
      <c r="D373" s="9"/>
      <c r="E373" s="9"/>
      <c r="F373" s="9"/>
      <c r="G373" s="9"/>
      <c r="H373" s="9"/>
      <c r="I373" s="9"/>
      <c r="J373" s="16"/>
    </row>
    <row r="374" spans="1:12" x14ac:dyDescent="0.2">
      <c r="A374" s="27" t="s">
        <v>53</v>
      </c>
      <c r="B374" s="12">
        <f>[1]Ergebnisdaten!C4+[1]Ergebnisdaten!C43</f>
        <v>0</v>
      </c>
      <c r="C374" s="12">
        <f>[1]Ergebnisdaten!D4+[1]Ergebnisdaten!D43</f>
        <v>0</v>
      </c>
      <c r="D374" s="12">
        <f>[1]Ergebnisdaten!E4+[1]Ergebnisdaten!E43</f>
        <v>0</v>
      </c>
      <c r="E374" s="12">
        <f>[1]Ergebnisdaten!F4+[1]Ergebnisdaten!F43</f>
        <v>0</v>
      </c>
      <c r="F374" s="12">
        <f>[1]Ergebnisdaten!G4+[1]Ergebnisdaten!G43</f>
        <v>0</v>
      </c>
      <c r="G374" s="12">
        <f>[1]Ergebnisdaten!H4+[1]Ergebnisdaten!H43</f>
        <v>0</v>
      </c>
      <c r="H374" s="12">
        <f>[1]Ergebnisdaten!I4+[1]Ergebnisdaten!I43</f>
        <v>0</v>
      </c>
      <c r="I374" s="12">
        <f>[1]Ergebnisdaten!J4+[1]Ergebnisdaten!J43</f>
        <v>0</v>
      </c>
      <c r="J374" s="12">
        <f>SUM(B374:I374)</f>
        <v>0</v>
      </c>
      <c r="K374" s="36">
        <f>CONVERT(J374,"kWh","TJ")</f>
        <v>0</v>
      </c>
      <c r="L374" s="36"/>
    </row>
    <row r="375" spans="1:12" x14ac:dyDescent="0.2">
      <c r="A375" s="27" t="s">
        <v>54</v>
      </c>
      <c r="B375" s="12">
        <f>'[1]Skalierung Kraftstoffe'!C4+'[1]Skalierung Kraftstoffe'!C48+'[1]Skalierung Kraftstoffe'!C92+'[1]Skalierung Kraftstoffe'!C43+'[1]Skalierung Kraftstoffe'!C87+'[1]Skalierung Kraftstoffe'!C131</f>
        <v>0</v>
      </c>
      <c r="C375" s="12">
        <f>'[1]Skalierung Kraftstoffe'!D4+'[1]Skalierung Kraftstoffe'!D48+'[1]Skalierung Kraftstoffe'!D92+'[1]Skalierung Kraftstoffe'!D43+'[1]Skalierung Kraftstoffe'!D87+'[1]Skalierung Kraftstoffe'!D131</f>
        <v>0</v>
      </c>
      <c r="D375" s="12">
        <f>'[1]Skalierung Kraftstoffe'!E4+'[1]Skalierung Kraftstoffe'!E48+'[1]Skalierung Kraftstoffe'!E92+'[1]Skalierung Kraftstoffe'!E43+'[1]Skalierung Kraftstoffe'!E87+'[1]Skalierung Kraftstoffe'!E131</f>
        <v>0</v>
      </c>
      <c r="E375" s="12">
        <f>'[1]Skalierung Kraftstoffe'!F4+'[1]Skalierung Kraftstoffe'!F48+'[1]Skalierung Kraftstoffe'!F92+'[1]Skalierung Kraftstoffe'!F43+'[1]Skalierung Kraftstoffe'!F87+'[1]Skalierung Kraftstoffe'!F131</f>
        <v>0</v>
      </c>
      <c r="F375" s="12">
        <f>'[1]Skalierung Kraftstoffe'!G4+'[1]Skalierung Kraftstoffe'!G48+'[1]Skalierung Kraftstoffe'!G92+'[1]Skalierung Kraftstoffe'!G43+'[1]Skalierung Kraftstoffe'!G87+'[1]Skalierung Kraftstoffe'!G131</f>
        <v>0</v>
      </c>
      <c r="G375" s="12">
        <f>'[1]Skalierung Kraftstoffe'!H4+'[1]Skalierung Kraftstoffe'!H48+'[1]Skalierung Kraftstoffe'!H92+'[1]Skalierung Kraftstoffe'!H43+'[1]Skalierung Kraftstoffe'!H87+'[1]Skalierung Kraftstoffe'!H131</f>
        <v>0</v>
      </c>
      <c r="H375" s="12">
        <f>'[1]Skalierung Kraftstoffe'!I4+'[1]Skalierung Kraftstoffe'!I48+'[1]Skalierung Kraftstoffe'!I92+'[1]Skalierung Kraftstoffe'!I43+'[1]Skalierung Kraftstoffe'!I87+'[1]Skalierung Kraftstoffe'!I131</f>
        <v>0</v>
      </c>
      <c r="I375" s="12">
        <f>'[1]Skalierung Kraftstoffe'!J4+'[1]Skalierung Kraftstoffe'!J48+'[1]Skalierung Kraftstoffe'!J92+'[1]Skalierung Kraftstoffe'!J43+'[1]Skalierung Kraftstoffe'!J87+'[1]Skalierung Kraftstoffe'!J131</f>
        <v>0</v>
      </c>
      <c r="J375" s="12">
        <f t="shared" ref="J375:J382" si="60">SUM(B375:I375)</f>
        <v>0</v>
      </c>
      <c r="K375" s="36">
        <f t="shared" ref="K375:K381" si="61">CONVERT(J375,"kWh","TJ")</f>
        <v>0</v>
      </c>
      <c r="L375" s="36"/>
    </row>
    <row r="376" spans="1:12" x14ac:dyDescent="0.2">
      <c r="A376" s="27" t="s">
        <v>55</v>
      </c>
      <c r="B376" s="12">
        <f>[1]Ergebnisdaten!C226+[1]Ergebnisdaten!C265</f>
        <v>0</v>
      </c>
      <c r="C376" s="12">
        <f>[1]Ergebnisdaten!D226+[1]Ergebnisdaten!D265</f>
        <v>0</v>
      </c>
      <c r="D376" s="12">
        <f>[1]Ergebnisdaten!E226+[1]Ergebnisdaten!E265</f>
        <v>0</v>
      </c>
      <c r="E376" s="12">
        <f>[1]Ergebnisdaten!F226+[1]Ergebnisdaten!F265</f>
        <v>10478785.150249718</v>
      </c>
      <c r="F376" s="12">
        <f>[1]Ergebnisdaten!G226+[1]Ergebnisdaten!G265</f>
        <v>109376.92966531542</v>
      </c>
      <c r="G376" s="12">
        <f>[1]Ergebnisdaten!H226+[1]Ergebnisdaten!H265</f>
        <v>345929209.04445231</v>
      </c>
      <c r="H376" s="12">
        <f>[1]Ergebnisdaten!I226+[1]Ergebnisdaten!I265</f>
        <v>0</v>
      </c>
      <c r="I376" s="12">
        <f>[1]Ergebnisdaten!J226+[1]Ergebnisdaten!J265</f>
        <v>0</v>
      </c>
      <c r="J376" s="12">
        <f t="shared" si="60"/>
        <v>356517371.12436736</v>
      </c>
      <c r="K376" s="36">
        <f t="shared" si="61"/>
        <v>1283.4625360477226</v>
      </c>
      <c r="L376" s="36"/>
    </row>
    <row r="377" spans="1:12" x14ac:dyDescent="0.2">
      <c r="A377" s="27" t="s">
        <v>56</v>
      </c>
      <c r="B377" s="12">
        <f>[1]Ergebnisdaten!C540+[1]Ergebnisdaten!C579</f>
        <v>0</v>
      </c>
      <c r="C377" s="12">
        <f>[1]Ergebnisdaten!D540+[1]Ergebnisdaten!D579</f>
        <v>0</v>
      </c>
      <c r="D377" s="12">
        <f>[1]Ergebnisdaten!E540+[1]Ergebnisdaten!E579</f>
        <v>0</v>
      </c>
      <c r="E377" s="12">
        <f>[1]Ergebnisdaten!F540+[1]Ergebnisdaten!F579</f>
        <v>1401905.0035384011</v>
      </c>
      <c r="F377" s="12">
        <f>[1]Ergebnisdaten!G540+[1]Ergebnisdaten!G579</f>
        <v>0</v>
      </c>
      <c r="G377" s="12">
        <f>[1]Ergebnisdaten!H540+[1]Ergebnisdaten!H579</f>
        <v>9763446.3585334998</v>
      </c>
      <c r="H377" s="12">
        <f>[1]Ergebnisdaten!I540+[1]Ergebnisdaten!I579</f>
        <v>0</v>
      </c>
      <c r="I377" s="12">
        <f>[1]Ergebnisdaten!J540+[1]Ergebnisdaten!J579</f>
        <v>0</v>
      </c>
      <c r="J377" s="12">
        <f t="shared" si="60"/>
        <v>11165351.362071902</v>
      </c>
      <c r="K377" s="36">
        <f t="shared" si="61"/>
        <v>40.195264903458849</v>
      </c>
      <c r="L377" s="36"/>
    </row>
    <row r="378" spans="1:12" x14ac:dyDescent="0.2">
      <c r="A378" s="27" t="s">
        <v>57</v>
      </c>
      <c r="B378" s="12">
        <f>[1]Ergebnisdaten!C48+[1]Ergebnisdaten!C87</f>
        <v>0</v>
      </c>
      <c r="C378" s="12">
        <f>[1]Ergebnisdaten!D48+[1]Ergebnisdaten!D87</f>
        <v>0</v>
      </c>
      <c r="D378" s="12">
        <f>[1]Ergebnisdaten!E48+[1]Ergebnisdaten!E87</f>
        <v>0</v>
      </c>
      <c r="E378" s="12">
        <f>[1]Ergebnisdaten!F48+[1]Ergebnisdaten!F87</f>
        <v>80528240.865010291</v>
      </c>
      <c r="F378" s="12">
        <f>[1]Ergebnisdaten!G48+[1]Ergebnisdaten!G87</f>
        <v>222190060.17138451</v>
      </c>
      <c r="G378" s="12">
        <f>[1]Ergebnisdaten!H48+[1]Ergebnisdaten!H87</f>
        <v>1164144769.6633484</v>
      </c>
      <c r="H378" s="12">
        <f>[1]Ergebnisdaten!I48+[1]Ergebnisdaten!I87</f>
        <v>0</v>
      </c>
      <c r="I378" s="12">
        <f>[1]Ergebnisdaten!J48+[1]Ergebnisdaten!J87</f>
        <v>0</v>
      </c>
      <c r="J378" s="12">
        <f t="shared" si="60"/>
        <v>1466863070.6997433</v>
      </c>
      <c r="K378" s="36">
        <f t="shared" si="61"/>
        <v>5280.7070545190754</v>
      </c>
      <c r="L378" s="36"/>
    </row>
    <row r="379" spans="1:12" x14ac:dyDescent="0.2">
      <c r="A379" s="27" t="s">
        <v>58</v>
      </c>
      <c r="B379" s="12">
        <f>[1]Ergebnisdaten!C92+[1]Ergebnisdaten!C137+[1]Ergebnisdaten!C584+[1]Ergebnisdaten!C131+[1]Ergebnisdaten!C176+[1]Ergebnisdaten!C623</f>
        <v>0</v>
      </c>
      <c r="C379" s="12">
        <f>[1]Ergebnisdaten!D92+[1]Ergebnisdaten!D137+[1]Ergebnisdaten!D584+[1]Ergebnisdaten!D131+[1]Ergebnisdaten!D176+[1]Ergebnisdaten!D623</f>
        <v>0</v>
      </c>
      <c r="D379" s="12">
        <f>[1]Ergebnisdaten!E92+[1]Ergebnisdaten!E137+[1]Ergebnisdaten!E584+[1]Ergebnisdaten!E131+[1]Ergebnisdaten!E176+[1]Ergebnisdaten!E623</f>
        <v>0</v>
      </c>
      <c r="E379" s="12">
        <f>[1]Ergebnisdaten!F92+[1]Ergebnisdaten!F137+[1]Ergebnisdaten!F584+[1]Ergebnisdaten!F131+[1]Ergebnisdaten!F176+[1]Ergebnisdaten!F623</f>
        <v>35315741.352614038</v>
      </c>
      <c r="F379" s="12">
        <f>[1]Ergebnisdaten!G92+[1]Ergebnisdaten!G137+[1]Ergebnisdaten!G584+[1]Ergebnisdaten!G131+[1]Ergebnisdaten!G176+[1]Ergebnisdaten!G623</f>
        <v>0</v>
      </c>
      <c r="G379" s="12">
        <f>[1]Ergebnisdaten!H92+[1]Ergebnisdaten!H137+[1]Ergebnisdaten!H584+[1]Ergebnisdaten!H131+[1]Ergebnisdaten!H176+[1]Ergebnisdaten!H623</f>
        <v>35081350.538952358</v>
      </c>
      <c r="H379" s="12">
        <f>[1]Ergebnisdaten!I92+[1]Ergebnisdaten!I137+[1]Ergebnisdaten!I584+[1]Ergebnisdaten!I131+[1]Ergebnisdaten!I176+[1]Ergebnisdaten!I623</f>
        <v>0</v>
      </c>
      <c r="I379" s="12">
        <f>[1]Ergebnisdaten!J92+[1]Ergebnisdaten!J137+[1]Ergebnisdaten!J584+[1]Ergebnisdaten!J131+[1]Ergebnisdaten!J176+[1]Ergebnisdaten!J623</f>
        <v>0</v>
      </c>
      <c r="J379" s="12">
        <f t="shared" si="60"/>
        <v>70397091.891566396</v>
      </c>
      <c r="K379" s="36">
        <f t="shared" si="61"/>
        <v>253.42953080963903</v>
      </c>
      <c r="L379" s="36"/>
    </row>
    <row r="380" spans="1:12" x14ac:dyDescent="0.2">
      <c r="A380" s="27" t="s">
        <v>59</v>
      </c>
      <c r="B380" s="12">
        <f>[1]Ergebnisdaten!C314+[1]Ergebnisdaten!C358+[1]Ergebnisdaten!C402+[1]Ergebnisdaten!C353+[1]Ergebnisdaten!C397+[1]Ergebnisdaten!C441</f>
        <v>0</v>
      </c>
      <c r="C380" s="12">
        <f>[1]Ergebnisdaten!D314+[1]Ergebnisdaten!D358+[1]Ergebnisdaten!D402+[1]Ergebnisdaten!D353+[1]Ergebnisdaten!D397+[1]Ergebnisdaten!D441</f>
        <v>0</v>
      </c>
      <c r="D380" s="12">
        <f>[1]Ergebnisdaten!E314+[1]Ergebnisdaten!E358+[1]Ergebnisdaten!E402+[1]Ergebnisdaten!E353+[1]Ergebnisdaten!E397+[1]Ergebnisdaten!E441</f>
        <v>0</v>
      </c>
      <c r="E380" s="12">
        <f>[1]Ergebnisdaten!F314+[1]Ergebnisdaten!F358+[1]Ergebnisdaten!F402+[1]Ergebnisdaten!F353+[1]Ergebnisdaten!F397+[1]Ergebnisdaten!F441</f>
        <v>18097737.114788525</v>
      </c>
      <c r="F380" s="12">
        <f>[1]Ergebnisdaten!G314+[1]Ergebnisdaten!G358+[1]Ergebnisdaten!G402+[1]Ergebnisdaten!G353+[1]Ergebnisdaten!G397+[1]Ergebnisdaten!G441</f>
        <v>0</v>
      </c>
      <c r="G380" s="12">
        <f>[1]Ergebnisdaten!H314+[1]Ergebnisdaten!H358+[1]Ergebnisdaten!H402+[1]Ergebnisdaten!H353+[1]Ergebnisdaten!H397+[1]Ergebnisdaten!H441</f>
        <v>1787690.6961733759</v>
      </c>
      <c r="H380" s="12">
        <f>[1]Ergebnisdaten!I314+[1]Ergebnisdaten!I358+[1]Ergebnisdaten!I402+[1]Ergebnisdaten!I353+[1]Ergebnisdaten!I397+[1]Ergebnisdaten!I441</f>
        <v>0</v>
      </c>
      <c r="I380" s="12">
        <f>[1]Ergebnisdaten!J314+[1]Ergebnisdaten!J358+[1]Ergebnisdaten!J402+[1]Ergebnisdaten!J353+[1]Ergebnisdaten!J397+[1]Ergebnisdaten!J441</f>
        <v>0</v>
      </c>
      <c r="J380" s="12">
        <f t="shared" si="60"/>
        <v>19885427.810961902</v>
      </c>
      <c r="K380" s="36">
        <f t="shared" si="61"/>
        <v>71.587540119462844</v>
      </c>
      <c r="L380" s="36"/>
    </row>
    <row r="381" spans="1:12" x14ac:dyDescent="0.2">
      <c r="A381" s="27" t="s">
        <v>60</v>
      </c>
      <c r="B381" s="12">
        <f>[1]Ergebnisdaten!C270+[1]Ergebnisdaten!C309</f>
        <v>0</v>
      </c>
      <c r="C381" s="12">
        <f>[1]Ergebnisdaten!D270+[1]Ergebnisdaten!D309</f>
        <v>0</v>
      </c>
      <c r="D381" s="12">
        <f>[1]Ergebnisdaten!E270+[1]Ergebnisdaten!E309</f>
        <v>0</v>
      </c>
      <c r="E381" s="12">
        <f>[1]Ergebnisdaten!F270+[1]Ergebnisdaten!F309</f>
        <v>5810279.1329501169</v>
      </c>
      <c r="F381" s="12">
        <f>[1]Ergebnisdaten!G270+[1]Ergebnisdaten!G309</f>
        <v>17252540.02263305</v>
      </c>
      <c r="G381" s="12">
        <f>[1]Ergebnisdaten!H270+[1]Ergebnisdaten!H309</f>
        <v>87367828.695483953</v>
      </c>
      <c r="H381" s="12">
        <f>[1]Ergebnisdaten!I270+[1]Ergebnisdaten!I309</f>
        <v>0</v>
      </c>
      <c r="I381" s="12">
        <f>[1]Ergebnisdaten!J270+[1]Ergebnisdaten!J309</f>
        <v>0</v>
      </c>
      <c r="J381" s="12">
        <f t="shared" si="60"/>
        <v>110430647.85106713</v>
      </c>
      <c r="K381" s="36">
        <f t="shared" si="61"/>
        <v>397.55033226384165</v>
      </c>
      <c r="L381" s="36">
        <f>SUM(K374:K381)</f>
        <v>7326.9322586631997</v>
      </c>
    </row>
    <row r="382" spans="1:12" x14ac:dyDescent="0.2">
      <c r="A382" s="37" t="s">
        <v>7</v>
      </c>
      <c r="B382" s="12">
        <f>[1]Ergebnisdaten!C493+[1]Ergebnisdaten!C532</f>
        <v>509419885.18577188</v>
      </c>
      <c r="C382" s="12">
        <f>[1]Ergebnisdaten!D493+[1]Ergebnisdaten!D532</f>
        <v>525797462.33834028</v>
      </c>
      <c r="D382" s="12">
        <f>[1]Ergebnisdaten!E493+[1]Ergebnisdaten!E532</f>
        <v>96001603.77908209</v>
      </c>
      <c r="E382" s="12">
        <f>[1]Ergebnisdaten!F493+[1]Ergebnisdaten!F532</f>
        <v>5987528.499730953</v>
      </c>
      <c r="F382" s="12">
        <f>[1]Ergebnisdaten!G493+[1]Ergebnisdaten!G532</f>
        <v>163636349.37788916</v>
      </c>
      <c r="G382" s="12">
        <f>[1]Ergebnisdaten!H493+[1]Ergebnisdaten!H532</f>
        <v>68121974.222101659</v>
      </c>
      <c r="H382" s="12">
        <f>[1]Ergebnisdaten!I493+[1]Ergebnisdaten!I532</f>
        <v>39074588.669752412</v>
      </c>
      <c r="I382" s="12">
        <f>[1]Ergebnisdaten!J493+[1]Ergebnisdaten!J532</f>
        <v>168264233.96563289</v>
      </c>
      <c r="J382" s="12">
        <f t="shared" si="60"/>
        <v>1576303626.0383015</v>
      </c>
    </row>
    <row r="383" spans="1:12" ht="15" x14ac:dyDescent="0.25">
      <c r="A383" s="31" t="s">
        <v>3</v>
      </c>
      <c r="B383" s="30">
        <f t="shared" ref="B383:J383" si="62">SUM(B374:B382)</f>
        <v>509419885.18577188</v>
      </c>
      <c r="C383" s="30">
        <f t="shared" si="62"/>
        <v>525797462.33834028</v>
      </c>
      <c r="D383" s="30">
        <f t="shared" si="62"/>
        <v>96001603.77908209</v>
      </c>
      <c r="E383" s="30">
        <f t="shared" si="62"/>
        <v>157620217.11888206</v>
      </c>
      <c r="F383" s="30">
        <f t="shared" si="62"/>
        <v>403188326.50157201</v>
      </c>
      <c r="G383" s="30">
        <f t="shared" si="62"/>
        <v>1712196269.2190456</v>
      </c>
      <c r="H383" s="30">
        <f t="shared" si="62"/>
        <v>39074588.669752412</v>
      </c>
      <c r="I383" s="30">
        <f t="shared" si="62"/>
        <v>168264233.96563289</v>
      </c>
      <c r="J383" s="30">
        <f t="shared" si="62"/>
        <v>3611562586.778079</v>
      </c>
      <c r="K383" s="36">
        <f>CONVERT(J383,"kWh","TJ")</f>
        <v>13001.625312401087</v>
      </c>
    </row>
    <row r="385" spans="1:12" ht="18" x14ac:dyDescent="0.25">
      <c r="A385" s="1" t="s">
        <v>75</v>
      </c>
    </row>
    <row r="386" spans="1:12" ht="86.25" x14ac:dyDescent="0.2">
      <c r="A386" s="33">
        <v>2019</v>
      </c>
      <c r="B386" s="4" t="str">
        <f>[1]Ergebnisdaten!$C$312</f>
        <v>Beleuchtung</v>
      </c>
      <c r="C386" s="4" t="str">
        <f>[1]Ergebnisdaten!$D$312</f>
        <v>IKT</v>
      </c>
      <c r="D386" s="4" t="str">
        <f>[1]Ergebnisdaten!$E$312</f>
        <v>Mechanische Energie</v>
      </c>
      <c r="E386" s="4" t="str">
        <f>[1]Ergebnisdaten!$F$312</f>
        <v>Warmwasser</v>
      </c>
      <c r="F386" s="4" t="str">
        <f>[1]Ergebnisdaten!$G$312</f>
        <v>Prozesswärme</v>
      </c>
      <c r="G386" s="4" t="str">
        <f>[1]Ergebnisdaten!$H$312</f>
        <v>Raumwärme</v>
      </c>
      <c r="H386" s="4" t="str">
        <f>[1]Ergebnisdaten!$I$312</f>
        <v>Prozesskälte</v>
      </c>
      <c r="I386" s="4" t="str">
        <f>[1]Ergebnisdaten!$J$312</f>
        <v>Klimakälte</v>
      </c>
      <c r="J386" s="34" t="str">
        <f>[1]Ergebnisdaten!$K$312</f>
        <v>Summe (berechnet)</v>
      </c>
    </row>
    <row r="387" spans="1:12" x14ac:dyDescent="0.2">
      <c r="A387" s="27"/>
      <c r="B387" s="8" t="s">
        <v>4</v>
      </c>
      <c r="C387" s="9"/>
      <c r="D387" s="9"/>
      <c r="E387" s="9"/>
      <c r="F387" s="9"/>
      <c r="G387" s="9"/>
      <c r="H387" s="9"/>
      <c r="I387" s="9"/>
      <c r="J387" s="16"/>
    </row>
    <row r="388" spans="1:12" x14ac:dyDescent="0.2">
      <c r="A388" s="27" t="s">
        <v>53</v>
      </c>
      <c r="B388" s="12">
        <f>[1]Ergebnisdaten!C37+[1]Ergebnisdaten!C41</f>
        <v>0</v>
      </c>
      <c r="C388" s="12">
        <f>[1]Ergebnisdaten!D37+[1]Ergebnisdaten!D41</f>
        <v>0</v>
      </c>
      <c r="D388" s="12">
        <f>[1]Ergebnisdaten!E37+[1]Ergebnisdaten!E41</f>
        <v>0</v>
      </c>
      <c r="E388" s="12">
        <f>[1]Ergebnisdaten!F37+[1]Ergebnisdaten!F41</f>
        <v>0</v>
      </c>
      <c r="F388" s="12">
        <f>[1]Ergebnisdaten!G37+[1]Ergebnisdaten!G41</f>
        <v>0</v>
      </c>
      <c r="G388" s="12">
        <f>[1]Ergebnisdaten!H37+[1]Ergebnisdaten!H41</f>
        <v>0</v>
      </c>
      <c r="H388" s="12">
        <f>[1]Ergebnisdaten!I37+[1]Ergebnisdaten!I41</f>
        <v>0</v>
      </c>
      <c r="I388" s="12">
        <f>[1]Ergebnisdaten!J37+[1]Ergebnisdaten!J41</f>
        <v>0</v>
      </c>
      <c r="J388" s="12">
        <f>SUM(B388:I388)</f>
        <v>0</v>
      </c>
      <c r="K388" s="36">
        <f>CONVERT(J388,"kWh","TJ")</f>
        <v>0</v>
      </c>
      <c r="L388" s="36"/>
    </row>
    <row r="389" spans="1:12" x14ac:dyDescent="0.2">
      <c r="A389" s="27" t="s">
        <v>54</v>
      </c>
      <c r="B389" s="12">
        <f>'[1]Skalierung Kraftstoffe'!C37+'[1]Skalierung Kraftstoffe'!C41+'[1]Skalierung Kraftstoffe'!C81+'[1]Skalierung Kraftstoffe'!C85+'[1]Skalierung Kraftstoffe'!C125+'[1]Skalierung Kraftstoffe'!C129</f>
        <v>0</v>
      </c>
      <c r="C389" s="12">
        <f>'[1]Skalierung Kraftstoffe'!D37+'[1]Skalierung Kraftstoffe'!D41+'[1]Skalierung Kraftstoffe'!D81+'[1]Skalierung Kraftstoffe'!D85+'[1]Skalierung Kraftstoffe'!D125+'[1]Skalierung Kraftstoffe'!D129</f>
        <v>0</v>
      </c>
      <c r="D389" s="12">
        <f>'[1]Skalierung Kraftstoffe'!E37+'[1]Skalierung Kraftstoffe'!E41+'[1]Skalierung Kraftstoffe'!E81+'[1]Skalierung Kraftstoffe'!E85+'[1]Skalierung Kraftstoffe'!E125+'[1]Skalierung Kraftstoffe'!E129</f>
        <v>0</v>
      </c>
      <c r="E389" s="12">
        <f>'[1]Skalierung Kraftstoffe'!F37+'[1]Skalierung Kraftstoffe'!F41+'[1]Skalierung Kraftstoffe'!F81+'[1]Skalierung Kraftstoffe'!F85+'[1]Skalierung Kraftstoffe'!F125+'[1]Skalierung Kraftstoffe'!F129</f>
        <v>0</v>
      </c>
      <c r="F389" s="12">
        <f>'[1]Skalierung Kraftstoffe'!G37+'[1]Skalierung Kraftstoffe'!G41+'[1]Skalierung Kraftstoffe'!G81+'[1]Skalierung Kraftstoffe'!G85+'[1]Skalierung Kraftstoffe'!G125+'[1]Skalierung Kraftstoffe'!G129</f>
        <v>0</v>
      </c>
      <c r="G389" s="12">
        <f>'[1]Skalierung Kraftstoffe'!H37+'[1]Skalierung Kraftstoffe'!H41+'[1]Skalierung Kraftstoffe'!H81+'[1]Skalierung Kraftstoffe'!H85+'[1]Skalierung Kraftstoffe'!H125+'[1]Skalierung Kraftstoffe'!H129</f>
        <v>0</v>
      </c>
      <c r="H389" s="12">
        <f>'[1]Skalierung Kraftstoffe'!I37+'[1]Skalierung Kraftstoffe'!I41+'[1]Skalierung Kraftstoffe'!I81+'[1]Skalierung Kraftstoffe'!I85+'[1]Skalierung Kraftstoffe'!I125+'[1]Skalierung Kraftstoffe'!I129</f>
        <v>0</v>
      </c>
      <c r="I389" s="12">
        <f>'[1]Skalierung Kraftstoffe'!J37+'[1]Skalierung Kraftstoffe'!J41+'[1]Skalierung Kraftstoffe'!J81+'[1]Skalierung Kraftstoffe'!J85+'[1]Skalierung Kraftstoffe'!J125+'[1]Skalierung Kraftstoffe'!J129</f>
        <v>0</v>
      </c>
      <c r="J389" s="12">
        <f t="shared" ref="J389:J396" si="63">SUM(B389:I389)</f>
        <v>0</v>
      </c>
      <c r="K389" s="36">
        <f t="shared" ref="K389:K395" si="64">CONVERT(J389,"kWh","TJ")</f>
        <v>0</v>
      </c>
      <c r="L389" s="36"/>
    </row>
    <row r="390" spans="1:12" x14ac:dyDescent="0.2">
      <c r="A390" s="27" t="s">
        <v>55</v>
      </c>
      <c r="B390" s="12">
        <f>[1]Ergebnisdaten!C259+[1]Ergebnisdaten!C263</f>
        <v>0</v>
      </c>
      <c r="C390" s="12">
        <f>[1]Ergebnisdaten!D259+[1]Ergebnisdaten!D263</f>
        <v>0</v>
      </c>
      <c r="D390" s="12">
        <f>[1]Ergebnisdaten!E259+[1]Ergebnisdaten!E263</f>
        <v>108023057.98942037</v>
      </c>
      <c r="E390" s="12">
        <f>[1]Ergebnisdaten!F259+[1]Ergebnisdaten!F263</f>
        <v>16728951.71419796</v>
      </c>
      <c r="F390" s="12">
        <f>[1]Ergebnisdaten!G259+[1]Ergebnisdaten!G263</f>
        <v>89310762.041982919</v>
      </c>
      <c r="G390" s="12">
        <f>[1]Ergebnisdaten!H259+[1]Ergebnisdaten!H263</f>
        <v>1029309146.3319958</v>
      </c>
      <c r="H390" s="12">
        <f>[1]Ergebnisdaten!I259+[1]Ergebnisdaten!I263</f>
        <v>0</v>
      </c>
      <c r="I390" s="12">
        <f>[1]Ergebnisdaten!J259+[1]Ergebnisdaten!J263</f>
        <v>0</v>
      </c>
      <c r="J390" s="12">
        <f t="shared" si="63"/>
        <v>1243371918.0775971</v>
      </c>
      <c r="K390" s="36">
        <f t="shared" si="64"/>
        <v>4476.1389050793496</v>
      </c>
      <c r="L390" s="36"/>
    </row>
    <row r="391" spans="1:12" x14ac:dyDescent="0.2">
      <c r="A391" s="27" t="s">
        <v>56</v>
      </c>
      <c r="B391" s="12">
        <f>[1]Ergebnisdaten!C573+[1]Ergebnisdaten!C577</f>
        <v>0</v>
      </c>
      <c r="C391" s="12">
        <f>[1]Ergebnisdaten!D573+[1]Ergebnisdaten!D577</f>
        <v>0</v>
      </c>
      <c r="D391" s="12">
        <f>[1]Ergebnisdaten!E573+[1]Ergebnisdaten!E577</f>
        <v>0</v>
      </c>
      <c r="E391" s="12">
        <f>[1]Ergebnisdaten!F573+[1]Ergebnisdaten!F577</f>
        <v>3883897.8900181316</v>
      </c>
      <c r="F391" s="12">
        <f>[1]Ergebnisdaten!G573+[1]Ergebnisdaten!G577</f>
        <v>0</v>
      </c>
      <c r="G391" s="12">
        <f>[1]Ergebnisdaten!H573+[1]Ergebnisdaten!H577</f>
        <v>27049071.524463508</v>
      </c>
      <c r="H391" s="12">
        <f>[1]Ergebnisdaten!I573+[1]Ergebnisdaten!I577</f>
        <v>0</v>
      </c>
      <c r="I391" s="12">
        <f>[1]Ergebnisdaten!J573+[1]Ergebnisdaten!J577</f>
        <v>0</v>
      </c>
      <c r="J391" s="12">
        <f t="shared" si="63"/>
        <v>30932969.41448164</v>
      </c>
      <c r="K391" s="36">
        <f t="shared" si="64"/>
        <v>111.35868989213391</v>
      </c>
      <c r="L391" s="36"/>
    </row>
    <row r="392" spans="1:12" x14ac:dyDescent="0.2">
      <c r="A392" s="27" t="s">
        <v>57</v>
      </c>
      <c r="B392" s="12">
        <f>[1]Ergebnisdaten!C81+[1]Ergebnisdaten!C85</f>
        <v>0</v>
      </c>
      <c r="C392" s="12">
        <f>[1]Ergebnisdaten!D81+[1]Ergebnisdaten!D85</f>
        <v>0</v>
      </c>
      <c r="D392" s="12">
        <f>[1]Ergebnisdaten!E81+[1]Ergebnisdaten!E85</f>
        <v>104778994.69161637</v>
      </c>
      <c r="E392" s="12">
        <f>[1]Ergebnisdaten!F81+[1]Ergebnisdaten!F85</f>
        <v>197331424.32937402</v>
      </c>
      <c r="F392" s="12">
        <f>[1]Ergebnisdaten!G81+[1]Ergebnisdaten!G85</f>
        <v>247423929.69096169</v>
      </c>
      <c r="G392" s="12">
        <f>[1]Ergebnisdaten!H81+[1]Ergebnisdaten!H85</f>
        <v>3228475582.9188905</v>
      </c>
      <c r="H392" s="12">
        <f>[1]Ergebnisdaten!I81+[1]Ergebnisdaten!I85</f>
        <v>0</v>
      </c>
      <c r="I392" s="12">
        <f>[1]Ergebnisdaten!J81+[1]Ergebnisdaten!J85</f>
        <v>0</v>
      </c>
      <c r="J392" s="12">
        <f t="shared" si="63"/>
        <v>3778009931.6308427</v>
      </c>
      <c r="K392" s="36">
        <f t="shared" si="64"/>
        <v>13600.835753871033</v>
      </c>
      <c r="L392" s="36"/>
    </row>
    <row r="393" spans="1:12" x14ac:dyDescent="0.2">
      <c r="A393" s="27" t="s">
        <v>58</v>
      </c>
      <c r="B393" s="12">
        <f>[1]Ergebnisdaten!C125+[1]Ergebnisdaten!C129+[1]Ergebnisdaten!C170+[1]Ergebnisdaten!C174+[1]Ergebnisdaten!C617+[1]Ergebnisdaten!C621</f>
        <v>0</v>
      </c>
      <c r="C393" s="12">
        <f>[1]Ergebnisdaten!D125+[1]Ergebnisdaten!D129+[1]Ergebnisdaten!D170+[1]Ergebnisdaten!D174+[1]Ergebnisdaten!D617+[1]Ergebnisdaten!D621</f>
        <v>0</v>
      </c>
      <c r="D393" s="12">
        <f>[1]Ergebnisdaten!E125+[1]Ergebnisdaten!E129+[1]Ergebnisdaten!E170+[1]Ergebnisdaten!E174+[1]Ergebnisdaten!E617+[1]Ergebnisdaten!E621</f>
        <v>0</v>
      </c>
      <c r="E393" s="12">
        <f>[1]Ergebnisdaten!F125+[1]Ergebnisdaten!F129+[1]Ergebnisdaten!F170+[1]Ergebnisdaten!F174+[1]Ergebnisdaten!F617+[1]Ergebnisdaten!F621</f>
        <v>35890342.873442665</v>
      </c>
      <c r="F393" s="12">
        <f>[1]Ergebnisdaten!G125+[1]Ergebnisdaten!G129+[1]Ergebnisdaten!G170+[1]Ergebnisdaten!G174+[1]Ergebnisdaten!G617+[1]Ergebnisdaten!G621</f>
        <v>0</v>
      </c>
      <c r="G393" s="12">
        <f>[1]Ergebnisdaten!H125+[1]Ergebnisdaten!H129+[1]Ergebnisdaten!H170+[1]Ergebnisdaten!H174+[1]Ergebnisdaten!H617+[1]Ergebnisdaten!H621</f>
        <v>97190881.688362062</v>
      </c>
      <c r="H393" s="12">
        <f>[1]Ergebnisdaten!I125+[1]Ergebnisdaten!I129+[1]Ergebnisdaten!I170+[1]Ergebnisdaten!I174+[1]Ergebnisdaten!I617+[1]Ergebnisdaten!I621</f>
        <v>0</v>
      </c>
      <c r="I393" s="12">
        <f>[1]Ergebnisdaten!J125+[1]Ergebnisdaten!J129+[1]Ergebnisdaten!J170+[1]Ergebnisdaten!J174+[1]Ergebnisdaten!J617+[1]Ergebnisdaten!J621</f>
        <v>0</v>
      </c>
      <c r="J393" s="12">
        <f t="shared" si="63"/>
        <v>133081224.56180473</v>
      </c>
      <c r="K393" s="36">
        <f t="shared" si="64"/>
        <v>479.09240842249699</v>
      </c>
      <c r="L393" s="36"/>
    </row>
    <row r="394" spans="1:12" x14ac:dyDescent="0.2">
      <c r="A394" s="27" t="s">
        <v>59</v>
      </c>
      <c r="B394" s="12">
        <f>[1]Ergebnisdaten!C347+[1]Ergebnisdaten!C351+[1]Ergebnisdaten!C391+[1]Ergebnisdaten!C395+[1]Ergebnisdaten!C435+[1]Ergebnisdaten!C439</f>
        <v>0</v>
      </c>
      <c r="C394" s="12">
        <f>[1]Ergebnisdaten!D347+[1]Ergebnisdaten!D351+[1]Ergebnisdaten!D391+[1]Ergebnisdaten!D395+[1]Ergebnisdaten!D435+[1]Ergebnisdaten!D439</f>
        <v>0</v>
      </c>
      <c r="D394" s="12">
        <f>[1]Ergebnisdaten!E347+[1]Ergebnisdaten!E351+[1]Ergebnisdaten!E391+[1]Ergebnisdaten!E395+[1]Ergebnisdaten!E435+[1]Ergebnisdaten!E439</f>
        <v>0</v>
      </c>
      <c r="E394" s="12">
        <f>[1]Ergebnisdaten!F347+[1]Ergebnisdaten!F351+[1]Ergebnisdaten!F391+[1]Ergebnisdaten!F395+[1]Ergebnisdaten!F435+[1]Ergebnisdaten!F439</f>
        <v>1990778.8185146626</v>
      </c>
      <c r="F394" s="12">
        <f>[1]Ergebnisdaten!G347+[1]Ergebnisdaten!G351+[1]Ergebnisdaten!G391+[1]Ergebnisdaten!G395+[1]Ergebnisdaten!G435+[1]Ergebnisdaten!G439</f>
        <v>288769.36190582596</v>
      </c>
      <c r="G394" s="12">
        <f>[1]Ergebnisdaten!H347+[1]Ergebnisdaten!H351+[1]Ergebnisdaten!H391+[1]Ergebnisdaten!H395+[1]Ergebnisdaten!H435+[1]Ergebnisdaten!H439</f>
        <v>89124.853909962956</v>
      </c>
      <c r="H394" s="12">
        <f>[1]Ergebnisdaten!I347+[1]Ergebnisdaten!I351+[1]Ergebnisdaten!I391+[1]Ergebnisdaten!I395+[1]Ergebnisdaten!I435+[1]Ergebnisdaten!I439</f>
        <v>0</v>
      </c>
      <c r="I394" s="12">
        <f>[1]Ergebnisdaten!J347+[1]Ergebnisdaten!J351+[1]Ergebnisdaten!J391+[1]Ergebnisdaten!J395+[1]Ergebnisdaten!J435+[1]Ergebnisdaten!J439</f>
        <v>0</v>
      </c>
      <c r="J394" s="12">
        <f t="shared" si="63"/>
        <v>2368673.0343304514</v>
      </c>
      <c r="K394" s="36">
        <f t="shared" si="64"/>
        <v>8.5272229235896262</v>
      </c>
      <c r="L394" s="36"/>
    </row>
    <row r="395" spans="1:12" x14ac:dyDescent="0.2">
      <c r="A395" s="27" t="s">
        <v>60</v>
      </c>
      <c r="B395" s="12">
        <f>[1]Ergebnisdaten!C303+[1]Ergebnisdaten!C307</f>
        <v>0</v>
      </c>
      <c r="C395" s="12">
        <f>[1]Ergebnisdaten!D303+[1]Ergebnisdaten!D307</f>
        <v>0</v>
      </c>
      <c r="D395" s="12">
        <f>[1]Ergebnisdaten!E303+[1]Ergebnisdaten!E307</f>
        <v>0</v>
      </c>
      <c r="E395" s="12">
        <f>[1]Ergebnisdaten!F303+[1]Ergebnisdaten!F307</f>
        <v>16097047.095148055</v>
      </c>
      <c r="F395" s="12">
        <f>[1]Ergebnisdaten!G303+[1]Ergebnisdaten!G307</f>
        <v>21612.677804230436</v>
      </c>
      <c r="G395" s="12">
        <f>[1]Ergebnisdaten!H303+[1]Ergebnisdaten!H307</f>
        <v>185363897.35040495</v>
      </c>
      <c r="H395" s="12">
        <f>[1]Ergebnisdaten!I303+[1]Ergebnisdaten!I307</f>
        <v>0</v>
      </c>
      <c r="I395" s="12">
        <f>[1]Ergebnisdaten!J303+[1]Ergebnisdaten!J307</f>
        <v>0</v>
      </c>
      <c r="J395" s="12">
        <f t="shared" si="63"/>
        <v>201482557.12335724</v>
      </c>
      <c r="K395" s="36">
        <f t="shared" si="64"/>
        <v>725.33720564408611</v>
      </c>
      <c r="L395" s="36">
        <f>SUM(K388:K395)</f>
        <v>19401.290185832688</v>
      </c>
    </row>
    <row r="396" spans="1:12" x14ac:dyDescent="0.2">
      <c r="A396" s="37" t="s">
        <v>7</v>
      </c>
      <c r="B396" s="12">
        <f>[1]Ergebnisdaten!C526+[1]Ergebnisdaten!C530</f>
        <v>3122174746.9767551</v>
      </c>
      <c r="C396" s="12">
        <f>[1]Ergebnisdaten!D526+[1]Ergebnisdaten!D530</f>
        <v>2727824820.7629366</v>
      </c>
      <c r="D396" s="12">
        <f>[1]Ergebnisdaten!E526+[1]Ergebnisdaten!E530</f>
        <v>723314866.79494238</v>
      </c>
      <c r="E396" s="12">
        <f>[1]Ergebnisdaten!F526+[1]Ergebnisdaten!F530</f>
        <v>99601559.229250193</v>
      </c>
      <c r="F396" s="12">
        <f>[1]Ergebnisdaten!G526+[1]Ergebnisdaten!G530</f>
        <v>59834377.060689338</v>
      </c>
      <c r="G396" s="12">
        <f>[1]Ergebnisdaten!H526+[1]Ergebnisdaten!H530</f>
        <v>785768186.36677015</v>
      </c>
      <c r="H396" s="12">
        <f>[1]Ergebnisdaten!I526+[1]Ergebnisdaten!I530</f>
        <v>619293011.82205844</v>
      </c>
      <c r="I396" s="12">
        <f>[1]Ergebnisdaten!J526+[1]Ergebnisdaten!J530</f>
        <v>228416592.95756298</v>
      </c>
      <c r="J396" s="12">
        <f t="shared" si="63"/>
        <v>8366228161.9709644</v>
      </c>
    </row>
    <row r="397" spans="1:12" ht="15" x14ac:dyDescent="0.25">
      <c r="A397" s="31" t="s">
        <v>3</v>
      </c>
      <c r="B397" s="30">
        <f t="shared" ref="B397:J397" si="65">SUM(B388:B396)</f>
        <v>3122174746.9767551</v>
      </c>
      <c r="C397" s="30">
        <f t="shared" si="65"/>
        <v>2727824820.7629366</v>
      </c>
      <c r="D397" s="30">
        <f t="shared" si="65"/>
        <v>936116919.47597909</v>
      </c>
      <c r="E397" s="30">
        <f t="shared" si="65"/>
        <v>371524001.94994569</v>
      </c>
      <c r="F397" s="30">
        <f t="shared" si="65"/>
        <v>396879450.83334398</v>
      </c>
      <c r="G397" s="30">
        <f t="shared" si="65"/>
        <v>5353245891.0347958</v>
      </c>
      <c r="H397" s="30">
        <f t="shared" si="65"/>
        <v>619293011.82205844</v>
      </c>
      <c r="I397" s="30">
        <f t="shared" si="65"/>
        <v>228416592.95756298</v>
      </c>
      <c r="J397" s="30">
        <f t="shared" si="65"/>
        <v>13755475435.813377</v>
      </c>
      <c r="K397" s="36">
        <f>CONVERT(J397,"kWh","TJ")</f>
        <v>49519.711568928156</v>
      </c>
    </row>
    <row r="399" spans="1:12" ht="18" x14ac:dyDescent="0.25">
      <c r="A399" s="1"/>
    </row>
    <row r="400" spans="1:12" ht="15" x14ac:dyDescent="0.25">
      <c r="A400" s="24"/>
      <c r="B400" s="39"/>
      <c r="C400" s="39"/>
      <c r="D400" s="39"/>
      <c r="E400" s="39"/>
      <c r="K400" s="40">
        <f>J187+J201+J215+J229+J243+J257+J271+J285+J299+J313+J327+J341+J355+J369+J383+J397</f>
        <v>365251666666.66656</v>
      </c>
    </row>
    <row r="401" spans="1:11" ht="15" x14ac:dyDescent="0.25">
      <c r="A401" s="24"/>
      <c r="B401" s="39"/>
      <c r="C401" s="39"/>
      <c r="D401" s="39"/>
      <c r="E401" s="39"/>
      <c r="H401" s="41"/>
      <c r="K401" s="42">
        <f>CONVERT(K400,"kWh","TJ")</f>
        <v>1314905.9999999995</v>
      </c>
    </row>
    <row r="402" spans="1:11" x14ac:dyDescent="0.2">
      <c r="H402" s="41"/>
    </row>
    <row r="403" spans="1:11" x14ac:dyDescent="0.2">
      <c r="H403" s="41"/>
    </row>
    <row r="404" spans="1:11" x14ac:dyDescent="0.2">
      <c r="A404" s="43"/>
    </row>
    <row r="405" spans="1:11" x14ac:dyDescent="0.2">
      <c r="A405" s="44"/>
    </row>
    <row r="407" spans="1:11" x14ac:dyDescent="0.2">
      <c r="A407" s="2" t="s">
        <v>76</v>
      </c>
    </row>
    <row r="408" spans="1:11" x14ac:dyDescent="0.2">
      <c r="A408" s="2" t="s">
        <v>77</v>
      </c>
    </row>
    <row r="409" spans="1:11" x14ac:dyDescent="0.2">
      <c r="A409" s="2" t="s">
        <v>78</v>
      </c>
    </row>
    <row r="410" spans="1:11" x14ac:dyDescent="0.2">
      <c r="A410" s="45" t="s">
        <v>79</v>
      </c>
      <c r="B410" s="45"/>
      <c r="C410" s="45"/>
      <c r="D410" s="45"/>
    </row>
    <row r="411" spans="1:11" x14ac:dyDescent="0.2">
      <c r="A411" s="2" t="s">
        <v>80</v>
      </c>
    </row>
    <row r="412" spans="1:11" x14ac:dyDescent="0.2">
      <c r="A412" s="2" t="s">
        <v>81</v>
      </c>
    </row>
    <row r="413" spans="1:11" x14ac:dyDescent="0.2">
      <c r="A413" s="2" t="s">
        <v>82</v>
      </c>
    </row>
  </sheetData>
  <mergeCells count="21">
    <mergeCell ref="B359:I359"/>
    <mergeCell ref="B373:I373"/>
    <mergeCell ref="B387:I387"/>
    <mergeCell ref="B275:I275"/>
    <mergeCell ref="B289:I289"/>
    <mergeCell ref="B303:I303"/>
    <mergeCell ref="B317:I317"/>
    <mergeCell ref="B331:I331"/>
    <mergeCell ref="B345:I345"/>
    <mergeCell ref="B191:I191"/>
    <mergeCell ref="B205:I205"/>
    <mergeCell ref="B219:I219"/>
    <mergeCell ref="B233:I233"/>
    <mergeCell ref="B247:I247"/>
    <mergeCell ref="B261:I261"/>
    <mergeCell ref="B6:J6"/>
    <mergeCell ref="M6:U6"/>
    <mergeCell ref="B50:J50"/>
    <mergeCell ref="B92:J92"/>
    <mergeCell ref="B134:J134"/>
    <mergeCell ref="B177:I177"/>
  </mergeCells>
  <conditionalFormatting sqref="B172:J172 B7:J46 J182:J187 J193:J200 J207:J214 J221:J228 J235:J242 J249:J256 J263:J270 J277:J284 J291:J298 J305:J312 J319:J326 J333:J340 J347:J354 J360:J368 J375:J382 J388:J396 B182:I185 B178:J178 B187:I187">
    <cfRule type="cellIs" dxfId="35" priority="36" operator="lessThan">
      <formula>0</formula>
    </cfRule>
  </conditionalFormatting>
  <conditionalFormatting sqref="B51:J89">
    <cfRule type="cellIs" dxfId="34" priority="35" operator="lessThan">
      <formula>0</formula>
    </cfRule>
  </conditionalFormatting>
  <conditionalFormatting sqref="B93:J131">
    <cfRule type="cellIs" dxfId="33" priority="34" operator="lessThan">
      <formula>0</formula>
    </cfRule>
  </conditionalFormatting>
  <conditionalFormatting sqref="B135:J171">
    <cfRule type="cellIs" dxfId="32" priority="33" operator="lessThan">
      <formula>0</formula>
    </cfRule>
  </conditionalFormatting>
  <conditionalFormatting sqref="B186:I186">
    <cfRule type="cellIs" dxfId="31" priority="32" operator="lessThan">
      <formula>0</formula>
    </cfRule>
  </conditionalFormatting>
  <conditionalFormatting sqref="B201:J201 B192:J192 B193:I199">
    <cfRule type="cellIs" dxfId="30" priority="31" operator="lessThan">
      <formula>0</formula>
    </cfRule>
  </conditionalFormatting>
  <conditionalFormatting sqref="B200:I200">
    <cfRule type="cellIs" dxfId="29" priority="30" operator="lessThan">
      <formula>0</formula>
    </cfRule>
  </conditionalFormatting>
  <conditionalFormatting sqref="B215:J215 J206 B206:I213">
    <cfRule type="cellIs" dxfId="28" priority="29" operator="lessThan">
      <formula>0</formula>
    </cfRule>
  </conditionalFormatting>
  <conditionalFormatting sqref="B214:I214">
    <cfRule type="cellIs" dxfId="27" priority="28" operator="lessThan">
      <formula>0</formula>
    </cfRule>
  </conditionalFormatting>
  <conditionalFormatting sqref="B229:J229 B220:J220 B221:I227">
    <cfRule type="cellIs" dxfId="26" priority="27" operator="lessThan">
      <formula>0</formula>
    </cfRule>
  </conditionalFormatting>
  <conditionalFormatting sqref="B228:I228">
    <cfRule type="cellIs" dxfId="25" priority="26" operator="lessThan">
      <formula>0</formula>
    </cfRule>
  </conditionalFormatting>
  <conditionalFormatting sqref="B243:J243 B234:J234 B235:I241">
    <cfRule type="cellIs" dxfId="24" priority="25" operator="lessThan">
      <formula>0</formula>
    </cfRule>
  </conditionalFormatting>
  <conditionalFormatting sqref="B242:I242">
    <cfRule type="cellIs" dxfId="23" priority="24" operator="lessThan">
      <formula>0</formula>
    </cfRule>
  </conditionalFormatting>
  <conditionalFormatting sqref="B257:J257 B248:J248 B249:I255">
    <cfRule type="cellIs" dxfId="22" priority="23" operator="lessThan">
      <formula>0</formula>
    </cfRule>
  </conditionalFormatting>
  <conditionalFormatting sqref="B256:I256">
    <cfRule type="cellIs" dxfId="21" priority="22" operator="lessThan">
      <formula>0</formula>
    </cfRule>
  </conditionalFormatting>
  <conditionalFormatting sqref="B271:J271 B262:J262 B263:I269">
    <cfRule type="cellIs" dxfId="20" priority="21" operator="lessThan">
      <formula>0</formula>
    </cfRule>
  </conditionalFormatting>
  <conditionalFormatting sqref="B270:I270">
    <cfRule type="cellIs" dxfId="19" priority="20" operator="lessThan">
      <formula>0</formula>
    </cfRule>
  </conditionalFormatting>
  <conditionalFormatting sqref="B285:J285 B276:J276 B277:I283">
    <cfRule type="cellIs" dxfId="18" priority="19" operator="lessThan">
      <formula>0</formula>
    </cfRule>
  </conditionalFormatting>
  <conditionalFormatting sqref="B284:I284">
    <cfRule type="cellIs" dxfId="17" priority="18" operator="lessThan">
      <formula>0</formula>
    </cfRule>
  </conditionalFormatting>
  <conditionalFormatting sqref="B299:J299 B290:J290 B291:I297">
    <cfRule type="cellIs" dxfId="16" priority="17" operator="lessThan">
      <formula>0</formula>
    </cfRule>
  </conditionalFormatting>
  <conditionalFormatting sqref="B298:I298">
    <cfRule type="cellIs" dxfId="15" priority="16" operator="lessThan">
      <formula>0</formula>
    </cfRule>
  </conditionalFormatting>
  <conditionalFormatting sqref="B313:J313 B304:J304 B305:I311">
    <cfRule type="cellIs" dxfId="14" priority="15" operator="lessThan">
      <formula>0</formula>
    </cfRule>
  </conditionalFormatting>
  <conditionalFormatting sqref="B312:I312">
    <cfRule type="cellIs" dxfId="13" priority="14" operator="lessThan">
      <formula>0</formula>
    </cfRule>
  </conditionalFormatting>
  <conditionalFormatting sqref="B327:J327 J318 B318:I325">
    <cfRule type="cellIs" dxfId="12" priority="13" operator="lessThan">
      <formula>0</formula>
    </cfRule>
  </conditionalFormatting>
  <conditionalFormatting sqref="B326:I326">
    <cfRule type="cellIs" dxfId="11" priority="12" operator="lessThan">
      <formula>0</formula>
    </cfRule>
  </conditionalFormatting>
  <conditionalFormatting sqref="B341:J341 B332:J332 B333:I339">
    <cfRule type="cellIs" dxfId="10" priority="11" operator="lessThan">
      <formula>0</formula>
    </cfRule>
  </conditionalFormatting>
  <conditionalFormatting sqref="B340:I340">
    <cfRule type="cellIs" dxfId="9" priority="10" operator="lessThan">
      <formula>0</formula>
    </cfRule>
  </conditionalFormatting>
  <conditionalFormatting sqref="B355:J355 B346:J346 B347:I353">
    <cfRule type="cellIs" dxfId="8" priority="9" operator="lessThan">
      <formula>0</formula>
    </cfRule>
  </conditionalFormatting>
  <conditionalFormatting sqref="B354:I354">
    <cfRule type="cellIs" dxfId="7" priority="8" operator="lessThan">
      <formula>0</formula>
    </cfRule>
  </conditionalFormatting>
  <conditionalFormatting sqref="B369:J369 B360:I367">
    <cfRule type="cellIs" dxfId="6" priority="7" operator="lessThan">
      <formula>0</formula>
    </cfRule>
  </conditionalFormatting>
  <conditionalFormatting sqref="B368:I368">
    <cfRule type="cellIs" dxfId="5" priority="6" operator="lessThan">
      <formula>0</formula>
    </cfRule>
  </conditionalFormatting>
  <conditionalFormatting sqref="B383:J383 B374:J374 B375:I381">
    <cfRule type="cellIs" dxfId="4" priority="5" operator="lessThan">
      <formula>0</formula>
    </cfRule>
  </conditionalFormatting>
  <conditionalFormatting sqref="B382:I382">
    <cfRule type="cellIs" dxfId="3" priority="4" operator="lessThan">
      <formula>0</formula>
    </cfRule>
  </conditionalFormatting>
  <conditionalFormatting sqref="B397:J397 B388:I395">
    <cfRule type="cellIs" dxfId="2" priority="3" operator="lessThan">
      <formula>0</formula>
    </cfRule>
  </conditionalFormatting>
  <conditionalFormatting sqref="B396:I396">
    <cfRule type="cellIs" dxfId="1" priority="2" operator="lessThan">
      <formula>0</formula>
    </cfRule>
  </conditionalFormatting>
  <conditionalFormatting sqref="B179:J181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Druckfertige Tabellen_NACE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Arnold-Keifer</dc:creator>
  <cp:lastModifiedBy>Sonja Arnold-Keifer</cp:lastModifiedBy>
  <dcterms:created xsi:type="dcterms:W3CDTF">2023-09-16T06:40:33Z</dcterms:created>
  <dcterms:modified xsi:type="dcterms:W3CDTF">2023-09-16T06:41:13Z</dcterms:modified>
</cp:coreProperties>
</file>