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mbined" sheetId="1" r:id="rId4"/>
    <sheet state="visible" name="VMH" sheetId="2" r:id="rId5"/>
    <sheet state="visible" name="SC" sheetId="3" r:id="rId6"/>
    <sheet state="visible" name="PAG" sheetId="4" r:id="rId7"/>
    <sheet state="visible" name="PBN" sheetId="5" r:id="rId8"/>
    <sheet state="visible" name="mRt" sheetId="6" r:id="rId9"/>
    <sheet state="visible" name="IC" sheetId="7" r:id="rId10"/>
    <sheet state="visible" name="LC" sheetId="8" r:id="rId11"/>
    <sheet state="visible" name="DG" sheetId="9" r:id="rId12"/>
    <sheet state="visible" name="CPu" sheetId="10" r:id="rId13"/>
    <sheet state="visible" name="CA1" sheetId="11" r:id="rId14"/>
    <sheet state="visible" name="CA3" sheetId="12" r:id="rId15"/>
    <sheet state="visible" name="Amygdala" sheetId="13" r:id="rId16"/>
    <sheet state="visible" name="ASXonsets" sheetId="14" r:id="rId17"/>
    <sheet state="visible" name="Other data" sheetId="15" r:id="rId18"/>
    <sheet state="visible" name="Other data Simplified" sheetId="16" r:id="rId19"/>
    <sheet state="visible" name="2hr corr" sheetId="17" r:id="rId20"/>
    <sheet state="visible" name="4hr corr" sheetId="18" r:id="rId21"/>
    <sheet state="visible" name="24hr corr" sheetId="19" r:id="rId22"/>
    <sheet state="visible" name="72hr corr" sheetId="20" r:id="rId2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G18">
      <text>
        <t xml:space="preserve">End of PBS; no PFA</t>
      </text>
    </comment>
    <comment authorId="0" ref="AW18">
      <text>
        <t xml:space="preserve">noted -0.9cc total out but inconsistent when we calculated again.</t>
      </text>
    </comment>
    <comment authorId="0" ref="DU18">
      <text>
        <t xml:space="preserve">there were 3 "77" DBP, we picked the first one</t>
      </text>
    </comment>
    <comment authorId="0" ref="EE18">
      <text>
        <t xml:space="preserve">last BP reading was before 30 minutes (16 minutes)</t>
      </text>
    </comment>
    <comment authorId="0" ref="DO27">
      <text>
        <t xml:space="preserve">time from final ROSC</t>
      </text>
    </comment>
    <comment authorId="0" ref="DM36">
      <text>
        <t xml:space="preserve">Seems unusually high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Y15">
      <text>
        <t xml:space="preserve">End of PBS; no PFA</t>
      </text>
    </comment>
    <comment authorId="0" ref="AO15">
      <text>
        <t xml:space="preserve">noted -0.9cc total out but inconsistent when we calculated again.</t>
      </text>
    </comment>
    <comment authorId="0" ref="DM15">
      <text>
        <t xml:space="preserve">there were 3 "77" DBP, we picked the first one</t>
      </text>
    </comment>
    <comment authorId="0" ref="DW15">
      <text>
        <t xml:space="preserve">last BP reading was before 30 minutes (16 minutes)</t>
      </text>
    </comment>
    <comment authorId="0" ref="DG23">
      <text>
        <t xml:space="preserve">time from final ROSC</t>
      </text>
    </comment>
    <comment authorId="0" ref="DE31">
      <text>
        <t xml:space="preserve">Seems unusually high</t>
      </text>
    </comment>
  </commentList>
</comments>
</file>

<file path=xl/sharedStrings.xml><?xml version="1.0" encoding="utf-8"?>
<sst xmlns="http://schemas.openxmlformats.org/spreadsheetml/2006/main" count="6842" uniqueCount="711">
  <si>
    <t>Rat ID</t>
  </si>
  <si>
    <t>VMH (cFOS/NeuN)</t>
  </si>
  <si>
    <t>SC</t>
  </si>
  <si>
    <t>PAG</t>
  </si>
  <si>
    <t>PBN</t>
  </si>
  <si>
    <t>mRt</t>
  </si>
  <si>
    <t>IC</t>
  </si>
  <si>
    <t>LC</t>
  </si>
  <si>
    <t>DG</t>
  </si>
  <si>
    <t>CPu</t>
  </si>
  <si>
    <t>CA1</t>
  </si>
  <si>
    <t>CA3</t>
  </si>
  <si>
    <t>Amygdala</t>
  </si>
  <si>
    <t>F3</t>
  </si>
  <si>
    <t>control</t>
  </si>
  <si>
    <t>NaN</t>
  </si>
  <si>
    <t>F5</t>
  </si>
  <si>
    <t>F6</t>
  </si>
  <si>
    <t>F7</t>
  </si>
  <si>
    <t>F8</t>
  </si>
  <si>
    <t>082817S</t>
  </si>
  <si>
    <t>2 hrs post-sham with iso until decannulation (1.5 hr awake)</t>
  </si>
  <si>
    <t>083017S</t>
  </si>
  <si>
    <t>092117S</t>
  </si>
  <si>
    <t>100317S</t>
  </si>
  <si>
    <t>112117S</t>
  </si>
  <si>
    <t>112717S</t>
  </si>
  <si>
    <t>030817S</t>
  </si>
  <si>
    <t>082517S</t>
  </si>
  <si>
    <t>2 hrs post-sham with iso until perfusion (0 hr wake)</t>
  </si>
  <si>
    <t>082917S</t>
  </si>
  <si>
    <t>092017S</t>
  </si>
  <si>
    <t>100217S</t>
  </si>
  <si>
    <t>112017S</t>
  </si>
  <si>
    <t>112217S</t>
  </si>
  <si>
    <t>030718S</t>
  </si>
  <si>
    <t>041415AB</t>
  </si>
  <si>
    <t>2 hrs</t>
  </si>
  <si>
    <t>041217ABU</t>
  </si>
  <si>
    <t>050217AB</t>
  </si>
  <si>
    <t>050117AB</t>
  </si>
  <si>
    <t>051517AB</t>
  </si>
  <si>
    <t>041117ABU</t>
  </si>
  <si>
    <t>042315MH</t>
  </si>
  <si>
    <t>4 hrs</t>
  </si>
  <si>
    <t>092315AB</t>
  </si>
  <si>
    <t>100615MH</t>
  </si>
  <si>
    <t>060616MH1</t>
  </si>
  <si>
    <t>060716BJ1</t>
  </si>
  <si>
    <t>102115AB</t>
  </si>
  <si>
    <t>100815MH</t>
  </si>
  <si>
    <t>091415MH2</t>
  </si>
  <si>
    <t>24 hrs</t>
  </si>
  <si>
    <t>092215AB</t>
  </si>
  <si>
    <t>101915AB</t>
  </si>
  <si>
    <t>062816AB</t>
  </si>
  <si>
    <t>070616AB2</t>
  </si>
  <si>
    <t>092616AB</t>
  </si>
  <si>
    <t>053117CN</t>
  </si>
  <si>
    <t>103116AB</t>
  </si>
  <si>
    <t>090815MH2</t>
  </si>
  <si>
    <t>72 hrs</t>
  </si>
  <si>
    <t>102815AB</t>
  </si>
  <si>
    <t>071316BJ</t>
  </si>
  <si>
    <t>072216AB</t>
  </si>
  <si>
    <t>091316AB</t>
  </si>
  <si>
    <t>052417CN</t>
  </si>
  <si>
    <t>012418AB1</t>
  </si>
  <si>
    <t>012418AB2</t>
  </si>
  <si>
    <t>011818NM2</t>
  </si>
  <si>
    <t>Rats ID</t>
  </si>
  <si>
    <t>Hrs post sham CA</t>
  </si>
  <si>
    <t>cFos</t>
  </si>
  <si>
    <t>Total Neurons (Neun/DAPI)</t>
  </si>
  <si>
    <t>%Total</t>
  </si>
  <si>
    <t>Total Cfos (%)</t>
  </si>
  <si>
    <t>F1</t>
  </si>
  <si>
    <t>Code</t>
  </si>
  <si>
    <t>High Intensity Cfos (%)</t>
  </si>
  <si>
    <t>Low Intensity Cfos (%)</t>
  </si>
  <si>
    <t>Con</t>
  </si>
  <si>
    <t>Sham no Iso</t>
  </si>
  <si>
    <t>Sham with Iso</t>
  </si>
  <si>
    <t>2 hrs post-CA</t>
  </si>
  <si>
    <t>4 hrs post-CA</t>
  </si>
  <si>
    <t>24 hrs post-CA</t>
  </si>
  <si>
    <t>091815MH2</t>
  </si>
  <si>
    <t>72 hrs post-CA</t>
  </si>
  <si>
    <t>ratio (cfos/total neuron)</t>
  </si>
  <si>
    <t>TDT ASX onset</t>
  </si>
  <si>
    <t>No</t>
  </si>
  <si>
    <t>Last Edited By:</t>
  </si>
  <si>
    <t>Acute Imaging (AI), Chronic Imaging (CI), Microelectrode (M), KCl, DC, Weiss (W), Sham (S)</t>
  </si>
  <si>
    <t>Intended Asphyxia/Asystole time (min)</t>
  </si>
  <si>
    <t>Fasted (1 yes, 0 no)</t>
  </si>
  <si>
    <t>ROSC or Dead</t>
  </si>
  <si>
    <t>Vendor</t>
  </si>
  <si>
    <t>Strain/Sex</t>
  </si>
  <si>
    <t>Date of Implantation</t>
  </si>
  <si>
    <t>Phys/TOPO</t>
  </si>
  <si>
    <t>Extra Notes</t>
  </si>
  <si>
    <t>4hr NDS</t>
  </si>
  <si>
    <t>24morning NDS</t>
  </si>
  <si>
    <t>24hr NDS</t>
  </si>
  <si>
    <t>48morning NDS</t>
  </si>
  <si>
    <t>48hr NDS</t>
  </si>
  <si>
    <t>72hr NDS</t>
  </si>
  <si>
    <t>7d/2w NDS</t>
  </si>
  <si>
    <t>Pump (1=yes, 0=implanted but removed before CA, blank=never implanted)</t>
  </si>
  <si>
    <t>Problem with pump (infection etc)</t>
  </si>
  <si>
    <t>Injection through IVC during experiment (1=yes, 0=no)</t>
  </si>
  <si>
    <t>CA Weight (g)</t>
  </si>
  <si>
    <t>Date (CA/ROSC)</t>
  </si>
  <si>
    <t>Clock Time (Asphyx/KCl)</t>
  </si>
  <si>
    <t>Clock Time (CA)</t>
  </si>
  <si>
    <t>Clock Time (ROSC)</t>
  </si>
  <si>
    <t>Date died</t>
  </si>
  <si>
    <t>Date (Euth/Perf/Dissc)</t>
  </si>
  <si>
    <t>Clock Time (Euth)</t>
  </si>
  <si>
    <t>Clock Time (Perf - start of Saline/PBS)</t>
  </si>
  <si>
    <t>Clock Time (Dissc - end of PFA)</t>
  </si>
  <si>
    <t>Duration Dissection</t>
  </si>
  <si>
    <t>Implantation Ketone Test Result</t>
  </si>
  <si>
    <t>Date + Time of Implantation Ketone Test</t>
  </si>
  <si>
    <t>Pre Fasting (Pre-CR) Ketone Test Result</t>
  </si>
  <si>
    <t>Date + Time of Pre-CR Ketone Test</t>
  </si>
  <si>
    <t>Post Intubation Ketone Test Result</t>
  </si>
  <si>
    <t>Date + Time of Post Intubation Ketone Test</t>
  </si>
  <si>
    <t>Pre-CA Ketone Test Result</t>
  </si>
  <si>
    <t>Date + Time of Pre-CA Ketone Test</t>
  </si>
  <si>
    <t>Post-CA Ketone Test Result</t>
  </si>
  <si>
    <t>Date + Time of Post-CA Ketone Test</t>
  </si>
  <si>
    <t>4 hr Post CA Ketone Test Result</t>
  </si>
  <si>
    <t>Date + Time of 4 hr Post CA Ketone Test</t>
  </si>
  <si>
    <t>24 hr Post CA Ketone Test Result</t>
  </si>
  <si>
    <t>Date + Time of 24 hr Post CA Ketone Test</t>
  </si>
  <si>
    <t>inout (All ins/outs up until timer time zero)</t>
  </si>
  <si>
    <t>postCAinout (From start of CA timer to extubation; all fluids in vein/artery, urine, blood loss but exclude SQ injections)</t>
  </si>
  <si>
    <t>extraEPI</t>
  </si>
  <si>
    <t>extraBI</t>
  </si>
  <si>
    <t>extra saline flush (for Epi and Bi only)</t>
  </si>
  <si>
    <t>Clock Time for Pre-CA ABG</t>
  </si>
  <si>
    <t>pH</t>
  </si>
  <si>
    <t>CO2</t>
  </si>
  <si>
    <t>pO2</t>
  </si>
  <si>
    <t>HCO3</t>
  </si>
  <si>
    <t>Na</t>
  </si>
  <si>
    <t>K</t>
  </si>
  <si>
    <t>Ca</t>
  </si>
  <si>
    <t>Glu</t>
  </si>
  <si>
    <t>Hb</t>
  </si>
  <si>
    <t>postCAHb</t>
  </si>
  <si>
    <t>Hemocon</t>
  </si>
  <si>
    <t>Clock time for 1st PostCA ABG</t>
  </si>
  <si>
    <t>minutes postROSC of 1st PostCA ABG</t>
  </si>
  <si>
    <t>postCApH</t>
  </si>
  <si>
    <t>postCACO2</t>
  </si>
  <si>
    <t>postCAO2</t>
  </si>
  <si>
    <t>postCAHCO3</t>
  </si>
  <si>
    <t>postCANa</t>
  </si>
  <si>
    <t>postCAK</t>
  </si>
  <si>
    <t>postCACa</t>
  </si>
  <si>
    <t>postCAglu</t>
  </si>
  <si>
    <t>Clock time for 2nd PostCA ABG</t>
  </si>
  <si>
    <t>minutes postROSC of 2nd PostCA ABG</t>
  </si>
  <si>
    <t>2postCApH</t>
  </si>
  <si>
    <t>2postCACO2</t>
  </si>
  <si>
    <t>2postCAO2</t>
  </si>
  <si>
    <t>2postCAHCO3</t>
  </si>
  <si>
    <t>2postCANa</t>
  </si>
  <si>
    <t>2postCAK</t>
  </si>
  <si>
    <t>2postCACa</t>
  </si>
  <si>
    <t>postCAGlu2</t>
  </si>
  <si>
    <t>postCAHb2</t>
  </si>
  <si>
    <t>Clock time for 3rd PostCA ABG</t>
  </si>
  <si>
    <t>minutes postROSC of 3rd PostCA ABG</t>
  </si>
  <si>
    <t>postCApH3</t>
  </si>
  <si>
    <t>3postCACO2</t>
  </si>
  <si>
    <t>3postCAO2</t>
  </si>
  <si>
    <t>3postCAHCO3</t>
  </si>
  <si>
    <t>3postCANa</t>
  </si>
  <si>
    <t>3postCAK</t>
  </si>
  <si>
    <t>3postCACa</t>
  </si>
  <si>
    <t>3postCAGlu</t>
  </si>
  <si>
    <t>3postCAHb</t>
  </si>
  <si>
    <t>EEG flat TIME (from asphyxia/KCl)</t>
  </si>
  <si>
    <t>CATIME (from Asphyxia/KCl)</t>
  </si>
  <si>
    <t>N2 Off/Start Exp (TDT Time)</t>
  </si>
  <si>
    <t>Washout (TDT Time)</t>
  </si>
  <si>
    <t>Asphyxia/KCl (TDT Time)</t>
  </si>
  <si>
    <t>CA (TDT Time)</t>
  </si>
  <si>
    <t>CPR Starts (TDT Time)</t>
  </si>
  <si>
    <t>Rosc (TDT Time)</t>
  </si>
  <si>
    <t>SBP start (Asphyxia/KCl)</t>
  </si>
  <si>
    <t>DBP start (Asphyxia/KCl)</t>
  </si>
  <si>
    <t>PP start (Asphyxia/KCl)</t>
  </si>
  <si>
    <t>MAP start (Asphyxia/KCl, whole integer)</t>
  </si>
  <si>
    <t>MAP Formula</t>
  </si>
  <si>
    <t>SBP EEGflat</t>
  </si>
  <si>
    <t>DBP EEGflat</t>
  </si>
  <si>
    <t>PP EEGflat</t>
  </si>
  <si>
    <t>MAP EEG flat</t>
  </si>
  <si>
    <t>MAP EEG Flat Formula</t>
  </si>
  <si>
    <t>MaxSBP (postROSC)</t>
  </si>
  <si>
    <t>DBP for MaxSBP</t>
  </si>
  <si>
    <t>MaxSBP Time (postROSC)</t>
  </si>
  <si>
    <t>MAP for MaxSBP</t>
  </si>
  <si>
    <t>MinSBP (postROSC)</t>
  </si>
  <si>
    <t>DBP for MinSBP</t>
  </si>
  <si>
    <t>MinSBP Time (postROSC)</t>
  </si>
  <si>
    <t>MAP at the time of MinSBP</t>
  </si>
  <si>
    <t>MaxDBP (postROSC)</t>
  </si>
  <si>
    <t>SBP for Max DBP</t>
  </si>
  <si>
    <t>MaxDBP Time (postROSC)</t>
  </si>
  <si>
    <t>MAP at the time of MaxDBP</t>
  </si>
  <si>
    <t>MinDBP (postROSC)</t>
  </si>
  <si>
    <t>SBP for Min DBP</t>
  </si>
  <si>
    <t>MinDBP Time (postROSC)</t>
  </si>
  <si>
    <t>MAP at the time of MinDBP</t>
  </si>
  <si>
    <t>SBP5minpostROSC</t>
  </si>
  <si>
    <t>DBP5minpostROSC</t>
  </si>
  <si>
    <t>SBP30minpostROSC</t>
  </si>
  <si>
    <t>DBP30minpostROSC</t>
  </si>
  <si>
    <t>timeto1stburst postROSC</t>
  </si>
  <si>
    <t>time to burst postROSC (automated)</t>
  </si>
  <si>
    <t>NDS 2hr</t>
  </si>
  <si>
    <t>NDS 4hr raw and (alt. raw)</t>
  </si>
  <si>
    <t>Alerting 4 hr</t>
  </si>
  <si>
    <t>eye opening 4 hr</t>
  </si>
  <si>
    <t>Spontaneous Respiration 4 hr</t>
  </si>
  <si>
    <t>Arousal Total Score 4hr</t>
  </si>
  <si>
    <t>Olfaction 4 hr</t>
  </si>
  <si>
    <t>Vision 4 hr</t>
  </si>
  <si>
    <t>Pupillary light reflex 4 hr</t>
  </si>
  <si>
    <t>Corneal reflex 4 hr</t>
  </si>
  <si>
    <t>Startle Reflex 4 Hr</t>
  </si>
  <si>
    <t>Whisker Stimulationn 4 Hr</t>
  </si>
  <si>
    <t>Swallowing 4 Hr</t>
  </si>
  <si>
    <t>BrainStem Function Total Score 4hr</t>
  </si>
  <si>
    <t>Strength 4 Hr</t>
  </si>
  <si>
    <t>Motor Assessment Total Score 4hr</t>
  </si>
  <si>
    <t>Pain 4Hr</t>
  </si>
  <si>
    <t>Sensory Assessment Total Score 4hr</t>
  </si>
  <si>
    <t>Gait Coordination 4Hr</t>
  </si>
  <si>
    <t>Balance Beam Walking 4 Hr</t>
  </si>
  <si>
    <t>Motor Behavior Total Score 4hr</t>
  </si>
  <si>
    <t>Righting Reflex 4 Hr</t>
  </si>
  <si>
    <t>Negative Geotaxis 4Hr</t>
  </si>
  <si>
    <t>Visual Placing 4Hr</t>
  </si>
  <si>
    <t>Turning Alley 4Hr</t>
  </si>
  <si>
    <t>Behavior Total Score 4hr</t>
  </si>
  <si>
    <t>Seizures Total Score 4 Hr</t>
  </si>
  <si>
    <t>Max Score 4 Hr</t>
  </si>
  <si>
    <t>Min Score 4 Hr</t>
  </si>
  <si>
    <t>Range 4Hr</t>
  </si>
  <si>
    <t>NDS 12hr (alt. raw)</t>
  </si>
  <si>
    <t>NDS 24hr raw and (alt. raw)</t>
  </si>
  <si>
    <t>Alerting 24 hr</t>
  </si>
  <si>
    <t>eye opening 24 hr</t>
  </si>
  <si>
    <t>Spontaneous Respiration 24 hr</t>
  </si>
  <si>
    <t>Arousal Total Score 24 hr</t>
  </si>
  <si>
    <t>Olfaction 24 hr</t>
  </si>
  <si>
    <t>Vision 24 hr</t>
  </si>
  <si>
    <t>Pupillary light reflex 24 hr</t>
  </si>
  <si>
    <t>Corneal reflex 24 HR</t>
  </si>
  <si>
    <t>Startle Reflex  24 HR</t>
  </si>
  <si>
    <t>Whisker Stimulation 24 HR</t>
  </si>
  <si>
    <t>Swallowing 24 Hr</t>
  </si>
  <si>
    <t>Brainstem Function Total Score 24hr</t>
  </si>
  <si>
    <t>Strength 24 Hr</t>
  </si>
  <si>
    <t>Motor Assessment Total Score 24 hr</t>
  </si>
  <si>
    <t>Pain 24Hr</t>
  </si>
  <si>
    <t>Sensory Assessment Total Score 24 hr</t>
  </si>
  <si>
    <t>Gait Coordination 24Hr</t>
  </si>
  <si>
    <t>Balance Beam Walking 24 Hr</t>
  </si>
  <si>
    <t>Motor Behavior Total Score 24 hr</t>
  </si>
  <si>
    <t>Righting Reflex 24 Hr</t>
  </si>
  <si>
    <t>Negative Geotaxis 24Hr</t>
  </si>
  <si>
    <t>Visual Placing 24Hr</t>
  </si>
  <si>
    <t>Turning Alley 24Hr</t>
  </si>
  <si>
    <t>Behavior Total Score 24hr</t>
  </si>
  <si>
    <t>Seizures 24 Hr</t>
  </si>
  <si>
    <t>Max Score 24 Hr</t>
  </si>
  <si>
    <t>Min Score 24 Hr</t>
  </si>
  <si>
    <t>Range 24Hr</t>
  </si>
  <si>
    <t>NDS 36hr (alt. raw)</t>
  </si>
  <si>
    <t>NDS 48hr (alt. raw)</t>
  </si>
  <si>
    <t>Alerting 48 hr</t>
  </si>
  <si>
    <t>eye opening 48 hr</t>
  </si>
  <si>
    <t>Spontaneous Respiration 48 hr</t>
  </si>
  <si>
    <t>Arousal Total Score 48hr</t>
  </si>
  <si>
    <t>Olfaction 48 hr</t>
  </si>
  <si>
    <t>Vision48 hr</t>
  </si>
  <si>
    <t>Pupillary light reflex 48 hr</t>
  </si>
  <si>
    <t>Corneal reflex48 hr</t>
  </si>
  <si>
    <t>Startle Reflex 48 hr</t>
  </si>
  <si>
    <t>Whisker Stimulation 48 hr</t>
  </si>
  <si>
    <t>Swallowing 48 hr</t>
  </si>
  <si>
    <t>Brainstem Function Total Score 48hr</t>
  </si>
  <si>
    <t>Strength 48 hr</t>
  </si>
  <si>
    <t>Motor Assessment Total Score 48hr</t>
  </si>
  <si>
    <t>Pain 48 hr</t>
  </si>
  <si>
    <t>Sensory Assessment Total Score 48hr</t>
  </si>
  <si>
    <t>Gait Coordination 48 hr</t>
  </si>
  <si>
    <t>Balance Beam Walking 48 hr</t>
  </si>
  <si>
    <t>Motor Behavior Total Score 48hr</t>
  </si>
  <si>
    <t>Righting Reflex 48 hr</t>
  </si>
  <si>
    <t>Negative Geotaxis 48 hr</t>
  </si>
  <si>
    <t>Visual Placing 48 hr</t>
  </si>
  <si>
    <t>Turning Alley 48 hr</t>
  </si>
  <si>
    <t xml:space="preserve">Behavior Total Score 48hr </t>
  </si>
  <si>
    <t>Seizures48 hr</t>
  </si>
  <si>
    <t>Max Score 48 hr</t>
  </si>
  <si>
    <t>Min Sore 48 hr</t>
  </si>
  <si>
    <t>Range 48 hr</t>
  </si>
  <si>
    <t>NDS 60hr (alt. raw)</t>
  </si>
  <si>
    <t>NDS 72hr (alt. raw)</t>
  </si>
  <si>
    <t>Alerting 72 hr</t>
  </si>
  <si>
    <t>eye opening  72 hr</t>
  </si>
  <si>
    <t>Spontaneous Respiration 72 hr</t>
  </si>
  <si>
    <t>Arousal Total Score 72hr</t>
  </si>
  <si>
    <t>Olfaction 72 hr</t>
  </si>
  <si>
    <t>Vision 72 hr</t>
  </si>
  <si>
    <t>Pupillary light reflex  72 hr</t>
  </si>
  <si>
    <t>Corneal reflex 72 hr</t>
  </si>
  <si>
    <t>Startle Reflex  72 hr</t>
  </si>
  <si>
    <t>Whisker Stimulationn  72 hr</t>
  </si>
  <si>
    <t>Swallowing 72 hr</t>
  </si>
  <si>
    <t>Brainstem Total Score 72hr</t>
  </si>
  <si>
    <t>Strength 72 hr</t>
  </si>
  <si>
    <t>Motor Assessment Total Score 72hr</t>
  </si>
  <si>
    <t>Pain  72 hr</t>
  </si>
  <si>
    <t>Sensory Assessment Total Score 72hr</t>
  </si>
  <si>
    <t>Gait Coordination 72 hr</t>
  </si>
  <si>
    <t>Balance Beam Walking  72 hr</t>
  </si>
  <si>
    <t>Motor Behavior Total Score 72hr</t>
  </si>
  <si>
    <t>Righting Reflex 72 hr</t>
  </si>
  <si>
    <t>Negative Geotaxis 72 hr</t>
  </si>
  <si>
    <t>Visual Placing 72 hr</t>
  </si>
  <si>
    <t>Turning Alley 72 hr</t>
  </si>
  <si>
    <t>Behavior Total Score 72hr</t>
  </si>
  <si>
    <t>Seizures 72 hr</t>
  </si>
  <si>
    <t>Max Score 72 hr</t>
  </si>
  <si>
    <t>Min Score  72 hr</t>
  </si>
  <si>
    <t>Range  72 hr</t>
  </si>
  <si>
    <t>NDS 84hr (alt. raw)</t>
  </si>
  <si>
    <t>NDS 7/13d (alt. raw)</t>
  </si>
  <si>
    <t>Alerting 7/13d</t>
  </si>
  <si>
    <t>eye opening 7/13d</t>
  </si>
  <si>
    <t>Spontaneous Respiration 13d</t>
  </si>
  <si>
    <t>Arousal Total Score 7/13d</t>
  </si>
  <si>
    <t>Olfaction 7/13d</t>
  </si>
  <si>
    <t>Vision 13d</t>
  </si>
  <si>
    <t>Pupillary light reflex 7/13d</t>
  </si>
  <si>
    <t>Corneal reflex 7/13d</t>
  </si>
  <si>
    <t>Startle Reflex 7/13d</t>
  </si>
  <si>
    <t>Whisker Stimulation 7/13d</t>
  </si>
  <si>
    <t>Swallowing 7/13d</t>
  </si>
  <si>
    <t>Brainstem Function Total Score 7/13d</t>
  </si>
  <si>
    <t>Strength 7/13d</t>
  </si>
  <si>
    <t>Motor Assessment Total Score 7/13d</t>
  </si>
  <si>
    <t>Pain 7/13d</t>
  </si>
  <si>
    <t>Sensory Assessment Total Score 7/13d</t>
  </si>
  <si>
    <t>Gait Coordination 7/13d</t>
  </si>
  <si>
    <t>Balance Beam Walking 7/13d</t>
  </si>
  <si>
    <t>Motor Behavior Total Score 7/13d</t>
  </si>
  <si>
    <t>Righting Reflex 7/13d</t>
  </si>
  <si>
    <t>Negative Geotaxis 7/13d</t>
  </si>
  <si>
    <t>Visual Placing 7/13d</t>
  </si>
  <si>
    <t>Turning Alley 7/13d</t>
  </si>
  <si>
    <t>Behavior Total Score 7/13d</t>
  </si>
  <si>
    <t>Seizures 7/13d</t>
  </si>
  <si>
    <t>Max Score 7/13d</t>
  </si>
  <si>
    <t>Min Score 7/13d</t>
  </si>
  <si>
    <t>Range 7/13d</t>
  </si>
  <si>
    <t>NDS 7/13/14d (last day/perf day)</t>
  </si>
  <si>
    <t>Age (weeks)</t>
  </si>
  <si>
    <t>Date of Birth</t>
  </si>
  <si>
    <t>Date of Delivery</t>
  </si>
  <si>
    <t>Delivered From</t>
  </si>
  <si>
    <t>duration of CA iso (hr)</t>
  </si>
  <si>
    <t>duration of overall iso (hr) [include all procedures]</t>
  </si>
  <si>
    <t>Total iso (L)</t>
  </si>
  <si>
    <t>iso/gram (^10-2)</t>
  </si>
  <si>
    <t>Euthanized (Elapsed time after ROSC, in hours/days)</t>
  </si>
  <si>
    <t>OXA in CSF (pg/ml)</t>
  </si>
  <si>
    <t>CA ROSC time (ZT)</t>
  </si>
  <si>
    <t>Euthanized time (ZT)</t>
  </si>
  <si>
    <t>Body weight (pre-surgical, g) [Do not input in this column, formula will autopopulate based on previously inputted CA weight]</t>
  </si>
  <si>
    <t>preCA Glucose (mg/dL)</t>
  </si>
  <si>
    <t>postCA glucose (mg/dL)</t>
  </si>
  <si>
    <t>NDS at euthanizations</t>
  </si>
  <si>
    <t>Medial OXA neurons</t>
  </si>
  <si>
    <t>Lateral OXA neurons</t>
  </si>
  <si>
    <t>Total OXA neurons in 5 slices</t>
  </si>
  <si>
    <t>Medial MCH neurons</t>
  </si>
  <si>
    <t>Lateral MCH neurons</t>
  </si>
  <si>
    <t>Total MCH neurons in 5 slices</t>
  </si>
  <si>
    <t>IQ 2 hr</t>
  </si>
  <si>
    <t>IQ4hr</t>
  </si>
  <si>
    <t>IQ24hr</t>
  </si>
  <si>
    <t>IQ48ht</t>
  </si>
  <si>
    <t>IQ72hr</t>
  </si>
  <si>
    <t>IQ 13d</t>
  </si>
  <si>
    <t>SBP1</t>
  </si>
  <si>
    <t>DBP1</t>
  </si>
  <si>
    <t>PP1</t>
  </si>
  <si>
    <t>MAP1</t>
  </si>
  <si>
    <t>HR1</t>
  </si>
  <si>
    <t>SBP2</t>
  </si>
  <si>
    <t>DBP2</t>
  </si>
  <si>
    <t>PP2</t>
  </si>
  <si>
    <t>MAP2</t>
  </si>
  <si>
    <t>HR2</t>
  </si>
  <si>
    <t>SBP3</t>
  </si>
  <si>
    <t>DBP3</t>
  </si>
  <si>
    <t>PP3</t>
  </si>
  <si>
    <t>MAP3</t>
  </si>
  <si>
    <t>HR3</t>
  </si>
  <si>
    <t>SBP4</t>
  </si>
  <si>
    <t>DBP4</t>
  </si>
  <si>
    <t>PP4</t>
  </si>
  <si>
    <t>MAP4</t>
  </si>
  <si>
    <t>HR4</t>
  </si>
  <si>
    <t>SBP5</t>
  </si>
  <si>
    <t>DBP5</t>
  </si>
  <si>
    <t>PP5</t>
  </si>
  <si>
    <t>MAP5</t>
  </si>
  <si>
    <t>HR5</t>
  </si>
  <si>
    <t>SBP6</t>
  </si>
  <si>
    <t>DBP6</t>
  </si>
  <si>
    <t>PP6</t>
  </si>
  <si>
    <t>MAP6</t>
  </si>
  <si>
    <t>HR6</t>
  </si>
  <si>
    <t>SBP7</t>
  </si>
  <si>
    <t>DBP7</t>
  </si>
  <si>
    <t>PP7</t>
  </si>
  <si>
    <t>MAP7</t>
  </si>
  <si>
    <t>HR7</t>
  </si>
  <si>
    <t>Tail Blood Glucose Pre-Intubation</t>
  </si>
  <si>
    <t>Tail Blood Glucose Post-Intubation</t>
  </si>
  <si>
    <t>Tail Blood Glucose Baseline</t>
  </si>
  <si>
    <t>NN, TW</t>
  </si>
  <si>
    <t>ROSC</t>
  </si>
  <si>
    <t>Wistar/M</t>
  </si>
  <si>
    <t>N/A</t>
  </si>
  <si>
    <t>TOPO</t>
  </si>
  <si>
    <t xml:space="preserve">Sham Experiment </t>
  </si>
  <si>
    <t>Sham</t>
  </si>
  <si>
    <t>-</t>
  </si>
  <si>
    <t>77(80)</t>
  </si>
  <si>
    <t>2 hr</t>
  </si>
  <si>
    <t xml:space="preserve">Sham experiment "awake" (ISO turned off at asphyxia). </t>
  </si>
  <si>
    <t>68(67)</t>
  </si>
  <si>
    <t xml:space="preserve">092117S </t>
  </si>
  <si>
    <t xml:space="preserve">Full ISO; 2%.Sham experiment. </t>
  </si>
  <si>
    <t>80(78)</t>
  </si>
  <si>
    <t xml:space="preserve">2 hr </t>
  </si>
  <si>
    <t>JP</t>
  </si>
  <si>
    <t>61(58)</t>
  </si>
  <si>
    <t>NN</t>
  </si>
  <si>
    <t>Sham. 2% Iso.</t>
  </si>
  <si>
    <t>80 (72)</t>
  </si>
  <si>
    <t>030818S</t>
  </si>
  <si>
    <t>VL</t>
  </si>
  <si>
    <t>CR</t>
  </si>
  <si>
    <t>73 (68)</t>
  </si>
  <si>
    <t>1 hr 57 mins</t>
  </si>
  <si>
    <t>73(68)</t>
  </si>
  <si>
    <t xml:space="preserve">082517S </t>
  </si>
  <si>
    <t>NN, AH, SC</t>
  </si>
  <si>
    <t>Sham experiment "awake" (ISO turned off at asphyxia).</t>
  </si>
  <si>
    <t>2 hr 10 min</t>
  </si>
  <si>
    <t>AO, AW</t>
  </si>
  <si>
    <t xml:space="preserve">Sham experiment,"awake" (ISO turned off at asphyxia).  ; Failed cannulation on right side due to perforation between two proximal arterial sutures, switched to left side. Pre-CA ET tube disconnected and then reconnected within 1 minute. </t>
  </si>
  <si>
    <t>\\\</t>
  </si>
  <si>
    <t>Full ISO; 2%.Sham experiment. ,no NDS</t>
  </si>
  <si>
    <t>Sham. Iso On.</t>
  </si>
  <si>
    <t>:</t>
  </si>
  <si>
    <t>No NDS performed</t>
  </si>
  <si>
    <t>`</t>
  </si>
  <si>
    <t>KY, JA</t>
  </si>
  <si>
    <t>Perfused at 2 hrs, was previously induced to file sharp cement edges</t>
  </si>
  <si>
    <t>16 minutes</t>
  </si>
  <si>
    <t>37 (28)</t>
  </si>
  <si>
    <t>K63</t>
  </si>
  <si>
    <t>JP, MZ</t>
  </si>
  <si>
    <t xml:space="preserve">Unimplanted </t>
  </si>
  <si>
    <t>missing</t>
  </si>
  <si>
    <t>20(23)</t>
  </si>
  <si>
    <t>050217ABU</t>
  </si>
  <si>
    <t>SK2</t>
  </si>
  <si>
    <t>Unimplanted</t>
  </si>
  <si>
    <t>11:41:00 M</t>
  </si>
  <si>
    <t>050117ABU</t>
  </si>
  <si>
    <t>TD</t>
  </si>
  <si>
    <t>16(17)</t>
  </si>
  <si>
    <t>051617AB</t>
  </si>
  <si>
    <t>AW, VZ</t>
  </si>
  <si>
    <t>Begin 6 lead implant</t>
  </si>
  <si>
    <t>NA</t>
  </si>
  <si>
    <t>22(25)</t>
  </si>
  <si>
    <t>Perfused 4 hrs post ROSC, overweight, PhysioSuite temp probe was +3.3 off</t>
  </si>
  <si>
    <t>33 (37)</t>
  </si>
  <si>
    <t>0(3)</t>
  </si>
  <si>
    <t>12(15)</t>
  </si>
  <si>
    <t>0(1)</t>
  </si>
  <si>
    <t>33-37</t>
  </si>
  <si>
    <t>R06</t>
  </si>
  <si>
    <t>3 hr 34 min</t>
  </si>
  <si>
    <t>TN, AO, JA</t>
  </si>
  <si>
    <t>Unsure of exact time of CA, did not see CA due to abnormal blood reading. Perfusion notes only record up to the start of PBS time.</t>
  </si>
  <si>
    <t>Unclear due to abnormal BP reading</t>
  </si>
  <si>
    <t>4 hr</t>
  </si>
  <si>
    <t>DB, AO, JA</t>
  </si>
  <si>
    <t xml:space="preserve">Low amplitude EEG, cement is coming off so skull is full of blood and affecting electrodes. Hard to read EEG. BP transucer was not recording BP due to faulty wire, problem temporarily fixed. </t>
  </si>
  <si>
    <t>JM, JA</t>
  </si>
  <si>
    <t>Blood taken from the vein cannula during asphyxia</t>
  </si>
  <si>
    <t>30(32)</t>
  </si>
  <si>
    <t>0 (5)</t>
  </si>
  <si>
    <t>6 (11)</t>
  </si>
  <si>
    <t>3 (0)</t>
  </si>
  <si>
    <t>0 (3)</t>
  </si>
  <si>
    <t>12 (9)</t>
  </si>
  <si>
    <t>24-38</t>
  </si>
  <si>
    <t>4hrs</t>
  </si>
  <si>
    <t>AK</t>
  </si>
  <si>
    <t>27(19)</t>
  </si>
  <si>
    <t>16-30</t>
  </si>
  <si>
    <t>TN, JA</t>
  </si>
  <si>
    <t>Perfused 4hrs post ROSC</t>
  </si>
  <si>
    <t>23 (25)</t>
  </si>
  <si>
    <t>1(3)</t>
  </si>
  <si>
    <t>4(6)</t>
  </si>
  <si>
    <t>23-25</t>
  </si>
  <si>
    <t>Intubated twice due to failed intubation, perfused at 4hr</t>
  </si>
  <si>
    <t>unclear</t>
  </si>
  <si>
    <t>3(0)</t>
  </si>
  <si>
    <t>6(3)</t>
  </si>
  <si>
    <t>9(6)</t>
  </si>
  <si>
    <t>2(0)</t>
  </si>
  <si>
    <t>19-27</t>
  </si>
  <si>
    <t>DB, MZ, TN, JA</t>
  </si>
  <si>
    <t>failed intubation on 9/30/15, exp cancelled and moved to 10/1/15; bottom lip was noted to be dripping and dry; epi and and bicard was not written down (assumed to be used though)</t>
  </si>
  <si>
    <t>24(27)</t>
  </si>
  <si>
    <t>6 (9)</t>
  </si>
  <si>
    <t>24-27</t>
  </si>
  <si>
    <t>42(45)</t>
  </si>
  <si>
    <t>18(21)</t>
  </si>
  <si>
    <t>42-45</t>
  </si>
  <si>
    <t>24 hr</t>
  </si>
  <si>
    <t>TD, AO, JA</t>
  </si>
  <si>
    <t>1st intubation failed, high exposure to Iso due to 2nd induction</t>
  </si>
  <si>
    <t>30 (24)</t>
  </si>
  <si>
    <t>3(1)</t>
  </si>
  <si>
    <t>6(4)</t>
  </si>
  <si>
    <t>12(9)</t>
  </si>
  <si>
    <t>2 (1)</t>
  </si>
  <si>
    <t>24-30</t>
  </si>
  <si>
    <t>73 (77)</t>
  </si>
  <si>
    <t>10(12)</t>
  </si>
  <si>
    <t>73-77</t>
  </si>
  <si>
    <t>For implantation, back incision was too far back,1 stitch at rear of incision to close the wound and then cemented above area to cover; Baseline BP from CODA = 118/78 HR = 42, BP2 = 160/112 HR = 415, BP3 = 162/106 HR = 404; 24hr CODA BP = 83/67 HR = 387</t>
  </si>
  <si>
    <t>50 (45)</t>
  </si>
  <si>
    <t>21(15)</t>
  </si>
  <si>
    <t>1(0)</t>
  </si>
  <si>
    <t>3(4)</t>
  </si>
  <si>
    <t>44-52</t>
  </si>
  <si>
    <t>AO, RH, DH</t>
  </si>
  <si>
    <t>Rat was intubated two times, asphyxia was delayed for 1 minute (was on room air for 3 minutes), lost additional 8.5% 27hr post ROSC, deep D electrode observed during perfusion</t>
  </si>
  <si>
    <t>24 (30)</t>
  </si>
  <si>
    <t>9(12)</t>
  </si>
  <si>
    <t>1(2)</t>
  </si>
  <si>
    <t>50(42)</t>
  </si>
  <si>
    <t>10()</t>
  </si>
  <si>
    <t>16(11)</t>
  </si>
  <si>
    <t>21(18)</t>
  </si>
  <si>
    <t>42-50</t>
  </si>
  <si>
    <t>48(40)</t>
  </si>
  <si>
    <t>10(5)</t>
  </si>
  <si>
    <t>40-48</t>
  </si>
  <si>
    <t>KB, TJ, RH, DH, SK</t>
  </si>
  <si>
    <t>CA maybe 20 seconds earlier due to fluctuation</t>
  </si>
  <si>
    <t>25(33)</t>
  </si>
  <si>
    <t>0(5)</t>
  </si>
  <si>
    <t>4(9)</t>
  </si>
  <si>
    <t>22-36</t>
  </si>
  <si>
    <t>63(62)</t>
  </si>
  <si>
    <t>2(1)</t>
  </si>
  <si>
    <t>62-63</t>
  </si>
  <si>
    <t>24hrs</t>
  </si>
  <si>
    <t>AO</t>
  </si>
  <si>
    <t>Possible EFD before washout, 1 week old epinephrine was given, extra vec and saline given due to rat twitching, 4 hour post-CA was ~200 bpm</t>
  </si>
  <si>
    <t>37(36)</t>
  </si>
  <si>
    <t>4(3)</t>
  </si>
  <si>
    <t>36-37</t>
  </si>
  <si>
    <t>65(58)</t>
  </si>
  <si>
    <t>6(2)</t>
  </si>
  <si>
    <t>2(3)</t>
  </si>
  <si>
    <t>8(4)</t>
  </si>
  <si>
    <t>VZ</t>
  </si>
  <si>
    <t>Implanted</t>
  </si>
  <si>
    <t>24(25)</t>
  </si>
  <si>
    <t>24-25</t>
  </si>
  <si>
    <t>56-56</t>
  </si>
  <si>
    <t>KB (stopped at CJ)</t>
  </si>
  <si>
    <t>TDT time off in notes by one minute starting at CPR</t>
  </si>
  <si>
    <t>22(27)</t>
  </si>
  <si>
    <t>6(9)</t>
  </si>
  <si>
    <t>22-27</t>
  </si>
  <si>
    <t>49(49)</t>
  </si>
  <si>
    <t>18(15)</t>
  </si>
  <si>
    <t>1(1)</t>
  </si>
  <si>
    <t>47-51</t>
  </si>
  <si>
    <t>DB, KB, JA</t>
  </si>
  <si>
    <t>Was induced three times on the day of the experiment despite successful intubation because the iso wasn't on and the rat woke up</t>
  </si>
  <si>
    <t>6(11)</t>
  </si>
  <si>
    <t>15(9)</t>
  </si>
  <si>
    <t xml:space="preserve"> 1(2)</t>
  </si>
  <si>
    <t>27-39</t>
  </si>
  <si>
    <t>45(41)</t>
  </si>
  <si>
    <t>47(44)</t>
  </si>
  <si>
    <t>44-47</t>
  </si>
  <si>
    <t>46(43)</t>
  </si>
  <si>
    <t>43-46</t>
  </si>
  <si>
    <t>3hr 20min</t>
  </si>
  <si>
    <t>TD, JA</t>
  </si>
  <si>
    <t>1st intubation failed, high exposure to Iso due to 2nd induction; Baseline CODA bp = 143/100 HR = 463, BP2 = 133/103 HR = 471, BP3 = 145/106 HR = 483</t>
  </si>
  <si>
    <t>28 (34)</t>
  </si>
  <si>
    <t>28-34</t>
  </si>
  <si>
    <t>69 (68)</t>
  </si>
  <si>
    <t>3(6)</t>
  </si>
  <si>
    <t>16(19)</t>
  </si>
  <si>
    <t>4(2)</t>
  </si>
  <si>
    <t>10(8)</t>
  </si>
  <si>
    <t>65-72</t>
  </si>
  <si>
    <t>75 (78)</t>
  </si>
  <si>
    <t>75-78</t>
  </si>
  <si>
    <t>TJ, SK</t>
  </si>
  <si>
    <t>Difficult intubation but no significant bleeding.</t>
  </si>
  <si>
    <t>34(34)</t>
  </si>
  <si>
    <t>15(12)</t>
  </si>
  <si>
    <t>29-39</t>
  </si>
  <si>
    <t>75(67)</t>
  </si>
  <si>
    <t>69-75</t>
  </si>
  <si>
    <t>75(78)</t>
  </si>
  <si>
    <t>AO, TJ,DH</t>
  </si>
  <si>
    <t>Inlet was reconnected for 5 seconds and disconnected again during experiment, animal had abnormal twitching post ROSC (+0.5vec/sal) was given, visble arrythmia during ROSC</t>
  </si>
  <si>
    <t>30(35)</t>
  </si>
  <si>
    <t>30-36</t>
  </si>
  <si>
    <t>65(67)</t>
  </si>
  <si>
    <t>2(4)</t>
  </si>
  <si>
    <t>8(8)</t>
  </si>
  <si>
    <t>63-69</t>
  </si>
  <si>
    <t>67(71)</t>
  </si>
  <si>
    <t>2(6)</t>
  </si>
  <si>
    <t>67-73</t>
  </si>
  <si>
    <t>78(73)</t>
  </si>
  <si>
    <t>19(16)</t>
  </si>
  <si>
    <t>73-78</t>
  </si>
  <si>
    <t>MZ</t>
  </si>
  <si>
    <t>Intubated 3 times, induction + intubation was a total of 2 hours (so lots of iso exposure), CA was 14 days after implantation.</t>
  </si>
  <si>
    <t>28(26)</t>
  </si>
  <si>
    <t>25-33</t>
  </si>
  <si>
    <t>75(70)</t>
  </si>
  <si>
    <t>4(1)</t>
  </si>
  <si>
    <t>12(10)</t>
  </si>
  <si>
    <t>70-75</t>
  </si>
  <si>
    <t>75(73)</t>
  </si>
  <si>
    <t>73-75</t>
  </si>
  <si>
    <t>80(75)</t>
  </si>
  <si>
    <t>75-80</t>
  </si>
  <si>
    <t>36(31)</t>
  </si>
  <si>
    <t>5(0)</t>
  </si>
  <si>
    <t>11(6)</t>
  </si>
  <si>
    <t>31-36</t>
  </si>
  <si>
    <t xml:space="preserve"> </t>
  </si>
  <si>
    <t>7(6)</t>
  </si>
  <si>
    <t>55-63</t>
  </si>
  <si>
    <t>73(73)</t>
  </si>
  <si>
    <t>73-73</t>
  </si>
  <si>
    <t>75(74)</t>
  </si>
  <si>
    <t>74-75</t>
  </si>
  <si>
    <t>72 hr</t>
  </si>
  <si>
    <t>time to burst postROSC converted</t>
  </si>
  <si>
    <t>Pearson P</t>
  </si>
  <si>
    <t>VMHcFOSNeuN'</t>
  </si>
  <si>
    <t>SC'</t>
  </si>
  <si>
    <t>PAG'</t>
  </si>
  <si>
    <t>PBN'</t>
  </si>
  <si>
    <t>mRt'</t>
  </si>
  <si>
    <t>IC'</t>
  </si>
  <si>
    <t>LC'</t>
  </si>
  <si>
    <t>DG'</t>
  </si>
  <si>
    <t>CPu'</t>
  </si>
  <si>
    <t>CA1'</t>
  </si>
  <si>
    <t>CA3'</t>
  </si>
  <si>
    <t>Amygdala'</t>
  </si>
  <si>
    <t>2hrNDS'</t>
  </si>
  <si>
    <t>4hrNDS'</t>
  </si>
  <si>
    <t>24hrNDS'</t>
  </si>
  <si>
    <t>72hrNDS'</t>
  </si>
  <si>
    <t>TTB'</t>
  </si>
  <si>
    <t>BSR30_60'</t>
  </si>
  <si>
    <t>BSR60_90'</t>
  </si>
  <si>
    <t>BSR90_120'</t>
  </si>
  <si>
    <t>BSR120_150'</t>
  </si>
  <si>
    <t>BSR150_180'</t>
  </si>
  <si>
    <t>Pearson r</t>
  </si>
  <si>
    <t>spearman P</t>
  </si>
  <si>
    <t>spearman r</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</si>
</sst>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0.000"/>
    <numFmt numFmtId="165" formatCode="h:mm:ss am/pm"/>
    <numFmt numFmtId="166" formatCode="mm/dd/yy"/>
    <numFmt numFmtId="167" formatCode="m/d/yy"/>
    <numFmt numFmtId="168" formatCode="mm/dd/yy h:mm:ss am/pm"/>
    <numFmt numFmtId="169" formatCode="m/d/yyyy"/>
    <numFmt numFmtId="170" formatCode="yyyy/mm/dd"/>
  </numFmts>
  <fonts count="18">
    <font>
      <sz val="10.0"/>
      <color rgb="FF000000"/>
      <name val="Arial"/>
      <scheme val="minor"/>
    </font>
    <font>
      <color theme="1"/>
      <name val="Arial"/>
      <scheme val="minor"/>
    </font>
    <font>
      <sz val="12.0"/>
      <color theme="1"/>
      <name val="Calibri"/>
    </font>
    <font>
      <sz val="11.0"/>
      <color theme="1"/>
      <name val="Calibri"/>
    </font>
    <font>
      <color theme="1"/>
      <name val="Arial"/>
    </font>
    <font/>
    <font>
      <color theme="1"/>
      <name val="Calibri"/>
    </font>
    <font>
      <sz val="12.0"/>
      <color rgb="FFFF0000"/>
      <name val="Calibri"/>
    </font>
    <font>
      <sz val="11.0"/>
      <color rgb="FFFF0000"/>
      <name val="Calibri"/>
    </font>
    <font>
      <b/>
      <color theme="1"/>
      <name val="Calibri"/>
    </font>
    <font>
      <color theme="1"/>
      <name val="Helvetica Neue"/>
    </font>
    <font>
      <b/>
      <sz val="11.0"/>
      <color theme="1"/>
      <name val="Arial"/>
    </font>
    <font>
      <b/>
      <color theme="1"/>
      <name val="Arial"/>
    </font>
    <font>
      <b/>
      <sz val="11.0"/>
      <color rgb="FF000000"/>
      <name val="Arial"/>
    </font>
    <font>
      <sz val="11.0"/>
      <color theme="1"/>
      <name val="Arial"/>
    </font>
    <font>
      <b/>
      <sz val="11.0"/>
      <color rgb="FFFF0000"/>
      <name val="Arial"/>
    </font>
    <font>
      <color rgb="FF000000"/>
      <name val="Arial"/>
    </font>
    <font>
      <sz val="11.0"/>
      <color rgb="FF000000"/>
      <name val="Inconsolata"/>
    </font>
  </fonts>
  <fills count="12">
    <fill>
      <patternFill patternType="none"/>
    </fill>
    <fill>
      <patternFill patternType="lightGray"/>
    </fill>
    <fill>
      <patternFill patternType="solid">
        <fgColor rgb="FFFFFFFF"/>
        <bgColor rgb="FFFFFFFF"/>
      </patternFill>
    </fill>
    <fill>
      <patternFill patternType="solid">
        <fgColor rgb="FFE7E6E6"/>
        <bgColor rgb="FFE7E6E6"/>
      </patternFill>
    </fill>
    <fill>
      <patternFill patternType="solid">
        <fgColor rgb="FFC9DAF8"/>
        <bgColor rgb="FFC9DAF8"/>
      </patternFill>
    </fill>
    <fill>
      <patternFill patternType="solid">
        <fgColor rgb="FFB7E1CD"/>
        <bgColor rgb="FFB7E1CD"/>
      </patternFill>
    </fill>
    <fill>
      <patternFill patternType="solid">
        <fgColor rgb="FF434343"/>
        <bgColor rgb="FF434343"/>
      </patternFill>
    </fill>
    <fill>
      <patternFill patternType="solid">
        <fgColor rgb="FF3366FF"/>
        <bgColor rgb="FF3366FF"/>
      </patternFill>
    </fill>
    <fill>
      <patternFill patternType="solid">
        <fgColor rgb="FFCC4125"/>
        <bgColor rgb="FFCC4125"/>
      </patternFill>
    </fill>
    <fill>
      <patternFill patternType="solid">
        <fgColor rgb="FF4A86E8"/>
        <bgColor rgb="FF4A86E8"/>
      </patternFill>
    </fill>
    <fill>
      <patternFill patternType="solid">
        <fgColor rgb="FFDD7E6B"/>
        <bgColor rgb="FFDD7E6B"/>
      </patternFill>
    </fill>
    <fill>
      <patternFill patternType="solid">
        <fgColor rgb="FFE69138"/>
        <bgColor rgb="FFE69138"/>
      </patternFill>
    </fill>
  </fills>
  <borders count="23">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ttom style="thin">
        <color rgb="FF000000"/>
      </bottom>
    </border>
    <border>
      <right style="thin">
        <color rgb="FF000000"/>
      </right>
    </border>
    <border>
      <right style="medium">
        <color rgb="FF000000"/>
      </right>
      <top style="thin">
        <color rgb="FF000000"/>
      </top>
      <bottom style="thin">
        <color rgb="FF000000"/>
      </bottom>
    </border>
    <border>
      <right style="medium">
        <color rgb="FFC0C0C0"/>
      </right>
      <top style="medium">
        <color rgb="FFC0C0C0"/>
      </top>
      <bottom style="medium">
        <color rgb="FF000000"/>
      </bottom>
    </border>
    <border>
      <right style="medium">
        <color rgb="FF000000"/>
      </right>
      <top style="medium">
        <color rgb="FFC0C0C0"/>
      </top>
      <bottom style="medium">
        <color rgb="FF000000"/>
      </bottom>
    </border>
    <border>
      <right style="thin">
        <color rgb="FF000000"/>
      </right>
      <bottom style="medium">
        <color rgb="FFC0C0C0"/>
      </bottom>
    </border>
    <border>
      <right style="medium">
        <color rgb="FFC0C0C0"/>
      </right>
      <bottom style="medium">
        <color rgb="FFC0C0C0"/>
      </bottom>
    </border>
    <border>
      <right style="medium">
        <color rgb="FF000000"/>
      </right>
      <bottom style="medium">
        <color rgb="FFC0C0C0"/>
      </bottom>
    </border>
    <border>
      <right style="medium">
        <color rgb="FF000000"/>
      </right>
    </border>
    <border>
      <right style="medium">
        <color rgb="FF000000"/>
      </right>
      <bottom style="thin">
        <color rgb="FF000000"/>
      </bottom>
    </border>
    <border>
      <right style="thin">
        <color rgb="FF000000"/>
      </right>
      <top style="thin">
        <color rgb="FF000000"/>
      </top>
      <bottom style="thin">
        <color rgb="FF000000"/>
      </bottom>
    </border>
    <border>
      <right style="thin">
        <color rgb="FFFFFFFF"/>
      </right>
      <bottom style="thin">
        <color rgb="FFFFFFFF"/>
      </bottom>
    </border>
    <border>
      <bottom style="thin">
        <color rgb="FFFFFFFF"/>
      </bottom>
    </border>
    <border>
      <right style="thin">
        <color rgb="FFFFFFFF"/>
      </right>
      <bottom style="thin">
        <color rgb="FF000000"/>
      </bottom>
    </border>
    <border>
      <right style="thin">
        <color rgb="FFFFFFFF"/>
      </right>
    </border>
    <border>
      <right style="thin">
        <color rgb="FF000000"/>
      </right>
      <bottom style="thin">
        <color rgb="FF595959"/>
      </bottom>
    </border>
    <border>
      <bottom style="medium">
        <color rgb="FFC0C0C0"/>
      </bottom>
    </border>
    <border>
      <right style="medium">
        <color rgb="FFC0C0C0"/>
      </right>
      <bottom style="thin">
        <color rgb="FF000000"/>
      </bottom>
    </border>
  </borders>
  <cellStyleXfs count="1">
    <xf borderId="0" fillId="0" fontId="0" numFmtId="0" applyAlignment="1" applyFont="1"/>
  </cellStyleXfs>
  <cellXfs count="228">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Border="1" applyFont="1"/>
    <xf borderId="1" fillId="2" fontId="2" numFmtId="0" xfId="0" applyAlignment="1" applyBorder="1" applyFill="1" applyFont="1">
      <alignment horizontal="center" readingOrder="0" shrinkToFit="0" vertical="bottom" wrapText="1"/>
    </xf>
    <xf borderId="1" fillId="0" fontId="3" numFmtId="0" xfId="0" applyAlignment="1" applyBorder="1" applyFont="1">
      <alignment readingOrder="0" shrinkToFit="0" vertical="bottom" wrapText="1"/>
    </xf>
    <xf borderId="1" fillId="0" fontId="1" numFmtId="0" xfId="0" applyBorder="1" applyFont="1"/>
    <xf borderId="3" fillId="2" fontId="2" numFmtId="0" xfId="0" applyAlignment="1" applyBorder="1" applyFont="1">
      <alignment vertical="bottom"/>
    </xf>
    <xf borderId="4" fillId="2" fontId="2" numFmtId="0" xfId="0" applyAlignment="1" applyBorder="1" applyFont="1">
      <alignment horizontal="center"/>
    </xf>
    <xf borderId="0" fillId="0" fontId="4" numFmtId="0" xfId="0" applyAlignment="1" applyFont="1">
      <alignment horizontal="right" vertical="bottom"/>
    </xf>
    <xf borderId="0" fillId="0" fontId="1" numFmtId="0" xfId="0" applyAlignment="1" applyFont="1">
      <alignment readingOrder="0"/>
    </xf>
    <xf borderId="0" fillId="0" fontId="3" numFmtId="0" xfId="0" applyAlignment="1" applyFont="1">
      <alignment horizontal="right" vertical="bottom"/>
    </xf>
    <xf borderId="0" fillId="0" fontId="4" numFmtId="2" xfId="0" applyAlignment="1" applyFont="1" applyNumberFormat="1">
      <alignment horizontal="right" shrinkToFit="0" vertical="bottom" wrapText="1"/>
    </xf>
    <xf borderId="0" fillId="0" fontId="3" numFmtId="2" xfId="0" applyAlignment="1" applyFont="1" applyNumberFormat="1">
      <alignment horizontal="right" vertical="bottom"/>
    </xf>
    <xf borderId="5" fillId="2" fontId="2" numFmtId="0" xfId="0" applyAlignment="1" applyBorder="1" applyFont="1">
      <alignment vertical="bottom"/>
    </xf>
    <xf borderId="6" fillId="0" fontId="5" numFmtId="0" xfId="0" applyBorder="1" applyFont="1"/>
    <xf borderId="0" fillId="0" fontId="3" numFmtId="2" xfId="0" applyAlignment="1" applyFont="1" applyNumberFormat="1">
      <alignment horizontal="right" shrinkToFit="0" vertical="top" wrapText="1"/>
    </xf>
    <xf borderId="0" fillId="0" fontId="4" numFmtId="2" xfId="0" applyAlignment="1" applyFont="1" applyNumberFormat="1">
      <alignment horizontal="right" vertical="bottom"/>
    </xf>
    <xf borderId="2" fillId="0" fontId="5" numFmtId="0" xfId="0" applyBorder="1" applyFont="1"/>
    <xf borderId="5" fillId="2" fontId="3" numFmtId="0" xfId="0" applyAlignment="1" applyBorder="1" applyFont="1">
      <alignment vertical="bottom"/>
    </xf>
    <xf borderId="2" fillId="2" fontId="3" numFmtId="0" xfId="0" applyAlignment="1" applyBorder="1" applyFont="1">
      <alignment vertical="bottom"/>
    </xf>
    <xf borderId="0" fillId="2" fontId="3" numFmtId="2" xfId="0" applyAlignment="1" applyFont="1" applyNumberFormat="1">
      <alignment vertical="bottom"/>
    </xf>
    <xf borderId="6" fillId="2" fontId="2" numFmtId="0" xfId="0" applyAlignment="1" applyBorder="1" applyFont="1">
      <alignment horizontal="center" shrinkToFit="0" wrapText="1"/>
    </xf>
    <xf borderId="0" fillId="0" fontId="4" numFmtId="0" xfId="0" applyAlignment="1" applyFont="1">
      <alignment horizontal="right" shrinkToFit="0" vertical="bottom" wrapText="1"/>
    </xf>
    <xf borderId="0" fillId="0" fontId="6" numFmtId="0" xfId="0" applyAlignment="1" applyFont="1">
      <alignment horizontal="right" shrinkToFit="0" vertical="bottom" wrapText="1"/>
    </xf>
    <xf borderId="0" fillId="0" fontId="3" numFmtId="2" xfId="0" applyAlignment="1" applyFont="1" applyNumberFormat="1">
      <alignment vertical="bottom"/>
    </xf>
    <xf borderId="5" fillId="2" fontId="7" numFmtId="0" xfId="0" applyAlignment="1" applyBorder="1" applyFont="1">
      <alignment vertical="bottom"/>
    </xf>
    <xf borderId="0" fillId="0" fontId="8" numFmtId="2" xfId="0" applyAlignment="1" applyFont="1" applyNumberFormat="1">
      <alignment horizontal="right" vertical="bottom"/>
    </xf>
    <xf borderId="0" fillId="2" fontId="2" numFmtId="0" xfId="0" applyAlignment="1" applyFont="1">
      <alignment vertical="bottom"/>
    </xf>
    <xf borderId="0" fillId="2" fontId="2" numFmtId="2" xfId="0" applyAlignment="1" applyFont="1" applyNumberFormat="1">
      <alignment horizontal="center" shrinkToFit="0" wrapText="1"/>
    </xf>
    <xf borderId="6" fillId="2" fontId="2" numFmtId="0" xfId="0" applyAlignment="1" applyBorder="1" applyFont="1">
      <alignment horizontal="center"/>
    </xf>
    <xf borderId="0" fillId="0" fontId="2" numFmtId="0" xfId="0" applyFont="1"/>
    <xf borderId="0" fillId="0" fontId="8" numFmtId="164" xfId="0" applyAlignment="1" applyFont="1" applyNumberFormat="1">
      <alignment horizontal="right" vertical="bottom"/>
    </xf>
    <xf borderId="0" fillId="0" fontId="3" numFmtId="0" xfId="0" applyFont="1"/>
    <xf borderId="0" fillId="0" fontId="8" numFmtId="2" xfId="0" applyAlignment="1" applyFont="1" applyNumberFormat="1">
      <alignment horizontal="right" shrinkToFit="0" vertical="top" wrapText="1"/>
    </xf>
    <xf borderId="0" fillId="2" fontId="3" numFmtId="2" xfId="0" applyAlignment="1" applyFont="1" applyNumberFormat="1">
      <alignment horizontal="right" vertical="bottom"/>
    </xf>
    <xf borderId="0" fillId="0" fontId="3" numFmtId="0" xfId="0" applyAlignment="1" applyFont="1">
      <alignment vertical="bottom"/>
    </xf>
    <xf borderId="5" fillId="0" fontId="3" numFmtId="0" xfId="0" applyAlignment="1" applyBorder="1" applyFont="1">
      <alignment vertical="bottom"/>
    </xf>
    <xf borderId="2" fillId="0" fontId="3" numFmtId="0" xfId="0" applyAlignment="1" applyBorder="1" applyFont="1">
      <alignment vertical="bottom"/>
    </xf>
    <xf borderId="0" fillId="2" fontId="3" numFmtId="0" xfId="0" applyAlignment="1" applyFont="1">
      <alignment vertical="bottom"/>
    </xf>
    <xf borderId="5" fillId="3" fontId="2" numFmtId="0" xfId="0" applyAlignment="1" applyBorder="1" applyFill="1" applyFont="1">
      <alignment vertical="bottom"/>
    </xf>
    <xf borderId="6" fillId="0" fontId="1" numFmtId="0" xfId="0" applyBorder="1" applyFont="1"/>
    <xf borderId="3" fillId="0" fontId="2" numFmtId="0" xfId="0" applyAlignment="1" applyBorder="1" applyFont="1">
      <alignment shrinkToFit="0" vertical="bottom" wrapText="1"/>
    </xf>
    <xf borderId="7" fillId="2" fontId="2" numFmtId="0" xfId="0" applyAlignment="1" applyBorder="1" applyFont="1">
      <alignment horizontal="center" shrinkToFit="0" vertical="bottom" wrapText="1"/>
    </xf>
    <xf borderId="8" fillId="0" fontId="9" numFmtId="0" xfId="0" applyAlignment="1" applyBorder="1" applyFont="1">
      <alignment shrinkToFit="0" vertical="bottom" wrapText="1"/>
    </xf>
    <xf borderId="9" fillId="0" fontId="9" numFmtId="0" xfId="0" applyAlignment="1" applyBorder="1" applyFont="1">
      <alignment shrinkToFit="0" vertical="bottom" wrapText="1"/>
    </xf>
    <xf borderId="6" fillId="0" fontId="4" numFmtId="0" xfId="0" applyAlignment="1" applyBorder="1" applyFont="1">
      <alignment horizontal="right" vertical="bottom"/>
    </xf>
    <xf borderId="2" fillId="2" fontId="3" numFmtId="2" xfId="0" applyAlignment="1" applyBorder="1" applyFont="1" applyNumberFormat="1">
      <alignment vertical="bottom"/>
    </xf>
    <xf borderId="2" fillId="0" fontId="4" numFmtId="0" xfId="0" applyAlignment="1" applyBorder="1" applyFont="1">
      <alignment horizontal="right" vertical="bottom"/>
    </xf>
    <xf borderId="2" fillId="2" fontId="3" numFmtId="2" xfId="0" applyAlignment="1" applyBorder="1" applyFont="1" applyNumberFormat="1">
      <alignment vertical="top"/>
    </xf>
    <xf borderId="10" fillId="2" fontId="3" numFmtId="2" xfId="0" applyAlignment="1" applyBorder="1" applyFont="1" applyNumberFormat="1">
      <alignment vertical="bottom"/>
    </xf>
    <xf borderId="10" fillId="2" fontId="3" numFmtId="0" xfId="0" applyAlignment="1" applyBorder="1" applyFont="1">
      <alignment vertical="bottom"/>
    </xf>
    <xf borderId="10" fillId="0" fontId="3" numFmtId="0" xfId="0" applyAlignment="1" applyBorder="1" applyFont="1">
      <alignment horizontal="right" vertical="bottom"/>
    </xf>
    <xf borderId="11" fillId="0" fontId="6" numFmtId="0" xfId="0" applyAlignment="1" applyBorder="1" applyFont="1">
      <alignment horizontal="right" shrinkToFit="0" vertical="bottom" wrapText="1"/>
    </xf>
    <xf borderId="12" fillId="0" fontId="6" numFmtId="0" xfId="0" applyAlignment="1" applyBorder="1" applyFont="1">
      <alignment horizontal="right" shrinkToFit="0" vertical="bottom" wrapText="1"/>
    </xf>
    <xf borderId="13" fillId="2" fontId="2" numFmtId="0" xfId="0" applyAlignment="1" applyBorder="1" applyFont="1">
      <alignment horizontal="center" shrinkToFit="0" wrapText="1"/>
    </xf>
    <xf borderId="13" fillId="0" fontId="5" numFmtId="0" xfId="0" applyBorder="1" applyFont="1"/>
    <xf borderId="6" fillId="0" fontId="3" numFmtId="0" xfId="0" applyAlignment="1" applyBorder="1" applyFont="1">
      <alignment horizontal="right" vertical="bottom"/>
    </xf>
    <xf borderId="10" fillId="2" fontId="3" numFmtId="2" xfId="0" applyAlignment="1" applyBorder="1" applyFont="1" applyNumberFormat="1">
      <alignment vertical="top"/>
    </xf>
    <xf borderId="2" fillId="0" fontId="3" numFmtId="0" xfId="0" applyAlignment="1" applyBorder="1" applyFont="1">
      <alignment horizontal="right" vertical="bottom"/>
    </xf>
    <xf borderId="14" fillId="0" fontId="5" numFmtId="0" xfId="0" applyBorder="1" applyFont="1"/>
    <xf borderId="6" fillId="0" fontId="3" numFmtId="0" xfId="0" applyAlignment="1" applyBorder="1" applyFont="1">
      <alignment vertical="bottom"/>
    </xf>
    <xf borderId="15" fillId="2" fontId="2" numFmtId="0" xfId="0" applyAlignment="1" applyBorder="1" applyFont="1">
      <alignment horizontal="center" shrinkToFit="0" vertical="bottom" wrapText="1"/>
    </xf>
    <xf borderId="15" fillId="0" fontId="3" numFmtId="0" xfId="0" applyAlignment="1" applyBorder="1" applyFont="1">
      <alignment shrinkToFit="0" vertical="bottom" wrapText="1"/>
    </xf>
    <xf borderId="16" fillId="0" fontId="3" numFmtId="2" xfId="0" applyAlignment="1" applyBorder="1" applyFont="1" applyNumberFormat="1">
      <alignment horizontal="right" shrinkToFit="0" vertical="top" wrapText="1"/>
    </xf>
    <xf borderId="1" fillId="0" fontId="3" numFmtId="2" xfId="0" applyAlignment="1" applyBorder="1" applyFont="1" applyNumberFormat="1">
      <alignment horizontal="right" vertical="bottom"/>
    </xf>
    <xf borderId="2" fillId="0" fontId="3" numFmtId="2" xfId="0" applyAlignment="1" applyBorder="1" applyFont="1" applyNumberFormat="1">
      <alignment vertical="bottom"/>
    </xf>
    <xf borderId="0" fillId="2" fontId="2" numFmtId="0" xfId="0" applyAlignment="1" applyFont="1">
      <alignment horizontal="center" shrinkToFit="0" wrapText="1"/>
    </xf>
    <xf borderId="17" fillId="0" fontId="3" numFmtId="2" xfId="0" applyAlignment="1" applyBorder="1" applyFont="1" applyNumberFormat="1">
      <alignment vertical="bottom"/>
    </xf>
    <xf borderId="18" fillId="0" fontId="3" numFmtId="2" xfId="0" applyAlignment="1" applyBorder="1" applyFont="1" applyNumberFormat="1">
      <alignment horizontal="right" shrinkToFit="0" vertical="top" wrapText="1"/>
    </xf>
    <xf borderId="1" fillId="0" fontId="5" numFmtId="0" xfId="0" applyBorder="1" applyFont="1"/>
    <xf borderId="19" fillId="2" fontId="2" numFmtId="0" xfId="0" applyAlignment="1" applyBorder="1" applyFont="1">
      <alignment horizontal="center" shrinkToFit="0" wrapText="1"/>
    </xf>
    <xf borderId="19" fillId="0" fontId="5" numFmtId="0" xfId="0" applyBorder="1" applyFont="1"/>
    <xf borderId="17" fillId="0" fontId="3" numFmtId="2" xfId="0" applyAlignment="1" applyBorder="1" applyFont="1" applyNumberFormat="1">
      <alignment horizontal="right" vertical="bottom"/>
    </xf>
    <xf borderId="18" fillId="0" fontId="5" numFmtId="0" xfId="0" applyBorder="1" applyFont="1"/>
    <xf borderId="0" fillId="2" fontId="2" numFmtId="0" xfId="0" applyAlignment="1" applyFont="1">
      <alignment horizontal="center"/>
    </xf>
    <xf borderId="16" fillId="0" fontId="8" numFmtId="2" xfId="0" applyAlignment="1" applyBorder="1" applyFont="1" applyNumberFormat="1">
      <alignment horizontal="right" shrinkToFit="0" vertical="top" wrapText="1"/>
    </xf>
    <xf borderId="19" fillId="2" fontId="2" numFmtId="0" xfId="0" applyAlignment="1" applyBorder="1" applyFont="1">
      <alignment horizontal="center"/>
    </xf>
    <xf borderId="16" fillId="0" fontId="3" numFmtId="2" xfId="0" applyAlignment="1" applyBorder="1" applyFont="1" applyNumberFormat="1">
      <alignment vertical="top"/>
    </xf>
    <xf borderId="2" fillId="0" fontId="3" numFmtId="2" xfId="0" applyAlignment="1" applyBorder="1" applyFont="1" applyNumberFormat="1">
      <alignment horizontal="right" vertical="bottom"/>
    </xf>
    <xf borderId="2" fillId="0" fontId="4" numFmtId="0" xfId="0" applyAlignment="1" applyBorder="1" applyFont="1">
      <alignment horizontal="right" shrinkToFit="0" vertical="bottom" wrapText="1"/>
    </xf>
    <xf borderId="15" fillId="0" fontId="2" numFmtId="0" xfId="0" applyAlignment="1" applyBorder="1" applyFont="1">
      <alignment horizontal="center" shrinkToFit="0" vertical="bottom" wrapText="1"/>
    </xf>
    <xf borderId="2" fillId="2" fontId="2" numFmtId="0" xfId="0" applyAlignment="1" applyBorder="1" applyFont="1">
      <alignment horizontal="center" vertical="bottom"/>
    </xf>
    <xf borderId="20" fillId="0" fontId="3" numFmtId="2" xfId="0" applyAlignment="1" applyBorder="1" applyFont="1" applyNumberFormat="1">
      <alignment vertical="bottom"/>
    </xf>
    <xf borderId="20" fillId="0" fontId="3" numFmtId="2" xfId="0" applyAlignment="1" applyBorder="1" applyFont="1" applyNumberFormat="1">
      <alignment horizontal="right" vertical="bottom"/>
    </xf>
    <xf borderId="20" fillId="0" fontId="3" numFmtId="0" xfId="0" applyAlignment="1" applyBorder="1" applyFont="1">
      <alignment vertical="bottom"/>
    </xf>
    <xf borderId="2" fillId="2" fontId="7" numFmtId="0" xfId="0" applyAlignment="1" applyBorder="1" applyFont="1">
      <alignment horizontal="center" vertical="bottom"/>
    </xf>
    <xf borderId="11" fillId="0" fontId="3" numFmtId="0" xfId="0" applyAlignment="1" applyBorder="1" applyFont="1">
      <alignment vertical="bottom"/>
    </xf>
    <xf borderId="12" fillId="0" fontId="3" numFmtId="0" xfId="0" applyAlignment="1" applyBorder="1" applyFont="1">
      <alignment vertical="bottom"/>
    </xf>
    <xf borderId="2" fillId="2" fontId="2" numFmtId="0" xfId="0" applyAlignment="1" applyBorder="1" applyFont="1">
      <alignment horizontal="center" shrinkToFit="0" vertical="bottom" wrapText="1"/>
    </xf>
    <xf borderId="10" fillId="0" fontId="3" numFmtId="2" xfId="0" applyAlignment="1" applyBorder="1" applyFont="1" applyNumberFormat="1">
      <alignment horizontal="right" vertical="bottom"/>
    </xf>
    <xf borderId="6" fillId="0" fontId="8" numFmtId="164" xfId="0" applyAlignment="1" applyBorder="1" applyFont="1" applyNumberFormat="1">
      <alignment horizontal="right" vertical="bottom"/>
    </xf>
    <xf borderId="10" fillId="0" fontId="8" numFmtId="164" xfId="0" applyAlignment="1" applyBorder="1" applyFont="1" applyNumberFormat="1">
      <alignment horizontal="right" vertical="bottom"/>
    </xf>
    <xf borderId="20" fillId="0" fontId="3" numFmtId="0" xfId="0" applyAlignment="1" applyBorder="1" applyFont="1">
      <alignment horizontal="right" vertical="bottom"/>
    </xf>
    <xf borderId="0" fillId="0" fontId="3" numFmtId="0" xfId="0" applyAlignment="1" applyFont="1">
      <alignment shrinkToFit="0" vertical="bottom" wrapText="1"/>
    </xf>
    <xf borderId="0" fillId="4" fontId="10" numFmtId="2" xfId="0" applyAlignment="1" applyFill="1" applyFont="1" applyNumberFormat="1">
      <alignment horizontal="right" vertical="top"/>
    </xf>
    <xf borderId="2" fillId="2" fontId="2" numFmtId="0" xfId="0" applyAlignment="1" applyBorder="1" applyFont="1">
      <alignment vertical="bottom"/>
    </xf>
    <xf borderId="1" fillId="0" fontId="3" numFmtId="0" xfId="0" applyAlignment="1" applyBorder="1" applyFont="1">
      <alignment vertical="bottom"/>
    </xf>
    <xf borderId="1" fillId="0" fontId="3" numFmtId="0" xfId="0" applyBorder="1" applyFont="1"/>
    <xf borderId="5" fillId="0" fontId="2" numFmtId="0" xfId="0" applyAlignment="1" applyBorder="1" applyFont="1">
      <alignment vertical="bottom"/>
    </xf>
    <xf borderId="6" fillId="0" fontId="2" numFmtId="0" xfId="0" applyAlignment="1" applyBorder="1" applyFont="1">
      <alignment horizontal="center"/>
    </xf>
    <xf borderId="2" fillId="0" fontId="3" numFmtId="0" xfId="0" applyBorder="1" applyFont="1"/>
    <xf borderId="6" fillId="0" fontId="2" numFmtId="0" xfId="0" applyAlignment="1" applyBorder="1" applyFont="1">
      <alignment horizontal="center" shrinkToFit="0" wrapText="1"/>
    </xf>
    <xf borderId="6" fillId="0" fontId="3" numFmtId="0" xfId="0" applyAlignment="1" applyBorder="1" applyFont="1">
      <alignment horizontal="center"/>
    </xf>
    <xf borderId="2" fillId="0" fontId="2" numFmtId="0" xfId="0" applyAlignment="1" applyBorder="1" applyFont="1">
      <alignment horizontal="right" vertical="bottom"/>
    </xf>
    <xf borderId="2" fillId="0" fontId="2" numFmtId="0" xfId="0" applyAlignment="1" applyBorder="1" applyFont="1">
      <alignment vertical="bottom"/>
    </xf>
    <xf borderId="0" fillId="0" fontId="3" numFmtId="0" xfId="0" applyFont="1"/>
    <xf borderId="2" fillId="2" fontId="3" numFmtId="2" xfId="0" applyAlignment="1" applyBorder="1" applyFont="1" applyNumberFormat="1">
      <alignment horizontal="right" vertical="bottom"/>
    </xf>
    <xf borderId="10" fillId="0" fontId="3" numFmtId="2" xfId="0" applyAlignment="1" applyBorder="1" applyFont="1" applyNumberFormat="1">
      <alignment vertical="bottom"/>
    </xf>
    <xf borderId="1" fillId="2" fontId="3" numFmtId="0" xfId="0" applyAlignment="1" applyBorder="1" applyFont="1">
      <alignment vertical="bottom"/>
    </xf>
    <xf borderId="6" fillId="2" fontId="3" numFmtId="2" xfId="0" applyAlignment="1" applyBorder="1" applyFont="1" applyNumberFormat="1">
      <alignment vertical="bottom"/>
    </xf>
    <xf borderId="21" fillId="2" fontId="3" numFmtId="0" xfId="0" applyAlignment="1" applyBorder="1" applyFont="1">
      <alignment vertical="bottom"/>
    </xf>
    <xf borderId="6" fillId="0" fontId="3" numFmtId="2" xfId="0" applyAlignment="1" applyBorder="1" applyFont="1" applyNumberFormat="1">
      <alignment horizontal="right" vertical="bottom"/>
    </xf>
    <xf borderId="1" fillId="2" fontId="3" numFmtId="2" xfId="0" applyAlignment="1" applyBorder="1" applyFont="1" applyNumberFormat="1">
      <alignment vertical="top"/>
    </xf>
    <xf borderId="21" fillId="2" fontId="3" numFmtId="2" xfId="0" applyAlignment="1" applyBorder="1" applyFont="1" applyNumberFormat="1">
      <alignment vertical="top"/>
    </xf>
    <xf borderId="1" fillId="2" fontId="3" numFmtId="2" xfId="0" applyAlignment="1" applyBorder="1" applyFont="1" applyNumberFormat="1">
      <alignment vertical="bottom"/>
    </xf>
    <xf borderId="6" fillId="0" fontId="3" numFmtId="2" xfId="0" applyAlignment="1" applyBorder="1" applyFont="1" applyNumberFormat="1">
      <alignment vertical="bottom"/>
    </xf>
    <xf borderId="22" fillId="2" fontId="3" numFmtId="2" xfId="0" applyAlignment="1" applyBorder="1" applyFont="1" applyNumberFormat="1">
      <alignment vertical="bottom"/>
    </xf>
    <xf borderId="20" fillId="0" fontId="4" numFmtId="0" xfId="0" applyAlignment="1" applyBorder="1" applyFont="1">
      <alignment horizontal="right" vertical="bottom"/>
    </xf>
    <xf borderId="11" fillId="2" fontId="3" numFmtId="0" xfId="0" applyAlignment="1" applyBorder="1" applyFont="1">
      <alignment vertical="bottom"/>
    </xf>
    <xf borderId="11" fillId="0" fontId="4" numFmtId="0" xfId="0" applyAlignment="1" applyBorder="1" applyFont="1">
      <alignment horizontal="right" shrinkToFit="0" vertical="bottom" wrapText="1"/>
    </xf>
    <xf borderId="10" fillId="0" fontId="3" numFmtId="0" xfId="0" applyAlignment="1" applyBorder="1" applyFont="1">
      <alignment vertical="bottom"/>
    </xf>
    <xf borderId="22" fillId="2" fontId="3" numFmtId="2" xfId="0" applyAlignment="1" applyBorder="1" applyFont="1" applyNumberFormat="1">
      <alignment vertical="top"/>
    </xf>
    <xf borderId="11" fillId="2" fontId="3" numFmtId="2" xfId="0" applyAlignment="1" applyBorder="1" applyFont="1" applyNumberFormat="1">
      <alignment vertical="bottom"/>
    </xf>
    <xf borderId="0" fillId="0" fontId="1" numFmtId="0" xfId="0" applyAlignment="1" applyFont="1">
      <alignment readingOrder="0"/>
    </xf>
    <xf borderId="0" fillId="5" fontId="11" numFmtId="0" xfId="0" applyAlignment="1" applyFill="1" applyFont="1">
      <alignment shrinkToFit="0" vertical="bottom" wrapText="1"/>
    </xf>
    <xf borderId="0" fillId="5" fontId="12" numFmtId="0" xfId="0" applyAlignment="1" applyFont="1">
      <alignment shrinkToFit="0" vertical="bottom" wrapText="1"/>
    </xf>
    <xf borderId="0" fillId="5" fontId="11" numFmtId="165" xfId="0" applyAlignment="1" applyFont="1" applyNumberFormat="1">
      <alignment shrinkToFit="0" vertical="bottom" wrapText="1"/>
    </xf>
    <xf borderId="0" fillId="5" fontId="11" numFmtId="46" xfId="0" applyAlignment="1" applyFont="1" applyNumberFormat="1">
      <alignment shrinkToFit="0" vertical="bottom" wrapText="1"/>
    </xf>
    <xf borderId="0" fillId="5" fontId="13" numFmtId="0" xfId="0" applyAlignment="1" applyFont="1">
      <alignment vertical="bottom"/>
    </xf>
    <xf borderId="0" fillId="5" fontId="14" numFmtId="0" xfId="0" applyAlignment="1" applyFont="1">
      <alignment shrinkToFit="0" vertical="bottom" wrapText="1"/>
    </xf>
    <xf borderId="0" fillId="5" fontId="11" numFmtId="0" xfId="0" applyAlignment="1" applyFont="1">
      <alignment shrinkToFit="0" vertical="bottom" wrapText="1"/>
    </xf>
    <xf borderId="0" fillId="5" fontId="13" numFmtId="0" xfId="0" applyAlignment="1" applyFont="1">
      <alignment shrinkToFit="0" vertical="bottom" wrapText="1"/>
    </xf>
    <xf borderId="0" fillId="5" fontId="15" numFmtId="0" xfId="0" applyAlignment="1" applyFont="1">
      <alignment shrinkToFit="0" vertical="bottom" wrapText="1"/>
    </xf>
    <xf borderId="0" fillId="2" fontId="2" numFmtId="0" xfId="0" applyAlignment="1" applyFont="1">
      <alignment readingOrder="0" vertical="bottom"/>
    </xf>
    <xf borderId="0" fillId="6" fontId="11" numFmtId="0" xfId="0" applyAlignment="1" applyFill="1" applyFont="1">
      <alignment shrinkToFit="0" vertical="bottom" wrapText="1"/>
    </xf>
    <xf borderId="0" fillId="6" fontId="4" numFmtId="0" xfId="0" applyAlignment="1" applyFont="1">
      <alignment shrinkToFit="0" vertical="bottom" wrapText="1"/>
    </xf>
    <xf borderId="0" fillId="6" fontId="4" numFmtId="0" xfId="0" applyAlignment="1" applyFont="1">
      <alignment horizontal="right" shrinkToFit="0" vertical="bottom" wrapText="1"/>
    </xf>
    <xf borderId="0" fillId="6" fontId="4" numFmtId="0" xfId="0" applyAlignment="1" applyFont="1">
      <alignment vertical="bottom"/>
    </xf>
    <xf borderId="0" fillId="7" fontId="4" numFmtId="0" xfId="0" applyAlignment="1" applyFill="1" applyFont="1">
      <alignment shrinkToFit="0" vertical="bottom" wrapText="1"/>
    </xf>
    <xf borderId="0" fillId="6" fontId="4" numFmtId="166" xfId="0" applyAlignment="1" applyFont="1" applyNumberFormat="1">
      <alignment horizontal="right" shrinkToFit="0" vertical="bottom" wrapText="1"/>
    </xf>
    <xf borderId="0" fillId="6" fontId="4" numFmtId="165" xfId="0" applyAlignment="1" applyFont="1" applyNumberFormat="1">
      <alignment horizontal="right" shrinkToFit="0" vertical="bottom" wrapText="1"/>
    </xf>
    <xf borderId="0" fillId="6" fontId="4" numFmtId="21" xfId="0" applyAlignment="1" applyFont="1" applyNumberFormat="1">
      <alignment horizontal="right" shrinkToFit="0" vertical="bottom" wrapText="1"/>
    </xf>
    <xf borderId="0" fillId="6" fontId="4" numFmtId="21" xfId="0" applyAlignment="1" applyFont="1" applyNumberFormat="1">
      <alignment vertical="bottom"/>
    </xf>
    <xf borderId="0" fillId="6" fontId="4" numFmtId="165" xfId="0" applyAlignment="1" applyFont="1" applyNumberFormat="1">
      <alignment vertical="bottom"/>
    </xf>
    <xf borderId="0" fillId="6" fontId="4" numFmtId="0" xfId="0" applyAlignment="1" applyFont="1">
      <alignment horizontal="right" vertical="bottom"/>
    </xf>
    <xf borderId="0" fillId="6" fontId="4" numFmtId="46" xfId="0" applyAlignment="1" applyFont="1" applyNumberFormat="1">
      <alignment horizontal="right" shrinkToFit="0" vertical="bottom" wrapText="1"/>
    </xf>
    <xf borderId="0" fillId="6" fontId="4" numFmtId="0" xfId="0" applyAlignment="1" applyFont="1">
      <alignment horizontal="center" shrinkToFit="0" vertical="bottom" wrapText="1"/>
    </xf>
    <xf borderId="0" fillId="6" fontId="4" numFmtId="167" xfId="0" applyAlignment="1" applyFont="1" applyNumberFormat="1">
      <alignment horizontal="right" shrinkToFit="0" vertical="bottom" wrapText="1"/>
    </xf>
    <xf borderId="0" fillId="6" fontId="4" numFmtId="46" xfId="0" applyAlignment="1" applyFont="1" applyNumberFormat="1">
      <alignment vertical="bottom"/>
    </xf>
    <xf borderId="0" fillId="0" fontId="11" numFmtId="0" xfId="0" applyAlignment="1" applyFont="1">
      <alignment shrinkToFit="0" vertical="bottom" wrapText="1"/>
    </xf>
    <xf borderId="0" fillId="0" fontId="4" numFmtId="0" xfId="0" applyAlignment="1" applyFont="1">
      <alignment shrinkToFit="0" vertical="bottom" wrapText="1"/>
    </xf>
    <xf borderId="0" fillId="0" fontId="4" numFmtId="0" xfId="0" applyAlignment="1" applyFont="1">
      <alignment horizontal="right" shrinkToFit="0" vertical="bottom" wrapText="1"/>
    </xf>
    <xf borderId="0" fillId="7" fontId="4" numFmtId="0" xfId="0" applyAlignment="1" applyFont="1">
      <alignment vertical="bottom"/>
    </xf>
    <xf borderId="0" fillId="0" fontId="4" numFmtId="0" xfId="0" applyAlignment="1" applyFont="1">
      <alignment vertical="bottom"/>
    </xf>
    <xf borderId="0" fillId="0" fontId="4" numFmtId="166" xfId="0" applyAlignment="1" applyFont="1" applyNumberFormat="1">
      <alignment horizontal="right" shrinkToFit="0" vertical="bottom" wrapText="1"/>
    </xf>
    <xf borderId="0" fillId="0" fontId="4" numFmtId="165" xfId="0" applyAlignment="1" applyFont="1" applyNumberFormat="1">
      <alignment horizontal="right" shrinkToFit="0" vertical="bottom" wrapText="1"/>
    </xf>
    <xf borderId="0" fillId="0" fontId="4" numFmtId="21" xfId="0" applyAlignment="1" applyFont="1" applyNumberFormat="1">
      <alignment horizontal="right" shrinkToFit="0" vertical="bottom" wrapText="1"/>
    </xf>
    <xf borderId="0" fillId="0" fontId="4" numFmtId="21" xfId="0" applyAlignment="1" applyFont="1" applyNumberFormat="1">
      <alignment vertical="bottom"/>
    </xf>
    <xf borderId="0" fillId="0" fontId="4" numFmtId="165" xfId="0" applyAlignment="1" applyFont="1" applyNumberFormat="1">
      <alignment vertical="bottom"/>
    </xf>
    <xf borderId="0" fillId="0" fontId="4" numFmtId="0" xfId="0" applyAlignment="1" applyFont="1">
      <alignment horizontal="right" vertical="bottom"/>
    </xf>
    <xf borderId="0" fillId="0" fontId="4" numFmtId="46" xfId="0" applyAlignment="1" applyFont="1" applyNumberFormat="1">
      <alignment horizontal="right" shrinkToFit="0" vertical="bottom" wrapText="1"/>
    </xf>
    <xf borderId="0" fillId="7" fontId="16" numFmtId="0" xfId="0" applyAlignment="1" applyFont="1">
      <alignment vertical="bottom"/>
    </xf>
    <xf borderId="0" fillId="0" fontId="4" numFmtId="168" xfId="0" applyAlignment="1" applyFont="1" applyNumberFormat="1">
      <alignment horizontal="right" shrinkToFit="0" vertical="bottom" wrapText="1"/>
    </xf>
    <xf borderId="0" fillId="8" fontId="11" numFmtId="0" xfId="0" applyAlignment="1" applyFill="1" applyFont="1">
      <alignment shrinkToFit="0" vertical="bottom" wrapText="1"/>
    </xf>
    <xf borderId="0" fillId="6" fontId="4" numFmtId="14" xfId="0" applyAlignment="1" applyFont="1" applyNumberFormat="1">
      <alignment horizontal="right" shrinkToFit="0" vertical="bottom" wrapText="1"/>
    </xf>
    <xf borderId="0" fillId="6" fontId="4" numFmtId="4" xfId="0" applyAlignment="1" applyFont="1" applyNumberFormat="1">
      <alignment horizontal="right" shrinkToFit="0" vertical="bottom" wrapText="1"/>
    </xf>
    <xf borderId="0" fillId="6" fontId="16" numFmtId="0" xfId="0" applyAlignment="1" applyFont="1">
      <alignment horizontal="right" vertical="bottom"/>
    </xf>
    <xf borderId="0" fillId="9" fontId="4" numFmtId="0" xfId="0" applyAlignment="1" applyFill="1" applyFont="1">
      <alignment shrinkToFit="0" vertical="bottom" wrapText="1"/>
    </xf>
    <xf borderId="0" fillId="9" fontId="4" numFmtId="0" xfId="0" applyAlignment="1" applyFont="1">
      <alignment vertical="bottom"/>
    </xf>
    <xf borderId="0" fillId="6" fontId="16" numFmtId="0" xfId="0" applyAlignment="1" applyFont="1">
      <alignment vertical="bottom"/>
    </xf>
    <xf borderId="0" fillId="8" fontId="13" numFmtId="0" xfId="0" applyAlignment="1" applyFont="1">
      <alignment shrinkToFit="0" vertical="bottom" wrapText="1"/>
    </xf>
    <xf borderId="0" fillId="6" fontId="16" numFmtId="14" xfId="0" applyAlignment="1" applyFont="1" applyNumberFormat="1">
      <alignment horizontal="right" shrinkToFit="0" vertical="bottom" wrapText="1"/>
    </xf>
    <xf borderId="0" fillId="6" fontId="16" numFmtId="0" xfId="0" applyAlignment="1" applyFont="1">
      <alignment shrinkToFit="0" vertical="bottom" wrapText="1"/>
    </xf>
    <xf borderId="0" fillId="6" fontId="16" numFmtId="0" xfId="0" applyAlignment="1" applyFont="1">
      <alignment horizontal="right" shrinkToFit="0" vertical="bottom" wrapText="1"/>
    </xf>
    <xf borderId="0" fillId="6" fontId="16" numFmtId="165" xfId="0" applyAlignment="1" applyFont="1" applyNumberFormat="1">
      <alignment horizontal="right" shrinkToFit="0" vertical="bottom" wrapText="1"/>
    </xf>
    <xf borderId="0" fillId="6" fontId="16" numFmtId="0" xfId="0" applyAlignment="1" applyFont="1">
      <alignment horizontal="right" shrinkToFit="0" vertical="bottom" wrapText="1"/>
    </xf>
    <xf borderId="0" fillId="6" fontId="16" numFmtId="46" xfId="0" applyAlignment="1" applyFont="1" applyNumberFormat="1">
      <alignment horizontal="right" shrinkToFit="0" vertical="bottom" wrapText="1"/>
    </xf>
    <xf borderId="0" fillId="9" fontId="4" numFmtId="0" xfId="0" applyAlignment="1" applyFont="1">
      <alignment horizontal="right" shrinkToFit="0" vertical="bottom" wrapText="1"/>
    </xf>
    <xf borderId="0" fillId="10" fontId="11" numFmtId="0" xfId="0" applyAlignment="1" applyFill="1" applyFont="1">
      <alignment shrinkToFit="0" vertical="bottom" wrapText="1"/>
    </xf>
    <xf borderId="0" fillId="7" fontId="14" numFmtId="0" xfId="0" applyAlignment="1" applyFont="1">
      <alignment shrinkToFit="0" vertical="bottom" wrapText="1"/>
    </xf>
    <xf borderId="0" fillId="6" fontId="4" numFmtId="169" xfId="0" applyAlignment="1" applyFont="1" applyNumberFormat="1">
      <alignment horizontal="right" shrinkToFit="0" vertical="bottom" wrapText="1"/>
    </xf>
    <xf borderId="0" fillId="6" fontId="17" numFmtId="0" xfId="0" applyAlignment="1" applyFont="1">
      <alignment horizontal="right" vertical="bottom"/>
    </xf>
    <xf borderId="0" fillId="11" fontId="11" numFmtId="0" xfId="0" applyAlignment="1" applyFill="1" applyFont="1">
      <alignment shrinkToFit="0" vertical="bottom" wrapText="1"/>
    </xf>
    <xf borderId="0" fillId="6" fontId="14" numFmtId="0" xfId="0" applyAlignment="1" applyFont="1">
      <alignment shrinkToFit="0" vertical="bottom" wrapText="1"/>
    </xf>
    <xf borderId="0" fillId="6" fontId="4" numFmtId="14" xfId="0" applyAlignment="1" applyFont="1" applyNumberFormat="1">
      <alignment vertical="bottom"/>
    </xf>
    <xf borderId="0" fillId="6" fontId="14" numFmtId="0" xfId="0" applyAlignment="1" applyFont="1">
      <alignment horizontal="right" shrinkToFit="0" vertical="bottom" wrapText="1"/>
    </xf>
    <xf borderId="0" fillId="10" fontId="13" numFmtId="0" xfId="0" applyAlignment="1" applyFont="1">
      <alignment shrinkToFit="0" vertical="bottom" wrapText="1"/>
    </xf>
    <xf borderId="0" fillId="6" fontId="16" numFmtId="165" xfId="0" applyAlignment="1" applyFont="1" applyNumberFormat="1">
      <alignment horizontal="right" vertical="bottom"/>
    </xf>
    <xf borderId="0" fillId="6" fontId="4" numFmtId="20" xfId="0" applyAlignment="1" applyFont="1" applyNumberFormat="1">
      <alignment vertical="bottom"/>
    </xf>
    <xf borderId="0" fillId="6" fontId="4" numFmtId="170" xfId="0" applyAlignment="1" applyFont="1" applyNumberFormat="1">
      <alignment horizontal="right" shrinkToFit="0" vertical="bottom" wrapText="1"/>
    </xf>
    <xf borderId="0" fillId="6" fontId="4" numFmtId="20" xfId="0" applyAlignment="1" applyFont="1" applyNumberFormat="1">
      <alignment horizontal="right" shrinkToFit="0" vertical="bottom" wrapText="1"/>
    </xf>
    <xf borderId="0" fillId="6" fontId="4" numFmtId="166" xfId="0" applyAlignment="1" applyFont="1" applyNumberFormat="1">
      <alignment vertical="bottom"/>
    </xf>
    <xf borderId="0" fillId="5" fontId="11" numFmtId="4" xfId="0" applyAlignment="1" applyFont="1" applyNumberFormat="1">
      <alignment readingOrder="0" shrinkToFit="0" vertical="bottom" wrapText="1"/>
    </xf>
    <xf borderId="0" fillId="0" fontId="1" numFmtId="4" xfId="0" applyAlignment="1" applyFont="1" applyNumberFormat="1">
      <alignment readingOrder="0"/>
    </xf>
    <xf borderId="0" fillId="0" fontId="4" numFmtId="0" xfId="0" applyAlignment="1" applyFont="1">
      <alignment readingOrder="0" shrinkToFit="0" vertical="bottom" wrapText="1"/>
    </xf>
    <xf borderId="0" fillId="0" fontId="4" numFmtId="0" xfId="0" applyAlignment="1" applyFont="1">
      <alignment horizontal="center" shrinkToFit="0" vertical="bottom" wrapText="1"/>
    </xf>
    <xf borderId="0" fillId="0" fontId="4" numFmtId="167" xfId="0" applyAlignment="1" applyFont="1" applyNumberFormat="1">
      <alignment horizontal="right" shrinkToFit="0" vertical="bottom" wrapText="1"/>
    </xf>
    <xf borderId="0" fillId="0" fontId="4" numFmtId="46" xfId="0" applyAlignment="1" applyFont="1" applyNumberFormat="1">
      <alignment vertical="bottom"/>
    </xf>
    <xf borderId="5" fillId="0" fontId="7" numFmtId="0" xfId="0" applyAlignment="1" applyBorder="1" applyFont="1">
      <alignment vertical="bottom"/>
    </xf>
    <xf borderId="0" fillId="0" fontId="16" numFmtId="0" xfId="0" applyAlignment="1" applyFont="1">
      <alignment vertical="bottom"/>
    </xf>
    <xf borderId="0" fillId="0" fontId="4" numFmtId="14" xfId="0" applyAlignment="1" applyFont="1" applyNumberFormat="1">
      <alignment horizontal="right" shrinkToFit="0" vertical="bottom" wrapText="1"/>
    </xf>
    <xf borderId="0" fillId="0" fontId="4" numFmtId="4" xfId="0" applyAlignment="1" applyFont="1" applyNumberFormat="1">
      <alignment vertical="bottom"/>
    </xf>
    <xf borderId="0" fillId="0" fontId="4" numFmtId="4" xfId="0" applyAlignment="1" applyFont="1" applyNumberFormat="1">
      <alignment horizontal="right" shrinkToFit="0" vertical="bottom" wrapText="1"/>
    </xf>
    <xf borderId="0" fillId="0" fontId="16" numFmtId="0" xfId="0" applyAlignment="1" applyFont="1">
      <alignment horizontal="right" vertical="bottom"/>
    </xf>
    <xf borderId="0" fillId="0" fontId="4" numFmtId="0" xfId="0" applyAlignment="1" applyFont="1">
      <alignment readingOrder="0" vertical="bottom"/>
    </xf>
    <xf borderId="0" fillId="0" fontId="16" numFmtId="14" xfId="0" applyAlignment="1" applyFont="1" applyNumberFormat="1">
      <alignment horizontal="right" shrinkToFit="0" vertical="bottom" wrapText="1"/>
    </xf>
    <xf borderId="0" fillId="0" fontId="16" numFmtId="0" xfId="0" applyAlignment="1" applyFont="1">
      <alignment shrinkToFit="0" vertical="bottom" wrapText="1"/>
    </xf>
    <xf borderId="0" fillId="0" fontId="16" numFmtId="0" xfId="0" applyAlignment="1" applyFont="1">
      <alignment horizontal="right" shrinkToFit="0" vertical="bottom" wrapText="1"/>
    </xf>
    <xf borderId="0" fillId="0" fontId="16" numFmtId="165" xfId="0" applyAlignment="1" applyFont="1" applyNumberFormat="1">
      <alignment horizontal="right" shrinkToFit="0" vertical="bottom" wrapText="1"/>
    </xf>
    <xf borderId="0" fillId="0" fontId="16" numFmtId="0" xfId="0" applyAlignment="1" applyFont="1">
      <alignment horizontal="right" shrinkToFit="0" vertical="bottom" wrapText="1"/>
    </xf>
    <xf borderId="0" fillId="0" fontId="16" numFmtId="46" xfId="0" applyAlignment="1" applyFont="1" applyNumberFormat="1">
      <alignment horizontal="right" shrinkToFit="0" vertical="bottom" wrapText="1"/>
    </xf>
    <xf borderId="0" fillId="0" fontId="14" numFmtId="0" xfId="0" applyAlignment="1" applyFont="1">
      <alignment shrinkToFit="0" vertical="bottom" wrapText="1"/>
    </xf>
    <xf borderId="0" fillId="0" fontId="4" numFmtId="169" xfId="0" applyAlignment="1" applyFont="1" applyNumberFormat="1">
      <alignment horizontal="right" shrinkToFit="0" vertical="bottom" wrapText="1"/>
    </xf>
    <xf borderId="0" fillId="0" fontId="17" numFmtId="0" xfId="0" applyAlignment="1" applyFont="1">
      <alignment horizontal="right" vertical="bottom"/>
    </xf>
    <xf borderId="0" fillId="0" fontId="4" numFmtId="14" xfId="0" applyAlignment="1" applyFont="1" applyNumberFormat="1">
      <alignment vertical="bottom"/>
    </xf>
    <xf borderId="0" fillId="0" fontId="14" numFmtId="0" xfId="0" applyAlignment="1" applyFont="1">
      <alignment horizontal="right" shrinkToFit="0" vertical="bottom" wrapText="1"/>
    </xf>
    <xf borderId="0" fillId="0" fontId="16" numFmtId="165" xfId="0" applyAlignment="1" applyFont="1" applyNumberFormat="1">
      <alignment horizontal="right" vertical="bottom"/>
    </xf>
    <xf borderId="0" fillId="0" fontId="4" numFmtId="170" xfId="0" applyAlignment="1" applyFont="1" applyNumberFormat="1">
      <alignment horizontal="right" shrinkToFit="0" vertical="bottom" wrapText="1"/>
    </xf>
    <xf borderId="0" fillId="0" fontId="4" numFmtId="20" xfId="0" applyAlignment="1" applyFont="1" applyNumberFormat="1">
      <alignment horizontal="right" shrinkToFit="0" vertical="bottom" wrapText="1"/>
    </xf>
    <xf borderId="0" fillId="0" fontId="4" numFmtId="20" xfId="0" applyAlignment="1" applyFont="1" applyNumberFormat="1">
      <alignment vertical="bottom"/>
    </xf>
    <xf borderId="0" fillId="0" fontId="4" numFmtId="166" xfId="0" applyAlignment="1" applyFont="1" applyNumberFormat="1">
      <alignment vertical="bottom"/>
    </xf>
    <xf borderId="0" fillId="0" fontId="1" numFmtId="4" xfId="0" applyFont="1" applyNumberFormat="1"/>
    <xf quotePrefix="1" borderId="0" fillId="0" fontId="1" numFmtId="0" xfId="0" applyAlignment="1" applyFont="1">
      <alignment readingOrder="0"/>
    </xf>
    <xf borderId="0" fillId="0" fontId="1" numFmtId="11" xfId="0" applyAlignment="1" applyFont="1" applyNumberFormat="1">
      <alignment readingOrder="0"/>
    </xf>
    <xf quotePrefix="1" borderId="0" fillId="2" fontId="1" numFmtId="0" xfId="0" applyAlignment="1" applyFont="1">
      <alignment readingOrder="0"/>
    </xf>
    <xf borderId="0" fillId="2" fontId="1" numFmtId="11" xfId="0" applyAlignment="1" applyFont="1" applyNumberFormat="1">
      <alignment readingOrder="0"/>
    </xf>
    <xf borderId="0" fillId="2" fontId="1" numFmtId="0" xfId="0" applyAlignment="1" applyFont="1">
      <alignment readingOrder="0"/>
    </xf>
    <xf borderId="0" fillId="2" fontId="1" numFmtId="0" xfId="0" applyFont="1"/>
  </cellXfs>
  <cellStyles count="1">
    <cellStyle xfId="0" name="Normal" builtinId="0"/>
  </cellStyles>
  <dxfs count="2">
    <dxf>
      <font/>
      <fill>
        <patternFill patternType="solid">
          <fgColor rgb="FF00FF00"/>
          <bgColor rgb="FF00FF00"/>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5.xml"/><Relationship Id="rId3" Type="http://schemas.openxmlformats.org/officeDocument/2006/relationships/vmlDrawing" Target="../drawings/vmlDrawing1.vml"/></Relationships>
</file>

<file path=xl/worksheets/_rels/sheet1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6.xml"/><Relationship Id="rId3"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c r="C1" s="1" t="s">
        <v>1</v>
      </c>
      <c r="D1" s="1" t="s">
        <v>2</v>
      </c>
      <c r="E1" s="1" t="s">
        <v>3</v>
      </c>
      <c r="F1" s="1" t="s">
        <v>4</v>
      </c>
      <c r="G1" s="3" t="s">
        <v>5</v>
      </c>
      <c r="H1" s="4" t="s">
        <v>6</v>
      </c>
      <c r="I1" s="1" t="s">
        <v>7</v>
      </c>
      <c r="J1" s="1" t="s">
        <v>8</v>
      </c>
      <c r="K1" s="1" t="s">
        <v>9</v>
      </c>
      <c r="L1" s="1" t="s">
        <v>10</v>
      </c>
      <c r="M1" s="1" t="s">
        <v>11</v>
      </c>
      <c r="N1" s="1" t="s">
        <v>12</v>
      </c>
      <c r="O1" s="5"/>
      <c r="P1" s="5"/>
      <c r="Q1" s="5"/>
      <c r="R1" s="5"/>
      <c r="S1" s="5"/>
      <c r="T1" s="5"/>
      <c r="U1" s="5"/>
      <c r="V1" s="5"/>
      <c r="W1" s="5"/>
      <c r="X1" s="5"/>
      <c r="Y1" s="5"/>
      <c r="Z1" s="5"/>
      <c r="AA1" s="5"/>
    </row>
    <row r="2">
      <c r="A2" s="6" t="s">
        <v>13</v>
      </c>
      <c r="B2" s="7" t="s">
        <v>14</v>
      </c>
      <c r="C2" s="8">
        <v>1.944444444</v>
      </c>
      <c r="D2" s="9" t="s">
        <v>15</v>
      </c>
      <c r="E2" s="9" t="s">
        <v>15</v>
      </c>
      <c r="F2" s="9" t="s">
        <v>15</v>
      </c>
      <c r="G2" s="9" t="s">
        <v>15</v>
      </c>
      <c r="H2" s="9" t="s">
        <v>15</v>
      </c>
      <c r="I2" s="9" t="s">
        <v>15</v>
      </c>
      <c r="J2" s="10">
        <v>2.6576993897807246</v>
      </c>
      <c r="K2" s="8">
        <v>2.608695652</v>
      </c>
      <c r="L2" s="11">
        <v>15.095138916</v>
      </c>
      <c r="M2" s="12">
        <v>7.910821042533875</v>
      </c>
      <c r="N2" s="8">
        <v>2.34375</v>
      </c>
    </row>
    <row r="3">
      <c r="A3" s="13" t="s">
        <v>16</v>
      </c>
      <c r="B3" s="14"/>
      <c r="C3" s="8">
        <v>3.125</v>
      </c>
      <c r="D3" s="15">
        <v>2.8319604839999997</v>
      </c>
      <c r="E3" s="12">
        <v>1.0</v>
      </c>
      <c r="F3" s="12">
        <v>5.988127940387105</v>
      </c>
      <c r="G3" s="12">
        <v>5.218886863623705</v>
      </c>
      <c r="H3" s="15">
        <v>10.016688996</v>
      </c>
      <c r="I3" s="12">
        <v>0.0</v>
      </c>
      <c r="J3" s="10">
        <v>1.4612585849883442</v>
      </c>
      <c r="K3" s="8">
        <v>9.968847352</v>
      </c>
      <c r="L3" s="12">
        <v>0.3968253968253968</v>
      </c>
      <c r="M3" s="11">
        <v>8.168346452</v>
      </c>
      <c r="N3" s="8">
        <v>13.93939394</v>
      </c>
    </row>
    <row r="4">
      <c r="A4" s="13" t="s">
        <v>17</v>
      </c>
      <c r="B4" s="14"/>
      <c r="C4" s="9" t="s">
        <v>15</v>
      </c>
      <c r="D4" s="12">
        <v>3.227795621050864</v>
      </c>
      <c r="E4" s="12">
        <v>1.0</v>
      </c>
      <c r="F4" s="12">
        <v>0.5555555555555556</v>
      </c>
      <c r="G4" s="15">
        <v>1.58808933</v>
      </c>
      <c r="H4" s="15">
        <v>14.482631826666667</v>
      </c>
      <c r="I4" s="12">
        <v>6.170212766</v>
      </c>
      <c r="J4" s="10">
        <v>3.7884660423052474</v>
      </c>
      <c r="K4" s="9" t="s">
        <v>15</v>
      </c>
      <c r="L4" s="9" t="s">
        <v>15</v>
      </c>
      <c r="M4" s="11">
        <v>30.270845532499997</v>
      </c>
      <c r="N4" s="9" t="s">
        <v>15</v>
      </c>
    </row>
    <row r="5">
      <c r="A5" s="13" t="s">
        <v>18</v>
      </c>
      <c r="B5" s="14"/>
      <c r="C5" s="8">
        <v>2.097902098</v>
      </c>
      <c r="D5" s="12">
        <v>0.6749423416090082</v>
      </c>
      <c r="E5" s="9" t="s">
        <v>15</v>
      </c>
      <c r="F5" s="9" t="s">
        <v>15</v>
      </c>
      <c r="G5" s="12">
        <v>1.0173517868209048</v>
      </c>
      <c r="H5" s="15">
        <v>7.291557470666667</v>
      </c>
      <c r="I5" s="16">
        <v>0.9389671361502347</v>
      </c>
      <c r="J5" s="10">
        <v>1.5729489734521422</v>
      </c>
      <c r="K5" s="8">
        <v>7.624633431</v>
      </c>
      <c r="L5" s="12">
        <v>11.355711683580537</v>
      </c>
      <c r="M5" s="12">
        <v>16.899357473127964</v>
      </c>
      <c r="N5" s="8">
        <v>13.1147541</v>
      </c>
    </row>
    <row r="6">
      <c r="A6" s="13" t="s">
        <v>19</v>
      </c>
      <c r="B6" s="17"/>
      <c r="C6" s="8">
        <v>1.470588235</v>
      </c>
      <c r="D6" s="9" t="s">
        <v>15</v>
      </c>
      <c r="E6" s="9" t="s">
        <v>15</v>
      </c>
      <c r="F6" s="12">
        <v>1.6123882503192846</v>
      </c>
      <c r="G6" s="9" t="s">
        <v>15</v>
      </c>
      <c r="H6" s="15">
        <v>4.566807993966667</v>
      </c>
      <c r="I6" s="16">
        <v>0.0</v>
      </c>
      <c r="J6" s="10">
        <v>2.9936667879382193</v>
      </c>
      <c r="K6" s="8">
        <v>2.617801047</v>
      </c>
      <c r="L6" s="12">
        <v>10.619320899091344</v>
      </c>
      <c r="M6" s="11">
        <v>13.397073434749998</v>
      </c>
      <c r="N6" s="8">
        <v>1.886792453</v>
      </c>
    </row>
    <row r="7">
      <c r="A7" s="18"/>
      <c r="B7" s="19"/>
      <c r="C7" s="20"/>
    </row>
    <row r="8">
      <c r="A8" s="13" t="s">
        <v>20</v>
      </c>
      <c r="B8" s="21" t="s">
        <v>21</v>
      </c>
      <c r="C8" s="10">
        <v>3.5225335492275547</v>
      </c>
      <c r="D8" s="15">
        <v>2.443556158</v>
      </c>
      <c r="E8" s="22">
        <v>1.41904624425</v>
      </c>
      <c r="F8" s="10">
        <v>1.5650000000000002</v>
      </c>
      <c r="G8" s="12">
        <v>8.263403263403262</v>
      </c>
      <c r="H8" s="12">
        <v>10.482485955271727</v>
      </c>
      <c r="I8" s="9" t="s">
        <v>15</v>
      </c>
      <c r="J8" s="10">
        <v>1.816239316</v>
      </c>
      <c r="K8" s="10">
        <v>14.606519491576963</v>
      </c>
      <c r="L8" s="11">
        <v>2.7866638842500002</v>
      </c>
      <c r="M8" s="11">
        <v>10.86391773725</v>
      </c>
      <c r="N8" s="22">
        <v>2.3381593205</v>
      </c>
    </row>
    <row r="9">
      <c r="A9" s="13" t="s">
        <v>22</v>
      </c>
      <c r="B9" s="14"/>
      <c r="C9" s="23">
        <v>4.258241758</v>
      </c>
      <c r="D9" s="12">
        <v>1.4446539485359362</v>
      </c>
      <c r="E9" s="22">
        <v>3.01183452215</v>
      </c>
      <c r="F9" s="9" t="s">
        <v>15</v>
      </c>
      <c r="G9" s="15">
        <v>0.3472222223333334</v>
      </c>
      <c r="H9" s="12">
        <v>12.454318936877076</v>
      </c>
      <c r="I9" s="12">
        <v>31.74298333</v>
      </c>
      <c r="J9" s="10">
        <v>0.9776536313</v>
      </c>
      <c r="K9" s="23">
        <v>14.28247233</v>
      </c>
      <c r="L9" s="12">
        <v>6.1702672375287335</v>
      </c>
      <c r="M9" s="11">
        <v>7.50586495325</v>
      </c>
      <c r="N9" s="22">
        <v>9.6643675995</v>
      </c>
    </row>
    <row r="10">
      <c r="A10" s="13" t="s">
        <v>23</v>
      </c>
      <c r="B10" s="14"/>
      <c r="C10" s="9" t="s">
        <v>15</v>
      </c>
      <c r="D10" s="9" t="s">
        <v>15</v>
      </c>
      <c r="E10" s="22">
        <v>3.097125812</v>
      </c>
      <c r="F10" s="12">
        <v>13.045694127097804</v>
      </c>
      <c r="G10" s="9" t="s">
        <v>15</v>
      </c>
      <c r="H10" s="12">
        <v>7.787659811006114</v>
      </c>
      <c r="I10" s="16">
        <v>47.15447154471545</v>
      </c>
      <c r="J10" s="10">
        <v>0.4160887656</v>
      </c>
      <c r="K10" s="10">
        <v>12.348518927466296</v>
      </c>
      <c r="L10" s="12">
        <v>2.637379940166903</v>
      </c>
      <c r="M10" s="12">
        <v>0.6535947712418301</v>
      </c>
      <c r="N10" s="10">
        <v>5.160846039022256</v>
      </c>
    </row>
    <row r="11">
      <c r="A11" s="13" t="s">
        <v>24</v>
      </c>
      <c r="B11" s="14"/>
      <c r="C11" s="23">
        <v>3.794369645</v>
      </c>
      <c r="D11" s="12">
        <v>1.0695948176736454</v>
      </c>
      <c r="E11" s="10">
        <v>0.47737238355257716</v>
      </c>
      <c r="F11" s="12">
        <v>3.2764094143404487</v>
      </c>
      <c r="G11" s="12">
        <v>0.21097046413502107</v>
      </c>
      <c r="H11" s="12">
        <v>3.2982964842334175</v>
      </c>
      <c r="I11" s="16">
        <v>22.372881355932204</v>
      </c>
      <c r="J11" s="10">
        <v>0.882707963983634</v>
      </c>
      <c r="K11" s="12">
        <v>6.84576784815</v>
      </c>
      <c r="L11" s="12">
        <v>0.0</v>
      </c>
      <c r="M11" s="12">
        <v>3.7184243066596</v>
      </c>
      <c r="N11" s="10">
        <v>11.523115869853918</v>
      </c>
    </row>
    <row r="12">
      <c r="A12" s="13" t="s">
        <v>25</v>
      </c>
      <c r="B12" s="14"/>
      <c r="C12" s="10">
        <v>7.293983078180933</v>
      </c>
      <c r="D12" s="12">
        <v>2.2295357401324822</v>
      </c>
      <c r="E12" s="10">
        <v>1.7181488559118419</v>
      </c>
      <c r="F12" s="12">
        <v>6.051001720062863</v>
      </c>
      <c r="G12" s="12">
        <v>4.201265486431727</v>
      </c>
      <c r="H12" s="12">
        <v>5.908551787572919</v>
      </c>
      <c r="I12" s="12">
        <v>21.875</v>
      </c>
      <c r="J12" s="9" t="s">
        <v>15</v>
      </c>
      <c r="K12" s="9" t="s">
        <v>15</v>
      </c>
      <c r="L12" s="12">
        <v>4.238004650179666</v>
      </c>
      <c r="M12" s="12">
        <v>10.036225621525077</v>
      </c>
      <c r="N12" s="9" t="s">
        <v>15</v>
      </c>
    </row>
    <row r="13">
      <c r="A13" s="13" t="s">
        <v>26</v>
      </c>
      <c r="B13" s="14"/>
      <c r="C13" s="23">
        <v>3.05514158</v>
      </c>
      <c r="D13" s="15">
        <v>1.2349568783333333</v>
      </c>
      <c r="E13" s="9" t="s">
        <v>15</v>
      </c>
      <c r="F13" s="12">
        <v>3.155456417295813</v>
      </c>
      <c r="G13" s="15">
        <v>0.6328561453333333</v>
      </c>
      <c r="H13" s="15">
        <v>10.120148019666667</v>
      </c>
      <c r="I13" s="12">
        <v>39.50617283950617</v>
      </c>
      <c r="J13" s="9" t="s">
        <v>15</v>
      </c>
      <c r="K13" s="9" t="s">
        <v>15</v>
      </c>
      <c r="L13" s="12">
        <v>6.85424569794931</v>
      </c>
      <c r="M13" s="12">
        <v>15.976689976689977</v>
      </c>
      <c r="N13" s="9" t="s">
        <v>15</v>
      </c>
    </row>
    <row r="14">
      <c r="A14" s="13" t="s">
        <v>27</v>
      </c>
      <c r="B14" s="14"/>
      <c r="C14" s="9" t="s">
        <v>15</v>
      </c>
      <c r="D14" s="15">
        <v>1.0004342796333334</v>
      </c>
      <c r="E14" s="10">
        <v>4.186928102701338</v>
      </c>
      <c r="F14" s="10">
        <v>1.1718</v>
      </c>
      <c r="G14" s="12">
        <v>7.59718775847808</v>
      </c>
      <c r="H14" s="12">
        <v>10.18594263306195</v>
      </c>
      <c r="I14" s="12">
        <v>18.421052631578945</v>
      </c>
      <c r="J14" s="9" t="s">
        <v>15</v>
      </c>
      <c r="K14" s="9" t="s">
        <v>15</v>
      </c>
      <c r="L14" s="9" t="s">
        <v>15</v>
      </c>
      <c r="M14" s="9" t="s">
        <v>15</v>
      </c>
      <c r="N14" s="9" t="s">
        <v>15</v>
      </c>
    </row>
    <row r="15">
      <c r="A15" s="13"/>
      <c r="B15" s="17"/>
      <c r="C15" s="20"/>
      <c r="E15" s="24"/>
      <c r="F15" s="20"/>
      <c r="G15" s="20"/>
      <c r="H15" s="24"/>
      <c r="L15" s="20"/>
      <c r="M15" s="20"/>
      <c r="N15" s="20"/>
    </row>
    <row r="16">
      <c r="A16" s="25" t="s">
        <v>28</v>
      </c>
      <c r="B16" s="21" t="s">
        <v>29</v>
      </c>
      <c r="C16" s="23">
        <v>9.359104781</v>
      </c>
      <c r="D16" s="12">
        <v>2.223772912139952</v>
      </c>
      <c r="E16" s="22">
        <v>6.10788550575</v>
      </c>
      <c r="F16" s="10">
        <v>8.5925</v>
      </c>
      <c r="G16" s="12">
        <v>1.9055829716392174</v>
      </c>
      <c r="H16" s="12">
        <v>10.831212102398544</v>
      </c>
      <c r="I16" s="26">
        <v>90.96562118</v>
      </c>
      <c r="J16" s="10">
        <v>0.6681514477</v>
      </c>
      <c r="K16" s="9" t="s">
        <v>15</v>
      </c>
      <c r="L16" s="12">
        <v>7.3249179860219655</v>
      </c>
      <c r="M16" s="12">
        <v>3.4094292803970228</v>
      </c>
      <c r="N16" s="9" t="s">
        <v>15</v>
      </c>
    </row>
    <row r="17">
      <c r="A17" s="13" t="s">
        <v>30</v>
      </c>
      <c r="B17" s="14"/>
      <c r="C17" s="10">
        <v>1.2680000577804253</v>
      </c>
      <c r="D17" s="9" t="s">
        <v>15</v>
      </c>
      <c r="E17" s="22">
        <v>4.35341052275</v>
      </c>
      <c r="F17" s="10">
        <v>0.8771950000000001</v>
      </c>
      <c r="G17" s="12">
        <v>2.196462074510855</v>
      </c>
      <c r="H17" s="15">
        <v>5.916353383333333</v>
      </c>
      <c r="I17" s="12">
        <v>33.46462366</v>
      </c>
      <c r="J17" s="10">
        <v>0.0</v>
      </c>
      <c r="K17" s="10">
        <v>7.084642341</v>
      </c>
      <c r="L17" s="12">
        <v>0.0</v>
      </c>
      <c r="M17" s="12">
        <v>4.019457245263697</v>
      </c>
      <c r="N17" s="22">
        <v>14.0151495095</v>
      </c>
    </row>
    <row r="18">
      <c r="A18" s="18" t="s">
        <v>31</v>
      </c>
      <c r="B18" s="14"/>
      <c r="C18" s="10">
        <v>6.158530125698388</v>
      </c>
      <c r="D18" s="15">
        <v>4.274327617</v>
      </c>
      <c r="E18" s="22">
        <v>4.880810056107143</v>
      </c>
      <c r="F18" s="12">
        <v>7.874737945492662</v>
      </c>
      <c r="G18" s="15">
        <v>0.36832412533333336</v>
      </c>
      <c r="H18" s="12">
        <v>23.277006330406373</v>
      </c>
      <c r="I18" s="9" t="s">
        <v>15</v>
      </c>
      <c r="J18" s="10">
        <v>1.610017889</v>
      </c>
      <c r="K18" s="10">
        <v>15.46736889786763</v>
      </c>
      <c r="L18" s="11">
        <v>5.42290662075</v>
      </c>
      <c r="M18" s="12">
        <v>14.84833133769304</v>
      </c>
      <c r="N18" s="22">
        <v>5.937910066625</v>
      </c>
    </row>
    <row r="19">
      <c r="A19" s="18" t="s">
        <v>32</v>
      </c>
      <c r="B19" s="14"/>
      <c r="C19" s="10">
        <v>2.2586130222094334</v>
      </c>
      <c r="D19" s="9" t="s">
        <v>15</v>
      </c>
      <c r="E19" s="10">
        <v>0.8005563407573458</v>
      </c>
      <c r="F19" s="12">
        <v>3.755645889792231</v>
      </c>
      <c r="G19" s="9" t="s">
        <v>15</v>
      </c>
      <c r="H19" s="12">
        <v>1.9797589574774874</v>
      </c>
      <c r="I19" s="9" t="s">
        <v>15</v>
      </c>
      <c r="J19" s="10">
        <v>0.22675736961451246</v>
      </c>
      <c r="K19" s="10">
        <v>2.2670312143996356</v>
      </c>
      <c r="L19" s="11">
        <v>3.42531917325</v>
      </c>
      <c r="M19" s="11">
        <v>4.21935987375</v>
      </c>
      <c r="N19" s="10">
        <v>4.969715026357158</v>
      </c>
    </row>
    <row r="20">
      <c r="A20" s="18" t="s">
        <v>33</v>
      </c>
      <c r="B20" s="14"/>
      <c r="C20" s="23">
        <v>4.274084125</v>
      </c>
      <c r="D20" s="12">
        <v>1.3724198506807201</v>
      </c>
      <c r="E20" s="10">
        <v>1.0394060536836094</v>
      </c>
      <c r="F20" s="9" t="s">
        <v>15</v>
      </c>
      <c r="G20" s="12">
        <v>0.2808988764044944</v>
      </c>
      <c r="H20" s="12">
        <v>13.71057441326231</v>
      </c>
      <c r="I20" s="16">
        <v>20.754716981132077</v>
      </c>
      <c r="J20" s="9" t="s">
        <v>15</v>
      </c>
      <c r="K20" s="9" t="s">
        <v>15</v>
      </c>
      <c r="L20" s="12">
        <v>7.341044344611265</v>
      </c>
      <c r="M20" s="12">
        <v>9.808930929474222</v>
      </c>
      <c r="N20" s="9" t="s">
        <v>15</v>
      </c>
    </row>
    <row r="21">
      <c r="A21" s="18" t="s">
        <v>34</v>
      </c>
      <c r="B21" s="14"/>
      <c r="C21" s="10">
        <v>5.960968745683582</v>
      </c>
      <c r="D21" s="9" t="s">
        <v>15</v>
      </c>
      <c r="E21" s="10">
        <v>8.202050486685843</v>
      </c>
      <c r="F21" s="12">
        <v>2.8632478632478633</v>
      </c>
      <c r="G21" s="12">
        <v>2.5521825787940515</v>
      </c>
      <c r="H21" s="12">
        <v>1.4239914507079883</v>
      </c>
      <c r="I21" s="12">
        <v>32.6530612244898</v>
      </c>
      <c r="J21" s="9" t="s">
        <v>15</v>
      </c>
      <c r="K21" s="9" t="s">
        <v>15</v>
      </c>
      <c r="L21" s="12">
        <v>2.8631432526234684</v>
      </c>
      <c r="M21" s="12">
        <v>9.168412835367107</v>
      </c>
      <c r="N21" s="9" t="s">
        <v>15</v>
      </c>
    </row>
    <row r="22">
      <c r="A22" s="18" t="s">
        <v>35</v>
      </c>
      <c r="B22" s="14"/>
      <c r="C22" s="9" t="s">
        <v>15</v>
      </c>
      <c r="D22" s="12">
        <v>3.1089988926955066</v>
      </c>
      <c r="E22" s="10">
        <v>1.594104655485338</v>
      </c>
      <c r="F22" s="9" t="s">
        <v>15</v>
      </c>
      <c r="G22" s="15">
        <v>0.6329113923333333</v>
      </c>
      <c r="H22" s="9" t="s">
        <v>15</v>
      </c>
      <c r="I22" s="12">
        <v>34.48275862068966</v>
      </c>
      <c r="J22" s="9" t="s">
        <v>15</v>
      </c>
      <c r="K22" s="9" t="s">
        <v>15</v>
      </c>
      <c r="L22" s="9" t="s">
        <v>15</v>
      </c>
      <c r="M22" s="9" t="s">
        <v>15</v>
      </c>
      <c r="N22" s="9" t="s">
        <v>15</v>
      </c>
    </row>
    <row r="23">
      <c r="A23" s="13"/>
      <c r="B23" s="17"/>
      <c r="C23" s="20"/>
      <c r="E23" s="27"/>
      <c r="F23" s="20"/>
      <c r="G23" s="28"/>
      <c r="H23" s="24"/>
      <c r="L23" s="20"/>
      <c r="M23" s="20"/>
      <c r="N23" s="20"/>
    </row>
    <row r="24">
      <c r="A24" s="13" t="s">
        <v>36</v>
      </c>
      <c r="B24" s="29" t="s">
        <v>37</v>
      </c>
      <c r="C24" s="10">
        <v>42.31692471848881</v>
      </c>
      <c r="D24" s="9" t="s">
        <v>15</v>
      </c>
      <c r="E24" s="10">
        <v>80.36599931323809</v>
      </c>
      <c r="F24" s="10">
        <v>82.38719999999999</v>
      </c>
      <c r="G24" s="9" t="s">
        <v>15</v>
      </c>
      <c r="H24" s="12">
        <v>31.190634923737196</v>
      </c>
      <c r="I24" s="12">
        <v>94.93</v>
      </c>
      <c r="J24" s="30">
        <v>91.99999585999076</v>
      </c>
      <c r="K24" s="9" t="s">
        <v>15</v>
      </c>
      <c r="L24" s="12">
        <v>8.144710980076834</v>
      </c>
      <c r="M24" s="12">
        <v>80.3398011760875</v>
      </c>
      <c r="N24" s="9" t="s">
        <v>15</v>
      </c>
    </row>
    <row r="25">
      <c r="A25" s="13" t="s">
        <v>38</v>
      </c>
      <c r="B25" s="14"/>
      <c r="C25" s="23">
        <v>38.76262626</v>
      </c>
      <c r="D25" s="12">
        <v>37.41408190377173</v>
      </c>
      <c r="E25" s="10">
        <v>40.1119390629591</v>
      </c>
      <c r="F25" s="31">
        <v>57.20000856430185</v>
      </c>
      <c r="G25" s="15">
        <v>25.969020036666667</v>
      </c>
      <c r="H25" s="12">
        <v>37.89130553978453</v>
      </c>
      <c r="I25" s="12">
        <v>85.65952641</v>
      </c>
      <c r="J25" s="30">
        <v>70.81864813575163</v>
      </c>
      <c r="K25" s="10">
        <v>69.60622414103256</v>
      </c>
      <c r="L25" s="12">
        <v>70.32912632259172</v>
      </c>
      <c r="M25" s="12">
        <v>70.0965815899088</v>
      </c>
      <c r="N25" s="10">
        <v>78.16952004238682</v>
      </c>
    </row>
    <row r="26">
      <c r="A26" s="13" t="s">
        <v>39</v>
      </c>
      <c r="B26" s="14"/>
      <c r="C26" s="23">
        <v>74.54667562</v>
      </c>
      <c r="D26" s="12">
        <v>36.99596198241185</v>
      </c>
      <c r="E26" s="10">
        <v>71.73941799015874</v>
      </c>
      <c r="F26" s="31">
        <v>68.2839246809835</v>
      </c>
      <c r="G26" s="12">
        <v>56.49606863392783</v>
      </c>
      <c r="H26" s="12">
        <v>58.16895046967257</v>
      </c>
      <c r="I26" s="16">
        <v>43.88297872340425</v>
      </c>
      <c r="J26" s="30">
        <v>66.42702763517774</v>
      </c>
      <c r="K26" s="10">
        <v>66.02438403127162</v>
      </c>
      <c r="L26" s="12">
        <v>38.75269549426853</v>
      </c>
      <c r="M26" s="12">
        <v>78.16091954022988</v>
      </c>
      <c r="N26" s="10">
        <v>68.53734391829458</v>
      </c>
    </row>
    <row r="27">
      <c r="A27" s="13" t="s">
        <v>40</v>
      </c>
      <c r="B27" s="14"/>
      <c r="C27" s="10">
        <v>71.04127930367497</v>
      </c>
      <c r="D27" s="15">
        <v>23.38153231</v>
      </c>
      <c r="E27" s="10">
        <v>52.20088574230624</v>
      </c>
      <c r="F27" s="31">
        <v>72.10305671089985</v>
      </c>
      <c r="G27" s="12">
        <v>58.6</v>
      </c>
      <c r="H27" s="9" t="s">
        <v>15</v>
      </c>
      <c r="I27" s="12">
        <v>60.048426150121074</v>
      </c>
      <c r="J27" s="30">
        <v>92.68079261139273</v>
      </c>
      <c r="K27" s="31">
        <v>61.65997787333333</v>
      </c>
      <c r="L27" s="11">
        <v>39.9090746775</v>
      </c>
      <c r="M27" s="12">
        <v>71.1014911014911</v>
      </c>
      <c r="N27" s="10">
        <v>65.41789134396227</v>
      </c>
    </row>
    <row r="28">
      <c r="A28" s="13" t="s">
        <v>41</v>
      </c>
      <c r="B28" s="14"/>
      <c r="C28" s="10">
        <v>82.02967362359392</v>
      </c>
      <c r="D28" s="12">
        <v>41.08188202817359</v>
      </c>
      <c r="E28" s="10">
        <v>60.401740539336174</v>
      </c>
      <c r="F28" s="31">
        <v>79.5719716046718</v>
      </c>
      <c r="G28" s="12">
        <v>65.67686107159791</v>
      </c>
      <c r="H28" s="15">
        <v>31.62381906333333</v>
      </c>
      <c r="I28" s="12">
        <v>93.15068493150685</v>
      </c>
      <c r="J28" s="30">
        <v>90.27490722226338</v>
      </c>
      <c r="K28" s="10">
        <v>63.80175170202849</v>
      </c>
      <c r="L28" s="11">
        <v>20.6222639125</v>
      </c>
      <c r="M28" s="12">
        <v>66.5375797160087</v>
      </c>
      <c r="N28" s="10">
        <v>51.097205911744446</v>
      </c>
    </row>
    <row r="29">
      <c r="A29" s="13" t="s">
        <v>42</v>
      </c>
      <c r="B29" s="17"/>
      <c r="C29" s="10">
        <v>45.9291652181338</v>
      </c>
      <c r="D29" s="12">
        <v>34.589473684210525</v>
      </c>
      <c r="E29" s="10">
        <v>75.1568076867019</v>
      </c>
      <c r="F29" s="9" t="s">
        <v>15</v>
      </c>
      <c r="G29" s="15">
        <v>20.18115797</v>
      </c>
      <c r="H29" s="9" t="s">
        <v>15</v>
      </c>
      <c r="I29" s="12">
        <v>91.8918918918919</v>
      </c>
      <c r="J29" s="30">
        <v>89.12371341092235</v>
      </c>
      <c r="K29" s="9" t="s">
        <v>15</v>
      </c>
      <c r="L29" s="9" t="s">
        <v>15</v>
      </c>
      <c r="M29" s="11">
        <v>72.4972115</v>
      </c>
      <c r="N29" s="10">
        <v>63.20170422479501</v>
      </c>
    </row>
    <row r="30">
      <c r="A30" s="13"/>
      <c r="B30" s="19"/>
      <c r="C30" s="20"/>
      <c r="E30" s="27"/>
      <c r="F30" s="20"/>
      <c r="G30" s="20"/>
      <c r="H30" s="24"/>
      <c r="L30" s="20"/>
      <c r="M30" s="20"/>
      <c r="N30" s="20"/>
    </row>
    <row r="31">
      <c r="A31" s="13" t="s">
        <v>43</v>
      </c>
      <c r="B31" s="29" t="s">
        <v>44</v>
      </c>
      <c r="C31" s="9" t="s">
        <v>15</v>
      </c>
      <c r="D31" s="12">
        <v>37.46913580246913</v>
      </c>
      <c r="E31" s="10">
        <v>57.57411233982392</v>
      </c>
      <c r="F31" s="10">
        <v>58.39704999999999</v>
      </c>
      <c r="G31" s="15">
        <v>32.20181818333334</v>
      </c>
      <c r="H31" s="12">
        <v>23.031674208144796</v>
      </c>
      <c r="I31" s="12">
        <v>92.68686481</v>
      </c>
      <c r="J31" s="30">
        <v>76.16489205368462</v>
      </c>
      <c r="K31" s="10">
        <v>65.83537284302489</v>
      </c>
      <c r="L31" s="9" t="s">
        <v>15</v>
      </c>
      <c r="M31" s="12">
        <v>67.26176607642124</v>
      </c>
      <c r="N31" s="10">
        <v>53.940002126204746</v>
      </c>
    </row>
    <row r="32">
      <c r="A32" s="13" t="s">
        <v>45</v>
      </c>
      <c r="B32" s="14"/>
      <c r="C32" s="9" t="s">
        <v>15</v>
      </c>
      <c r="D32" s="12">
        <v>28.214662083563187</v>
      </c>
      <c r="E32" s="10">
        <v>54.8601877992709</v>
      </c>
      <c r="F32" s="9" t="s">
        <v>15</v>
      </c>
      <c r="G32" s="12">
        <v>50.97496706192358</v>
      </c>
      <c r="H32" s="12">
        <v>27.21420621683065</v>
      </c>
      <c r="I32" s="12">
        <v>81.14409524</v>
      </c>
      <c r="J32" s="9" t="s">
        <v>15</v>
      </c>
      <c r="K32" s="9" t="s">
        <v>15</v>
      </c>
      <c r="L32" s="9" t="s">
        <v>15</v>
      </c>
      <c r="M32" s="9" t="s">
        <v>15</v>
      </c>
      <c r="N32" s="9" t="s">
        <v>15</v>
      </c>
    </row>
    <row r="33">
      <c r="A33" s="13" t="s">
        <v>46</v>
      </c>
      <c r="B33" s="14"/>
      <c r="C33" s="10">
        <v>48.64898017603658</v>
      </c>
      <c r="D33" s="9" t="s">
        <v>15</v>
      </c>
      <c r="E33" s="9" t="s">
        <v>15</v>
      </c>
      <c r="F33" s="31">
        <v>69.28192672467482</v>
      </c>
      <c r="G33" s="9" t="s">
        <v>15</v>
      </c>
      <c r="H33" s="15">
        <v>40.65544154333333</v>
      </c>
      <c r="I33" s="16">
        <v>48.285714285714285</v>
      </c>
      <c r="J33" s="32">
        <v>88.37334463493106</v>
      </c>
      <c r="K33" s="10">
        <v>63.80297304106828</v>
      </c>
      <c r="L33" s="12">
        <v>14.483501623461057</v>
      </c>
      <c r="M33" s="12">
        <v>78.74737022690539</v>
      </c>
      <c r="N33" s="10">
        <v>74.21656195166129</v>
      </c>
    </row>
    <row r="34">
      <c r="A34" s="13" t="s">
        <v>47</v>
      </c>
      <c r="B34" s="14"/>
      <c r="C34" s="23">
        <v>26.29558541</v>
      </c>
      <c r="D34" s="12">
        <v>31.13</v>
      </c>
      <c r="E34" s="22">
        <v>21.005455485</v>
      </c>
      <c r="F34" s="9" t="s">
        <v>15</v>
      </c>
      <c r="G34" s="12">
        <v>34.50030209089511</v>
      </c>
      <c r="H34" s="9" t="s">
        <v>15</v>
      </c>
      <c r="I34" s="9" t="s">
        <v>15</v>
      </c>
      <c r="J34" s="30">
        <v>91.96285614775381</v>
      </c>
      <c r="K34" s="10">
        <v>63.3167961957486</v>
      </c>
      <c r="L34" s="11">
        <v>38.68270836</v>
      </c>
      <c r="M34" s="11">
        <v>81.22506783333334</v>
      </c>
      <c r="N34" s="22">
        <v>49.504612447499994</v>
      </c>
    </row>
    <row r="35">
      <c r="A35" s="13" t="s">
        <v>48</v>
      </c>
      <c r="B35" s="14"/>
      <c r="C35" s="9" t="s">
        <v>15</v>
      </c>
      <c r="D35" s="33">
        <v>7.498740604000001</v>
      </c>
      <c r="E35" s="9" t="s">
        <v>15</v>
      </c>
      <c r="F35" s="9" t="s">
        <v>15</v>
      </c>
      <c r="G35" s="15">
        <v>23.156842285</v>
      </c>
      <c r="H35" s="12">
        <v>35.395462121019015</v>
      </c>
      <c r="I35" s="12">
        <v>85.6</v>
      </c>
      <c r="J35" s="30">
        <v>95.02499937003324</v>
      </c>
      <c r="K35" s="34">
        <v>43.7594288425</v>
      </c>
      <c r="L35" s="12">
        <v>17.392463818255205</v>
      </c>
      <c r="M35" s="12">
        <v>82.51488496753188</v>
      </c>
      <c r="N35" s="22">
        <v>30.6344663325</v>
      </c>
    </row>
    <row r="36">
      <c r="A36" s="13" t="s">
        <v>49</v>
      </c>
      <c r="B36" s="14"/>
      <c r="C36" s="23">
        <v>50.42340262</v>
      </c>
      <c r="D36" s="15">
        <v>22.17</v>
      </c>
      <c r="E36" s="10">
        <v>77.73709053577971</v>
      </c>
      <c r="F36" s="12">
        <v>59.15873015873016</v>
      </c>
      <c r="G36" s="12">
        <v>65.14744719143697</v>
      </c>
      <c r="H36" s="12">
        <v>51.17844882950869</v>
      </c>
      <c r="I36" s="12">
        <v>94.54545454545455</v>
      </c>
      <c r="J36" s="9" t="s">
        <v>15</v>
      </c>
      <c r="K36" s="9" t="s">
        <v>15</v>
      </c>
      <c r="L36" s="11">
        <v>32.331277665</v>
      </c>
      <c r="M36" s="11">
        <v>47.3159097625</v>
      </c>
      <c r="N36" s="9" t="s">
        <v>15</v>
      </c>
    </row>
    <row r="37">
      <c r="A37" s="13" t="s">
        <v>50</v>
      </c>
      <c r="B37" s="17"/>
      <c r="C37" s="10">
        <v>43.666627007007556</v>
      </c>
      <c r="D37" s="12">
        <v>21.02403660157104</v>
      </c>
      <c r="E37" s="10">
        <v>56.90974949812341</v>
      </c>
      <c r="F37" s="12">
        <v>46.40876712158211</v>
      </c>
      <c r="G37" s="12">
        <v>22.14549698502237</v>
      </c>
      <c r="H37" s="15">
        <v>34.712013755</v>
      </c>
      <c r="I37" s="12">
        <v>96.7741935483871</v>
      </c>
      <c r="J37" s="9" t="s">
        <v>15</v>
      </c>
      <c r="K37" s="9" t="s">
        <v>15</v>
      </c>
      <c r="L37" s="11">
        <v>34.54847238</v>
      </c>
      <c r="M37" s="12">
        <v>82.95001295001295</v>
      </c>
      <c r="N37" s="9" t="s">
        <v>15</v>
      </c>
    </row>
    <row r="38">
      <c r="A38" s="13"/>
      <c r="B38" s="19"/>
      <c r="C38" s="20"/>
      <c r="E38" s="27"/>
      <c r="F38" s="20"/>
      <c r="G38" s="20"/>
      <c r="H38" s="24"/>
      <c r="L38" s="20"/>
      <c r="M38" s="20"/>
      <c r="N38" s="20"/>
    </row>
    <row r="39">
      <c r="A39" s="13" t="s">
        <v>51</v>
      </c>
      <c r="B39" s="29" t="s">
        <v>52</v>
      </c>
      <c r="C39" s="9" t="s">
        <v>15</v>
      </c>
      <c r="D39" s="15">
        <v>3.7132821173333332</v>
      </c>
      <c r="E39" s="22">
        <v>6.786989608</v>
      </c>
      <c r="F39" s="12">
        <v>1.9107505070993913</v>
      </c>
      <c r="G39" s="12">
        <v>3.8496240601503757</v>
      </c>
      <c r="H39" s="15">
        <v>0.9804863320666666</v>
      </c>
      <c r="I39" s="12">
        <v>38.64029524</v>
      </c>
      <c r="J39" s="9" t="s">
        <v>15</v>
      </c>
      <c r="K39" s="9" t="s">
        <v>15</v>
      </c>
      <c r="L39" s="9" t="s">
        <v>15</v>
      </c>
      <c r="M39" s="9" t="s">
        <v>15</v>
      </c>
      <c r="N39" s="9" t="s">
        <v>15</v>
      </c>
    </row>
    <row r="40">
      <c r="A40" s="13" t="s">
        <v>53</v>
      </c>
      <c r="B40" s="14"/>
      <c r="C40" s="23">
        <v>5.239179954</v>
      </c>
      <c r="D40" s="12">
        <v>0.16835016835016833</v>
      </c>
      <c r="E40" s="22">
        <v>7.362229045036477</v>
      </c>
      <c r="F40" s="35"/>
      <c r="G40" s="15">
        <v>7.1964768690000005</v>
      </c>
      <c r="H40" s="15">
        <v>4.021995032333333</v>
      </c>
      <c r="I40" s="12">
        <v>25.4921432</v>
      </c>
      <c r="J40" s="9" t="s">
        <v>15</v>
      </c>
      <c r="K40" s="23">
        <v>10.8805931535</v>
      </c>
      <c r="L40" s="9" t="s">
        <v>15</v>
      </c>
      <c r="M40" s="9" t="s">
        <v>15</v>
      </c>
      <c r="N40" s="10">
        <v>16.125579836795257</v>
      </c>
    </row>
    <row r="41">
      <c r="A41" s="13" t="s">
        <v>54</v>
      </c>
      <c r="B41" s="14"/>
      <c r="C41" s="9" t="s">
        <v>15</v>
      </c>
      <c r="D41" s="9" t="s">
        <v>15</v>
      </c>
      <c r="E41" s="9" t="s">
        <v>15</v>
      </c>
      <c r="F41" s="9" t="s">
        <v>15</v>
      </c>
      <c r="G41" s="9" t="s">
        <v>15</v>
      </c>
      <c r="H41" s="9" t="s">
        <v>15</v>
      </c>
      <c r="I41" s="16">
        <v>26.973684210526315</v>
      </c>
      <c r="J41" s="9" t="s">
        <v>15</v>
      </c>
      <c r="K41" s="9" t="s">
        <v>15</v>
      </c>
      <c r="L41" s="12">
        <v>6.756332741995824</v>
      </c>
      <c r="M41" s="12">
        <v>9.011806837893793</v>
      </c>
      <c r="N41" s="9" t="s">
        <v>15</v>
      </c>
    </row>
    <row r="42">
      <c r="A42" s="13" t="s">
        <v>55</v>
      </c>
      <c r="B42" s="14"/>
      <c r="C42" s="9" t="s">
        <v>15</v>
      </c>
      <c r="D42" s="12">
        <v>0.9164195911183864</v>
      </c>
      <c r="E42" s="22">
        <v>16.2661897275</v>
      </c>
      <c r="F42" s="10">
        <v>4.181349999999999</v>
      </c>
      <c r="G42" s="12">
        <v>0.0</v>
      </c>
      <c r="H42" s="15">
        <v>0.243902439</v>
      </c>
      <c r="I42" s="16">
        <v>22.141560798548092</v>
      </c>
      <c r="J42" s="32">
        <v>13.11897106</v>
      </c>
      <c r="K42" s="10">
        <v>6.574124428523199</v>
      </c>
      <c r="L42" s="12">
        <v>3.5920871816177176</v>
      </c>
      <c r="M42" s="12">
        <v>1.5151515151515154</v>
      </c>
      <c r="N42" s="22">
        <v>4.3709645475</v>
      </c>
    </row>
    <row r="43">
      <c r="A43" s="25" t="s">
        <v>56</v>
      </c>
      <c r="B43" s="14"/>
      <c r="C43" s="10">
        <v>1.2615879433875852</v>
      </c>
      <c r="D43" s="15">
        <v>3.424949908666667</v>
      </c>
      <c r="E43" s="9" t="s">
        <v>15</v>
      </c>
      <c r="F43" s="9" t="s">
        <v>15</v>
      </c>
      <c r="G43" s="12">
        <v>0.4166666666666667</v>
      </c>
      <c r="H43" s="9" t="s">
        <v>15</v>
      </c>
      <c r="I43" s="26">
        <v>81.08108108108108</v>
      </c>
      <c r="J43" s="10">
        <v>5.275974026</v>
      </c>
      <c r="K43" s="9" t="s">
        <v>15</v>
      </c>
      <c r="L43" s="11">
        <v>82.53303667666667</v>
      </c>
      <c r="M43" s="12">
        <v>12.01425591802847</v>
      </c>
      <c r="N43" s="9" t="s">
        <v>15</v>
      </c>
    </row>
    <row r="44">
      <c r="A44" s="13" t="s">
        <v>57</v>
      </c>
      <c r="B44" s="14"/>
      <c r="C44" s="10">
        <v>4.058719341135831</v>
      </c>
      <c r="D44" s="15">
        <v>1.1885683761666666</v>
      </c>
      <c r="E44" s="9" t="s">
        <v>15</v>
      </c>
      <c r="F44" s="12">
        <v>6.229114452798664</v>
      </c>
      <c r="G44" s="15">
        <v>1.5509459330000002</v>
      </c>
      <c r="H44" s="12">
        <v>4.600456337719145</v>
      </c>
      <c r="I44" s="12">
        <v>20.454545454545457</v>
      </c>
      <c r="J44" s="10">
        <v>1.0017201653883785</v>
      </c>
      <c r="K44" s="10">
        <v>8.679540066424527</v>
      </c>
      <c r="L44" s="12">
        <v>9.14958604613777</v>
      </c>
      <c r="M44" s="11">
        <v>6.0247215225</v>
      </c>
      <c r="N44" s="10">
        <v>18.158473988916366</v>
      </c>
    </row>
    <row r="45">
      <c r="A45" s="13" t="s">
        <v>58</v>
      </c>
      <c r="B45" s="14"/>
      <c r="C45" s="9" t="s">
        <v>15</v>
      </c>
      <c r="D45" s="15">
        <v>0.6413048738333333</v>
      </c>
      <c r="E45" s="9" t="s">
        <v>15</v>
      </c>
      <c r="F45" s="9" t="s">
        <v>15</v>
      </c>
      <c r="G45" s="15">
        <v>1.729571641</v>
      </c>
      <c r="H45" s="9" t="s">
        <v>15</v>
      </c>
      <c r="I45" s="9" t="s">
        <v>15</v>
      </c>
      <c r="J45" s="30">
        <v>11.693970946159231</v>
      </c>
      <c r="K45" s="34">
        <v>14.5496996575</v>
      </c>
      <c r="L45" s="11">
        <v>10.496040063666667</v>
      </c>
      <c r="M45" s="11">
        <v>7.65032568</v>
      </c>
      <c r="N45" s="10">
        <v>7.848322414164383</v>
      </c>
    </row>
    <row r="46">
      <c r="A46" s="13" t="s">
        <v>59</v>
      </c>
      <c r="B46" s="17"/>
      <c r="C46" s="10">
        <v>1.391386457197248</v>
      </c>
      <c r="D46" s="12">
        <v>0.17301038062283738</v>
      </c>
      <c r="E46" s="10">
        <v>1.2362637362637363</v>
      </c>
      <c r="F46" s="12">
        <v>0.0</v>
      </c>
      <c r="G46" s="12">
        <v>0.3703703703703704</v>
      </c>
      <c r="H46" s="9" t="s">
        <v>15</v>
      </c>
      <c r="I46" s="12">
        <v>25.71428571428571</v>
      </c>
      <c r="J46" s="32">
        <v>3.333275887605185</v>
      </c>
      <c r="K46" s="10">
        <v>7.722785085741408</v>
      </c>
      <c r="L46" s="11">
        <v>8.081921985000001</v>
      </c>
      <c r="M46" s="12">
        <v>13.460565314826864</v>
      </c>
      <c r="N46" s="10">
        <v>11.262549506659475</v>
      </c>
    </row>
    <row r="47">
      <c r="A47" s="13"/>
      <c r="B47" s="19"/>
      <c r="C47" s="20"/>
      <c r="E47" s="27"/>
      <c r="F47" s="20"/>
      <c r="G47" s="24"/>
      <c r="H47" s="24"/>
      <c r="L47" s="20"/>
      <c r="M47" s="20"/>
      <c r="N47" s="20"/>
    </row>
    <row r="48">
      <c r="A48" s="13" t="s">
        <v>60</v>
      </c>
      <c r="B48" s="29" t="s">
        <v>61</v>
      </c>
      <c r="C48" s="10">
        <v>2.956933734082473</v>
      </c>
      <c r="D48" s="9" t="s">
        <v>15</v>
      </c>
      <c r="E48" s="9" t="s">
        <v>15</v>
      </c>
      <c r="F48" s="10">
        <v>0.943395</v>
      </c>
      <c r="G48" s="9" t="s">
        <v>15</v>
      </c>
      <c r="H48" s="9" t="s">
        <v>15</v>
      </c>
      <c r="I48" s="9" t="s">
        <v>15</v>
      </c>
      <c r="J48" s="32">
        <v>0.7418397626</v>
      </c>
      <c r="K48" s="10">
        <v>9.990314213500001</v>
      </c>
      <c r="L48" s="9" t="s">
        <v>15</v>
      </c>
      <c r="M48" s="9" t="s">
        <v>15</v>
      </c>
      <c r="N48" s="22">
        <v>14.18790418</v>
      </c>
    </row>
    <row r="49">
      <c r="A49" s="13" t="s">
        <v>62</v>
      </c>
      <c r="B49" s="14"/>
      <c r="C49" s="10">
        <v>13.510407326577452</v>
      </c>
      <c r="D49" s="9" t="s">
        <v>15</v>
      </c>
      <c r="E49" s="10">
        <v>3.671790094705791</v>
      </c>
      <c r="F49" s="12">
        <v>0.6802721088435374</v>
      </c>
      <c r="G49" s="15">
        <v>0.6974230220000001</v>
      </c>
      <c r="H49" s="12">
        <v>8.809606856345606</v>
      </c>
      <c r="I49" s="12">
        <v>7.458257038</v>
      </c>
      <c r="J49" s="32">
        <v>0.2025492533923806</v>
      </c>
      <c r="K49" s="10">
        <v>4.897660293343747</v>
      </c>
      <c r="L49" s="12">
        <v>18.69168567281775</v>
      </c>
      <c r="M49" s="11">
        <v>17.16117297</v>
      </c>
      <c r="N49" s="10">
        <v>6.20918445039048</v>
      </c>
    </row>
    <row r="50">
      <c r="A50" s="13" t="s">
        <v>63</v>
      </c>
      <c r="B50" s="14"/>
      <c r="C50" s="10">
        <v>3.8354257341706646</v>
      </c>
      <c r="D50" s="12">
        <v>3.640527521124536</v>
      </c>
      <c r="E50" s="22">
        <v>8.682607183</v>
      </c>
      <c r="F50" s="9" t="s">
        <v>15</v>
      </c>
      <c r="G50" s="12">
        <v>4.744255003706449</v>
      </c>
      <c r="H50" s="12">
        <v>11.173173625335211</v>
      </c>
      <c r="I50" s="16">
        <v>18.902439024390244</v>
      </c>
      <c r="J50" s="32">
        <v>4.455445545</v>
      </c>
      <c r="K50" s="10">
        <v>9.40240304164523</v>
      </c>
      <c r="L50" s="12">
        <v>62.945544554455445</v>
      </c>
      <c r="M50" s="12">
        <v>13.885742672627918</v>
      </c>
      <c r="N50" s="22">
        <v>9.760090896000001</v>
      </c>
    </row>
    <row r="51">
      <c r="A51" s="13" t="s">
        <v>64</v>
      </c>
      <c r="B51" s="14"/>
      <c r="C51" s="9" t="s">
        <v>15</v>
      </c>
      <c r="D51" s="12">
        <v>1.646553099059004</v>
      </c>
      <c r="E51" s="9" t="s">
        <v>15</v>
      </c>
      <c r="F51" s="10">
        <v>2.94179</v>
      </c>
      <c r="G51" s="12">
        <v>0.0</v>
      </c>
      <c r="H51" s="9" t="s">
        <v>15</v>
      </c>
      <c r="I51" s="16">
        <v>15.92039800995025</v>
      </c>
      <c r="J51" s="32">
        <v>0.0</v>
      </c>
      <c r="K51" s="9" t="s">
        <v>15</v>
      </c>
      <c r="L51" s="12">
        <v>48.4519056261343</v>
      </c>
      <c r="M51" s="9" t="s">
        <v>15</v>
      </c>
      <c r="N51" s="9" t="s">
        <v>15</v>
      </c>
    </row>
    <row r="52">
      <c r="A52" s="13" t="s">
        <v>65</v>
      </c>
      <c r="B52" s="14"/>
      <c r="C52" s="9" t="s">
        <v>15</v>
      </c>
      <c r="D52" s="12">
        <v>8.482565406192904</v>
      </c>
      <c r="E52" s="9" t="s">
        <v>15</v>
      </c>
      <c r="F52" s="9" t="s">
        <v>15</v>
      </c>
      <c r="G52" s="12">
        <v>4.878210659056216</v>
      </c>
      <c r="H52" s="12">
        <v>4.111706064167864</v>
      </c>
      <c r="I52" s="12">
        <v>50.0</v>
      </c>
      <c r="J52" s="9" t="s">
        <v>15</v>
      </c>
      <c r="K52" s="9" t="s">
        <v>15</v>
      </c>
      <c r="L52" s="9" t="s">
        <v>15</v>
      </c>
      <c r="M52" s="9" t="s">
        <v>15</v>
      </c>
      <c r="N52" s="9" t="s">
        <v>15</v>
      </c>
    </row>
    <row r="53">
      <c r="A53" s="13" t="s">
        <v>66</v>
      </c>
      <c r="B53" s="17"/>
      <c r="C53" s="10">
        <v>3.2021441784474955</v>
      </c>
      <c r="D53" s="12">
        <v>3.9926739926739927</v>
      </c>
      <c r="E53" s="10">
        <v>4.563324938274282</v>
      </c>
      <c r="F53" s="10">
        <v>0.0</v>
      </c>
      <c r="G53" s="12">
        <v>1.9343759817281814</v>
      </c>
      <c r="H53" s="12">
        <v>3.2635852443958613</v>
      </c>
      <c r="I53" s="12">
        <v>34.32835820895522</v>
      </c>
      <c r="J53" s="30">
        <v>0.34748566997557756</v>
      </c>
      <c r="K53" s="9" t="s">
        <v>15</v>
      </c>
      <c r="L53" s="12">
        <v>15.159898908896503</v>
      </c>
      <c r="M53" s="12">
        <v>13.604884271915438</v>
      </c>
      <c r="N53" s="10">
        <v>9.97415968971474</v>
      </c>
    </row>
    <row r="54">
      <c r="A54" s="36"/>
      <c r="B54" s="37"/>
      <c r="F54" s="38"/>
      <c r="G54" s="35"/>
      <c r="H54" s="35"/>
    </row>
    <row r="55">
      <c r="A55" s="39" t="s">
        <v>67</v>
      </c>
      <c r="B55" s="37"/>
      <c r="F55" s="38"/>
      <c r="G55" s="35"/>
      <c r="H55" s="35"/>
    </row>
    <row r="56">
      <c r="A56" s="39" t="s">
        <v>68</v>
      </c>
      <c r="B56" s="37"/>
      <c r="F56" s="38"/>
      <c r="G56" s="35"/>
      <c r="H56" s="35"/>
    </row>
    <row r="57">
      <c r="A57" s="39" t="s">
        <v>69</v>
      </c>
      <c r="B57" s="37"/>
      <c r="F57" s="38"/>
      <c r="G57" s="35"/>
      <c r="H57" s="35"/>
    </row>
    <row r="58">
      <c r="B58" s="40"/>
      <c r="F58" s="38"/>
      <c r="G58" s="35"/>
      <c r="H58" s="35"/>
    </row>
    <row r="59">
      <c r="B59" s="40"/>
      <c r="F59" s="38"/>
      <c r="G59" s="35"/>
      <c r="H59" s="35"/>
    </row>
    <row r="60">
      <c r="B60" s="40"/>
      <c r="F60" s="38"/>
      <c r="G60" s="35"/>
      <c r="H60" s="35"/>
    </row>
    <row r="61">
      <c r="B61" s="40"/>
      <c r="F61" s="38"/>
      <c r="G61" s="35"/>
      <c r="H61" s="35"/>
    </row>
    <row r="62">
      <c r="B62" s="40"/>
      <c r="F62" s="35"/>
      <c r="G62" s="35"/>
      <c r="H62" s="35"/>
    </row>
    <row r="63">
      <c r="B63" s="40"/>
      <c r="F63" s="35"/>
      <c r="G63" s="35"/>
      <c r="H63" s="35"/>
    </row>
    <row r="64">
      <c r="B64" s="40"/>
      <c r="F64" s="35"/>
      <c r="G64" s="35"/>
      <c r="H64" s="35"/>
    </row>
    <row r="65">
      <c r="B65" s="40"/>
      <c r="F65" s="35"/>
      <c r="G65" s="35"/>
      <c r="H65" s="35"/>
    </row>
    <row r="66">
      <c r="B66" s="40"/>
      <c r="F66" s="35"/>
      <c r="G66" s="35"/>
      <c r="H66" s="35"/>
    </row>
    <row r="67">
      <c r="B67" s="40"/>
      <c r="F67" s="35"/>
      <c r="G67" s="35"/>
      <c r="H67" s="35"/>
    </row>
    <row r="68">
      <c r="B68" s="40"/>
      <c r="F68" s="35"/>
      <c r="G68" s="35"/>
      <c r="H68" s="35"/>
    </row>
    <row r="69">
      <c r="B69" s="40"/>
      <c r="F69" s="35"/>
      <c r="G69" s="35"/>
      <c r="H69" s="35"/>
    </row>
    <row r="70">
      <c r="B70" s="40"/>
      <c r="F70" s="35"/>
      <c r="G70" s="35"/>
      <c r="H70" s="35"/>
    </row>
    <row r="71">
      <c r="B71" s="40"/>
      <c r="F71" s="35"/>
      <c r="G71" s="35"/>
      <c r="H71" s="35"/>
    </row>
    <row r="72">
      <c r="B72" s="40"/>
      <c r="F72" s="35"/>
      <c r="G72" s="35"/>
      <c r="H72" s="35"/>
    </row>
    <row r="73">
      <c r="B73" s="40"/>
      <c r="F73" s="35"/>
      <c r="G73" s="35"/>
      <c r="H73" s="35"/>
    </row>
    <row r="74">
      <c r="B74" s="40"/>
      <c r="F74" s="35"/>
      <c r="G74" s="35"/>
      <c r="H74" s="35"/>
    </row>
    <row r="75">
      <c r="B75" s="40"/>
      <c r="F75" s="35"/>
      <c r="G75" s="35"/>
      <c r="H75" s="35"/>
    </row>
    <row r="76">
      <c r="B76" s="40"/>
      <c r="F76" s="35"/>
      <c r="G76" s="35"/>
      <c r="H76" s="35"/>
    </row>
    <row r="77">
      <c r="B77" s="40"/>
      <c r="F77" s="35"/>
      <c r="G77" s="35"/>
      <c r="H77" s="35"/>
    </row>
    <row r="78">
      <c r="B78" s="40"/>
      <c r="F78" s="35"/>
      <c r="G78" s="35"/>
      <c r="H78" s="35"/>
    </row>
    <row r="79">
      <c r="B79" s="40"/>
      <c r="F79" s="35"/>
      <c r="G79" s="35"/>
      <c r="H79" s="35"/>
    </row>
    <row r="80">
      <c r="B80" s="40"/>
      <c r="F80" s="35"/>
      <c r="G80" s="35"/>
      <c r="H80" s="35"/>
    </row>
    <row r="81">
      <c r="B81" s="40"/>
      <c r="F81" s="35"/>
      <c r="G81" s="35"/>
      <c r="H81" s="35"/>
    </row>
    <row r="82">
      <c r="B82" s="40"/>
      <c r="F82" s="35"/>
      <c r="G82" s="35"/>
      <c r="H82" s="35"/>
    </row>
    <row r="83">
      <c r="B83" s="40"/>
      <c r="F83" s="35"/>
      <c r="G83" s="35"/>
      <c r="H83" s="35"/>
    </row>
    <row r="84">
      <c r="B84" s="40"/>
      <c r="F84" s="35"/>
      <c r="G84" s="35"/>
      <c r="H84" s="35"/>
    </row>
    <row r="85">
      <c r="B85" s="40"/>
      <c r="F85" s="35"/>
      <c r="G85" s="35"/>
      <c r="H85" s="35"/>
    </row>
    <row r="86">
      <c r="B86" s="40"/>
      <c r="F86" s="35"/>
      <c r="G86" s="35"/>
      <c r="H86" s="35"/>
    </row>
    <row r="87">
      <c r="B87" s="40"/>
      <c r="F87" s="35"/>
      <c r="G87" s="35"/>
      <c r="H87" s="35"/>
    </row>
    <row r="88">
      <c r="B88" s="40"/>
      <c r="F88" s="35"/>
      <c r="G88" s="35"/>
      <c r="H88" s="35"/>
    </row>
    <row r="89">
      <c r="B89" s="40"/>
      <c r="F89" s="35"/>
      <c r="G89" s="35"/>
      <c r="H89" s="35"/>
    </row>
    <row r="90">
      <c r="B90" s="40"/>
      <c r="F90" s="35"/>
      <c r="G90" s="35"/>
      <c r="H90" s="35"/>
    </row>
    <row r="91">
      <c r="B91" s="40"/>
      <c r="F91" s="35"/>
      <c r="G91" s="35"/>
      <c r="H91" s="35"/>
    </row>
    <row r="92">
      <c r="B92" s="40"/>
      <c r="F92" s="35"/>
      <c r="G92" s="35"/>
      <c r="H92" s="35"/>
    </row>
    <row r="93">
      <c r="B93" s="40"/>
      <c r="F93" s="35"/>
      <c r="G93" s="35"/>
      <c r="H93" s="35"/>
    </row>
    <row r="94">
      <c r="B94" s="40"/>
      <c r="F94" s="35"/>
      <c r="G94" s="35"/>
      <c r="H94" s="35"/>
    </row>
    <row r="95">
      <c r="B95" s="40"/>
      <c r="F95" s="35"/>
      <c r="G95" s="35"/>
      <c r="H95" s="35"/>
    </row>
    <row r="96">
      <c r="B96" s="40"/>
      <c r="F96" s="35"/>
      <c r="G96" s="35"/>
      <c r="H96" s="35"/>
    </row>
    <row r="97">
      <c r="B97" s="40"/>
      <c r="F97" s="35"/>
      <c r="G97" s="35"/>
      <c r="H97" s="35"/>
    </row>
    <row r="98">
      <c r="B98" s="40"/>
      <c r="F98" s="35"/>
      <c r="G98" s="35"/>
      <c r="H98" s="35"/>
    </row>
    <row r="99">
      <c r="B99" s="40"/>
      <c r="F99" s="35"/>
      <c r="G99" s="35"/>
      <c r="H99" s="35"/>
    </row>
    <row r="100">
      <c r="B100" s="40"/>
      <c r="F100" s="35"/>
      <c r="G100" s="35"/>
      <c r="H100" s="35"/>
    </row>
    <row r="101">
      <c r="B101" s="40"/>
      <c r="F101" s="35"/>
      <c r="G101" s="35"/>
      <c r="H101" s="35"/>
    </row>
    <row r="102">
      <c r="B102" s="40"/>
      <c r="F102" s="35"/>
      <c r="G102" s="35"/>
      <c r="H102" s="35"/>
    </row>
    <row r="103">
      <c r="B103" s="40"/>
      <c r="F103" s="35"/>
      <c r="G103" s="35"/>
      <c r="H103" s="35"/>
    </row>
    <row r="104">
      <c r="B104" s="40"/>
      <c r="F104" s="35"/>
      <c r="G104" s="35"/>
      <c r="H104" s="35"/>
    </row>
    <row r="105">
      <c r="B105" s="40"/>
      <c r="F105" s="35"/>
      <c r="G105" s="35"/>
      <c r="H105" s="35"/>
    </row>
    <row r="106">
      <c r="B106" s="40"/>
      <c r="F106" s="35"/>
      <c r="G106" s="35"/>
      <c r="H106" s="35"/>
    </row>
    <row r="107">
      <c r="B107" s="40"/>
      <c r="F107" s="35"/>
      <c r="G107" s="35"/>
      <c r="H107" s="35"/>
    </row>
    <row r="108">
      <c r="B108" s="40"/>
      <c r="F108" s="35"/>
      <c r="G108" s="35"/>
      <c r="H108" s="35"/>
    </row>
    <row r="109">
      <c r="B109" s="40"/>
      <c r="F109" s="35"/>
      <c r="G109" s="35"/>
      <c r="H109" s="35"/>
    </row>
    <row r="110">
      <c r="B110" s="40"/>
      <c r="F110" s="35"/>
      <c r="G110" s="35"/>
      <c r="H110" s="35"/>
    </row>
    <row r="111">
      <c r="B111" s="40"/>
      <c r="F111" s="35"/>
      <c r="G111" s="35"/>
      <c r="H111" s="35"/>
    </row>
    <row r="112">
      <c r="B112" s="40"/>
      <c r="F112" s="35"/>
      <c r="G112" s="35"/>
      <c r="H112" s="35"/>
    </row>
    <row r="113">
      <c r="B113" s="40"/>
      <c r="F113" s="35"/>
      <c r="G113" s="35"/>
      <c r="H113" s="35"/>
    </row>
    <row r="114">
      <c r="B114" s="40"/>
      <c r="F114" s="35"/>
      <c r="G114" s="35"/>
      <c r="H114" s="35"/>
    </row>
    <row r="115">
      <c r="B115" s="40"/>
      <c r="F115" s="35"/>
      <c r="G115" s="35"/>
      <c r="H115" s="35"/>
    </row>
    <row r="116">
      <c r="B116" s="40"/>
      <c r="F116" s="35"/>
      <c r="G116" s="35"/>
      <c r="H116" s="35"/>
    </row>
    <row r="117">
      <c r="B117" s="40"/>
      <c r="F117" s="35"/>
      <c r="G117" s="35"/>
      <c r="H117" s="35"/>
    </row>
    <row r="118">
      <c r="B118" s="40"/>
      <c r="F118" s="35"/>
      <c r="G118" s="35"/>
      <c r="H118" s="35"/>
    </row>
    <row r="119">
      <c r="B119" s="40"/>
      <c r="F119" s="35"/>
      <c r="G119" s="35"/>
      <c r="H119" s="35"/>
    </row>
    <row r="120">
      <c r="B120" s="40"/>
      <c r="F120" s="35"/>
      <c r="G120" s="35"/>
      <c r="H120" s="35"/>
    </row>
    <row r="121">
      <c r="B121" s="40"/>
      <c r="F121" s="35"/>
      <c r="G121" s="35"/>
      <c r="H121" s="35"/>
    </row>
    <row r="122">
      <c r="B122" s="40"/>
      <c r="F122" s="35"/>
      <c r="G122" s="35"/>
      <c r="H122" s="35"/>
    </row>
    <row r="123">
      <c r="B123" s="40"/>
      <c r="F123" s="35"/>
      <c r="G123" s="35"/>
      <c r="H123" s="35"/>
    </row>
    <row r="124">
      <c r="B124" s="40"/>
      <c r="F124" s="35"/>
      <c r="G124" s="35"/>
      <c r="H124" s="35"/>
    </row>
    <row r="125">
      <c r="B125" s="40"/>
      <c r="F125" s="35"/>
      <c r="G125" s="35"/>
      <c r="H125" s="35"/>
    </row>
    <row r="126">
      <c r="B126" s="40"/>
      <c r="F126" s="35"/>
      <c r="G126" s="35"/>
      <c r="H126" s="35"/>
    </row>
    <row r="127">
      <c r="B127" s="40"/>
      <c r="F127" s="35"/>
      <c r="G127" s="35"/>
      <c r="H127" s="35"/>
    </row>
    <row r="128">
      <c r="B128" s="40"/>
      <c r="F128" s="35"/>
      <c r="G128" s="35"/>
      <c r="H128" s="35"/>
    </row>
    <row r="129">
      <c r="B129" s="40"/>
      <c r="F129" s="35"/>
      <c r="G129" s="35"/>
      <c r="H129" s="35"/>
    </row>
    <row r="130">
      <c r="B130" s="40"/>
      <c r="F130" s="35"/>
      <c r="G130" s="35"/>
      <c r="H130" s="35"/>
    </row>
    <row r="131">
      <c r="B131" s="40"/>
      <c r="F131" s="35"/>
      <c r="G131" s="35"/>
      <c r="H131" s="35"/>
    </row>
    <row r="132">
      <c r="B132" s="40"/>
      <c r="F132" s="35"/>
      <c r="G132" s="35"/>
      <c r="H132" s="35"/>
    </row>
    <row r="133">
      <c r="B133" s="40"/>
      <c r="F133" s="35"/>
      <c r="G133" s="35"/>
      <c r="H133" s="35"/>
    </row>
    <row r="134">
      <c r="B134" s="40"/>
      <c r="F134" s="35"/>
      <c r="G134" s="35"/>
      <c r="H134" s="35"/>
    </row>
    <row r="135">
      <c r="B135" s="40"/>
      <c r="F135" s="35"/>
      <c r="G135" s="35"/>
      <c r="H135" s="35"/>
    </row>
    <row r="136">
      <c r="B136" s="40"/>
      <c r="F136" s="35"/>
      <c r="G136" s="35"/>
      <c r="H136" s="35"/>
    </row>
    <row r="137">
      <c r="B137" s="40"/>
      <c r="F137" s="35"/>
      <c r="G137" s="35"/>
      <c r="H137" s="35"/>
    </row>
    <row r="138">
      <c r="B138" s="40"/>
      <c r="F138" s="35"/>
      <c r="G138" s="35"/>
      <c r="H138" s="35"/>
    </row>
    <row r="139">
      <c r="B139" s="40"/>
      <c r="F139" s="35"/>
      <c r="G139" s="35"/>
      <c r="H139" s="35"/>
    </row>
    <row r="140">
      <c r="B140" s="40"/>
      <c r="F140" s="35"/>
      <c r="G140" s="35"/>
      <c r="H140" s="35"/>
    </row>
    <row r="141">
      <c r="B141" s="40"/>
      <c r="F141" s="35"/>
      <c r="G141" s="35"/>
      <c r="H141" s="35"/>
    </row>
    <row r="142">
      <c r="B142" s="40"/>
      <c r="F142" s="35"/>
      <c r="G142" s="35"/>
      <c r="H142" s="35"/>
    </row>
    <row r="143">
      <c r="B143" s="40"/>
      <c r="F143" s="35"/>
      <c r="G143" s="35"/>
      <c r="H143" s="35"/>
    </row>
    <row r="144">
      <c r="B144" s="40"/>
      <c r="F144" s="35"/>
      <c r="G144" s="35"/>
      <c r="H144" s="35"/>
    </row>
    <row r="145">
      <c r="B145" s="40"/>
      <c r="F145" s="35"/>
      <c r="G145" s="35"/>
      <c r="H145" s="35"/>
    </row>
    <row r="146">
      <c r="B146" s="40"/>
      <c r="F146" s="35"/>
      <c r="G146" s="35"/>
      <c r="H146" s="35"/>
    </row>
    <row r="147">
      <c r="B147" s="40"/>
      <c r="F147" s="35"/>
      <c r="G147" s="35"/>
      <c r="H147" s="35"/>
    </row>
    <row r="148">
      <c r="B148" s="40"/>
      <c r="F148" s="35"/>
      <c r="G148" s="35"/>
      <c r="H148" s="35"/>
    </row>
    <row r="149">
      <c r="B149" s="40"/>
      <c r="F149" s="35"/>
      <c r="G149" s="35"/>
      <c r="H149" s="35"/>
    </row>
    <row r="150">
      <c r="B150" s="40"/>
      <c r="F150" s="35"/>
      <c r="G150" s="35"/>
      <c r="H150" s="35"/>
    </row>
    <row r="151">
      <c r="B151" s="40"/>
      <c r="F151" s="35"/>
      <c r="G151" s="35"/>
      <c r="H151" s="35"/>
    </row>
    <row r="152">
      <c r="B152" s="40"/>
      <c r="F152" s="35"/>
      <c r="G152" s="35"/>
      <c r="H152" s="35"/>
    </row>
    <row r="153">
      <c r="B153" s="40"/>
      <c r="F153" s="35"/>
      <c r="G153" s="35"/>
      <c r="H153" s="35"/>
    </row>
    <row r="154">
      <c r="B154" s="40"/>
      <c r="F154" s="35"/>
      <c r="G154" s="35"/>
      <c r="H154" s="35"/>
    </row>
    <row r="155">
      <c r="B155" s="40"/>
      <c r="F155" s="35"/>
      <c r="G155" s="35"/>
      <c r="H155" s="35"/>
    </row>
    <row r="156">
      <c r="B156" s="40"/>
      <c r="F156" s="35"/>
      <c r="G156" s="35"/>
      <c r="H156" s="35"/>
    </row>
    <row r="157">
      <c r="B157" s="40"/>
      <c r="F157" s="35"/>
      <c r="G157" s="35"/>
      <c r="H157" s="35"/>
    </row>
    <row r="158">
      <c r="B158" s="40"/>
      <c r="F158" s="35"/>
      <c r="G158" s="35"/>
      <c r="H158" s="35"/>
    </row>
    <row r="159">
      <c r="B159" s="40"/>
      <c r="F159" s="35"/>
      <c r="G159" s="35"/>
      <c r="H159" s="35"/>
    </row>
    <row r="160">
      <c r="B160" s="40"/>
      <c r="F160" s="35"/>
      <c r="G160" s="35"/>
      <c r="H160" s="35"/>
    </row>
    <row r="161">
      <c r="B161" s="40"/>
      <c r="F161" s="35"/>
      <c r="G161" s="35"/>
      <c r="H161" s="35"/>
    </row>
    <row r="162">
      <c r="B162" s="40"/>
      <c r="F162" s="35"/>
      <c r="G162" s="35"/>
      <c r="H162" s="35"/>
    </row>
    <row r="163">
      <c r="B163" s="40"/>
      <c r="F163" s="35"/>
      <c r="G163" s="35"/>
      <c r="H163" s="35"/>
    </row>
    <row r="164">
      <c r="B164" s="40"/>
      <c r="F164" s="35"/>
      <c r="G164" s="35"/>
      <c r="H164" s="35"/>
    </row>
    <row r="165">
      <c r="B165" s="40"/>
      <c r="F165" s="35"/>
      <c r="G165" s="35"/>
      <c r="H165" s="35"/>
    </row>
    <row r="166">
      <c r="B166" s="40"/>
      <c r="F166" s="35"/>
      <c r="G166" s="35"/>
      <c r="H166" s="35"/>
    </row>
    <row r="167">
      <c r="B167" s="40"/>
      <c r="F167" s="35"/>
      <c r="G167" s="35"/>
      <c r="H167" s="35"/>
    </row>
    <row r="168">
      <c r="B168" s="40"/>
      <c r="F168" s="35"/>
      <c r="G168" s="35"/>
      <c r="H168" s="35"/>
    </row>
    <row r="169">
      <c r="B169" s="40"/>
      <c r="F169" s="35"/>
      <c r="G169" s="35"/>
      <c r="H169" s="35"/>
    </row>
    <row r="170">
      <c r="B170" s="40"/>
      <c r="F170" s="35"/>
      <c r="G170" s="35"/>
      <c r="H170" s="35"/>
    </row>
    <row r="171">
      <c r="B171" s="40"/>
      <c r="F171" s="35"/>
      <c r="G171" s="35"/>
      <c r="H171" s="35"/>
    </row>
    <row r="172">
      <c r="B172" s="40"/>
      <c r="F172" s="35"/>
      <c r="G172" s="35"/>
      <c r="H172" s="35"/>
    </row>
    <row r="173">
      <c r="B173" s="40"/>
      <c r="F173" s="35"/>
      <c r="G173" s="35"/>
      <c r="H173" s="35"/>
    </row>
    <row r="174">
      <c r="B174" s="40"/>
      <c r="F174" s="35"/>
      <c r="G174" s="35"/>
      <c r="H174" s="35"/>
    </row>
    <row r="175">
      <c r="B175" s="40"/>
      <c r="F175" s="35"/>
      <c r="G175" s="35"/>
      <c r="H175" s="35"/>
    </row>
    <row r="176">
      <c r="B176" s="40"/>
      <c r="F176" s="35"/>
      <c r="G176" s="35"/>
      <c r="H176" s="35"/>
    </row>
    <row r="177">
      <c r="B177" s="40"/>
      <c r="F177" s="35"/>
      <c r="G177" s="35"/>
      <c r="H177" s="35"/>
    </row>
    <row r="178">
      <c r="B178" s="40"/>
      <c r="F178" s="35"/>
      <c r="G178" s="35"/>
      <c r="H178" s="35"/>
    </row>
    <row r="179">
      <c r="B179" s="40"/>
      <c r="F179" s="35"/>
      <c r="G179" s="35"/>
      <c r="H179" s="35"/>
    </row>
    <row r="180">
      <c r="B180" s="40"/>
      <c r="F180" s="35"/>
      <c r="G180" s="35"/>
      <c r="H180" s="35"/>
    </row>
    <row r="181">
      <c r="B181" s="40"/>
      <c r="F181" s="35"/>
      <c r="G181" s="35"/>
      <c r="H181" s="35"/>
    </row>
    <row r="182">
      <c r="B182" s="40"/>
      <c r="F182" s="35"/>
      <c r="G182" s="35"/>
      <c r="H182" s="35"/>
    </row>
    <row r="183">
      <c r="B183" s="40"/>
      <c r="F183" s="35"/>
      <c r="G183" s="35"/>
      <c r="H183" s="35"/>
    </row>
    <row r="184">
      <c r="B184" s="40"/>
      <c r="F184" s="35"/>
      <c r="G184" s="35"/>
      <c r="H184" s="35"/>
    </row>
    <row r="185">
      <c r="B185" s="40"/>
      <c r="F185" s="35"/>
      <c r="G185" s="35"/>
      <c r="H185" s="35"/>
    </row>
    <row r="186">
      <c r="B186" s="40"/>
      <c r="F186" s="35"/>
      <c r="G186" s="35"/>
      <c r="H186" s="35"/>
    </row>
    <row r="187">
      <c r="B187" s="40"/>
      <c r="F187" s="35"/>
      <c r="G187" s="35"/>
      <c r="H187" s="35"/>
    </row>
    <row r="188">
      <c r="B188" s="40"/>
      <c r="F188" s="35"/>
      <c r="G188" s="35"/>
      <c r="H188" s="35"/>
    </row>
    <row r="189">
      <c r="B189" s="40"/>
      <c r="F189" s="35"/>
      <c r="G189" s="35"/>
      <c r="H189" s="35"/>
    </row>
    <row r="190">
      <c r="B190" s="40"/>
      <c r="F190" s="35"/>
      <c r="G190" s="35"/>
      <c r="H190" s="35"/>
    </row>
    <row r="191">
      <c r="B191" s="40"/>
      <c r="F191" s="35"/>
      <c r="G191" s="35"/>
      <c r="H191" s="35"/>
    </row>
    <row r="192">
      <c r="B192" s="40"/>
      <c r="F192" s="35"/>
      <c r="G192" s="35"/>
      <c r="H192" s="35"/>
    </row>
    <row r="193">
      <c r="B193" s="40"/>
      <c r="F193" s="35"/>
      <c r="G193" s="35"/>
      <c r="H193" s="35"/>
    </row>
    <row r="194">
      <c r="B194" s="40"/>
      <c r="F194" s="35"/>
      <c r="G194" s="35"/>
      <c r="H194" s="35"/>
    </row>
    <row r="195">
      <c r="B195" s="40"/>
      <c r="F195" s="35"/>
      <c r="G195" s="35"/>
      <c r="H195" s="35"/>
    </row>
    <row r="196">
      <c r="B196" s="40"/>
      <c r="F196" s="35"/>
      <c r="G196" s="35"/>
      <c r="H196" s="35"/>
    </row>
    <row r="197">
      <c r="B197" s="40"/>
      <c r="F197" s="35"/>
      <c r="G197" s="35"/>
      <c r="H197" s="35"/>
    </row>
    <row r="198">
      <c r="B198" s="40"/>
      <c r="F198" s="35"/>
      <c r="G198" s="35"/>
      <c r="H198" s="35"/>
    </row>
    <row r="199">
      <c r="B199" s="40"/>
      <c r="F199" s="35"/>
      <c r="G199" s="35"/>
      <c r="H199" s="35"/>
    </row>
    <row r="200">
      <c r="B200" s="40"/>
      <c r="F200" s="35"/>
      <c r="G200" s="35"/>
      <c r="H200" s="35"/>
    </row>
    <row r="201">
      <c r="B201" s="40"/>
      <c r="F201" s="35"/>
      <c r="G201" s="35"/>
      <c r="H201" s="35"/>
    </row>
    <row r="202">
      <c r="B202" s="40"/>
      <c r="F202" s="35"/>
      <c r="G202" s="35"/>
      <c r="H202" s="35"/>
    </row>
    <row r="203">
      <c r="B203" s="40"/>
      <c r="F203" s="35"/>
      <c r="G203" s="35"/>
      <c r="H203" s="35"/>
    </row>
    <row r="204">
      <c r="B204" s="40"/>
      <c r="F204" s="35"/>
      <c r="G204" s="35"/>
      <c r="H204" s="35"/>
    </row>
    <row r="205">
      <c r="B205" s="40"/>
      <c r="F205" s="35"/>
      <c r="G205" s="35"/>
      <c r="H205" s="35"/>
    </row>
    <row r="206">
      <c r="B206" s="40"/>
      <c r="F206" s="35"/>
      <c r="G206" s="35"/>
      <c r="H206" s="35"/>
    </row>
    <row r="207">
      <c r="B207" s="40"/>
      <c r="F207" s="35"/>
      <c r="G207" s="35"/>
      <c r="H207" s="35"/>
    </row>
    <row r="208">
      <c r="B208" s="40"/>
      <c r="F208" s="35"/>
      <c r="G208" s="35"/>
      <c r="H208" s="35"/>
    </row>
    <row r="209">
      <c r="B209" s="40"/>
      <c r="F209" s="35"/>
      <c r="G209" s="35"/>
      <c r="H209" s="35"/>
    </row>
    <row r="210">
      <c r="B210" s="40"/>
      <c r="F210" s="35"/>
      <c r="G210" s="35"/>
      <c r="H210" s="35"/>
    </row>
    <row r="211">
      <c r="B211" s="40"/>
      <c r="F211" s="35"/>
      <c r="G211" s="35"/>
      <c r="H211" s="35"/>
    </row>
    <row r="212">
      <c r="B212" s="40"/>
      <c r="F212" s="35"/>
      <c r="G212" s="35"/>
      <c r="H212" s="35"/>
    </row>
    <row r="213">
      <c r="B213" s="40"/>
      <c r="F213" s="35"/>
      <c r="G213" s="35"/>
      <c r="H213" s="35"/>
    </row>
    <row r="214">
      <c r="B214" s="40"/>
      <c r="F214" s="35"/>
      <c r="G214" s="35"/>
      <c r="H214" s="35"/>
    </row>
    <row r="215">
      <c r="B215" s="40"/>
      <c r="F215" s="35"/>
      <c r="G215" s="35"/>
      <c r="H215" s="35"/>
    </row>
    <row r="216">
      <c r="B216" s="40"/>
      <c r="F216" s="35"/>
      <c r="G216" s="35"/>
      <c r="H216" s="35"/>
    </row>
    <row r="217">
      <c r="B217" s="40"/>
      <c r="F217" s="35"/>
      <c r="G217" s="35"/>
      <c r="H217" s="35"/>
    </row>
    <row r="218">
      <c r="B218" s="40"/>
      <c r="F218" s="35"/>
      <c r="G218" s="35"/>
      <c r="H218" s="35"/>
    </row>
    <row r="219">
      <c r="B219" s="40"/>
      <c r="F219" s="35"/>
      <c r="G219" s="35"/>
      <c r="H219" s="35"/>
    </row>
    <row r="220">
      <c r="B220" s="40"/>
      <c r="F220" s="35"/>
      <c r="G220" s="35"/>
      <c r="H220" s="35"/>
    </row>
    <row r="221">
      <c r="B221" s="40"/>
      <c r="F221" s="35"/>
      <c r="G221" s="35"/>
      <c r="H221" s="35"/>
    </row>
    <row r="222">
      <c r="B222" s="40"/>
      <c r="F222" s="35"/>
      <c r="G222" s="35"/>
      <c r="H222" s="35"/>
    </row>
    <row r="223">
      <c r="B223" s="40"/>
      <c r="F223" s="35"/>
      <c r="G223" s="35"/>
      <c r="H223" s="35"/>
    </row>
    <row r="224">
      <c r="B224" s="40"/>
      <c r="F224" s="35"/>
      <c r="G224" s="35"/>
      <c r="H224" s="35"/>
    </row>
    <row r="225">
      <c r="B225" s="40"/>
      <c r="F225" s="35"/>
      <c r="G225" s="35"/>
      <c r="H225" s="35"/>
    </row>
    <row r="226">
      <c r="B226" s="40"/>
      <c r="F226" s="35"/>
      <c r="G226" s="35"/>
      <c r="H226" s="35"/>
    </row>
    <row r="227">
      <c r="B227" s="40"/>
      <c r="F227" s="35"/>
      <c r="G227" s="35"/>
      <c r="H227" s="35"/>
    </row>
    <row r="228">
      <c r="B228" s="40"/>
      <c r="F228" s="35"/>
      <c r="G228" s="35"/>
      <c r="H228" s="35"/>
    </row>
    <row r="229">
      <c r="B229" s="40"/>
      <c r="F229" s="35"/>
      <c r="G229" s="35"/>
      <c r="H229" s="35"/>
    </row>
    <row r="230">
      <c r="B230" s="40"/>
      <c r="F230" s="35"/>
      <c r="G230" s="35"/>
      <c r="H230" s="35"/>
    </row>
    <row r="231">
      <c r="B231" s="40"/>
      <c r="F231" s="35"/>
      <c r="G231" s="35"/>
      <c r="H231" s="35"/>
    </row>
    <row r="232">
      <c r="B232" s="40"/>
      <c r="F232" s="35"/>
      <c r="G232" s="35"/>
      <c r="H232" s="35"/>
    </row>
    <row r="233">
      <c r="B233" s="40"/>
      <c r="F233" s="35"/>
      <c r="G233" s="35"/>
      <c r="H233" s="35"/>
    </row>
    <row r="234">
      <c r="B234" s="40"/>
      <c r="F234" s="35"/>
      <c r="G234" s="35"/>
      <c r="H234" s="35"/>
    </row>
    <row r="235">
      <c r="B235" s="40"/>
      <c r="F235" s="35"/>
      <c r="G235" s="35"/>
      <c r="H235" s="35"/>
    </row>
    <row r="236">
      <c r="B236" s="40"/>
      <c r="F236" s="35"/>
      <c r="G236" s="35"/>
      <c r="H236" s="35"/>
    </row>
    <row r="237">
      <c r="B237" s="40"/>
      <c r="F237" s="35"/>
      <c r="G237" s="35"/>
      <c r="H237" s="35"/>
    </row>
    <row r="238">
      <c r="B238" s="40"/>
      <c r="F238" s="35"/>
      <c r="G238" s="35"/>
      <c r="H238" s="35"/>
    </row>
    <row r="239">
      <c r="B239" s="40"/>
      <c r="F239" s="35"/>
      <c r="G239" s="35"/>
      <c r="H239" s="35"/>
    </row>
    <row r="240">
      <c r="B240" s="40"/>
      <c r="F240" s="35"/>
      <c r="G240" s="35"/>
      <c r="H240" s="35"/>
    </row>
    <row r="241">
      <c r="B241" s="40"/>
      <c r="F241" s="35"/>
      <c r="G241" s="35"/>
      <c r="H241" s="35"/>
    </row>
    <row r="242">
      <c r="B242" s="40"/>
      <c r="F242" s="35"/>
      <c r="G242" s="35"/>
      <c r="H242" s="35"/>
    </row>
    <row r="243">
      <c r="B243" s="40"/>
      <c r="F243" s="35"/>
      <c r="G243" s="35"/>
      <c r="H243" s="35"/>
    </row>
    <row r="244">
      <c r="B244" s="40"/>
      <c r="F244" s="35"/>
      <c r="G244" s="35"/>
      <c r="H244" s="35"/>
    </row>
    <row r="245">
      <c r="B245" s="40"/>
      <c r="F245" s="35"/>
      <c r="G245" s="35"/>
      <c r="H245" s="35"/>
    </row>
    <row r="246">
      <c r="B246" s="40"/>
      <c r="F246" s="35"/>
      <c r="G246" s="35"/>
      <c r="H246" s="35"/>
    </row>
    <row r="247">
      <c r="B247" s="40"/>
      <c r="F247" s="35"/>
      <c r="G247" s="35"/>
      <c r="H247" s="35"/>
    </row>
    <row r="248">
      <c r="B248" s="40"/>
      <c r="F248" s="35"/>
      <c r="G248" s="35"/>
      <c r="H248" s="35"/>
    </row>
    <row r="249">
      <c r="B249" s="40"/>
      <c r="F249" s="35"/>
      <c r="G249" s="35"/>
      <c r="H249" s="35"/>
    </row>
    <row r="250">
      <c r="B250" s="40"/>
      <c r="F250" s="35"/>
      <c r="G250" s="35"/>
      <c r="H250" s="35"/>
    </row>
    <row r="251">
      <c r="B251" s="40"/>
      <c r="F251" s="35"/>
      <c r="G251" s="35"/>
      <c r="H251" s="35"/>
    </row>
    <row r="252">
      <c r="B252" s="40"/>
      <c r="F252" s="35"/>
      <c r="G252" s="35"/>
      <c r="H252" s="35"/>
    </row>
    <row r="253">
      <c r="B253" s="40"/>
      <c r="F253" s="35"/>
      <c r="G253" s="35"/>
      <c r="H253" s="35"/>
    </row>
    <row r="254">
      <c r="B254" s="40"/>
      <c r="F254" s="35"/>
      <c r="G254" s="35"/>
      <c r="H254" s="35"/>
    </row>
    <row r="255">
      <c r="B255" s="40"/>
      <c r="F255" s="35"/>
      <c r="G255" s="35"/>
      <c r="H255" s="35"/>
    </row>
    <row r="256">
      <c r="B256" s="40"/>
      <c r="F256" s="35"/>
      <c r="G256" s="35"/>
      <c r="H256" s="35"/>
    </row>
    <row r="257">
      <c r="B257" s="40"/>
      <c r="F257" s="35"/>
      <c r="G257" s="35"/>
      <c r="H257" s="35"/>
    </row>
    <row r="258">
      <c r="B258" s="40"/>
      <c r="F258" s="35"/>
      <c r="G258" s="35"/>
      <c r="H258" s="35"/>
    </row>
    <row r="259">
      <c r="B259" s="40"/>
      <c r="F259" s="35"/>
      <c r="G259" s="35"/>
      <c r="H259" s="35"/>
    </row>
    <row r="260">
      <c r="B260" s="40"/>
      <c r="F260" s="35"/>
      <c r="G260" s="35"/>
      <c r="H260" s="35"/>
    </row>
    <row r="261">
      <c r="B261" s="40"/>
      <c r="F261" s="35"/>
      <c r="G261" s="35"/>
      <c r="H261" s="35"/>
    </row>
    <row r="262">
      <c r="B262" s="40"/>
      <c r="F262" s="35"/>
      <c r="G262" s="35"/>
      <c r="H262" s="35"/>
    </row>
    <row r="263">
      <c r="B263" s="40"/>
      <c r="F263" s="35"/>
      <c r="G263" s="35"/>
      <c r="H263" s="35"/>
    </row>
    <row r="264">
      <c r="B264" s="40"/>
      <c r="F264" s="35"/>
      <c r="G264" s="35"/>
      <c r="H264" s="35"/>
    </row>
    <row r="265">
      <c r="B265" s="40"/>
      <c r="F265" s="35"/>
      <c r="G265" s="35"/>
      <c r="H265" s="35"/>
    </row>
    <row r="266">
      <c r="B266" s="40"/>
      <c r="F266" s="35"/>
      <c r="G266" s="35"/>
      <c r="H266" s="35"/>
    </row>
    <row r="267">
      <c r="B267" s="40"/>
      <c r="F267" s="35"/>
      <c r="G267" s="35"/>
      <c r="H267" s="35"/>
    </row>
    <row r="268">
      <c r="B268" s="40"/>
      <c r="F268" s="35"/>
      <c r="G268" s="35"/>
      <c r="H268" s="35"/>
    </row>
    <row r="269">
      <c r="B269" s="40"/>
      <c r="F269" s="35"/>
      <c r="G269" s="35"/>
      <c r="H269" s="35"/>
    </row>
    <row r="270">
      <c r="B270" s="40"/>
      <c r="F270" s="35"/>
      <c r="G270" s="35"/>
      <c r="H270" s="35"/>
    </row>
    <row r="271">
      <c r="B271" s="40"/>
      <c r="F271" s="35"/>
      <c r="G271" s="35"/>
      <c r="H271" s="35"/>
    </row>
    <row r="272">
      <c r="B272" s="40"/>
      <c r="F272" s="35"/>
      <c r="G272" s="35"/>
      <c r="H272" s="35"/>
    </row>
    <row r="273">
      <c r="B273" s="40"/>
      <c r="F273" s="35"/>
      <c r="G273" s="35"/>
      <c r="H273" s="35"/>
    </row>
    <row r="274">
      <c r="B274" s="40"/>
      <c r="F274" s="35"/>
      <c r="G274" s="35"/>
      <c r="H274" s="35"/>
    </row>
    <row r="275">
      <c r="B275" s="40"/>
      <c r="F275" s="35"/>
      <c r="G275" s="35"/>
      <c r="H275" s="35"/>
    </row>
    <row r="276">
      <c r="B276" s="40"/>
      <c r="F276" s="35"/>
      <c r="G276" s="35"/>
      <c r="H276" s="35"/>
    </row>
    <row r="277">
      <c r="B277" s="40"/>
      <c r="F277" s="35"/>
      <c r="G277" s="35"/>
      <c r="H277" s="35"/>
    </row>
    <row r="278">
      <c r="B278" s="40"/>
      <c r="F278" s="35"/>
      <c r="G278" s="35"/>
      <c r="H278" s="35"/>
    </row>
    <row r="279">
      <c r="B279" s="40"/>
      <c r="F279" s="35"/>
      <c r="G279" s="35"/>
      <c r="H279" s="35"/>
    </row>
    <row r="280">
      <c r="B280" s="40"/>
      <c r="F280" s="35"/>
      <c r="G280" s="35"/>
      <c r="H280" s="35"/>
    </row>
    <row r="281">
      <c r="B281" s="40"/>
      <c r="F281" s="35"/>
      <c r="G281" s="35"/>
      <c r="H281" s="35"/>
    </row>
    <row r="282">
      <c r="B282" s="40"/>
      <c r="F282" s="35"/>
      <c r="G282" s="35"/>
      <c r="H282" s="35"/>
    </row>
    <row r="283">
      <c r="B283" s="40"/>
      <c r="F283" s="35"/>
      <c r="G283" s="35"/>
      <c r="H283" s="35"/>
    </row>
    <row r="284">
      <c r="B284" s="40"/>
      <c r="F284" s="35"/>
      <c r="G284" s="35"/>
      <c r="H284" s="35"/>
    </row>
    <row r="285">
      <c r="B285" s="40"/>
      <c r="F285" s="35"/>
      <c r="G285" s="35"/>
      <c r="H285" s="35"/>
    </row>
    <row r="286">
      <c r="B286" s="40"/>
      <c r="F286" s="35"/>
      <c r="G286" s="35"/>
      <c r="H286" s="35"/>
    </row>
    <row r="287">
      <c r="B287" s="40"/>
      <c r="F287" s="35"/>
      <c r="G287" s="35"/>
      <c r="H287" s="35"/>
    </row>
    <row r="288">
      <c r="B288" s="40"/>
      <c r="F288" s="35"/>
      <c r="G288" s="35"/>
      <c r="H288" s="35"/>
    </row>
    <row r="289">
      <c r="B289" s="40"/>
      <c r="F289" s="35"/>
      <c r="G289" s="35"/>
      <c r="H289" s="35"/>
    </row>
    <row r="290">
      <c r="B290" s="40"/>
      <c r="F290" s="35"/>
      <c r="G290" s="35"/>
      <c r="H290" s="35"/>
    </row>
    <row r="291">
      <c r="B291" s="40"/>
      <c r="F291" s="35"/>
      <c r="G291" s="35"/>
      <c r="H291" s="35"/>
    </row>
    <row r="292">
      <c r="B292" s="40"/>
      <c r="F292" s="35"/>
      <c r="G292" s="35"/>
      <c r="H292" s="35"/>
    </row>
    <row r="293">
      <c r="B293" s="40"/>
      <c r="F293" s="35"/>
      <c r="G293" s="35"/>
      <c r="H293" s="35"/>
    </row>
    <row r="294">
      <c r="B294" s="40"/>
      <c r="F294" s="35"/>
      <c r="G294" s="35"/>
      <c r="H294" s="35"/>
    </row>
    <row r="295">
      <c r="B295" s="40"/>
      <c r="F295" s="35"/>
      <c r="G295" s="35"/>
      <c r="H295" s="35"/>
    </row>
    <row r="296">
      <c r="B296" s="40"/>
      <c r="F296" s="35"/>
      <c r="G296" s="35"/>
      <c r="H296" s="35"/>
    </row>
    <row r="297">
      <c r="B297" s="40"/>
      <c r="F297" s="35"/>
      <c r="G297" s="35"/>
      <c r="H297" s="35"/>
    </row>
    <row r="298">
      <c r="B298" s="40"/>
      <c r="F298" s="35"/>
      <c r="G298" s="35"/>
      <c r="H298" s="35"/>
    </row>
    <row r="299">
      <c r="B299" s="40"/>
      <c r="F299" s="35"/>
      <c r="G299" s="35"/>
      <c r="H299" s="35"/>
    </row>
    <row r="300">
      <c r="B300" s="40"/>
      <c r="F300" s="35"/>
      <c r="G300" s="35"/>
      <c r="H300" s="35"/>
    </row>
    <row r="301">
      <c r="B301" s="40"/>
      <c r="F301" s="35"/>
      <c r="G301" s="35"/>
      <c r="H301" s="35"/>
    </row>
    <row r="302">
      <c r="B302" s="40"/>
      <c r="F302" s="35"/>
      <c r="G302" s="35"/>
      <c r="H302" s="35"/>
    </row>
    <row r="303">
      <c r="B303" s="40"/>
      <c r="F303" s="35"/>
      <c r="G303" s="35"/>
      <c r="H303" s="35"/>
    </row>
    <row r="304">
      <c r="B304" s="40"/>
      <c r="F304" s="35"/>
      <c r="G304" s="35"/>
      <c r="H304" s="35"/>
    </row>
    <row r="305">
      <c r="B305" s="40"/>
      <c r="F305" s="35"/>
      <c r="G305" s="35"/>
      <c r="H305" s="35"/>
    </row>
    <row r="306">
      <c r="B306" s="40"/>
      <c r="F306" s="35"/>
      <c r="G306" s="35"/>
      <c r="H306" s="35"/>
    </row>
    <row r="307">
      <c r="B307" s="40"/>
      <c r="F307" s="35"/>
      <c r="G307" s="35"/>
      <c r="H307" s="35"/>
    </row>
    <row r="308">
      <c r="B308" s="40"/>
      <c r="F308" s="35"/>
      <c r="G308" s="35"/>
      <c r="H308" s="35"/>
    </row>
    <row r="309">
      <c r="B309" s="40"/>
      <c r="F309" s="35"/>
      <c r="G309" s="35"/>
      <c r="H309" s="35"/>
    </row>
    <row r="310">
      <c r="B310" s="40"/>
      <c r="F310" s="35"/>
      <c r="G310" s="35"/>
      <c r="H310" s="35"/>
    </row>
    <row r="311">
      <c r="B311" s="40"/>
      <c r="F311" s="35"/>
      <c r="G311" s="35"/>
      <c r="H311" s="35"/>
    </row>
    <row r="312">
      <c r="B312" s="40"/>
      <c r="F312" s="35"/>
      <c r="G312" s="35"/>
      <c r="H312" s="35"/>
    </row>
    <row r="313">
      <c r="B313" s="40"/>
      <c r="F313" s="35"/>
      <c r="G313" s="35"/>
      <c r="H313" s="35"/>
    </row>
    <row r="314">
      <c r="B314" s="40"/>
      <c r="F314" s="35"/>
      <c r="G314" s="35"/>
      <c r="H314" s="35"/>
    </row>
    <row r="315">
      <c r="B315" s="40"/>
      <c r="F315" s="35"/>
      <c r="G315" s="35"/>
      <c r="H315" s="35"/>
    </row>
    <row r="316">
      <c r="B316" s="40"/>
      <c r="F316" s="35"/>
      <c r="G316" s="35"/>
      <c r="H316" s="35"/>
    </row>
    <row r="317">
      <c r="B317" s="40"/>
      <c r="F317" s="35"/>
      <c r="G317" s="35"/>
      <c r="H317" s="35"/>
    </row>
    <row r="318">
      <c r="B318" s="40"/>
      <c r="F318" s="35"/>
      <c r="G318" s="35"/>
      <c r="H318" s="35"/>
    </row>
    <row r="319">
      <c r="B319" s="40"/>
      <c r="F319" s="35"/>
      <c r="G319" s="35"/>
      <c r="H319" s="35"/>
    </row>
    <row r="320">
      <c r="B320" s="40"/>
      <c r="F320" s="35"/>
      <c r="G320" s="35"/>
      <c r="H320" s="35"/>
    </row>
    <row r="321">
      <c r="B321" s="40"/>
      <c r="F321" s="35"/>
      <c r="G321" s="35"/>
      <c r="H321" s="35"/>
    </row>
    <row r="322">
      <c r="B322" s="40"/>
      <c r="F322" s="35"/>
      <c r="G322" s="35"/>
      <c r="H322" s="35"/>
    </row>
    <row r="323">
      <c r="B323" s="40"/>
      <c r="F323" s="35"/>
      <c r="G323" s="35"/>
      <c r="H323" s="35"/>
    </row>
    <row r="324">
      <c r="B324" s="40"/>
      <c r="F324" s="35"/>
      <c r="G324" s="35"/>
      <c r="H324" s="35"/>
    </row>
    <row r="325">
      <c r="B325" s="40"/>
      <c r="F325" s="35"/>
      <c r="G325" s="35"/>
      <c r="H325" s="35"/>
    </row>
    <row r="326">
      <c r="B326" s="40"/>
      <c r="F326" s="35"/>
      <c r="G326" s="35"/>
      <c r="H326" s="35"/>
    </row>
    <row r="327">
      <c r="B327" s="40"/>
      <c r="F327" s="35"/>
      <c r="G327" s="35"/>
      <c r="H327" s="35"/>
    </row>
    <row r="328">
      <c r="B328" s="40"/>
      <c r="F328" s="35"/>
      <c r="G328" s="35"/>
      <c r="H328" s="35"/>
    </row>
    <row r="329">
      <c r="B329" s="40"/>
      <c r="F329" s="35"/>
      <c r="G329" s="35"/>
      <c r="H329" s="35"/>
    </row>
    <row r="330">
      <c r="B330" s="40"/>
      <c r="F330" s="35"/>
      <c r="G330" s="35"/>
      <c r="H330" s="35"/>
    </row>
    <row r="331">
      <c r="B331" s="40"/>
      <c r="F331" s="35"/>
      <c r="G331" s="35"/>
      <c r="H331" s="35"/>
    </row>
    <row r="332">
      <c r="B332" s="40"/>
      <c r="F332" s="35"/>
      <c r="G332" s="35"/>
      <c r="H332" s="35"/>
    </row>
    <row r="333">
      <c r="B333" s="40"/>
      <c r="F333" s="35"/>
      <c r="G333" s="35"/>
      <c r="H333" s="35"/>
    </row>
    <row r="334">
      <c r="B334" s="40"/>
      <c r="F334" s="35"/>
      <c r="G334" s="35"/>
      <c r="H334" s="35"/>
    </row>
    <row r="335">
      <c r="B335" s="40"/>
      <c r="F335" s="35"/>
      <c r="G335" s="35"/>
      <c r="H335" s="35"/>
    </row>
    <row r="336">
      <c r="B336" s="40"/>
      <c r="F336" s="35"/>
      <c r="G336" s="35"/>
      <c r="H336" s="35"/>
    </row>
    <row r="337">
      <c r="B337" s="40"/>
      <c r="F337" s="35"/>
      <c r="G337" s="35"/>
      <c r="H337" s="35"/>
    </row>
    <row r="338">
      <c r="B338" s="40"/>
      <c r="F338" s="35"/>
      <c r="G338" s="35"/>
      <c r="H338" s="35"/>
    </row>
    <row r="339">
      <c r="B339" s="40"/>
      <c r="F339" s="35"/>
      <c r="G339" s="35"/>
      <c r="H339" s="35"/>
    </row>
    <row r="340">
      <c r="B340" s="40"/>
      <c r="F340" s="35"/>
      <c r="G340" s="35"/>
      <c r="H340" s="35"/>
    </row>
    <row r="341">
      <c r="B341" s="40"/>
      <c r="F341" s="35"/>
      <c r="G341" s="35"/>
      <c r="H341" s="35"/>
    </row>
    <row r="342">
      <c r="B342" s="40"/>
      <c r="F342" s="35"/>
      <c r="G342" s="35"/>
      <c r="H342" s="35"/>
    </row>
    <row r="343">
      <c r="B343" s="40"/>
      <c r="F343" s="35"/>
      <c r="G343" s="35"/>
      <c r="H343" s="35"/>
    </row>
    <row r="344">
      <c r="B344" s="40"/>
      <c r="F344" s="35"/>
      <c r="G344" s="35"/>
      <c r="H344" s="35"/>
    </row>
    <row r="345">
      <c r="B345" s="40"/>
      <c r="F345" s="35"/>
      <c r="G345" s="35"/>
      <c r="H345" s="35"/>
    </row>
    <row r="346">
      <c r="B346" s="40"/>
      <c r="F346" s="35"/>
      <c r="G346" s="35"/>
      <c r="H346" s="35"/>
    </row>
    <row r="347">
      <c r="B347" s="40"/>
      <c r="F347" s="35"/>
      <c r="G347" s="35"/>
      <c r="H347" s="35"/>
    </row>
    <row r="348">
      <c r="B348" s="40"/>
      <c r="F348" s="35"/>
      <c r="G348" s="35"/>
      <c r="H348" s="35"/>
    </row>
    <row r="349">
      <c r="B349" s="40"/>
      <c r="F349" s="35"/>
      <c r="G349" s="35"/>
      <c r="H349" s="35"/>
    </row>
    <row r="350">
      <c r="B350" s="40"/>
      <c r="F350" s="35"/>
      <c r="G350" s="35"/>
      <c r="H350" s="35"/>
    </row>
    <row r="351">
      <c r="B351" s="40"/>
      <c r="F351" s="35"/>
      <c r="G351" s="35"/>
      <c r="H351" s="35"/>
    </row>
    <row r="352">
      <c r="B352" s="40"/>
      <c r="F352" s="35"/>
      <c r="G352" s="35"/>
      <c r="H352" s="35"/>
    </row>
    <row r="353">
      <c r="B353" s="40"/>
      <c r="F353" s="35"/>
      <c r="G353" s="35"/>
      <c r="H353" s="35"/>
    </row>
    <row r="354">
      <c r="B354" s="40"/>
      <c r="F354" s="35"/>
      <c r="G354" s="35"/>
      <c r="H354" s="35"/>
    </row>
    <row r="355">
      <c r="B355" s="40"/>
      <c r="F355" s="35"/>
      <c r="G355" s="35"/>
      <c r="H355" s="35"/>
    </row>
    <row r="356">
      <c r="B356" s="40"/>
      <c r="F356" s="35"/>
      <c r="G356" s="35"/>
      <c r="H356" s="35"/>
    </row>
    <row r="357">
      <c r="B357" s="40"/>
      <c r="F357" s="35"/>
      <c r="G357" s="35"/>
      <c r="H357" s="35"/>
    </row>
    <row r="358">
      <c r="B358" s="40"/>
      <c r="F358" s="35"/>
      <c r="G358" s="35"/>
      <c r="H358" s="35"/>
    </row>
    <row r="359">
      <c r="B359" s="40"/>
      <c r="F359" s="35"/>
      <c r="G359" s="35"/>
      <c r="H359" s="35"/>
    </row>
    <row r="360">
      <c r="B360" s="40"/>
      <c r="F360" s="35"/>
      <c r="G360" s="35"/>
      <c r="H360" s="35"/>
    </row>
    <row r="361">
      <c r="B361" s="40"/>
      <c r="F361" s="35"/>
      <c r="G361" s="35"/>
      <c r="H361" s="35"/>
    </row>
    <row r="362">
      <c r="B362" s="40"/>
      <c r="F362" s="35"/>
      <c r="G362" s="35"/>
      <c r="H362" s="35"/>
    </row>
    <row r="363">
      <c r="B363" s="40"/>
      <c r="F363" s="35"/>
      <c r="G363" s="35"/>
      <c r="H363" s="35"/>
    </row>
    <row r="364">
      <c r="B364" s="40"/>
      <c r="F364" s="35"/>
      <c r="G364" s="35"/>
      <c r="H364" s="35"/>
    </row>
    <row r="365">
      <c r="B365" s="40"/>
      <c r="F365" s="35"/>
      <c r="G365" s="35"/>
      <c r="H365" s="35"/>
    </row>
    <row r="366">
      <c r="B366" s="40"/>
      <c r="F366" s="35"/>
      <c r="G366" s="35"/>
      <c r="H366" s="35"/>
    </row>
    <row r="367">
      <c r="B367" s="40"/>
      <c r="F367" s="35"/>
      <c r="G367" s="35"/>
      <c r="H367" s="35"/>
    </row>
    <row r="368">
      <c r="B368" s="40"/>
      <c r="F368" s="35"/>
      <c r="G368" s="35"/>
      <c r="H368" s="35"/>
    </row>
    <row r="369">
      <c r="B369" s="40"/>
      <c r="F369" s="35"/>
      <c r="G369" s="35"/>
      <c r="H369" s="35"/>
    </row>
    <row r="370">
      <c r="B370" s="40"/>
      <c r="F370" s="35"/>
      <c r="G370" s="35"/>
      <c r="H370" s="35"/>
    </row>
    <row r="371">
      <c r="B371" s="40"/>
      <c r="F371" s="35"/>
      <c r="G371" s="35"/>
      <c r="H371" s="35"/>
    </row>
    <row r="372">
      <c r="B372" s="40"/>
      <c r="F372" s="35"/>
      <c r="G372" s="35"/>
      <c r="H372" s="35"/>
    </row>
    <row r="373">
      <c r="B373" s="40"/>
      <c r="F373" s="35"/>
      <c r="G373" s="35"/>
      <c r="H373" s="35"/>
    </row>
    <row r="374">
      <c r="B374" s="40"/>
      <c r="F374" s="35"/>
      <c r="G374" s="35"/>
      <c r="H374" s="35"/>
    </row>
    <row r="375">
      <c r="B375" s="40"/>
      <c r="F375" s="35"/>
      <c r="G375" s="35"/>
      <c r="H375" s="35"/>
    </row>
    <row r="376">
      <c r="B376" s="40"/>
      <c r="F376" s="35"/>
      <c r="G376" s="35"/>
      <c r="H376" s="35"/>
    </row>
    <row r="377">
      <c r="B377" s="40"/>
      <c r="F377" s="35"/>
      <c r="G377" s="35"/>
      <c r="H377" s="35"/>
    </row>
    <row r="378">
      <c r="B378" s="40"/>
      <c r="F378" s="35"/>
      <c r="G378" s="35"/>
      <c r="H378" s="35"/>
    </row>
    <row r="379">
      <c r="B379" s="40"/>
      <c r="F379" s="35"/>
      <c r="G379" s="35"/>
      <c r="H379" s="35"/>
    </row>
    <row r="380">
      <c r="B380" s="40"/>
      <c r="F380" s="35"/>
      <c r="G380" s="35"/>
      <c r="H380" s="35"/>
    </row>
    <row r="381">
      <c r="B381" s="40"/>
      <c r="F381" s="35"/>
      <c r="G381" s="35"/>
      <c r="H381" s="35"/>
    </row>
    <row r="382">
      <c r="B382" s="40"/>
      <c r="F382" s="35"/>
      <c r="G382" s="35"/>
      <c r="H382" s="35"/>
    </row>
    <row r="383">
      <c r="B383" s="40"/>
      <c r="F383" s="35"/>
      <c r="G383" s="35"/>
      <c r="H383" s="35"/>
    </row>
    <row r="384">
      <c r="B384" s="40"/>
      <c r="F384" s="35"/>
      <c r="G384" s="35"/>
      <c r="H384" s="35"/>
    </row>
    <row r="385">
      <c r="B385" s="40"/>
      <c r="F385" s="35"/>
      <c r="G385" s="35"/>
      <c r="H385" s="35"/>
    </row>
    <row r="386">
      <c r="B386" s="40"/>
      <c r="F386" s="35"/>
      <c r="G386" s="35"/>
      <c r="H386" s="35"/>
    </row>
    <row r="387">
      <c r="B387" s="40"/>
      <c r="F387" s="35"/>
      <c r="G387" s="35"/>
      <c r="H387" s="35"/>
    </row>
    <row r="388">
      <c r="B388" s="40"/>
      <c r="F388" s="35"/>
      <c r="G388" s="35"/>
      <c r="H388" s="35"/>
    </row>
    <row r="389">
      <c r="B389" s="40"/>
      <c r="F389" s="35"/>
      <c r="G389" s="35"/>
      <c r="H389" s="35"/>
    </row>
    <row r="390">
      <c r="B390" s="40"/>
      <c r="F390" s="35"/>
      <c r="G390" s="35"/>
      <c r="H390" s="35"/>
    </row>
    <row r="391">
      <c r="B391" s="40"/>
      <c r="F391" s="35"/>
      <c r="G391" s="35"/>
      <c r="H391" s="35"/>
    </row>
    <row r="392">
      <c r="B392" s="40"/>
      <c r="F392" s="35"/>
      <c r="G392" s="35"/>
      <c r="H392" s="35"/>
    </row>
    <row r="393">
      <c r="B393" s="40"/>
      <c r="F393" s="35"/>
      <c r="G393" s="35"/>
      <c r="H393" s="35"/>
    </row>
    <row r="394">
      <c r="B394" s="40"/>
      <c r="F394" s="35"/>
      <c r="G394" s="35"/>
      <c r="H394" s="35"/>
    </row>
    <row r="395">
      <c r="B395" s="40"/>
      <c r="F395" s="35"/>
      <c r="G395" s="35"/>
      <c r="H395" s="35"/>
    </row>
    <row r="396">
      <c r="B396" s="40"/>
      <c r="F396" s="35"/>
      <c r="G396" s="35"/>
      <c r="H396" s="35"/>
    </row>
    <row r="397">
      <c r="B397" s="40"/>
      <c r="F397" s="35"/>
      <c r="G397" s="35"/>
      <c r="H397" s="35"/>
    </row>
    <row r="398">
      <c r="B398" s="40"/>
      <c r="F398" s="35"/>
      <c r="G398" s="35"/>
      <c r="H398" s="35"/>
    </row>
    <row r="399">
      <c r="B399" s="40"/>
      <c r="F399" s="35"/>
      <c r="G399" s="35"/>
      <c r="H399" s="35"/>
    </row>
    <row r="400">
      <c r="B400" s="40"/>
      <c r="F400" s="35"/>
      <c r="G400" s="35"/>
      <c r="H400" s="35"/>
    </row>
    <row r="401">
      <c r="B401" s="40"/>
      <c r="F401" s="35"/>
      <c r="G401" s="35"/>
      <c r="H401" s="35"/>
    </row>
    <row r="402">
      <c r="B402" s="40"/>
      <c r="F402" s="35"/>
      <c r="G402" s="35"/>
      <c r="H402" s="35"/>
    </row>
    <row r="403">
      <c r="B403" s="40"/>
      <c r="F403" s="35"/>
      <c r="G403" s="35"/>
      <c r="H403" s="35"/>
    </row>
    <row r="404">
      <c r="B404" s="40"/>
      <c r="F404" s="35"/>
      <c r="G404" s="35"/>
      <c r="H404" s="35"/>
    </row>
    <row r="405">
      <c r="B405" s="40"/>
      <c r="F405" s="35"/>
      <c r="G405" s="35"/>
      <c r="H405" s="35"/>
    </row>
    <row r="406">
      <c r="B406" s="40"/>
      <c r="F406" s="35"/>
      <c r="G406" s="35"/>
      <c r="H406" s="35"/>
    </row>
    <row r="407">
      <c r="B407" s="40"/>
      <c r="F407" s="35"/>
      <c r="G407" s="35"/>
      <c r="H407" s="35"/>
    </row>
    <row r="408">
      <c r="B408" s="40"/>
      <c r="F408" s="35"/>
      <c r="G408" s="35"/>
      <c r="H408" s="35"/>
    </row>
    <row r="409">
      <c r="B409" s="40"/>
      <c r="F409" s="35"/>
      <c r="G409" s="35"/>
      <c r="H409" s="35"/>
    </row>
    <row r="410">
      <c r="B410" s="40"/>
      <c r="F410" s="35"/>
      <c r="G410" s="35"/>
      <c r="H410" s="35"/>
    </row>
    <row r="411">
      <c r="B411" s="40"/>
      <c r="F411" s="35"/>
      <c r="G411" s="35"/>
      <c r="H411" s="35"/>
    </row>
    <row r="412">
      <c r="B412" s="40"/>
      <c r="F412" s="35"/>
      <c r="G412" s="35"/>
      <c r="H412" s="35"/>
    </row>
    <row r="413">
      <c r="B413" s="40"/>
      <c r="F413" s="35"/>
      <c r="G413" s="35"/>
      <c r="H413" s="35"/>
    </row>
    <row r="414">
      <c r="B414" s="40"/>
      <c r="F414" s="35"/>
      <c r="G414" s="35"/>
      <c r="H414" s="35"/>
    </row>
    <row r="415">
      <c r="B415" s="40"/>
      <c r="F415" s="35"/>
      <c r="G415" s="35"/>
      <c r="H415" s="35"/>
    </row>
    <row r="416">
      <c r="B416" s="40"/>
      <c r="F416" s="35"/>
      <c r="G416" s="35"/>
      <c r="H416" s="35"/>
    </row>
    <row r="417">
      <c r="B417" s="40"/>
      <c r="F417" s="35"/>
      <c r="G417" s="35"/>
      <c r="H417" s="35"/>
    </row>
    <row r="418">
      <c r="B418" s="40"/>
      <c r="F418" s="35"/>
      <c r="G418" s="35"/>
      <c r="H418" s="35"/>
    </row>
    <row r="419">
      <c r="B419" s="40"/>
      <c r="F419" s="35"/>
      <c r="G419" s="35"/>
      <c r="H419" s="35"/>
    </row>
    <row r="420">
      <c r="B420" s="40"/>
      <c r="F420" s="35"/>
      <c r="G420" s="35"/>
      <c r="H420" s="35"/>
    </row>
    <row r="421">
      <c r="B421" s="40"/>
      <c r="F421" s="35"/>
      <c r="G421" s="35"/>
      <c r="H421" s="35"/>
    </row>
    <row r="422">
      <c r="B422" s="40"/>
      <c r="F422" s="35"/>
      <c r="G422" s="35"/>
      <c r="H422" s="35"/>
    </row>
    <row r="423">
      <c r="B423" s="40"/>
      <c r="F423" s="35"/>
      <c r="G423" s="35"/>
      <c r="H423" s="35"/>
    </row>
    <row r="424">
      <c r="B424" s="40"/>
      <c r="F424" s="35"/>
      <c r="G424" s="35"/>
      <c r="H424" s="35"/>
    </row>
    <row r="425">
      <c r="B425" s="40"/>
      <c r="F425" s="35"/>
      <c r="G425" s="35"/>
      <c r="H425" s="35"/>
    </row>
    <row r="426">
      <c r="B426" s="40"/>
      <c r="F426" s="35"/>
      <c r="G426" s="35"/>
      <c r="H426" s="35"/>
    </row>
    <row r="427">
      <c r="B427" s="40"/>
      <c r="F427" s="35"/>
      <c r="G427" s="35"/>
      <c r="H427" s="35"/>
    </row>
    <row r="428">
      <c r="B428" s="40"/>
      <c r="F428" s="35"/>
      <c r="G428" s="35"/>
      <c r="H428" s="35"/>
    </row>
    <row r="429">
      <c r="B429" s="40"/>
      <c r="F429" s="35"/>
      <c r="G429" s="35"/>
      <c r="H429" s="35"/>
    </row>
    <row r="430">
      <c r="B430" s="40"/>
      <c r="F430" s="35"/>
      <c r="G430" s="35"/>
      <c r="H430" s="35"/>
    </row>
    <row r="431">
      <c r="B431" s="40"/>
      <c r="F431" s="35"/>
      <c r="G431" s="35"/>
      <c r="H431" s="35"/>
    </row>
    <row r="432">
      <c r="B432" s="40"/>
      <c r="F432" s="35"/>
      <c r="G432" s="35"/>
      <c r="H432" s="35"/>
    </row>
    <row r="433">
      <c r="B433" s="40"/>
      <c r="F433" s="35"/>
      <c r="G433" s="35"/>
      <c r="H433" s="35"/>
    </row>
    <row r="434">
      <c r="B434" s="40"/>
      <c r="F434" s="35"/>
      <c r="G434" s="35"/>
      <c r="H434" s="35"/>
    </row>
    <row r="435">
      <c r="B435" s="40"/>
      <c r="F435" s="35"/>
      <c r="G435" s="35"/>
      <c r="H435" s="35"/>
    </row>
    <row r="436">
      <c r="B436" s="40"/>
      <c r="F436" s="35"/>
      <c r="G436" s="35"/>
      <c r="H436" s="35"/>
    </row>
    <row r="437">
      <c r="B437" s="40"/>
      <c r="F437" s="35"/>
      <c r="G437" s="35"/>
      <c r="H437" s="35"/>
    </row>
    <row r="438">
      <c r="B438" s="40"/>
      <c r="F438" s="35"/>
      <c r="G438" s="35"/>
      <c r="H438" s="35"/>
    </row>
    <row r="439">
      <c r="B439" s="40"/>
      <c r="F439" s="35"/>
      <c r="G439" s="35"/>
      <c r="H439" s="35"/>
    </row>
    <row r="440">
      <c r="B440" s="40"/>
      <c r="F440" s="35"/>
      <c r="G440" s="35"/>
      <c r="H440" s="35"/>
    </row>
    <row r="441">
      <c r="B441" s="40"/>
      <c r="F441" s="35"/>
      <c r="G441" s="35"/>
      <c r="H441" s="35"/>
    </row>
    <row r="442">
      <c r="B442" s="40"/>
      <c r="F442" s="35"/>
      <c r="G442" s="35"/>
      <c r="H442" s="35"/>
    </row>
    <row r="443">
      <c r="B443" s="40"/>
      <c r="F443" s="35"/>
      <c r="G443" s="35"/>
      <c r="H443" s="35"/>
    </row>
    <row r="444">
      <c r="B444" s="40"/>
      <c r="F444" s="35"/>
      <c r="G444" s="35"/>
      <c r="H444" s="35"/>
    </row>
    <row r="445">
      <c r="B445" s="40"/>
      <c r="F445" s="35"/>
      <c r="G445" s="35"/>
      <c r="H445" s="35"/>
    </row>
    <row r="446">
      <c r="B446" s="40"/>
      <c r="F446" s="35"/>
      <c r="G446" s="35"/>
      <c r="H446" s="35"/>
    </row>
    <row r="447">
      <c r="B447" s="40"/>
      <c r="F447" s="35"/>
      <c r="G447" s="35"/>
      <c r="H447" s="35"/>
    </row>
    <row r="448">
      <c r="B448" s="40"/>
      <c r="F448" s="35"/>
      <c r="G448" s="35"/>
      <c r="H448" s="35"/>
    </row>
    <row r="449">
      <c r="B449" s="40"/>
      <c r="F449" s="35"/>
      <c r="G449" s="35"/>
      <c r="H449" s="35"/>
    </row>
    <row r="450">
      <c r="B450" s="40"/>
      <c r="F450" s="35"/>
      <c r="G450" s="35"/>
      <c r="H450" s="35"/>
    </row>
    <row r="451">
      <c r="B451" s="40"/>
      <c r="F451" s="35"/>
      <c r="G451" s="35"/>
      <c r="H451" s="35"/>
    </row>
    <row r="452">
      <c r="B452" s="40"/>
      <c r="F452" s="35"/>
      <c r="G452" s="35"/>
      <c r="H452" s="35"/>
    </row>
    <row r="453">
      <c r="B453" s="40"/>
      <c r="F453" s="35"/>
      <c r="G453" s="35"/>
      <c r="H453" s="35"/>
    </row>
    <row r="454">
      <c r="B454" s="40"/>
      <c r="F454" s="35"/>
      <c r="G454" s="35"/>
      <c r="H454" s="35"/>
    </row>
    <row r="455">
      <c r="B455" s="40"/>
      <c r="F455" s="35"/>
      <c r="G455" s="35"/>
      <c r="H455" s="35"/>
    </row>
    <row r="456">
      <c r="B456" s="40"/>
      <c r="F456" s="35"/>
      <c r="G456" s="35"/>
      <c r="H456" s="35"/>
    </row>
    <row r="457">
      <c r="B457" s="40"/>
      <c r="F457" s="35"/>
      <c r="G457" s="35"/>
      <c r="H457" s="35"/>
    </row>
    <row r="458">
      <c r="B458" s="40"/>
      <c r="F458" s="35"/>
      <c r="G458" s="35"/>
      <c r="H458" s="35"/>
    </row>
    <row r="459">
      <c r="B459" s="40"/>
      <c r="F459" s="35"/>
      <c r="G459" s="35"/>
      <c r="H459" s="35"/>
    </row>
    <row r="460">
      <c r="B460" s="40"/>
      <c r="F460" s="35"/>
      <c r="G460" s="35"/>
      <c r="H460" s="35"/>
    </row>
    <row r="461">
      <c r="B461" s="40"/>
      <c r="F461" s="35"/>
      <c r="G461" s="35"/>
      <c r="H461" s="35"/>
    </row>
    <row r="462">
      <c r="B462" s="40"/>
      <c r="F462" s="35"/>
      <c r="G462" s="35"/>
      <c r="H462" s="35"/>
    </row>
    <row r="463">
      <c r="B463" s="40"/>
      <c r="F463" s="35"/>
      <c r="G463" s="35"/>
      <c r="H463" s="35"/>
    </row>
    <row r="464">
      <c r="B464" s="40"/>
      <c r="F464" s="35"/>
      <c r="G464" s="35"/>
      <c r="H464" s="35"/>
    </row>
    <row r="465">
      <c r="B465" s="40"/>
      <c r="F465" s="35"/>
      <c r="G465" s="35"/>
      <c r="H465" s="35"/>
    </row>
    <row r="466">
      <c r="B466" s="40"/>
      <c r="F466" s="35"/>
      <c r="G466" s="35"/>
      <c r="H466" s="35"/>
    </row>
    <row r="467">
      <c r="B467" s="40"/>
      <c r="F467" s="35"/>
      <c r="G467" s="35"/>
      <c r="H467" s="35"/>
    </row>
    <row r="468">
      <c r="B468" s="40"/>
      <c r="F468" s="35"/>
      <c r="G468" s="35"/>
      <c r="H468" s="35"/>
    </row>
    <row r="469">
      <c r="B469" s="40"/>
      <c r="F469" s="35"/>
      <c r="G469" s="35"/>
      <c r="H469" s="35"/>
    </row>
    <row r="470">
      <c r="B470" s="40"/>
      <c r="F470" s="35"/>
      <c r="G470" s="35"/>
      <c r="H470" s="35"/>
    </row>
    <row r="471">
      <c r="B471" s="40"/>
      <c r="F471" s="35"/>
      <c r="G471" s="35"/>
      <c r="H471" s="35"/>
    </row>
    <row r="472">
      <c r="B472" s="40"/>
      <c r="F472" s="35"/>
      <c r="G472" s="35"/>
      <c r="H472" s="35"/>
    </row>
    <row r="473">
      <c r="B473" s="40"/>
      <c r="F473" s="35"/>
      <c r="G473" s="35"/>
      <c r="H473" s="35"/>
    </row>
    <row r="474">
      <c r="B474" s="40"/>
      <c r="F474" s="35"/>
      <c r="G474" s="35"/>
      <c r="H474" s="35"/>
    </row>
    <row r="475">
      <c r="B475" s="40"/>
      <c r="F475" s="35"/>
      <c r="G475" s="35"/>
      <c r="H475" s="35"/>
    </row>
    <row r="476">
      <c r="B476" s="40"/>
      <c r="F476" s="35"/>
      <c r="G476" s="35"/>
      <c r="H476" s="35"/>
    </row>
    <row r="477">
      <c r="B477" s="40"/>
      <c r="F477" s="35"/>
      <c r="G477" s="35"/>
      <c r="H477" s="35"/>
    </row>
    <row r="478">
      <c r="B478" s="40"/>
      <c r="F478" s="35"/>
      <c r="G478" s="35"/>
      <c r="H478" s="35"/>
    </row>
    <row r="479">
      <c r="B479" s="40"/>
      <c r="F479" s="35"/>
      <c r="G479" s="35"/>
      <c r="H479" s="35"/>
    </row>
    <row r="480">
      <c r="B480" s="40"/>
      <c r="F480" s="35"/>
      <c r="G480" s="35"/>
      <c r="H480" s="35"/>
    </row>
    <row r="481">
      <c r="B481" s="40"/>
      <c r="F481" s="35"/>
      <c r="G481" s="35"/>
      <c r="H481" s="35"/>
    </row>
    <row r="482">
      <c r="B482" s="40"/>
      <c r="F482" s="35"/>
      <c r="G482" s="35"/>
      <c r="H482" s="35"/>
    </row>
    <row r="483">
      <c r="B483" s="40"/>
      <c r="F483" s="35"/>
      <c r="G483" s="35"/>
      <c r="H483" s="35"/>
    </row>
    <row r="484">
      <c r="B484" s="40"/>
      <c r="F484" s="35"/>
      <c r="G484" s="35"/>
      <c r="H484" s="35"/>
    </row>
    <row r="485">
      <c r="B485" s="40"/>
      <c r="F485" s="35"/>
      <c r="G485" s="35"/>
      <c r="H485" s="35"/>
    </row>
    <row r="486">
      <c r="B486" s="40"/>
      <c r="F486" s="35"/>
      <c r="G486" s="35"/>
      <c r="H486" s="35"/>
    </row>
    <row r="487">
      <c r="B487" s="40"/>
      <c r="F487" s="35"/>
      <c r="G487" s="35"/>
      <c r="H487" s="35"/>
    </row>
    <row r="488">
      <c r="B488" s="40"/>
      <c r="F488" s="35"/>
      <c r="G488" s="35"/>
      <c r="H488" s="35"/>
    </row>
    <row r="489">
      <c r="B489" s="40"/>
      <c r="F489" s="35"/>
      <c r="G489" s="35"/>
      <c r="H489" s="35"/>
    </row>
    <row r="490">
      <c r="B490" s="40"/>
      <c r="F490" s="35"/>
      <c r="G490" s="35"/>
      <c r="H490" s="35"/>
    </row>
    <row r="491">
      <c r="B491" s="40"/>
      <c r="F491" s="35"/>
      <c r="G491" s="35"/>
      <c r="H491" s="35"/>
    </row>
    <row r="492">
      <c r="B492" s="40"/>
      <c r="F492" s="35"/>
      <c r="G492" s="35"/>
      <c r="H492" s="35"/>
    </row>
    <row r="493">
      <c r="B493" s="40"/>
      <c r="F493" s="35"/>
      <c r="G493" s="35"/>
      <c r="H493" s="35"/>
    </row>
    <row r="494">
      <c r="B494" s="40"/>
      <c r="F494" s="35"/>
      <c r="G494" s="35"/>
      <c r="H494" s="35"/>
    </row>
    <row r="495">
      <c r="B495" s="40"/>
      <c r="F495" s="35"/>
      <c r="G495" s="35"/>
      <c r="H495" s="35"/>
    </row>
    <row r="496">
      <c r="B496" s="40"/>
      <c r="F496" s="35"/>
      <c r="G496" s="35"/>
      <c r="H496" s="35"/>
    </row>
    <row r="497">
      <c r="B497" s="40"/>
      <c r="F497" s="35"/>
      <c r="G497" s="35"/>
      <c r="H497" s="35"/>
    </row>
    <row r="498">
      <c r="B498" s="40"/>
      <c r="F498" s="35"/>
      <c r="G498" s="35"/>
      <c r="H498" s="35"/>
    </row>
    <row r="499">
      <c r="B499" s="40"/>
      <c r="F499" s="35"/>
      <c r="G499" s="35"/>
      <c r="H499" s="35"/>
    </row>
    <row r="500">
      <c r="B500" s="40"/>
      <c r="F500" s="35"/>
      <c r="G500" s="35"/>
      <c r="H500" s="35"/>
    </row>
    <row r="501">
      <c r="B501" s="40"/>
      <c r="F501" s="35"/>
      <c r="G501" s="35"/>
      <c r="H501" s="35"/>
    </row>
    <row r="502">
      <c r="B502" s="40"/>
      <c r="F502" s="35"/>
      <c r="G502" s="35"/>
      <c r="H502" s="35"/>
    </row>
    <row r="503">
      <c r="B503" s="40"/>
      <c r="F503" s="35"/>
      <c r="G503" s="35"/>
      <c r="H503" s="35"/>
    </row>
    <row r="504">
      <c r="B504" s="40"/>
      <c r="F504" s="35"/>
      <c r="G504" s="35"/>
      <c r="H504" s="35"/>
    </row>
    <row r="505">
      <c r="B505" s="40"/>
      <c r="F505" s="35"/>
      <c r="G505" s="35"/>
      <c r="H505" s="35"/>
    </row>
    <row r="506">
      <c r="B506" s="40"/>
      <c r="F506" s="35"/>
      <c r="G506" s="35"/>
      <c r="H506" s="35"/>
    </row>
    <row r="507">
      <c r="B507" s="40"/>
      <c r="F507" s="35"/>
      <c r="G507" s="35"/>
      <c r="H507" s="35"/>
    </row>
    <row r="508">
      <c r="B508" s="40"/>
      <c r="F508" s="35"/>
      <c r="G508" s="35"/>
      <c r="H508" s="35"/>
    </row>
    <row r="509">
      <c r="B509" s="40"/>
      <c r="F509" s="35"/>
      <c r="G509" s="35"/>
      <c r="H509" s="35"/>
    </row>
    <row r="510">
      <c r="B510" s="40"/>
      <c r="F510" s="35"/>
      <c r="G510" s="35"/>
      <c r="H510" s="35"/>
    </row>
    <row r="511">
      <c r="B511" s="40"/>
      <c r="F511" s="35"/>
      <c r="G511" s="35"/>
      <c r="H511" s="35"/>
    </row>
    <row r="512">
      <c r="B512" s="40"/>
      <c r="F512" s="35"/>
      <c r="G512" s="35"/>
      <c r="H512" s="35"/>
    </row>
    <row r="513">
      <c r="B513" s="40"/>
      <c r="F513" s="35"/>
      <c r="G513" s="35"/>
      <c r="H513" s="35"/>
    </row>
    <row r="514">
      <c r="B514" s="40"/>
      <c r="F514" s="35"/>
      <c r="G514" s="35"/>
      <c r="H514" s="35"/>
    </row>
    <row r="515">
      <c r="B515" s="40"/>
      <c r="F515" s="35"/>
      <c r="G515" s="35"/>
      <c r="H515" s="35"/>
    </row>
    <row r="516">
      <c r="B516" s="40"/>
      <c r="F516" s="35"/>
      <c r="G516" s="35"/>
      <c r="H516" s="35"/>
    </row>
    <row r="517">
      <c r="B517" s="40"/>
      <c r="F517" s="35"/>
      <c r="G517" s="35"/>
      <c r="H517" s="35"/>
    </row>
    <row r="518">
      <c r="B518" s="40"/>
      <c r="F518" s="35"/>
      <c r="G518" s="35"/>
      <c r="H518" s="35"/>
    </row>
    <row r="519">
      <c r="B519" s="40"/>
      <c r="F519" s="35"/>
      <c r="G519" s="35"/>
      <c r="H519" s="35"/>
    </row>
    <row r="520">
      <c r="B520" s="40"/>
      <c r="F520" s="35"/>
      <c r="G520" s="35"/>
      <c r="H520" s="35"/>
    </row>
    <row r="521">
      <c r="B521" s="40"/>
      <c r="F521" s="35"/>
      <c r="G521" s="35"/>
      <c r="H521" s="35"/>
    </row>
    <row r="522">
      <c r="B522" s="40"/>
      <c r="F522" s="35"/>
      <c r="G522" s="35"/>
      <c r="H522" s="35"/>
    </row>
    <row r="523">
      <c r="B523" s="40"/>
      <c r="F523" s="35"/>
      <c r="G523" s="35"/>
      <c r="H523" s="35"/>
    </row>
    <row r="524">
      <c r="B524" s="40"/>
      <c r="F524" s="35"/>
      <c r="G524" s="35"/>
      <c r="H524" s="35"/>
    </row>
    <row r="525">
      <c r="B525" s="40"/>
      <c r="F525" s="35"/>
      <c r="G525" s="35"/>
      <c r="H525" s="35"/>
    </row>
    <row r="526">
      <c r="B526" s="40"/>
      <c r="F526" s="35"/>
      <c r="G526" s="35"/>
      <c r="H526" s="35"/>
    </row>
    <row r="527">
      <c r="B527" s="40"/>
      <c r="F527" s="35"/>
      <c r="G527" s="35"/>
      <c r="H527" s="35"/>
    </row>
    <row r="528">
      <c r="B528" s="40"/>
      <c r="F528" s="35"/>
      <c r="G528" s="35"/>
      <c r="H528" s="35"/>
    </row>
    <row r="529">
      <c r="B529" s="40"/>
      <c r="F529" s="35"/>
      <c r="G529" s="35"/>
      <c r="H529" s="35"/>
    </row>
    <row r="530">
      <c r="B530" s="40"/>
      <c r="F530" s="35"/>
      <c r="G530" s="35"/>
      <c r="H530" s="35"/>
    </row>
    <row r="531">
      <c r="B531" s="40"/>
      <c r="F531" s="35"/>
      <c r="G531" s="35"/>
      <c r="H531" s="35"/>
    </row>
    <row r="532">
      <c r="B532" s="40"/>
      <c r="F532" s="35"/>
      <c r="G532" s="35"/>
      <c r="H532" s="35"/>
    </row>
    <row r="533">
      <c r="B533" s="40"/>
      <c r="F533" s="35"/>
      <c r="G533" s="35"/>
      <c r="H533" s="35"/>
    </row>
    <row r="534">
      <c r="B534" s="40"/>
      <c r="F534" s="35"/>
      <c r="G534" s="35"/>
      <c r="H534" s="35"/>
    </row>
    <row r="535">
      <c r="B535" s="40"/>
      <c r="F535" s="35"/>
      <c r="G535" s="35"/>
      <c r="H535" s="35"/>
    </row>
    <row r="536">
      <c r="B536" s="40"/>
      <c r="F536" s="35"/>
      <c r="G536" s="35"/>
      <c r="H536" s="35"/>
    </row>
    <row r="537">
      <c r="B537" s="40"/>
      <c r="F537" s="35"/>
      <c r="G537" s="35"/>
      <c r="H537" s="35"/>
    </row>
    <row r="538">
      <c r="B538" s="40"/>
      <c r="F538" s="35"/>
      <c r="G538" s="35"/>
      <c r="H538" s="35"/>
    </row>
    <row r="539">
      <c r="B539" s="40"/>
      <c r="F539" s="35"/>
      <c r="G539" s="35"/>
      <c r="H539" s="35"/>
    </row>
    <row r="540">
      <c r="B540" s="40"/>
      <c r="F540" s="35"/>
      <c r="G540" s="35"/>
      <c r="H540" s="35"/>
    </row>
    <row r="541">
      <c r="B541" s="40"/>
      <c r="F541" s="35"/>
      <c r="G541" s="35"/>
      <c r="H541" s="35"/>
    </row>
    <row r="542">
      <c r="B542" s="40"/>
      <c r="F542" s="35"/>
      <c r="G542" s="35"/>
      <c r="H542" s="35"/>
    </row>
    <row r="543">
      <c r="B543" s="40"/>
      <c r="F543" s="35"/>
      <c r="G543" s="35"/>
      <c r="H543" s="35"/>
    </row>
    <row r="544">
      <c r="B544" s="40"/>
      <c r="F544" s="35"/>
      <c r="G544" s="35"/>
      <c r="H544" s="35"/>
    </row>
    <row r="545">
      <c r="B545" s="40"/>
      <c r="F545" s="35"/>
      <c r="G545" s="35"/>
      <c r="H545" s="35"/>
    </row>
    <row r="546">
      <c r="B546" s="40"/>
      <c r="F546" s="35"/>
      <c r="G546" s="35"/>
      <c r="H546" s="35"/>
    </row>
    <row r="547">
      <c r="B547" s="40"/>
      <c r="F547" s="35"/>
      <c r="G547" s="35"/>
      <c r="H547" s="35"/>
    </row>
    <row r="548">
      <c r="B548" s="40"/>
      <c r="F548" s="35"/>
      <c r="G548" s="35"/>
      <c r="H548" s="35"/>
    </row>
    <row r="549">
      <c r="B549" s="40"/>
      <c r="F549" s="35"/>
      <c r="G549" s="35"/>
      <c r="H549" s="35"/>
    </row>
    <row r="550">
      <c r="B550" s="40"/>
      <c r="F550" s="35"/>
      <c r="G550" s="35"/>
      <c r="H550" s="35"/>
    </row>
    <row r="551">
      <c r="B551" s="40"/>
      <c r="F551" s="35"/>
      <c r="G551" s="35"/>
      <c r="H551" s="35"/>
    </row>
    <row r="552">
      <c r="B552" s="40"/>
      <c r="F552" s="35"/>
      <c r="G552" s="35"/>
      <c r="H552" s="35"/>
    </row>
    <row r="553">
      <c r="B553" s="40"/>
      <c r="F553" s="35"/>
      <c r="G553" s="35"/>
      <c r="H553" s="35"/>
    </row>
    <row r="554">
      <c r="B554" s="40"/>
      <c r="F554" s="35"/>
      <c r="G554" s="35"/>
      <c r="H554" s="35"/>
    </row>
    <row r="555">
      <c r="B555" s="40"/>
      <c r="F555" s="35"/>
      <c r="G555" s="35"/>
      <c r="H555" s="35"/>
    </row>
    <row r="556">
      <c r="B556" s="40"/>
      <c r="F556" s="35"/>
      <c r="G556" s="35"/>
      <c r="H556" s="35"/>
    </row>
    <row r="557">
      <c r="B557" s="40"/>
      <c r="F557" s="35"/>
      <c r="G557" s="35"/>
      <c r="H557" s="35"/>
    </row>
    <row r="558">
      <c r="B558" s="40"/>
      <c r="F558" s="35"/>
      <c r="G558" s="35"/>
      <c r="H558" s="35"/>
    </row>
    <row r="559">
      <c r="B559" s="40"/>
      <c r="F559" s="35"/>
      <c r="G559" s="35"/>
      <c r="H559" s="35"/>
    </row>
    <row r="560">
      <c r="B560" s="40"/>
      <c r="F560" s="35"/>
      <c r="G560" s="35"/>
      <c r="H560" s="35"/>
    </row>
    <row r="561">
      <c r="B561" s="40"/>
      <c r="F561" s="35"/>
      <c r="G561" s="35"/>
      <c r="H561" s="35"/>
    </row>
    <row r="562">
      <c r="B562" s="40"/>
      <c r="F562" s="35"/>
      <c r="G562" s="35"/>
      <c r="H562" s="35"/>
    </row>
    <row r="563">
      <c r="B563" s="40"/>
      <c r="F563" s="35"/>
      <c r="G563" s="35"/>
      <c r="H563" s="35"/>
    </row>
    <row r="564">
      <c r="B564" s="40"/>
      <c r="F564" s="35"/>
      <c r="G564" s="35"/>
      <c r="H564" s="35"/>
    </row>
    <row r="565">
      <c r="B565" s="40"/>
      <c r="F565" s="35"/>
      <c r="G565" s="35"/>
      <c r="H565" s="35"/>
    </row>
    <row r="566">
      <c r="B566" s="40"/>
      <c r="F566" s="35"/>
      <c r="G566" s="35"/>
      <c r="H566" s="35"/>
    </row>
    <row r="567">
      <c r="B567" s="40"/>
      <c r="F567" s="35"/>
      <c r="G567" s="35"/>
      <c r="H567" s="35"/>
    </row>
    <row r="568">
      <c r="B568" s="40"/>
      <c r="F568" s="35"/>
      <c r="G568" s="35"/>
      <c r="H568" s="35"/>
    </row>
    <row r="569">
      <c r="B569" s="40"/>
      <c r="F569" s="35"/>
      <c r="G569" s="35"/>
      <c r="H569" s="35"/>
    </row>
    <row r="570">
      <c r="B570" s="40"/>
      <c r="F570" s="35"/>
      <c r="G570" s="35"/>
      <c r="H570" s="35"/>
    </row>
    <row r="571">
      <c r="B571" s="40"/>
      <c r="F571" s="35"/>
      <c r="G571" s="35"/>
      <c r="H571" s="35"/>
    </row>
    <row r="572">
      <c r="B572" s="40"/>
      <c r="F572" s="35"/>
      <c r="G572" s="35"/>
      <c r="H572" s="35"/>
    </row>
    <row r="573">
      <c r="B573" s="40"/>
      <c r="F573" s="35"/>
      <c r="G573" s="35"/>
      <c r="H573" s="35"/>
    </row>
    <row r="574">
      <c r="B574" s="40"/>
      <c r="F574" s="35"/>
      <c r="G574" s="35"/>
      <c r="H574" s="35"/>
    </row>
    <row r="575">
      <c r="B575" s="40"/>
      <c r="F575" s="35"/>
      <c r="G575" s="35"/>
      <c r="H575" s="35"/>
    </row>
    <row r="576">
      <c r="B576" s="40"/>
      <c r="F576" s="35"/>
      <c r="G576" s="35"/>
      <c r="H576" s="35"/>
    </row>
    <row r="577">
      <c r="B577" s="40"/>
      <c r="F577" s="35"/>
      <c r="G577" s="35"/>
      <c r="H577" s="35"/>
    </row>
    <row r="578">
      <c r="B578" s="40"/>
      <c r="F578" s="35"/>
      <c r="G578" s="35"/>
      <c r="H578" s="35"/>
    </row>
    <row r="579">
      <c r="B579" s="40"/>
      <c r="F579" s="35"/>
      <c r="G579" s="35"/>
      <c r="H579" s="35"/>
    </row>
    <row r="580">
      <c r="B580" s="40"/>
      <c r="F580" s="35"/>
      <c r="G580" s="35"/>
      <c r="H580" s="35"/>
    </row>
    <row r="581">
      <c r="B581" s="40"/>
      <c r="F581" s="35"/>
      <c r="G581" s="35"/>
      <c r="H581" s="35"/>
    </row>
    <row r="582">
      <c r="B582" s="40"/>
      <c r="F582" s="35"/>
      <c r="G582" s="35"/>
      <c r="H582" s="35"/>
    </row>
    <row r="583">
      <c r="B583" s="40"/>
      <c r="F583" s="35"/>
      <c r="G583" s="35"/>
      <c r="H583" s="35"/>
    </row>
    <row r="584">
      <c r="B584" s="40"/>
      <c r="F584" s="35"/>
      <c r="G584" s="35"/>
      <c r="H584" s="35"/>
    </row>
    <row r="585">
      <c r="B585" s="40"/>
      <c r="F585" s="35"/>
      <c r="G585" s="35"/>
      <c r="H585" s="35"/>
    </row>
    <row r="586">
      <c r="B586" s="40"/>
      <c r="F586" s="35"/>
      <c r="G586" s="35"/>
      <c r="H586" s="35"/>
    </row>
    <row r="587">
      <c r="B587" s="40"/>
      <c r="F587" s="35"/>
      <c r="G587" s="35"/>
      <c r="H587" s="35"/>
    </row>
    <row r="588">
      <c r="B588" s="40"/>
      <c r="F588" s="35"/>
      <c r="G588" s="35"/>
      <c r="H588" s="35"/>
    </row>
    <row r="589">
      <c r="B589" s="40"/>
      <c r="F589" s="35"/>
      <c r="G589" s="35"/>
      <c r="H589" s="35"/>
    </row>
    <row r="590">
      <c r="B590" s="40"/>
      <c r="F590" s="35"/>
      <c r="G590" s="35"/>
      <c r="H590" s="35"/>
    </row>
    <row r="591">
      <c r="B591" s="40"/>
      <c r="F591" s="35"/>
      <c r="G591" s="35"/>
      <c r="H591" s="35"/>
    </row>
    <row r="592">
      <c r="B592" s="40"/>
      <c r="F592" s="35"/>
      <c r="G592" s="35"/>
      <c r="H592" s="35"/>
    </row>
    <row r="593">
      <c r="B593" s="40"/>
      <c r="F593" s="35"/>
      <c r="G593" s="35"/>
      <c r="H593" s="35"/>
    </row>
    <row r="594">
      <c r="B594" s="40"/>
      <c r="F594" s="35"/>
      <c r="G594" s="35"/>
      <c r="H594" s="35"/>
    </row>
    <row r="595">
      <c r="B595" s="40"/>
      <c r="F595" s="35"/>
      <c r="G595" s="35"/>
      <c r="H595" s="35"/>
    </row>
    <row r="596">
      <c r="B596" s="40"/>
      <c r="F596" s="35"/>
      <c r="G596" s="35"/>
      <c r="H596" s="35"/>
    </row>
    <row r="597">
      <c r="B597" s="40"/>
      <c r="F597" s="35"/>
      <c r="G597" s="35"/>
      <c r="H597" s="35"/>
    </row>
    <row r="598">
      <c r="B598" s="40"/>
      <c r="F598" s="35"/>
      <c r="G598" s="35"/>
      <c r="H598" s="35"/>
    </row>
    <row r="599">
      <c r="B599" s="40"/>
      <c r="F599" s="35"/>
      <c r="G599" s="35"/>
      <c r="H599" s="35"/>
    </row>
    <row r="600">
      <c r="B600" s="40"/>
      <c r="F600" s="35"/>
      <c r="G600" s="35"/>
      <c r="H600" s="35"/>
    </row>
    <row r="601">
      <c r="B601" s="40"/>
      <c r="F601" s="35"/>
      <c r="G601" s="35"/>
      <c r="H601" s="35"/>
    </row>
    <row r="602">
      <c r="B602" s="40"/>
      <c r="F602" s="35"/>
      <c r="G602" s="35"/>
      <c r="H602" s="35"/>
    </row>
    <row r="603">
      <c r="B603" s="40"/>
      <c r="F603" s="35"/>
      <c r="G603" s="35"/>
      <c r="H603" s="35"/>
    </row>
    <row r="604">
      <c r="B604" s="40"/>
      <c r="F604" s="35"/>
      <c r="G604" s="35"/>
      <c r="H604" s="35"/>
    </row>
    <row r="605">
      <c r="B605" s="40"/>
      <c r="F605" s="35"/>
      <c r="G605" s="35"/>
      <c r="H605" s="35"/>
    </row>
    <row r="606">
      <c r="B606" s="40"/>
      <c r="F606" s="35"/>
      <c r="G606" s="35"/>
      <c r="H606" s="35"/>
    </row>
    <row r="607">
      <c r="B607" s="40"/>
      <c r="F607" s="35"/>
      <c r="G607" s="35"/>
      <c r="H607" s="35"/>
    </row>
    <row r="608">
      <c r="B608" s="40"/>
      <c r="F608" s="35"/>
      <c r="G608" s="35"/>
      <c r="H608" s="35"/>
    </row>
    <row r="609">
      <c r="B609" s="40"/>
      <c r="F609" s="35"/>
      <c r="G609" s="35"/>
      <c r="H609" s="35"/>
    </row>
    <row r="610">
      <c r="B610" s="40"/>
      <c r="F610" s="35"/>
      <c r="G610" s="35"/>
      <c r="H610" s="35"/>
    </row>
    <row r="611">
      <c r="B611" s="40"/>
      <c r="F611" s="35"/>
      <c r="G611" s="35"/>
      <c r="H611" s="35"/>
    </row>
    <row r="612">
      <c r="B612" s="40"/>
      <c r="F612" s="35"/>
      <c r="G612" s="35"/>
      <c r="H612" s="35"/>
    </row>
    <row r="613">
      <c r="B613" s="40"/>
      <c r="F613" s="35"/>
      <c r="G613" s="35"/>
      <c r="H613" s="35"/>
    </row>
    <row r="614">
      <c r="B614" s="40"/>
      <c r="F614" s="35"/>
      <c r="G614" s="35"/>
      <c r="H614" s="35"/>
    </row>
    <row r="615">
      <c r="B615" s="40"/>
      <c r="F615" s="35"/>
      <c r="G615" s="35"/>
      <c r="H615" s="35"/>
    </row>
    <row r="616">
      <c r="B616" s="40"/>
      <c r="F616" s="35"/>
      <c r="G616" s="35"/>
      <c r="H616" s="35"/>
    </row>
    <row r="617">
      <c r="B617" s="40"/>
      <c r="F617" s="35"/>
      <c r="G617" s="35"/>
      <c r="H617" s="35"/>
    </row>
    <row r="618">
      <c r="B618" s="40"/>
      <c r="F618" s="35"/>
      <c r="G618" s="35"/>
      <c r="H618" s="35"/>
    </row>
    <row r="619">
      <c r="B619" s="40"/>
      <c r="F619" s="35"/>
      <c r="G619" s="35"/>
      <c r="H619" s="35"/>
    </row>
    <row r="620">
      <c r="B620" s="40"/>
      <c r="F620" s="35"/>
      <c r="G620" s="35"/>
      <c r="H620" s="35"/>
    </row>
    <row r="621">
      <c r="B621" s="40"/>
      <c r="F621" s="35"/>
      <c r="G621" s="35"/>
      <c r="H621" s="35"/>
    </row>
    <row r="622">
      <c r="B622" s="40"/>
      <c r="F622" s="35"/>
      <c r="G622" s="35"/>
      <c r="H622" s="35"/>
    </row>
    <row r="623">
      <c r="B623" s="40"/>
      <c r="F623" s="35"/>
      <c r="G623" s="35"/>
      <c r="H623" s="35"/>
    </row>
    <row r="624">
      <c r="B624" s="40"/>
      <c r="F624" s="35"/>
      <c r="G624" s="35"/>
      <c r="H624" s="35"/>
    </row>
    <row r="625">
      <c r="B625" s="40"/>
      <c r="F625" s="35"/>
      <c r="G625" s="35"/>
      <c r="H625" s="35"/>
    </row>
    <row r="626">
      <c r="B626" s="40"/>
      <c r="F626" s="35"/>
      <c r="G626" s="35"/>
      <c r="H626" s="35"/>
    </row>
    <row r="627">
      <c r="B627" s="40"/>
      <c r="F627" s="35"/>
      <c r="G627" s="35"/>
      <c r="H627" s="35"/>
    </row>
    <row r="628">
      <c r="B628" s="40"/>
      <c r="F628" s="35"/>
      <c r="G628" s="35"/>
      <c r="H628" s="35"/>
    </row>
    <row r="629">
      <c r="B629" s="40"/>
      <c r="F629" s="35"/>
      <c r="G629" s="35"/>
      <c r="H629" s="35"/>
    </row>
    <row r="630">
      <c r="B630" s="40"/>
      <c r="F630" s="35"/>
      <c r="G630" s="35"/>
      <c r="H630" s="35"/>
    </row>
    <row r="631">
      <c r="B631" s="40"/>
      <c r="F631" s="35"/>
      <c r="G631" s="35"/>
      <c r="H631" s="35"/>
    </row>
    <row r="632">
      <c r="B632" s="40"/>
      <c r="F632" s="35"/>
      <c r="G632" s="35"/>
      <c r="H632" s="35"/>
    </row>
    <row r="633">
      <c r="B633" s="40"/>
      <c r="F633" s="35"/>
      <c r="G633" s="35"/>
      <c r="H633" s="35"/>
    </row>
    <row r="634">
      <c r="B634" s="40"/>
      <c r="F634" s="35"/>
      <c r="G634" s="35"/>
      <c r="H634" s="35"/>
    </row>
    <row r="635">
      <c r="B635" s="40"/>
      <c r="F635" s="35"/>
      <c r="G635" s="35"/>
      <c r="H635" s="35"/>
    </row>
    <row r="636">
      <c r="B636" s="40"/>
      <c r="F636" s="35"/>
      <c r="G636" s="35"/>
      <c r="H636" s="35"/>
    </row>
    <row r="637">
      <c r="B637" s="40"/>
      <c r="F637" s="35"/>
      <c r="G637" s="35"/>
      <c r="H637" s="35"/>
    </row>
    <row r="638">
      <c r="B638" s="40"/>
      <c r="F638" s="35"/>
      <c r="G638" s="35"/>
      <c r="H638" s="35"/>
    </row>
    <row r="639">
      <c r="B639" s="40"/>
      <c r="F639" s="35"/>
      <c r="G639" s="35"/>
      <c r="H639" s="35"/>
    </row>
    <row r="640">
      <c r="B640" s="40"/>
      <c r="F640" s="35"/>
      <c r="G640" s="35"/>
      <c r="H640" s="35"/>
    </row>
    <row r="641">
      <c r="B641" s="40"/>
      <c r="F641" s="35"/>
      <c r="G641" s="35"/>
      <c r="H641" s="35"/>
    </row>
    <row r="642">
      <c r="B642" s="40"/>
      <c r="F642" s="35"/>
      <c r="G642" s="35"/>
      <c r="H642" s="35"/>
    </row>
    <row r="643">
      <c r="B643" s="40"/>
      <c r="F643" s="35"/>
      <c r="G643" s="35"/>
      <c r="H643" s="35"/>
    </row>
    <row r="644">
      <c r="B644" s="40"/>
      <c r="F644" s="35"/>
      <c r="G644" s="35"/>
      <c r="H644" s="35"/>
    </row>
    <row r="645">
      <c r="B645" s="40"/>
      <c r="F645" s="35"/>
      <c r="G645" s="35"/>
      <c r="H645" s="35"/>
    </row>
    <row r="646">
      <c r="B646" s="40"/>
      <c r="F646" s="35"/>
      <c r="G646" s="35"/>
      <c r="H646" s="35"/>
    </row>
    <row r="647">
      <c r="B647" s="40"/>
      <c r="F647" s="35"/>
      <c r="G647" s="35"/>
      <c r="H647" s="35"/>
    </row>
    <row r="648">
      <c r="B648" s="40"/>
      <c r="F648" s="35"/>
      <c r="G648" s="35"/>
      <c r="H648" s="35"/>
    </row>
    <row r="649">
      <c r="B649" s="40"/>
      <c r="F649" s="35"/>
      <c r="G649" s="35"/>
      <c r="H649" s="35"/>
    </row>
    <row r="650">
      <c r="B650" s="40"/>
      <c r="F650" s="35"/>
      <c r="G650" s="35"/>
      <c r="H650" s="35"/>
    </row>
    <row r="651">
      <c r="B651" s="40"/>
      <c r="F651" s="35"/>
      <c r="G651" s="35"/>
      <c r="H651" s="35"/>
    </row>
    <row r="652">
      <c r="B652" s="40"/>
      <c r="F652" s="35"/>
      <c r="G652" s="35"/>
      <c r="H652" s="35"/>
    </row>
    <row r="653">
      <c r="B653" s="40"/>
      <c r="F653" s="35"/>
      <c r="G653" s="35"/>
      <c r="H653" s="35"/>
    </row>
    <row r="654">
      <c r="B654" s="40"/>
      <c r="F654" s="35"/>
      <c r="G654" s="35"/>
      <c r="H654" s="35"/>
    </row>
    <row r="655">
      <c r="B655" s="40"/>
      <c r="F655" s="35"/>
      <c r="G655" s="35"/>
      <c r="H655" s="35"/>
    </row>
    <row r="656">
      <c r="B656" s="40"/>
      <c r="F656" s="35"/>
      <c r="G656" s="35"/>
      <c r="H656" s="35"/>
    </row>
    <row r="657">
      <c r="B657" s="40"/>
      <c r="F657" s="35"/>
      <c r="G657" s="35"/>
      <c r="H657" s="35"/>
    </row>
    <row r="658">
      <c r="B658" s="40"/>
      <c r="F658" s="35"/>
      <c r="G658" s="35"/>
      <c r="H658" s="35"/>
    </row>
    <row r="659">
      <c r="B659" s="40"/>
      <c r="F659" s="35"/>
      <c r="G659" s="35"/>
      <c r="H659" s="35"/>
    </row>
    <row r="660">
      <c r="B660" s="40"/>
      <c r="F660" s="35"/>
      <c r="G660" s="35"/>
      <c r="H660" s="35"/>
    </row>
    <row r="661">
      <c r="B661" s="40"/>
      <c r="F661" s="35"/>
      <c r="G661" s="35"/>
      <c r="H661" s="35"/>
    </row>
    <row r="662">
      <c r="B662" s="40"/>
      <c r="F662" s="35"/>
      <c r="G662" s="35"/>
      <c r="H662" s="35"/>
    </row>
    <row r="663">
      <c r="B663" s="40"/>
      <c r="F663" s="35"/>
      <c r="G663" s="35"/>
      <c r="H663" s="35"/>
    </row>
    <row r="664">
      <c r="B664" s="40"/>
      <c r="F664" s="35"/>
      <c r="G664" s="35"/>
      <c r="H664" s="35"/>
    </row>
    <row r="665">
      <c r="B665" s="40"/>
      <c r="F665" s="35"/>
      <c r="G665" s="35"/>
      <c r="H665" s="35"/>
    </row>
    <row r="666">
      <c r="B666" s="40"/>
      <c r="F666" s="35"/>
      <c r="G666" s="35"/>
      <c r="H666" s="35"/>
    </row>
    <row r="667">
      <c r="B667" s="40"/>
      <c r="F667" s="35"/>
      <c r="G667" s="35"/>
      <c r="H667" s="35"/>
    </row>
    <row r="668">
      <c r="B668" s="40"/>
      <c r="F668" s="35"/>
      <c r="G668" s="35"/>
      <c r="H668" s="35"/>
    </row>
    <row r="669">
      <c r="B669" s="40"/>
      <c r="F669" s="35"/>
      <c r="G669" s="35"/>
      <c r="H669" s="35"/>
    </row>
    <row r="670">
      <c r="B670" s="40"/>
      <c r="F670" s="35"/>
      <c r="G670" s="35"/>
      <c r="H670" s="35"/>
    </row>
    <row r="671">
      <c r="B671" s="40"/>
      <c r="F671" s="35"/>
      <c r="G671" s="35"/>
      <c r="H671" s="35"/>
    </row>
    <row r="672">
      <c r="B672" s="40"/>
      <c r="F672" s="35"/>
      <c r="G672" s="35"/>
      <c r="H672" s="35"/>
    </row>
    <row r="673">
      <c r="B673" s="40"/>
      <c r="F673" s="35"/>
      <c r="G673" s="35"/>
      <c r="H673" s="35"/>
    </row>
    <row r="674">
      <c r="B674" s="40"/>
      <c r="F674" s="35"/>
      <c r="G674" s="35"/>
      <c r="H674" s="35"/>
    </row>
    <row r="675">
      <c r="B675" s="40"/>
      <c r="F675" s="35"/>
      <c r="G675" s="35"/>
      <c r="H675" s="35"/>
    </row>
    <row r="676">
      <c r="B676" s="40"/>
      <c r="F676" s="35"/>
      <c r="G676" s="35"/>
      <c r="H676" s="35"/>
    </row>
    <row r="677">
      <c r="B677" s="40"/>
      <c r="F677" s="35"/>
      <c r="G677" s="35"/>
      <c r="H677" s="35"/>
    </row>
    <row r="678">
      <c r="B678" s="40"/>
      <c r="F678" s="35"/>
      <c r="G678" s="35"/>
      <c r="H678" s="35"/>
    </row>
    <row r="679">
      <c r="B679" s="40"/>
      <c r="F679" s="35"/>
      <c r="G679" s="35"/>
      <c r="H679" s="35"/>
    </row>
    <row r="680">
      <c r="B680" s="40"/>
      <c r="F680" s="35"/>
      <c r="G680" s="35"/>
      <c r="H680" s="35"/>
    </row>
    <row r="681">
      <c r="B681" s="40"/>
      <c r="F681" s="35"/>
      <c r="G681" s="35"/>
      <c r="H681" s="35"/>
    </row>
    <row r="682">
      <c r="B682" s="40"/>
      <c r="F682" s="35"/>
      <c r="G682" s="35"/>
      <c r="H682" s="35"/>
    </row>
    <row r="683">
      <c r="B683" s="40"/>
      <c r="F683" s="35"/>
      <c r="G683" s="35"/>
      <c r="H683" s="35"/>
    </row>
    <row r="684">
      <c r="B684" s="40"/>
      <c r="F684" s="35"/>
      <c r="G684" s="35"/>
      <c r="H684" s="35"/>
    </row>
    <row r="685">
      <c r="B685" s="40"/>
      <c r="F685" s="35"/>
      <c r="G685" s="35"/>
      <c r="H685" s="35"/>
    </row>
    <row r="686">
      <c r="B686" s="40"/>
      <c r="F686" s="35"/>
      <c r="G686" s="35"/>
      <c r="H686" s="35"/>
    </row>
    <row r="687">
      <c r="B687" s="40"/>
      <c r="F687" s="35"/>
      <c r="G687" s="35"/>
      <c r="H687" s="35"/>
    </row>
    <row r="688">
      <c r="B688" s="40"/>
      <c r="F688" s="35"/>
      <c r="G688" s="35"/>
      <c r="H688" s="35"/>
    </row>
    <row r="689">
      <c r="B689" s="40"/>
      <c r="F689" s="35"/>
      <c r="G689" s="35"/>
      <c r="H689" s="35"/>
    </row>
    <row r="690">
      <c r="B690" s="40"/>
      <c r="F690" s="35"/>
      <c r="G690" s="35"/>
      <c r="H690" s="35"/>
    </row>
    <row r="691">
      <c r="B691" s="40"/>
      <c r="F691" s="35"/>
      <c r="G691" s="35"/>
      <c r="H691" s="35"/>
    </row>
    <row r="692">
      <c r="B692" s="40"/>
      <c r="F692" s="35"/>
      <c r="G692" s="35"/>
      <c r="H692" s="35"/>
    </row>
    <row r="693">
      <c r="B693" s="40"/>
      <c r="F693" s="35"/>
      <c r="G693" s="35"/>
      <c r="H693" s="35"/>
    </row>
    <row r="694">
      <c r="B694" s="40"/>
      <c r="F694" s="35"/>
      <c r="G694" s="35"/>
      <c r="H694" s="35"/>
    </row>
    <row r="695">
      <c r="B695" s="40"/>
      <c r="F695" s="35"/>
      <c r="G695" s="35"/>
      <c r="H695" s="35"/>
    </row>
    <row r="696">
      <c r="B696" s="40"/>
      <c r="F696" s="35"/>
      <c r="G696" s="35"/>
      <c r="H696" s="35"/>
    </row>
    <row r="697">
      <c r="B697" s="40"/>
      <c r="F697" s="35"/>
      <c r="G697" s="35"/>
      <c r="H697" s="35"/>
    </row>
    <row r="698">
      <c r="B698" s="40"/>
      <c r="F698" s="35"/>
      <c r="G698" s="35"/>
      <c r="H698" s="35"/>
    </row>
    <row r="699">
      <c r="B699" s="40"/>
      <c r="F699" s="35"/>
      <c r="G699" s="35"/>
      <c r="H699" s="35"/>
    </row>
    <row r="700">
      <c r="B700" s="40"/>
      <c r="F700" s="35"/>
      <c r="G700" s="35"/>
      <c r="H700" s="35"/>
    </row>
    <row r="701">
      <c r="B701" s="40"/>
      <c r="F701" s="35"/>
      <c r="G701" s="35"/>
      <c r="H701" s="35"/>
    </row>
    <row r="702">
      <c r="B702" s="40"/>
      <c r="F702" s="35"/>
      <c r="G702" s="35"/>
      <c r="H702" s="35"/>
    </row>
    <row r="703">
      <c r="B703" s="40"/>
      <c r="F703" s="35"/>
      <c r="G703" s="35"/>
      <c r="H703" s="35"/>
    </row>
    <row r="704">
      <c r="B704" s="40"/>
      <c r="F704" s="35"/>
      <c r="G704" s="35"/>
      <c r="H704" s="35"/>
    </row>
    <row r="705">
      <c r="B705" s="40"/>
      <c r="F705" s="35"/>
      <c r="G705" s="35"/>
      <c r="H705" s="35"/>
    </row>
    <row r="706">
      <c r="B706" s="40"/>
      <c r="F706" s="35"/>
      <c r="G706" s="35"/>
      <c r="H706" s="35"/>
    </row>
    <row r="707">
      <c r="B707" s="40"/>
      <c r="F707" s="35"/>
      <c r="G707" s="35"/>
      <c r="H707" s="35"/>
    </row>
    <row r="708">
      <c r="B708" s="40"/>
      <c r="F708" s="35"/>
      <c r="G708" s="35"/>
      <c r="H708" s="35"/>
    </row>
    <row r="709">
      <c r="B709" s="40"/>
      <c r="F709" s="35"/>
      <c r="G709" s="35"/>
      <c r="H709" s="35"/>
    </row>
    <row r="710">
      <c r="B710" s="40"/>
      <c r="F710" s="35"/>
      <c r="G710" s="35"/>
      <c r="H710" s="35"/>
    </row>
    <row r="711">
      <c r="B711" s="40"/>
      <c r="F711" s="35"/>
      <c r="G711" s="35"/>
      <c r="H711" s="35"/>
    </row>
    <row r="712">
      <c r="B712" s="40"/>
      <c r="F712" s="35"/>
      <c r="G712" s="35"/>
      <c r="H712" s="35"/>
    </row>
    <row r="713">
      <c r="B713" s="40"/>
      <c r="F713" s="35"/>
      <c r="G713" s="35"/>
      <c r="H713" s="35"/>
    </row>
    <row r="714">
      <c r="B714" s="40"/>
      <c r="F714" s="35"/>
      <c r="G714" s="35"/>
      <c r="H714" s="35"/>
    </row>
    <row r="715">
      <c r="B715" s="40"/>
      <c r="F715" s="35"/>
      <c r="G715" s="35"/>
      <c r="H715" s="35"/>
    </row>
    <row r="716">
      <c r="B716" s="40"/>
      <c r="F716" s="35"/>
      <c r="G716" s="35"/>
      <c r="H716" s="35"/>
    </row>
    <row r="717">
      <c r="B717" s="40"/>
      <c r="F717" s="35"/>
      <c r="G717" s="35"/>
      <c r="H717" s="35"/>
    </row>
    <row r="718">
      <c r="B718" s="40"/>
      <c r="F718" s="35"/>
      <c r="G718" s="35"/>
      <c r="H718" s="35"/>
    </row>
    <row r="719">
      <c r="B719" s="40"/>
      <c r="F719" s="35"/>
      <c r="G719" s="35"/>
      <c r="H719" s="35"/>
    </row>
    <row r="720">
      <c r="B720" s="40"/>
      <c r="F720" s="35"/>
      <c r="G720" s="35"/>
      <c r="H720" s="35"/>
    </row>
    <row r="721">
      <c r="B721" s="40"/>
      <c r="F721" s="35"/>
      <c r="G721" s="35"/>
      <c r="H721" s="35"/>
    </row>
    <row r="722">
      <c r="B722" s="40"/>
      <c r="F722" s="35"/>
      <c r="G722" s="35"/>
      <c r="H722" s="35"/>
    </row>
    <row r="723">
      <c r="B723" s="40"/>
      <c r="F723" s="35"/>
      <c r="G723" s="35"/>
      <c r="H723" s="35"/>
    </row>
    <row r="724">
      <c r="B724" s="40"/>
      <c r="F724" s="35"/>
      <c r="G724" s="35"/>
      <c r="H724" s="35"/>
    </row>
    <row r="725">
      <c r="B725" s="40"/>
      <c r="F725" s="35"/>
      <c r="G725" s="35"/>
      <c r="H725" s="35"/>
    </row>
    <row r="726">
      <c r="B726" s="40"/>
      <c r="F726" s="35"/>
      <c r="G726" s="35"/>
      <c r="H726" s="35"/>
    </row>
    <row r="727">
      <c r="B727" s="40"/>
      <c r="F727" s="35"/>
      <c r="G727" s="35"/>
      <c r="H727" s="35"/>
    </row>
    <row r="728">
      <c r="B728" s="40"/>
      <c r="F728" s="35"/>
      <c r="G728" s="35"/>
      <c r="H728" s="35"/>
    </row>
    <row r="729">
      <c r="B729" s="40"/>
      <c r="F729" s="35"/>
      <c r="G729" s="35"/>
      <c r="H729" s="35"/>
    </row>
    <row r="730">
      <c r="B730" s="40"/>
      <c r="F730" s="35"/>
      <c r="G730" s="35"/>
      <c r="H730" s="35"/>
    </row>
    <row r="731">
      <c r="B731" s="40"/>
      <c r="F731" s="35"/>
      <c r="G731" s="35"/>
      <c r="H731" s="35"/>
    </row>
    <row r="732">
      <c r="B732" s="40"/>
      <c r="F732" s="35"/>
      <c r="G732" s="35"/>
      <c r="H732" s="35"/>
    </row>
    <row r="733">
      <c r="B733" s="40"/>
      <c r="F733" s="35"/>
      <c r="G733" s="35"/>
      <c r="H733" s="35"/>
    </row>
    <row r="734">
      <c r="B734" s="40"/>
      <c r="F734" s="35"/>
      <c r="G734" s="35"/>
      <c r="H734" s="35"/>
    </row>
    <row r="735">
      <c r="B735" s="40"/>
      <c r="F735" s="35"/>
      <c r="G735" s="35"/>
      <c r="H735" s="35"/>
    </row>
    <row r="736">
      <c r="B736" s="40"/>
      <c r="F736" s="35"/>
      <c r="G736" s="35"/>
      <c r="H736" s="35"/>
    </row>
    <row r="737">
      <c r="B737" s="40"/>
      <c r="F737" s="35"/>
      <c r="G737" s="35"/>
      <c r="H737" s="35"/>
    </row>
    <row r="738">
      <c r="B738" s="40"/>
      <c r="F738" s="35"/>
      <c r="G738" s="35"/>
      <c r="H738" s="35"/>
    </row>
    <row r="739">
      <c r="B739" s="40"/>
      <c r="F739" s="35"/>
      <c r="G739" s="35"/>
      <c r="H739" s="35"/>
    </row>
    <row r="740">
      <c r="B740" s="40"/>
      <c r="F740" s="35"/>
      <c r="G740" s="35"/>
      <c r="H740" s="35"/>
    </row>
    <row r="741">
      <c r="B741" s="40"/>
      <c r="F741" s="35"/>
      <c r="G741" s="35"/>
      <c r="H741" s="35"/>
    </row>
    <row r="742">
      <c r="B742" s="40"/>
      <c r="F742" s="35"/>
      <c r="G742" s="35"/>
      <c r="H742" s="35"/>
    </row>
    <row r="743">
      <c r="B743" s="40"/>
      <c r="F743" s="35"/>
      <c r="G743" s="35"/>
      <c r="H743" s="35"/>
    </row>
    <row r="744">
      <c r="B744" s="40"/>
      <c r="F744" s="35"/>
      <c r="G744" s="35"/>
      <c r="H744" s="35"/>
    </row>
    <row r="745">
      <c r="B745" s="40"/>
      <c r="F745" s="35"/>
      <c r="G745" s="35"/>
      <c r="H745" s="35"/>
    </row>
    <row r="746">
      <c r="B746" s="40"/>
      <c r="F746" s="35"/>
      <c r="G746" s="35"/>
      <c r="H746" s="35"/>
    </row>
    <row r="747">
      <c r="B747" s="40"/>
      <c r="F747" s="35"/>
      <c r="G747" s="35"/>
      <c r="H747" s="35"/>
    </row>
    <row r="748">
      <c r="B748" s="40"/>
      <c r="F748" s="35"/>
      <c r="G748" s="35"/>
      <c r="H748" s="35"/>
    </row>
    <row r="749">
      <c r="B749" s="40"/>
      <c r="F749" s="35"/>
      <c r="G749" s="35"/>
      <c r="H749" s="35"/>
    </row>
    <row r="750">
      <c r="B750" s="40"/>
      <c r="F750" s="35"/>
      <c r="G750" s="35"/>
      <c r="H750" s="35"/>
    </row>
    <row r="751">
      <c r="B751" s="40"/>
      <c r="F751" s="35"/>
      <c r="G751" s="35"/>
      <c r="H751" s="35"/>
    </row>
    <row r="752">
      <c r="B752" s="40"/>
      <c r="F752" s="35"/>
      <c r="G752" s="35"/>
      <c r="H752" s="35"/>
    </row>
    <row r="753">
      <c r="B753" s="40"/>
      <c r="F753" s="35"/>
      <c r="G753" s="35"/>
      <c r="H753" s="35"/>
    </row>
    <row r="754">
      <c r="B754" s="40"/>
      <c r="F754" s="35"/>
      <c r="G754" s="35"/>
      <c r="H754" s="35"/>
    </row>
    <row r="755">
      <c r="B755" s="40"/>
      <c r="F755" s="35"/>
      <c r="G755" s="35"/>
      <c r="H755" s="35"/>
    </row>
    <row r="756">
      <c r="B756" s="40"/>
      <c r="F756" s="35"/>
      <c r="G756" s="35"/>
      <c r="H756" s="35"/>
    </row>
    <row r="757">
      <c r="B757" s="40"/>
      <c r="F757" s="35"/>
      <c r="G757" s="35"/>
      <c r="H757" s="35"/>
    </row>
    <row r="758">
      <c r="B758" s="40"/>
      <c r="F758" s="35"/>
      <c r="G758" s="35"/>
      <c r="H758" s="35"/>
    </row>
    <row r="759">
      <c r="B759" s="40"/>
      <c r="F759" s="35"/>
      <c r="G759" s="35"/>
      <c r="H759" s="35"/>
    </row>
    <row r="760">
      <c r="B760" s="40"/>
      <c r="F760" s="35"/>
      <c r="G760" s="35"/>
      <c r="H760" s="35"/>
    </row>
    <row r="761">
      <c r="B761" s="40"/>
      <c r="F761" s="35"/>
      <c r="G761" s="35"/>
      <c r="H761" s="35"/>
    </row>
    <row r="762">
      <c r="B762" s="40"/>
      <c r="F762" s="35"/>
      <c r="G762" s="35"/>
      <c r="H762" s="35"/>
    </row>
    <row r="763">
      <c r="B763" s="40"/>
      <c r="F763" s="35"/>
      <c r="G763" s="35"/>
      <c r="H763" s="35"/>
    </row>
    <row r="764">
      <c r="B764" s="40"/>
      <c r="F764" s="35"/>
      <c r="G764" s="35"/>
      <c r="H764" s="35"/>
    </row>
    <row r="765">
      <c r="B765" s="40"/>
      <c r="F765" s="35"/>
      <c r="G765" s="35"/>
      <c r="H765" s="35"/>
    </row>
    <row r="766">
      <c r="B766" s="40"/>
      <c r="F766" s="35"/>
      <c r="G766" s="35"/>
      <c r="H766" s="35"/>
    </row>
    <row r="767">
      <c r="B767" s="40"/>
      <c r="F767" s="35"/>
      <c r="G767" s="35"/>
      <c r="H767" s="35"/>
    </row>
    <row r="768">
      <c r="B768" s="40"/>
      <c r="F768" s="35"/>
      <c r="G768" s="35"/>
      <c r="H768" s="35"/>
    </row>
    <row r="769">
      <c r="B769" s="40"/>
      <c r="F769" s="35"/>
      <c r="G769" s="35"/>
      <c r="H769" s="35"/>
    </row>
    <row r="770">
      <c r="B770" s="40"/>
      <c r="F770" s="35"/>
      <c r="G770" s="35"/>
      <c r="H770" s="35"/>
    </row>
    <row r="771">
      <c r="B771" s="40"/>
      <c r="F771" s="35"/>
      <c r="G771" s="35"/>
      <c r="H771" s="35"/>
    </row>
    <row r="772">
      <c r="B772" s="40"/>
      <c r="F772" s="35"/>
      <c r="G772" s="35"/>
      <c r="H772" s="35"/>
    </row>
    <row r="773">
      <c r="B773" s="40"/>
      <c r="F773" s="35"/>
      <c r="G773" s="35"/>
      <c r="H773" s="35"/>
    </row>
    <row r="774">
      <c r="B774" s="40"/>
      <c r="F774" s="35"/>
      <c r="G774" s="35"/>
      <c r="H774" s="35"/>
    </row>
    <row r="775">
      <c r="B775" s="40"/>
      <c r="F775" s="35"/>
      <c r="G775" s="35"/>
      <c r="H775" s="35"/>
    </row>
    <row r="776">
      <c r="B776" s="40"/>
      <c r="F776" s="35"/>
      <c r="G776" s="35"/>
      <c r="H776" s="35"/>
    </row>
    <row r="777">
      <c r="B777" s="40"/>
      <c r="F777" s="35"/>
      <c r="G777" s="35"/>
      <c r="H777" s="35"/>
    </row>
    <row r="778">
      <c r="B778" s="40"/>
      <c r="F778" s="35"/>
      <c r="G778" s="35"/>
      <c r="H778" s="35"/>
    </row>
    <row r="779">
      <c r="B779" s="40"/>
      <c r="F779" s="35"/>
      <c r="G779" s="35"/>
      <c r="H779" s="35"/>
    </row>
    <row r="780">
      <c r="B780" s="40"/>
      <c r="F780" s="35"/>
      <c r="G780" s="35"/>
      <c r="H780" s="35"/>
    </row>
    <row r="781">
      <c r="B781" s="40"/>
      <c r="F781" s="35"/>
      <c r="G781" s="35"/>
      <c r="H781" s="35"/>
    </row>
    <row r="782">
      <c r="B782" s="40"/>
      <c r="F782" s="35"/>
      <c r="G782" s="35"/>
      <c r="H782" s="35"/>
    </row>
    <row r="783">
      <c r="B783" s="40"/>
      <c r="F783" s="35"/>
      <c r="G783" s="35"/>
      <c r="H783" s="35"/>
    </row>
    <row r="784">
      <c r="B784" s="40"/>
      <c r="F784" s="35"/>
      <c r="G784" s="35"/>
      <c r="H784" s="35"/>
    </row>
    <row r="785">
      <c r="B785" s="40"/>
      <c r="F785" s="35"/>
      <c r="G785" s="35"/>
      <c r="H785" s="35"/>
    </row>
    <row r="786">
      <c r="B786" s="40"/>
      <c r="F786" s="35"/>
      <c r="G786" s="35"/>
      <c r="H786" s="35"/>
    </row>
    <row r="787">
      <c r="B787" s="40"/>
      <c r="F787" s="35"/>
      <c r="G787" s="35"/>
      <c r="H787" s="35"/>
    </row>
    <row r="788">
      <c r="B788" s="40"/>
      <c r="F788" s="35"/>
      <c r="G788" s="35"/>
      <c r="H788" s="35"/>
    </row>
    <row r="789">
      <c r="B789" s="40"/>
      <c r="F789" s="35"/>
      <c r="G789" s="35"/>
      <c r="H789" s="35"/>
    </row>
    <row r="790">
      <c r="B790" s="40"/>
      <c r="F790" s="35"/>
      <c r="G790" s="35"/>
      <c r="H790" s="35"/>
    </row>
    <row r="791">
      <c r="B791" s="40"/>
      <c r="F791" s="35"/>
      <c r="G791" s="35"/>
      <c r="H791" s="35"/>
    </row>
    <row r="792">
      <c r="B792" s="40"/>
      <c r="F792" s="35"/>
      <c r="G792" s="35"/>
      <c r="H792" s="35"/>
    </row>
    <row r="793">
      <c r="B793" s="40"/>
      <c r="F793" s="35"/>
      <c r="G793" s="35"/>
      <c r="H793" s="35"/>
    </row>
    <row r="794">
      <c r="B794" s="40"/>
      <c r="F794" s="35"/>
      <c r="G794" s="35"/>
      <c r="H794" s="35"/>
    </row>
    <row r="795">
      <c r="B795" s="40"/>
      <c r="F795" s="35"/>
      <c r="G795" s="35"/>
      <c r="H795" s="35"/>
    </row>
    <row r="796">
      <c r="B796" s="40"/>
      <c r="F796" s="35"/>
      <c r="G796" s="35"/>
      <c r="H796" s="35"/>
    </row>
    <row r="797">
      <c r="B797" s="40"/>
      <c r="F797" s="35"/>
      <c r="G797" s="35"/>
      <c r="H797" s="35"/>
    </row>
    <row r="798">
      <c r="B798" s="40"/>
      <c r="F798" s="35"/>
      <c r="G798" s="35"/>
      <c r="H798" s="35"/>
    </row>
    <row r="799">
      <c r="B799" s="40"/>
      <c r="F799" s="35"/>
      <c r="G799" s="35"/>
      <c r="H799" s="35"/>
    </row>
    <row r="800">
      <c r="B800" s="40"/>
      <c r="F800" s="35"/>
      <c r="G800" s="35"/>
      <c r="H800" s="35"/>
    </row>
    <row r="801">
      <c r="B801" s="40"/>
      <c r="F801" s="35"/>
      <c r="G801" s="35"/>
      <c r="H801" s="35"/>
    </row>
    <row r="802">
      <c r="B802" s="40"/>
      <c r="F802" s="35"/>
      <c r="G802" s="35"/>
      <c r="H802" s="35"/>
    </row>
    <row r="803">
      <c r="B803" s="40"/>
      <c r="F803" s="35"/>
      <c r="G803" s="35"/>
      <c r="H803" s="35"/>
    </row>
    <row r="804">
      <c r="B804" s="40"/>
      <c r="F804" s="35"/>
      <c r="G804" s="35"/>
      <c r="H804" s="35"/>
    </row>
    <row r="805">
      <c r="B805" s="40"/>
      <c r="F805" s="35"/>
      <c r="G805" s="35"/>
      <c r="H805" s="35"/>
    </row>
    <row r="806">
      <c r="B806" s="40"/>
      <c r="F806" s="35"/>
      <c r="G806" s="35"/>
      <c r="H806" s="35"/>
    </row>
    <row r="807">
      <c r="B807" s="40"/>
      <c r="F807" s="35"/>
      <c r="G807" s="35"/>
      <c r="H807" s="35"/>
    </row>
    <row r="808">
      <c r="B808" s="40"/>
      <c r="F808" s="35"/>
      <c r="G808" s="35"/>
      <c r="H808" s="35"/>
    </row>
    <row r="809">
      <c r="B809" s="40"/>
      <c r="F809" s="35"/>
      <c r="G809" s="35"/>
      <c r="H809" s="35"/>
    </row>
    <row r="810">
      <c r="B810" s="40"/>
      <c r="F810" s="35"/>
      <c r="G810" s="35"/>
      <c r="H810" s="35"/>
    </row>
    <row r="811">
      <c r="B811" s="40"/>
      <c r="F811" s="35"/>
      <c r="G811" s="35"/>
      <c r="H811" s="35"/>
    </row>
    <row r="812">
      <c r="B812" s="40"/>
      <c r="F812" s="35"/>
      <c r="G812" s="35"/>
      <c r="H812" s="35"/>
    </row>
    <row r="813">
      <c r="B813" s="40"/>
      <c r="F813" s="35"/>
      <c r="G813" s="35"/>
      <c r="H813" s="35"/>
    </row>
    <row r="814">
      <c r="B814" s="40"/>
      <c r="F814" s="35"/>
      <c r="G814" s="35"/>
      <c r="H814" s="35"/>
    </row>
    <row r="815">
      <c r="B815" s="40"/>
      <c r="F815" s="35"/>
      <c r="G815" s="35"/>
      <c r="H815" s="35"/>
    </row>
    <row r="816">
      <c r="B816" s="40"/>
      <c r="F816" s="35"/>
      <c r="G816" s="35"/>
      <c r="H816" s="35"/>
    </row>
    <row r="817">
      <c r="B817" s="40"/>
      <c r="F817" s="35"/>
      <c r="G817" s="35"/>
      <c r="H817" s="35"/>
    </row>
    <row r="818">
      <c r="B818" s="40"/>
      <c r="F818" s="35"/>
      <c r="G818" s="35"/>
      <c r="H818" s="35"/>
    </row>
    <row r="819">
      <c r="B819" s="40"/>
      <c r="F819" s="35"/>
      <c r="G819" s="35"/>
      <c r="H819" s="35"/>
    </row>
    <row r="820">
      <c r="B820" s="40"/>
      <c r="F820" s="35"/>
      <c r="G820" s="35"/>
      <c r="H820" s="35"/>
    </row>
    <row r="821">
      <c r="B821" s="40"/>
      <c r="F821" s="35"/>
      <c r="G821" s="35"/>
      <c r="H821" s="35"/>
    </row>
    <row r="822">
      <c r="B822" s="40"/>
      <c r="F822" s="35"/>
      <c r="G822" s="35"/>
      <c r="H822" s="35"/>
    </row>
    <row r="823">
      <c r="B823" s="40"/>
      <c r="F823" s="35"/>
      <c r="G823" s="35"/>
      <c r="H823" s="35"/>
    </row>
    <row r="824">
      <c r="B824" s="40"/>
      <c r="F824" s="35"/>
      <c r="G824" s="35"/>
      <c r="H824" s="35"/>
    </row>
    <row r="825">
      <c r="B825" s="40"/>
      <c r="F825" s="35"/>
      <c r="G825" s="35"/>
      <c r="H825" s="35"/>
    </row>
    <row r="826">
      <c r="B826" s="40"/>
      <c r="F826" s="35"/>
      <c r="G826" s="35"/>
      <c r="H826" s="35"/>
    </row>
    <row r="827">
      <c r="B827" s="40"/>
      <c r="F827" s="35"/>
      <c r="G827" s="35"/>
      <c r="H827" s="35"/>
    </row>
    <row r="828">
      <c r="B828" s="40"/>
      <c r="F828" s="35"/>
      <c r="G828" s="35"/>
      <c r="H828" s="35"/>
    </row>
    <row r="829">
      <c r="B829" s="40"/>
      <c r="F829" s="35"/>
      <c r="G829" s="35"/>
      <c r="H829" s="35"/>
    </row>
    <row r="830">
      <c r="B830" s="40"/>
      <c r="F830" s="35"/>
      <c r="G830" s="35"/>
      <c r="H830" s="35"/>
    </row>
    <row r="831">
      <c r="B831" s="40"/>
      <c r="F831" s="35"/>
      <c r="G831" s="35"/>
      <c r="H831" s="35"/>
    </row>
    <row r="832">
      <c r="B832" s="40"/>
      <c r="F832" s="35"/>
      <c r="G832" s="35"/>
      <c r="H832" s="35"/>
    </row>
    <row r="833">
      <c r="B833" s="40"/>
      <c r="F833" s="35"/>
      <c r="G833" s="35"/>
      <c r="H833" s="35"/>
    </row>
    <row r="834">
      <c r="B834" s="40"/>
      <c r="F834" s="35"/>
      <c r="G834" s="35"/>
      <c r="H834" s="35"/>
    </row>
    <row r="835">
      <c r="B835" s="40"/>
      <c r="F835" s="35"/>
      <c r="G835" s="35"/>
      <c r="H835" s="35"/>
    </row>
    <row r="836">
      <c r="B836" s="40"/>
      <c r="F836" s="35"/>
      <c r="G836" s="35"/>
      <c r="H836" s="35"/>
    </row>
    <row r="837">
      <c r="B837" s="40"/>
      <c r="F837" s="35"/>
      <c r="G837" s="35"/>
      <c r="H837" s="35"/>
    </row>
    <row r="838">
      <c r="B838" s="40"/>
      <c r="F838" s="35"/>
      <c r="G838" s="35"/>
      <c r="H838" s="35"/>
    </row>
    <row r="839">
      <c r="B839" s="40"/>
      <c r="F839" s="35"/>
      <c r="G839" s="35"/>
      <c r="H839" s="35"/>
    </row>
    <row r="840">
      <c r="B840" s="40"/>
      <c r="F840" s="35"/>
      <c r="G840" s="35"/>
      <c r="H840" s="35"/>
    </row>
    <row r="841">
      <c r="B841" s="40"/>
      <c r="F841" s="35"/>
      <c r="G841" s="35"/>
      <c r="H841" s="35"/>
    </row>
    <row r="842">
      <c r="B842" s="40"/>
      <c r="F842" s="35"/>
      <c r="G842" s="35"/>
      <c r="H842" s="35"/>
    </row>
    <row r="843">
      <c r="B843" s="40"/>
      <c r="F843" s="35"/>
      <c r="G843" s="35"/>
      <c r="H843" s="35"/>
    </row>
    <row r="844">
      <c r="B844" s="40"/>
      <c r="F844" s="35"/>
      <c r="G844" s="35"/>
      <c r="H844" s="35"/>
    </row>
    <row r="845">
      <c r="B845" s="40"/>
      <c r="F845" s="35"/>
      <c r="G845" s="35"/>
      <c r="H845" s="35"/>
    </row>
    <row r="846">
      <c r="B846" s="40"/>
      <c r="F846" s="35"/>
      <c r="G846" s="35"/>
      <c r="H846" s="35"/>
    </row>
    <row r="847">
      <c r="B847" s="40"/>
      <c r="F847" s="35"/>
      <c r="G847" s="35"/>
      <c r="H847" s="35"/>
    </row>
    <row r="848">
      <c r="B848" s="40"/>
      <c r="F848" s="35"/>
      <c r="G848" s="35"/>
      <c r="H848" s="35"/>
    </row>
    <row r="849">
      <c r="B849" s="40"/>
      <c r="F849" s="35"/>
      <c r="G849" s="35"/>
      <c r="H849" s="35"/>
    </row>
    <row r="850">
      <c r="B850" s="40"/>
      <c r="F850" s="35"/>
      <c r="G850" s="35"/>
      <c r="H850" s="35"/>
    </row>
    <row r="851">
      <c r="B851" s="40"/>
      <c r="F851" s="35"/>
      <c r="G851" s="35"/>
      <c r="H851" s="35"/>
    </row>
    <row r="852">
      <c r="B852" s="40"/>
      <c r="F852" s="35"/>
      <c r="G852" s="35"/>
      <c r="H852" s="35"/>
    </row>
    <row r="853">
      <c r="B853" s="40"/>
      <c r="F853" s="35"/>
      <c r="G853" s="35"/>
      <c r="H853" s="35"/>
    </row>
    <row r="854">
      <c r="B854" s="40"/>
      <c r="F854" s="35"/>
      <c r="G854" s="35"/>
      <c r="H854" s="35"/>
    </row>
    <row r="855">
      <c r="B855" s="40"/>
      <c r="F855" s="35"/>
      <c r="G855" s="35"/>
      <c r="H855" s="35"/>
    </row>
    <row r="856">
      <c r="B856" s="40"/>
      <c r="F856" s="35"/>
      <c r="G856" s="35"/>
      <c r="H856" s="35"/>
    </row>
    <row r="857">
      <c r="B857" s="40"/>
      <c r="F857" s="35"/>
      <c r="G857" s="35"/>
      <c r="H857" s="35"/>
    </row>
    <row r="858">
      <c r="B858" s="40"/>
      <c r="F858" s="35"/>
      <c r="G858" s="35"/>
      <c r="H858" s="35"/>
    </row>
    <row r="859">
      <c r="B859" s="40"/>
      <c r="F859" s="35"/>
      <c r="G859" s="35"/>
      <c r="H859" s="35"/>
    </row>
    <row r="860">
      <c r="B860" s="40"/>
      <c r="F860" s="35"/>
      <c r="G860" s="35"/>
      <c r="H860" s="35"/>
    </row>
    <row r="861">
      <c r="B861" s="40"/>
      <c r="F861" s="35"/>
      <c r="G861" s="35"/>
      <c r="H861" s="35"/>
    </row>
    <row r="862">
      <c r="B862" s="40"/>
      <c r="F862" s="35"/>
      <c r="G862" s="35"/>
      <c r="H862" s="35"/>
    </row>
    <row r="863">
      <c r="B863" s="40"/>
      <c r="F863" s="35"/>
      <c r="G863" s="35"/>
      <c r="H863" s="35"/>
    </row>
    <row r="864">
      <c r="B864" s="40"/>
      <c r="F864" s="35"/>
      <c r="G864" s="35"/>
      <c r="H864" s="35"/>
    </row>
    <row r="865">
      <c r="B865" s="40"/>
      <c r="F865" s="35"/>
      <c r="G865" s="35"/>
      <c r="H865" s="35"/>
    </row>
    <row r="866">
      <c r="B866" s="40"/>
      <c r="F866" s="35"/>
      <c r="G866" s="35"/>
      <c r="H866" s="35"/>
    </row>
    <row r="867">
      <c r="B867" s="40"/>
      <c r="F867" s="35"/>
      <c r="G867" s="35"/>
      <c r="H867" s="35"/>
    </row>
    <row r="868">
      <c r="B868" s="40"/>
      <c r="F868" s="35"/>
      <c r="G868" s="35"/>
      <c r="H868" s="35"/>
    </row>
    <row r="869">
      <c r="B869" s="40"/>
      <c r="F869" s="35"/>
      <c r="G869" s="35"/>
      <c r="H869" s="35"/>
    </row>
    <row r="870">
      <c r="B870" s="40"/>
      <c r="F870" s="35"/>
      <c r="G870" s="35"/>
      <c r="H870" s="35"/>
    </row>
    <row r="871">
      <c r="B871" s="40"/>
      <c r="F871" s="35"/>
      <c r="G871" s="35"/>
      <c r="H871" s="35"/>
    </row>
    <row r="872">
      <c r="B872" s="40"/>
      <c r="F872" s="35"/>
      <c r="G872" s="35"/>
      <c r="H872" s="35"/>
    </row>
    <row r="873">
      <c r="B873" s="40"/>
      <c r="F873" s="35"/>
      <c r="G873" s="35"/>
      <c r="H873" s="35"/>
    </row>
    <row r="874">
      <c r="B874" s="40"/>
      <c r="F874" s="35"/>
      <c r="G874" s="35"/>
      <c r="H874" s="35"/>
    </row>
    <row r="875">
      <c r="B875" s="40"/>
      <c r="F875" s="35"/>
      <c r="G875" s="35"/>
      <c r="H875" s="35"/>
    </row>
    <row r="876">
      <c r="B876" s="40"/>
      <c r="F876" s="35"/>
      <c r="G876" s="35"/>
      <c r="H876" s="35"/>
    </row>
    <row r="877">
      <c r="B877" s="40"/>
      <c r="F877" s="35"/>
      <c r="G877" s="35"/>
      <c r="H877" s="35"/>
    </row>
    <row r="878">
      <c r="B878" s="40"/>
      <c r="F878" s="35"/>
      <c r="G878" s="35"/>
      <c r="H878" s="35"/>
    </row>
    <row r="879">
      <c r="B879" s="40"/>
      <c r="F879" s="35"/>
      <c r="G879" s="35"/>
      <c r="H879" s="35"/>
    </row>
    <row r="880">
      <c r="B880" s="40"/>
      <c r="F880" s="35"/>
      <c r="G880" s="35"/>
      <c r="H880" s="35"/>
    </row>
    <row r="881">
      <c r="B881" s="40"/>
      <c r="F881" s="35"/>
      <c r="G881" s="35"/>
      <c r="H881" s="35"/>
    </row>
    <row r="882">
      <c r="B882" s="40"/>
      <c r="F882" s="35"/>
      <c r="G882" s="35"/>
      <c r="H882" s="35"/>
    </row>
    <row r="883">
      <c r="B883" s="40"/>
      <c r="F883" s="35"/>
      <c r="G883" s="35"/>
      <c r="H883" s="35"/>
    </row>
    <row r="884">
      <c r="B884" s="40"/>
      <c r="F884" s="35"/>
      <c r="G884" s="35"/>
      <c r="H884" s="35"/>
    </row>
    <row r="885">
      <c r="B885" s="40"/>
      <c r="F885" s="35"/>
      <c r="G885" s="35"/>
      <c r="H885" s="35"/>
    </row>
    <row r="886">
      <c r="B886" s="40"/>
      <c r="F886" s="35"/>
      <c r="G886" s="35"/>
      <c r="H886" s="35"/>
    </row>
    <row r="887">
      <c r="B887" s="40"/>
      <c r="F887" s="35"/>
      <c r="G887" s="35"/>
      <c r="H887" s="35"/>
    </row>
    <row r="888">
      <c r="B888" s="40"/>
      <c r="F888" s="35"/>
      <c r="G888" s="35"/>
      <c r="H888" s="35"/>
    </row>
    <row r="889">
      <c r="B889" s="40"/>
      <c r="F889" s="35"/>
      <c r="G889" s="35"/>
      <c r="H889" s="35"/>
    </row>
    <row r="890">
      <c r="B890" s="40"/>
      <c r="F890" s="35"/>
      <c r="G890" s="35"/>
      <c r="H890" s="35"/>
    </row>
    <row r="891">
      <c r="B891" s="40"/>
      <c r="F891" s="35"/>
      <c r="G891" s="35"/>
      <c r="H891" s="35"/>
    </row>
    <row r="892">
      <c r="B892" s="40"/>
      <c r="F892" s="35"/>
      <c r="G892" s="35"/>
      <c r="H892" s="35"/>
    </row>
    <row r="893">
      <c r="B893" s="40"/>
      <c r="F893" s="35"/>
      <c r="G893" s="35"/>
      <c r="H893" s="35"/>
    </row>
    <row r="894">
      <c r="B894" s="40"/>
      <c r="F894" s="35"/>
      <c r="G894" s="35"/>
      <c r="H894" s="35"/>
    </row>
    <row r="895">
      <c r="B895" s="40"/>
      <c r="F895" s="35"/>
      <c r="G895" s="35"/>
      <c r="H895" s="35"/>
    </row>
    <row r="896">
      <c r="B896" s="40"/>
      <c r="F896" s="35"/>
      <c r="G896" s="35"/>
      <c r="H896" s="35"/>
    </row>
    <row r="897">
      <c r="B897" s="40"/>
      <c r="F897" s="35"/>
      <c r="G897" s="35"/>
      <c r="H897" s="35"/>
    </row>
    <row r="898">
      <c r="B898" s="40"/>
      <c r="F898" s="35"/>
      <c r="G898" s="35"/>
      <c r="H898" s="35"/>
    </row>
    <row r="899">
      <c r="B899" s="40"/>
      <c r="F899" s="35"/>
      <c r="G899" s="35"/>
      <c r="H899" s="35"/>
    </row>
    <row r="900">
      <c r="B900" s="40"/>
      <c r="F900" s="35"/>
      <c r="G900" s="35"/>
      <c r="H900" s="35"/>
    </row>
    <row r="901">
      <c r="B901" s="40"/>
      <c r="F901" s="35"/>
      <c r="G901" s="35"/>
      <c r="H901" s="35"/>
    </row>
    <row r="902">
      <c r="B902" s="40"/>
      <c r="F902" s="35"/>
      <c r="G902" s="35"/>
      <c r="H902" s="35"/>
    </row>
    <row r="903">
      <c r="B903" s="40"/>
      <c r="F903" s="35"/>
      <c r="G903" s="35"/>
      <c r="H903" s="35"/>
    </row>
    <row r="904">
      <c r="B904" s="40"/>
      <c r="F904" s="35"/>
      <c r="G904" s="35"/>
      <c r="H904" s="35"/>
    </row>
    <row r="905">
      <c r="B905" s="40"/>
      <c r="F905" s="35"/>
      <c r="G905" s="35"/>
      <c r="H905" s="35"/>
    </row>
    <row r="906">
      <c r="B906" s="40"/>
      <c r="F906" s="35"/>
      <c r="G906" s="35"/>
      <c r="H906" s="35"/>
    </row>
    <row r="907">
      <c r="B907" s="40"/>
      <c r="F907" s="35"/>
      <c r="G907" s="35"/>
      <c r="H907" s="35"/>
    </row>
    <row r="908">
      <c r="B908" s="40"/>
      <c r="F908" s="35"/>
      <c r="G908" s="35"/>
      <c r="H908" s="35"/>
    </row>
    <row r="909">
      <c r="B909" s="40"/>
      <c r="F909" s="35"/>
      <c r="G909" s="35"/>
      <c r="H909" s="35"/>
    </row>
    <row r="910">
      <c r="B910" s="40"/>
      <c r="F910" s="35"/>
      <c r="G910" s="35"/>
      <c r="H910" s="35"/>
    </row>
    <row r="911">
      <c r="B911" s="40"/>
      <c r="F911" s="35"/>
      <c r="G911" s="35"/>
      <c r="H911" s="35"/>
    </row>
    <row r="912">
      <c r="B912" s="40"/>
      <c r="F912" s="35"/>
      <c r="G912" s="35"/>
      <c r="H912" s="35"/>
    </row>
    <row r="913">
      <c r="B913" s="40"/>
      <c r="F913" s="35"/>
      <c r="G913" s="35"/>
      <c r="H913" s="35"/>
    </row>
    <row r="914">
      <c r="B914" s="40"/>
      <c r="F914" s="35"/>
      <c r="G914" s="35"/>
      <c r="H914" s="35"/>
    </row>
    <row r="915">
      <c r="B915" s="40"/>
      <c r="F915" s="35"/>
      <c r="G915" s="35"/>
      <c r="H915" s="35"/>
    </row>
    <row r="916">
      <c r="B916" s="40"/>
      <c r="F916" s="35"/>
      <c r="G916" s="35"/>
      <c r="H916" s="35"/>
    </row>
    <row r="917">
      <c r="B917" s="40"/>
      <c r="F917" s="35"/>
      <c r="G917" s="35"/>
      <c r="H917" s="35"/>
    </row>
    <row r="918">
      <c r="B918" s="40"/>
      <c r="F918" s="35"/>
      <c r="G918" s="35"/>
      <c r="H918" s="35"/>
    </row>
    <row r="919">
      <c r="B919" s="40"/>
      <c r="F919" s="35"/>
      <c r="G919" s="35"/>
      <c r="H919" s="35"/>
    </row>
    <row r="920">
      <c r="B920" s="40"/>
      <c r="F920" s="35"/>
      <c r="G920" s="35"/>
      <c r="H920" s="35"/>
    </row>
    <row r="921">
      <c r="B921" s="40"/>
      <c r="F921" s="35"/>
      <c r="G921" s="35"/>
      <c r="H921" s="35"/>
    </row>
    <row r="922">
      <c r="B922" s="40"/>
      <c r="F922" s="35"/>
      <c r="G922" s="35"/>
      <c r="H922" s="35"/>
    </row>
    <row r="923">
      <c r="B923" s="40"/>
      <c r="F923" s="35"/>
      <c r="G923" s="35"/>
      <c r="H923" s="35"/>
    </row>
    <row r="924">
      <c r="B924" s="40"/>
      <c r="F924" s="35"/>
      <c r="G924" s="35"/>
      <c r="H924" s="35"/>
    </row>
    <row r="925">
      <c r="B925" s="40"/>
      <c r="F925" s="35"/>
      <c r="G925" s="35"/>
      <c r="H925" s="35"/>
    </row>
    <row r="926">
      <c r="B926" s="40"/>
      <c r="F926" s="35"/>
      <c r="G926" s="35"/>
      <c r="H926" s="35"/>
    </row>
    <row r="927">
      <c r="B927" s="40"/>
      <c r="F927" s="35"/>
      <c r="G927" s="35"/>
      <c r="H927" s="35"/>
    </row>
    <row r="928">
      <c r="B928" s="40"/>
      <c r="F928" s="35"/>
      <c r="G928" s="35"/>
      <c r="H928" s="35"/>
    </row>
    <row r="929">
      <c r="B929" s="40"/>
      <c r="F929" s="35"/>
      <c r="G929" s="35"/>
      <c r="H929" s="35"/>
    </row>
    <row r="930">
      <c r="B930" s="40"/>
      <c r="F930" s="35"/>
      <c r="G930" s="35"/>
      <c r="H930" s="35"/>
    </row>
    <row r="931">
      <c r="B931" s="40"/>
      <c r="F931" s="35"/>
      <c r="G931" s="35"/>
      <c r="H931" s="35"/>
    </row>
    <row r="932">
      <c r="B932" s="40"/>
      <c r="F932" s="35"/>
      <c r="G932" s="35"/>
      <c r="H932" s="35"/>
    </row>
    <row r="933">
      <c r="B933" s="40"/>
      <c r="F933" s="35"/>
      <c r="G933" s="35"/>
      <c r="H933" s="35"/>
    </row>
    <row r="934">
      <c r="B934" s="40"/>
      <c r="F934" s="35"/>
      <c r="G934" s="35"/>
      <c r="H934" s="35"/>
    </row>
    <row r="935">
      <c r="B935" s="40"/>
      <c r="F935" s="35"/>
      <c r="G935" s="35"/>
      <c r="H935" s="35"/>
    </row>
    <row r="936">
      <c r="B936" s="40"/>
      <c r="F936" s="35"/>
      <c r="G936" s="35"/>
      <c r="H936" s="35"/>
    </row>
    <row r="937">
      <c r="B937" s="40"/>
      <c r="F937" s="35"/>
      <c r="G937" s="35"/>
      <c r="H937" s="35"/>
    </row>
    <row r="938">
      <c r="B938" s="40"/>
      <c r="F938" s="35"/>
      <c r="G938" s="35"/>
      <c r="H938" s="35"/>
    </row>
    <row r="939">
      <c r="B939" s="40"/>
      <c r="F939" s="35"/>
      <c r="G939" s="35"/>
      <c r="H939" s="35"/>
    </row>
    <row r="940">
      <c r="B940" s="40"/>
      <c r="F940" s="35"/>
      <c r="G940" s="35"/>
      <c r="H940" s="35"/>
    </row>
    <row r="941">
      <c r="B941" s="40"/>
      <c r="F941" s="35"/>
      <c r="G941" s="35"/>
      <c r="H941" s="35"/>
    </row>
    <row r="942">
      <c r="B942" s="40"/>
      <c r="F942" s="35"/>
      <c r="G942" s="35"/>
      <c r="H942" s="35"/>
    </row>
    <row r="943">
      <c r="B943" s="40"/>
      <c r="F943" s="35"/>
      <c r="G943" s="35"/>
      <c r="H943" s="35"/>
    </row>
    <row r="944">
      <c r="B944" s="40"/>
      <c r="F944" s="35"/>
      <c r="G944" s="35"/>
      <c r="H944" s="35"/>
    </row>
    <row r="945">
      <c r="B945" s="40"/>
      <c r="F945" s="35"/>
      <c r="G945" s="35"/>
      <c r="H945" s="35"/>
    </row>
    <row r="946">
      <c r="B946" s="40"/>
      <c r="F946" s="35"/>
      <c r="G946" s="35"/>
      <c r="H946" s="35"/>
    </row>
    <row r="947">
      <c r="B947" s="40"/>
      <c r="F947" s="35"/>
      <c r="G947" s="35"/>
      <c r="H947" s="35"/>
    </row>
    <row r="948">
      <c r="B948" s="40"/>
      <c r="F948" s="35"/>
      <c r="G948" s="35"/>
      <c r="H948" s="35"/>
    </row>
    <row r="949">
      <c r="B949" s="40"/>
      <c r="F949" s="35"/>
      <c r="G949" s="35"/>
      <c r="H949" s="35"/>
    </row>
    <row r="950">
      <c r="B950" s="40"/>
      <c r="F950" s="35"/>
      <c r="G950" s="35"/>
      <c r="H950" s="35"/>
    </row>
    <row r="951">
      <c r="B951" s="40"/>
      <c r="F951" s="35"/>
      <c r="G951" s="35"/>
      <c r="H951" s="35"/>
    </row>
    <row r="952">
      <c r="B952" s="40"/>
      <c r="F952" s="35"/>
      <c r="G952" s="35"/>
      <c r="H952" s="35"/>
    </row>
    <row r="953">
      <c r="B953" s="40"/>
      <c r="F953" s="35"/>
      <c r="G953" s="35"/>
      <c r="H953" s="35"/>
    </row>
    <row r="954">
      <c r="B954" s="40"/>
      <c r="F954" s="35"/>
      <c r="G954" s="35"/>
      <c r="H954" s="35"/>
    </row>
    <row r="955">
      <c r="B955" s="40"/>
      <c r="F955" s="35"/>
      <c r="G955" s="35"/>
      <c r="H955" s="35"/>
    </row>
    <row r="956">
      <c r="B956" s="40"/>
      <c r="F956" s="35"/>
      <c r="G956" s="35"/>
      <c r="H956" s="35"/>
    </row>
    <row r="957">
      <c r="B957" s="40"/>
      <c r="F957" s="35"/>
      <c r="G957" s="35"/>
      <c r="H957" s="35"/>
    </row>
    <row r="958">
      <c r="B958" s="40"/>
      <c r="F958" s="35"/>
      <c r="G958" s="35"/>
      <c r="H958" s="35"/>
    </row>
    <row r="959">
      <c r="B959" s="40"/>
      <c r="F959" s="35"/>
      <c r="G959" s="35"/>
      <c r="H959" s="35"/>
    </row>
    <row r="960">
      <c r="B960" s="40"/>
      <c r="F960" s="35"/>
      <c r="G960" s="35"/>
      <c r="H960" s="35"/>
    </row>
    <row r="961">
      <c r="B961" s="40"/>
      <c r="F961" s="35"/>
      <c r="G961" s="35"/>
      <c r="H961" s="35"/>
    </row>
    <row r="962">
      <c r="B962" s="40"/>
      <c r="F962" s="35"/>
      <c r="G962" s="35"/>
      <c r="H962" s="35"/>
    </row>
    <row r="963">
      <c r="B963" s="40"/>
      <c r="F963" s="35"/>
      <c r="G963" s="35"/>
      <c r="H963" s="35"/>
    </row>
    <row r="964">
      <c r="B964" s="40"/>
      <c r="F964" s="35"/>
      <c r="G964" s="35"/>
      <c r="H964" s="35"/>
    </row>
    <row r="965">
      <c r="B965" s="40"/>
      <c r="F965" s="35"/>
      <c r="G965" s="35"/>
      <c r="H965" s="35"/>
    </row>
    <row r="966">
      <c r="B966" s="40"/>
      <c r="F966" s="35"/>
      <c r="G966" s="35"/>
      <c r="H966" s="35"/>
    </row>
    <row r="967">
      <c r="B967" s="40"/>
      <c r="F967" s="35"/>
      <c r="G967" s="35"/>
      <c r="H967" s="35"/>
    </row>
    <row r="968">
      <c r="B968" s="40"/>
      <c r="F968" s="35"/>
      <c r="G968" s="35"/>
      <c r="H968" s="35"/>
    </row>
    <row r="969">
      <c r="B969" s="40"/>
      <c r="F969" s="35"/>
      <c r="G969" s="35"/>
      <c r="H969" s="35"/>
    </row>
    <row r="970">
      <c r="B970" s="40"/>
      <c r="F970" s="35"/>
      <c r="G970" s="35"/>
      <c r="H970" s="35"/>
    </row>
    <row r="971">
      <c r="B971" s="40"/>
      <c r="F971" s="35"/>
      <c r="G971" s="35"/>
      <c r="H971" s="35"/>
    </row>
    <row r="972">
      <c r="B972" s="40"/>
      <c r="F972" s="35"/>
      <c r="G972" s="35"/>
      <c r="H972" s="35"/>
    </row>
    <row r="973">
      <c r="B973" s="40"/>
      <c r="F973" s="35"/>
      <c r="G973" s="35"/>
      <c r="H973" s="35"/>
    </row>
    <row r="974">
      <c r="B974" s="40"/>
      <c r="F974" s="35"/>
      <c r="G974" s="35"/>
      <c r="H974" s="35"/>
    </row>
    <row r="975">
      <c r="B975" s="40"/>
      <c r="F975" s="35"/>
      <c r="G975" s="35"/>
      <c r="H975" s="35"/>
    </row>
    <row r="976">
      <c r="B976" s="40"/>
      <c r="F976" s="35"/>
      <c r="G976" s="35"/>
      <c r="H976" s="35"/>
    </row>
    <row r="977">
      <c r="B977" s="40"/>
      <c r="F977" s="35"/>
      <c r="G977" s="35"/>
      <c r="H977" s="35"/>
    </row>
    <row r="978">
      <c r="B978" s="40"/>
      <c r="F978" s="35"/>
      <c r="G978" s="35"/>
      <c r="H978" s="35"/>
    </row>
    <row r="979">
      <c r="B979" s="40"/>
      <c r="F979" s="35"/>
      <c r="G979" s="35"/>
      <c r="H979" s="35"/>
    </row>
    <row r="980">
      <c r="B980" s="40"/>
      <c r="F980" s="35"/>
      <c r="G980" s="35"/>
      <c r="H980" s="35"/>
    </row>
    <row r="981">
      <c r="B981" s="40"/>
      <c r="F981" s="35"/>
      <c r="G981" s="35"/>
      <c r="H981" s="35"/>
    </row>
    <row r="982">
      <c r="B982" s="40"/>
      <c r="F982" s="35"/>
      <c r="G982" s="35"/>
      <c r="H982" s="35"/>
    </row>
    <row r="983">
      <c r="B983" s="40"/>
      <c r="F983" s="35"/>
      <c r="G983" s="35"/>
      <c r="H983" s="35"/>
    </row>
    <row r="984">
      <c r="B984" s="40"/>
      <c r="F984" s="35"/>
      <c r="G984" s="35"/>
      <c r="H984" s="35"/>
    </row>
    <row r="985">
      <c r="B985" s="40"/>
      <c r="F985" s="35"/>
      <c r="G985" s="35"/>
      <c r="H985" s="35"/>
    </row>
    <row r="986">
      <c r="B986" s="40"/>
      <c r="F986" s="35"/>
      <c r="G986" s="35"/>
      <c r="H986" s="35"/>
    </row>
    <row r="987">
      <c r="B987" s="40"/>
      <c r="F987" s="35"/>
      <c r="G987" s="35"/>
      <c r="H987" s="35"/>
    </row>
    <row r="988">
      <c r="B988" s="40"/>
      <c r="F988" s="35"/>
      <c r="G988" s="35"/>
      <c r="H988" s="35"/>
    </row>
    <row r="989">
      <c r="B989" s="40"/>
      <c r="F989" s="35"/>
      <c r="G989" s="35"/>
      <c r="H989" s="35"/>
    </row>
    <row r="990">
      <c r="B990" s="40"/>
      <c r="F990" s="35"/>
      <c r="G990" s="35"/>
      <c r="H990" s="35"/>
    </row>
    <row r="991">
      <c r="B991" s="40"/>
      <c r="F991" s="35"/>
      <c r="G991" s="35"/>
      <c r="H991" s="35"/>
    </row>
    <row r="992">
      <c r="B992" s="40"/>
      <c r="F992" s="35"/>
      <c r="G992" s="35"/>
      <c r="H992" s="35"/>
    </row>
    <row r="993">
      <c r="B993" s="40"/>
      <c r="F993" s="35"/>
      <c r="G993" s="35"/>
      <c r="H993" s="35"/>
    </row>
    <row r="994">
      <c r="B994" s="40"/>
      <c r="F994" s="35"/>
      <c r="G994" s="35"/>
      <c r="H994" s="35"/>
    </row>
    <row r="995">
      <c r="B995" s="40"/>
      <c r="F995" s="35"/>
      <c r="G995" s="35"/>
      <c r="H995" s="35"/>
    </row>
    <row r="996">
      <c r="B996" s="40"/>
      <c r="F996" s="35"/>
      <c r="G996" s="35"/>
      <c r="H996" s="35"/>
    </row>
    <row r="997">
      <c r="B997" s="40"/>
      <c r="F997" s="35"/>
      <c r="G997" s="35"/>
      <c r="H997" s="35"/>
    </row>
    <row r="998">
      <c r="B998" s="40"/>
      <c r="F998" s="35"/>
      <c r="G998" s="35"/>
      <c r="H998" s="35"/>
    </row>
    <row r="999">
      <c r="B999" s="40"/>
      <c r="F999" s="35"/>
      <c r="G999" s="35"/>
      <c r="H999" s="35"/>
    </row>
    <row r="1000">
      <c r="B1000" s="40"/>
      <c r="F1000" s="35"/>
      <c r="G1000" s="35"/>
      <c r="H1000" s="35"/>
    </row>
  </sheetData>
  <mergeCells count="7">
    <mergeCell ref="B2:B6"/>
    <mergeCell ref="B8:B15"/>
    <mergeCell ref="B16:B23"/>
    <mergeCell ref="B24:B29"/>
    <mergeCell ref="B31:B37"/>
    <mergeCell ref="B39:B46"/>
    <mergeCell ref="B48:B53"/>
  </mergeCell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42" t="s">
        <v>71</v>
      </c>
      <c r="C1" s="43" t="s">
        <v>72</v>
      </c>
      <c r="D1" s="43" t="s">
        <v>73</v>
      </c>
      <c r="E1" s="44" t="s">
        <v>88</v>
      </c>
    </row>
    <row r="2">
      <c r="A2" s="13" t="s">
        <v>76</v>
      </c>
      <c r="B2" s="29" t="s">
        <v>14</v>
      </c>
      <c r="C2" s="19"/>
      <c r="D2" s="19"/>
      <c r="E2" s="45">
        <v>2.608695652</v>
      </c>
    </row>
    <row r="3">
      <c r="A3" s="13" t="s">
        <v>16</v>
      </c>
      <c r="B3" s="14"/>
      <c r="C3" s="46"/>
      <c r="D3" s="46"/>
      <c r="E3" s="45">
        <v>9.968847352</v>
      </c>
    </row>
    <row r="4">
      <c r="A4" s="13" t="s">
        <v>17</v>
      </c>
      <c r="B4" s="14"/>
      <c r="C4" s="46"/>
      <c r="D4" s="46"/>
      <c r="E4" s="60"/>
    </row>
    <row r="5">
      <c r="A5" s="13" t="s">
        <v>18</v>
      </c>
      <c r="B5" s="14"/>
      <c r="C5" s="46"/>
      <c r="D5" s="48"/>
      <c r="E5" s="45">
        <v>7.624633431</v>
      </c>
    </row>
    <row r="6">
      <c r="A6" s="13" t="s">
        <v>19</v>
      </c>
      <c r="B6" s="17"/>
      <c r="C6" s="46"/>
      <c r="D6" s="48"/>
      <c r="E6" s="47">
        <v>2.617801047</v>
      </c>
    </row>
    <row r="7">
      <c r="A7" s="18"/>
      <c r="B7" s="19"/>
      <c r="C7" s="46"/>
      <c r="D7" s="46"/>
      <c r="E7" s="46"/>
    </row>
    <row r="8">
      <c r="A8" s="13" t="s">
        <v>20</v>
      </c>
      <c r="B8" s="21" t="s">
        <v>21</v>
      </c>
      <c r="C8" s="49"/>
      <c r="D8" s="50"/>
      <c r="E8" s="51">
        <v>14.606519491576963</v>
      </c>
    </row>
    <row r="9">
      <c r="A9" s="13" t="s">
        <v>22</v>
      </c>
      <c r="B9" s="14"/>
      <c r="C9" s="86"/>
      <c r="D9" s="86"/>
      <c r="E9" s="53">
        <v>14.28247233</v>
      </c>
    </row>
    <row r="10">
      <c r="A10" s="13" t="s">
        <v>23</v>
      </c>
      <c r="B10" s="14"/>
      <c r="C10" s="49"/>
      <c r="D10" s="50"/>
      <c r="E10" s="92">
        <v>12.348518927466296</v>
      </c>
    </row>
    <row r="11">
      <c r="A11" s="13" t="s">
        <v>24</v>
      </c>
      <c r="B11" s="14"/>
      <c r="C11" s="86"/>
      <c r="D11" s="86"/>
      <c r="E11" s="83">
        <v>6.84576784815</v>
      </c>
    </row>
    <row r="12">
      <c r="A12" s="13" t="s">
        <v>25</v>
      </c>
      <c r="B12" s="14"/>
      <c r="C12" s="49"/>
      <c r="D12" s="50"/>
      <c r="E12" s="82"/>
    </row>
    <row r="13">
      <c r="A13" s="13" t="s">
        <v>26</v>
      </c>
      <c r="B13" s="14"/>
      <c r="C13" s="86"/>
      <c r="D13" s="86"/>
      <c r="E13" s="82"/>
    </row>
    <row r="14">
      <c r="A14" s="13" t="s">
        <v>27</v>
      </c>
      <c r="B14" s="14"/>
      <c r="C14" s="46"/>
      <c r="D14" s="19"/>
      <c r="E14" s="37"/>
    </row>
    <row r="15">
      <c r="A15" s="13"/>
      <c r="B15" s="17"/>
      <c r="C15" s="49"/>
      <c r="D15" s="49"/>
      <c r="E15" s="46"/>
    </row>
    <row r="16">
      <c r="A16" s="18" t="s">
        <v>28</v>
      </c>
      <c r="B16" s="54" t="s">
        <v>29</v>
      </c>
      <c r="C16" s="86"/>
      <c r="D16" s="86"/>
      <c r="E16" s="60"/>
    </row>
    <row r="17">
      <c r="A17" s="13" t="s">
        <v>30</v>
      </c>
      <c r="B17" s="55"/>
      <c r="C17" s="46"/>
      <c r="D17" s="46"/>
      <c r="E17" s="56">
        <v>7.084642341</v>
      </c>
    </row>
    <row r="18">
      <c r="A18" s="18" t="s">
        <v>31</v>
      </c>
      <c r="B18" s="55"/>
      <c r="C18" s="46"/>
      <c r="D18" s="48"/>
      <c r="E18" s="56">
        <v>15.46736889786763</v>
      </c>
    </row>
    <row r="19">
      <c r="A19" s="18" t="s">
        <v>32</v>
      </c>
      <c r="B19" s="55"/>
      <c r="C19" s="49"/>
      <c r="D19" s="57"/>
      <c r="E19" s="51">
        <v>2.2670312143996356</v>
      </c>
    </row>
    <row r="20">
      <c r="A20" s="18" t="s">
        <v>33</v>
      </c>
      <c r="B20" s="55"/>
      <c r="C20" s="86"/>
      <c r="D20" s="86"/>
      <c r="E20" s="53"/>
    </row>
    <row r="21">
      <c r="A21" s="18" t="s">
        <v>34</v>
      </c>
      <c r="B21" s="55"/>
      <c r="C21" s="46"/>
      <c r="D21" s="46"/>
      <c r="E21" s="65"/>
    </row>
    <row r="22">
      <c r="A22" s="18" t="s">
        <v>35</v>
      </c>
      <c r="B22" s="55"/>
      <c r="C22" s="46"/>
      <c r="D22" s="46"/>
      <c r="E22" s="46"/>
    </row>
    <row r="23">
      <c r="A23" s="13"/>
      <c r="B23" s="59"/>
      <c r="C23" s="46"/>
      <c r="D23" s="46"/>
      <c r="E23" s="46"/>
    </row>
    <row r="24">
      <c r="A24" s="13" t="s">
        <v>36</v>
      </c>
      <c r="B24" s="29" t="s">
        <v>37</v>
      </c>
      <c r="C24" s="49"/>
      <c r="D24" s="49"/>
      <c r="E24" s="60"/>
    </row>
    <row r="25">
      <c r="A25" s="13" t="s">
        <v>38</v>
      </c>
      <c r="B25" s="14"/>
      <c r="C25" s="86"/>
      <c r="D25" s="86"/>
      <c r="E25" s="56">
        <v>69.60622414103256</v>
      </c>
    </row>
    <row r="26">
      <c r="A26" s="13" t="s">
        <v>39</v>
      </c>
      <c r="B26" s="14"/>
      <c r="C26" s="86"/>
      <c r="D26" s="86"/>
      <c r="E26" s="56">
        <v>66.02438403127162</v>
      </c>
    </row>
    <row r="27">
      <c r="A27" s="13" t="s">
        <v>40</v>
      </c>
      <c r="B27" s="14"/>
      <c r="C27" s="46"/>
      <c r="D27" s="48"/>
      <c r="E27" s="90">
        <v>61.65997787333333</v>
      </c>
    </row>
    <row r="28">
      <c r="A28" s="13" t="s">
        <v>41</v>
      </c>
      <c r="B28" s="14"/>
      <c r="C28" s="46"/>
      <c r="D28" s="46"/>
      <c r="E28" s="56">
        <v>63.80175170202849</v>
      </c>
    </row>
    <row r="29">
      <c r="A29" s="13" t="s">
        <v>42</v>
      </c>
      <c r="B29" s="17"/>
      <c r="C29" s="46"/>
      <c r="D29" s="46"/>
      <c r="E29" s="37"/>
    </row>
    <row r="30">
      <c r="A30" s="13"/>
      <c r="B30" s="19"/>
      <c r="C30" s="46"/>
      <c r="D30" s="46"/>
      <c r="E30" s="46"/>
    </row>
    <row r="31">
      <c r="A31" s="13" t="s">
        <v>43</v>
      </c>
      <c r="B31" s="29" t="s">
        <v>44</v>
      </c>
      <c r="C31" s="46"/>
      <c r="D31" s="46"/>
      <c r="E31" s="58">
        <v>65.83537284302489</v>
      </c>
    </row>
    <row r="32">
      <c r="A32" s="13" t="s">
        <v>45</v>
      </c>
      <c r="B32" s="14"/>
      <c r="C32" s="46"/>
      <c r="D32" s="46"/>
      <c r="E32" s="46"/>
    </row>
    <row r="33">
      <c r="A33" s="13" t="s">
        <v>46</v>
      </c>
      <c r="B33" s="14"/>
      <c r="C33" s="49"/>
      <c r="D33" s="57"/>
      <c r="E33" s="56">
        <v>63.80297304106828</v>
      </c>
    </row>
    <row r="34">
      <c r="A34" s="13" t="s">
        <v>47</v>
      </c>
      <c r="B34" s="14"/>
      <c r="C34" s="86"/>
      <c r="D34" s="86"/>
      <c r="E34" s="58">
        <v>63.3167961957486</v>
      </c>
    </row>
    <row r="35">
      <c r="A35" s="13" t="s">
        <v>48</v>
      </c>
      <c r="B35" s="14"/>
      <c r="C35" s="49"/>
      <c r="D35" s="49"/>
      <c r="E35" s="106">
        <v>43.7594288425</v>
      </c>
    </row>
    <row r="36">
      <c r="A36" s="13" t="s">
        <v>49</v>
      </c>
      <c r="B36" s="14"/>
      <c r="C36" s="86"/>
      <c r="D36" s="86"/>
      <c r="E36" s="82"/>
    </row>
    <row r="37">
      <c r="A37" s="13" t="s">
        <v>50</v>
      </c>
      <c r="B37" s="17"/>
      <c r="C37" s="46"/>
      <c r="D37" s="46"/>
      <c r="E37" s="65"/>
    </row>
    <row r="38">
      <c r="A38" s="13"/>
      <c r="B38" s="19"/>
      <c r="C38" s="46"/>
      <c r="D38" s="46"/>
      <c r="E38" s="46"/>
    </row>
    <row r="39">
      <c r="A39" s="13" t="s">
        <v>51</v>
      </c>
      <c r="B39" s="29" t="s">
        <v>52</v>
      </c>
      <c r="C39" s="49"/>
      <c r="D39" s="49"/>
      <c r="E39" s="107"/>
    </row>
    <row r="40">
      <c r="A40" s="13" t="s">
        <v>53</v>
      </c>
      <c r="B40" s="14"/>
      <c r="C40" s="86"/>
      <c r="D40" s="86"/>
      <c r="E40" s="53">
        <v>10.8805931535</v>
      </c>
    </row>
    <row r="41">
      <c r="A41" s="13" t="s">
        <v>54</v>
      </c>
      <c r="B41" s="14"/>
      <c r="C41" s="46"/>
      <c r="D41" s="48"/>
      <c r="E41" s="60"/>
    </row>
    <row r="42">
      <c r="A42" s="13" t="s">
        <v>55</v>
      </c>
      <c r="B42" s="14"/>
      <c r="C42" s="46"/>
      <c r="D42" s="48"/>
      <c r="E42" s="58">
        <v>6.574124428523199</v>
      </c>
    </row>
    <row r="43">
      <c r="A43" s="18" t="s">
        <v>56</v>
      </c>
      <c r="B43" s="14"/>
      <c r="C43" s="46"/>
      <c r="D43" s="46"/>
      <c r="E43" s="46"/>
    </row>
    <row r="44">
      <c r="A44" s="13" t="s">
        <v>57</v>
      </c>
      <c r="B44" s="14"/>
      <c r="C44" s="46"/>
      <c r="D44" s="46"/>
      <c r="E44" s="58">
        <v>8.679540066424527</v>
      </c>
    </row>
    <row r="45">
      <c r="A45" s="13" t="s">
        <v>58</v>
      </c>
      <c r="B45" s="14"/>
      <c r="C45" s="46"/>
      <c r="D45" s="46"/>
      <c r="E45" s="106">
        <v>14.5496996575</v>
      </c>
    </row>
    <row r="46">
      <c r="A46" s="13" t="s">
        <v>59</v>
      </c>
      <c r="B46" s="17"/>
      <c r="C46" s="46"/>
      <c r="D46" s="46"/>
      <c r="E46" s="58">
        <v>7.722785085741408</v>
      </c>
    </row>
    <row r="47">
      <c r="A47" s="13"/>
      <c r="B47" s="19"/>
      <c r="C47" s="46"/>
      <c r="D47" s="46"/>
      <c r="E47" s="46"/>
    </row>
    <row r="48">
      <c r="A48" s="13" t="s">
        <v>60</v>
      </c>
      <c r="B48" s="29" t="s">
        <v>61</v>
      </c>
      <c r="C48" s="46"/>
      <c r="D48" s="46"/>
      <c r="E48" s="56">
        <v>9.990314213500001</v>
      </c>
    </row>
    <row r="49">
      <c r="A49" s="13" t="s">
        <v>62</v>
      </c>
      <c r="B49" s="14"/>
      <c r="C49" s="46"/>
      <c r="D49" s="46"/>
      <c r="E49" s="56">
        <v>4.897660293343747</v>
      </c>
    </row>
    <row r="50">
      <c r="A50" s="13" t="s">
        <v>63</v>
      </c>
      <c r="B50" s="14"/>
      <c r="C50" s="46"/>
      <c r="D50" s="48"/>
      <c r="E50" s="56">
        <v>9.40240304164523</v>
      </c>
    </row>
    <row r="51">
      <c r="A51" s="13" t="s">
        <v>64</v>
      </c>
      <c r="B51" s="14"/>
      <c r="C51" s="46"/>
      <c r="D51" s="48"/>
      <c r="E51" s="37"/>
    </row>
    <row r="52">
      <c r="A52" s="13" t="s">
        <v>65</v>
      </c>
      <c r="B52" s="14"/>
      <c r="C52" s="46"/>
      <c r="D52" s="46"/>
      <c r="E52" s="46"/>
    </row>
    <row r="53">
      <c r="A53" s="13" t="s">
        <v>66</v>
      </c>
      <c r="B53" s="17"/>
      <c r="C53" s="46"/>
      <c r="D53" s="46"/>
      <c r="E53" s="37"/>
    </row>
    <row r="54">
      <c r="A54" s="36"/>
      <c r="B54" s="37"/>
      <c r="C54" s="19"/>
      <c r="D54" s="19"/>
      <c r="E54" s="19"/>
    </row>
    <row r="55">
      <c r="A55" s="39" t="s">
        <v>67</v>
      </c>
      <c r="B55" s="37"/>
      <c r="C55" s="19"/>
      <c r="D55" s="19"/>
      <c r="E55" s="19"/>
    </row>
    <row r="56">
      <c r="A56" s="39" t="s">
        <v>68</v>
      </c>
      <c r="B56" s="37"/>
      <c r="C56" s="19"/>
      <c r="D56" s="19"/>
      <c r="E56" s="19"/>
    </row>
    <row r="57">
      <c r="A57" s="39" t="s">
        <v>69</v>
      </c>
      <c r="B57" s="37"/>
      <c r="C57" s="19"/>
      <c r="D57" s="19"/>
      <c r="E57" s="19"/>
    </row>
    <row r="58">
      <c r="A58" s="35"/>
      <c r="B58" s="60"/>
      <c r="C58" s="19"/>
      <c r="D58" s="19"/>
      <c r="E58" s="19"/>
    </row>
    <row r="59">
      <c r="A59" s="35"/>
      <c r="B59" s="60"/>
      <c r="C59" s="19"/>
      <c r="D59" s="19"/>
      <c r="E59" s="19"/>
    </row>
    <row r="60">
      <c r="A60" s="35"/>
      <c r="B60" s="60"/>
      <c r="C60" s="19"/>
      <c r="D60" s="19"/>
      <c r="E60" s="19"/>
    </row>
    <row r="61">
      <c r="A61" s="35"/>
      <c r="B61" s="60"/>
      <c r="C61" s="19"/>
      <c r="D61" s="19"/>
      <c r="E61" s="19"/>
    </row>
    <row r="62">
      <c r="A62" s="35"/>
      <c r="B62" s="35"/>
      <c r="C62" s="35"/>
      <c r="D62" s="35"/>
      <c r="E62" s="35"/>
    </row>
    <row r="63">
      <c r="A63" s="35"/>
      <c r="B63" s="35"/>
      <c r="C63" s="35"/>
      <c r="D63" s="35"/>
      <c r="E63" s="35"/>
    </row>
    <row r="64">
      <c r="A64" s="35"/>
      <c r="B64" s="35"/>
      <c r="C64" s="35"/>
      <c r="D64" s="35"/>
      <c r="E64" s="35"/>
    </row>
    <row r="65">
      <c r="A65" s="35"/>
      <c r="B65" s="35"/>
      <c r="C65" s="35"/>
      <c r="D65" s="35"/>
      <c r="E65" s="35"/>
    </row>
    <row r="66">
      <c r="A66" s="35"/>
      <c r="B66" s="35"/>
      <c r="C66" s="35"/>
      <c r="D66" s="35"/>
      <c r="E66" s="35"/>
    </row>
    <row r="67">
      <c r="A67" s="35"/>
      <c r="B67" s="35"/>
      <c r="C67" s="35"/>
      <c r="D67" s="35"/>
      <c r="E67" s="35"/>
    </row>
    <row r="68">
      <c r="A68" s="35"/>
      <c r="B68" s="35"/>
      <c r="C68" s="35"/>
      <c r="D68" s="35"/>
      <c r="E68" s="35"/>
    </row>
    <row r="69">
      <c r="A69" s="35"/>
      <c r="B69" s="35"/>
      <c r="C69" s="35"/>
      <c r="D69" s="35"/>
      <c r="E69" s="35"/>
    </row>
    <row r="70">
      <c r="A70" s="35"/>
      <c r="B70" s="35"/>
      <c r="C70" s="35"/>
      <c r="D70" s="35"/>
      <c r="E70" s="35"/>
    </row>
    <row r="71">
      <c r="A71" s="35"/>
      <c r="B71" s="35"/>
      <c r="C71" s="35"/>
      <c r="D71" s="35"/>
      <c r="E71" s="35"/>
    </row>
    <row r="72">
      <c r="A72" s="35"/>
      <c r="B72" s="35"/>
      <c r="C72" s="35"/>
      <c r="D72" s="35"/>
      <c r="E72" s="35"/>
    </row>
    <row r="73">
      <c r="A73" s="35"/>
      <c r="B73" s="35"/>
      <c r="C73" s="35"/>
      <c r="D73" s="35"/>
      <c r="E73" s="35"/>
    </row>
    <row r="74">
      <c r="A74" s="35"/>
      <c r="B74" s="35"/>
      <c r="C74" s="35"/>
      <c r="D74" s="35"/>
      <c r="E74" s="35"/>
    </row>
    <row r="75">
      <c r="A75" s="35"/>
      <c r="B75" s="35"/>
      <c r="C75" s="35"/>
      <c r="D75" s="35"/>
      <c r="E75" s="35"/>
    </row>
    <row r="76">
      <c r="A76" s="35"/>
      <c r="B76" s="35"/>
      <c r="C76" s="35"/>
      <c r="D76" s="35"/>
      <c r="E76" s="35"/>
    </row>
    <row r="77">
      <c r="A77" s="35"/>
      <c r="B77" s="35"/>
      <c r="C77" s="35"/>
      <c r="D77" s="35"/>
      <c r="E77" s="35"/>
    </row>
    <row r="78">
      <c r="A78" s="35"/>
      <c r="B78" s="35"/>
      <c r="C78" s="35"/>
      <c r="D78" s="35"/>
      <c r="E78" s="35"/>
    </row>
    <row r="79">
      <c r="A79" s="35"/>
      <c r="B79" s="35"/>
      <c r="C79" s="35"/>
      <c r="D79" s="35"/>
      <c r="E79" s="35"/>
    </row>
    <row r="80">
      <c r="A80" s="35"/>
      <c r="B80" s="35"/>
      <c r="C80" s="35"/>
      <c r="D80" s="35"/>
      <c r="E80" s="35"/>
    </row>
    <row r="81">
      <c r="A81" s="35"/>
      <c r="B81" s="35"/>
      <c r="C81" s="35"/>
      <c r="D81" s="35"/>
      <c r="E81" s="35"/>
    </row>
    <row r="82">
      <c r="A82" s="35"/>
      <c r="B82" s="35"/>
      <c r="C82" s="35"/>
      <c r="D82" s="35"/>
      <c r="E82" s="35"/>
    </row>
    <row r="83">
      <c r="A83" s="35"/>
      <c r="B83" s="35"/>
      <c r="C83" s="35"/>
      <c r="D83" s="35"/>
      <c r="E83" s="35"/>
    </row>
    <row r="84">
      <c r="A84" s="35"/>
      <c r="B84" s="35"/>
      <c r="C84" s="35"/>
      <c r="D84" s="35"/>
      <c r="E84" s="35"/>
    </row>
    <row r="85">
      <c r="A85" s="35"/>
      <c r="B85" s="35"/>
      <c r="C85" s="35"/>
      <c r="D85" s="35"/>
      <c r="E85" s="35"/>
    </row>
    <row r="86">
      <c r="A86" s="35"/>
      <c r="B86" s="35"/>
      <c r="C86" s="35"/>
      <c r="D86" s="35"/>
      <c r="E86" s="35"/>
    </row>
    <row r="87">
      <c r="A87" s="35"/>
      <c r="B87" s="35"/>
      <c r="C87" s="35"/>
      <c r="D87" s="35"/>
      <c r="E87" s="35"/>
    </row>
    <row r="88">
      <c r="A88" s="35"/>
      <c r="B88" s="35"/>
      <c r="C88" s="35"/>
      <c r="D88" s="35"/>
      <c r="E88" s="35"/>
    </row>
    <row r="89">
      <c r="A89" s="35"/>
      <c r="B89" s="35"/>
      <c r="C89" s="35"/>
      <c r="D89" s="35"/>
      <c r="E89" s="35"/>
    </row>
    <row r="90">
      <c r="A90" s="35"/>
      <c r="B90" s="35"/>
      <c r="C90" s="35"/>
      <c r="D90" s="35"/>
      <c r="E90" s="35"/>
    </row>
    <row r="91">
      <c r="A91" s="35"/>
      <c r="B91" s="35"/>
      <c r="C91" s="35"/>
      <c r="D91" s="35"/>
      <c r="E91" s="35"/>
    </row>
    <row r="92">
      <c r="A92" s="35"/>
      <c r="B92" s="35"/>
      <c r="C92" s="35"/>
      <c r="D92" s="35"/>
      <c r="E92" s="35"/>
    </row>
    <row r="93">
      <c r="A93" s="35"/>
      <c r="B93" s="35"/>
      <c r="C93" s="35"/>
      <c r="D93" s="35"/>
      <c r="E93" s="35"/>
    </row>
    <row r="94">
      <c r="A94" s="35"/>
      <c r="B94" s="35"/>
      <c r="C94" s="35"/>
      <c r="D94" s="35"/>
      <c r="E94" s="35"/>
    </row>
    <row r="95">
      <c r="A95" s="35"/>
      <c r="B95" s="35"/>
      <c r="C95" s="35"/>
      <c r="D95" s="35"/>
      <c r="E95" s="35"/>
    </row>
    <row r="96">
      <c r="A96" s="35"/>
      <c r="B96" s="35"/>
      <c r="C96" s="35"/>
      <c r="D96" s="35"/>
      <c r="E96" s="35"/>
    </row>
    <row r="97">
      <c r="A97" s="35"/>
      <c r="B97" s="35"/>
      <c r="C97" s="35"/>
      <c r="D97" s="35"/>
      <c r="E97" s="35"/>
    </row>
    <row r="98">
      <c r="A98" s="35"/>
      <c r="B98" s="35"/>
      <c r="C98" s="35"/>
      <c r="D98" s="35"/>
      <c r="E98" s="35"/>
    </row>
    <row r="99">
      <c r="A99" s="35"/>
      <c r="B99" s="35"/>
      <c r="C99" s="35"/>
      <c r="D99" s="35"/>
      <c r="E99" s="35"/>
    </row>
    <row r="100">
      <c r="A100" s="35"/>
      <c r="B100" s="35"/>
      <c r="C100" s="35"/>
      <c r="D100" s="35"/>
      <c r="E100" s="35"/>
    </row>
    <row r="101">
      <c r="A101" s="35"/>
      <c r="B101" s="35"/>
      <c r="C101" s="35"/>
      <c r="D101" s="35"/>
      <c r="E101" s="35"/>
    </row>
    <row r="102">
      <c r="A102" s="35"/>
      <c r="B102" s="35"/>
      <c r="C102" s="35"/>
      <c r="D102" s="35"/>
      <c r="E102" s="35"/>
    </row>
    <row r="103">
      <c r="A103" s="35"/>
      <c r="B103" s="35"/>
      <c r="C103" s="35"/>
      <c r="D103" s="35"/>
      <c r="E103" s="35"/>
    </row>
    <row r="104">
      <c r="A104" s="35"/>
      <c r="B104" s="35"/>
      <c r="C104" s="35"/>
      <c r="D104" s="35"/>
      <c r="E104" s="35"/>
    </row>
    <row r="105">
      <c r="A105" s="35"/>
      <c r="B105" s="35"/>
      <c r="C105" s="35"/>
      <c r="D105" s="35"/>
      <c r="E105" s="35"/>
    </row>
    <row r="106">
      <c r="A106" s="35"/>
      <c r="B106" s="35"/>
      <c r="C106" s="35"/>
      <c r="D106" s="35"/>
      <c r="E106" s="35"/>
    </row>
    <row r="107">
      <c r="A107" s="35"/>
      <c r="B107" s="35"/>
      <c r="C107" s="35"/>
      <c r="D107" s="35"/>
      <c r="E107" s="35"/>
    </row>
    <row r="108">
      <c r="A108" s="35"/>
      <c r="B108" s="35"/>
      <c r="C108" s="35"/>
      <c r="D108" s="35"/>
      <c r="E108" s="35"/>
    </row>
    <row r="109">
      <c r="A109" s="35"/>
      <c r="B109" s="35"/>
      <c r="C109" s="35"/>
      <c r="D109" s="35"/>
      <c r="E109" s="35"/>
    </row>
    <row r="110">
      <c r="A110" s="35"/>
      <c r="B110" s="35"/>
      <c r="C110" s="35"/>
      <c r="D110" s="35"/>
      <c r="E110" s="35"/>
    </row>
    <row r="111">
      <c r="A111" s="35"/>
      <c r="B111" s="35"/>
      <c r="C111" s="35"/>
      <c r="D111" s="35"/>
      <c r="E111" s="35"/>
    </row>
    <row r="112">
      <c r="A112" s="35"/>
      <c r="B112" s="35"/>
      <c r="C112" s="35"/>
      <c r="D112" s="35"/>
      <c r="E112" s="35"/>
    </row>
    <row r="113">
      <c r="A113" s="35"/>
      <c r="B113" s="35"/>
      <c r="C113" s="35"/>
      <c r="D113" s="35"/>
      <c r="E113" s="35"/>
    </row>
    <row r="114">
      <c r="A114" s="35"/>
      <c r="B114" s="35"/>
      <c r="C114" s="35"/>
      <c r="D114" s="35"/>
      <c r="E114" s="35"/>
    </row>
    <row r="115">
      <c r="A115" s="35"/>
      <c r="B115" s="35"/>
      <c r="C115" s="35"/>
      <c r="D115" s="35"/>
      <c r="E115" s="35"/>
    </row>
    <row r="116">
      <c r="A116" s="35"/>
      <c r="B116" s="35"/>
      <c r="C116" s="35"/>
      <c r="D116" s="35"/>
      <c r="E116" s="35"/>
    </row>
    <row r="117">
      <c r="A117" s="35"/>
      <c r="B117" s="35"/>
      <c r="C117" s="35"/>
      <c r="D117" s="35"/>
      <c r="E117" s="35"/>
    </row>
    <row r="118">
      <c r="A118" s="35"/>
      <c r="B118" s="35"/>
      <c r="C118" s="35"/>
      <c r="D118" s="35"/>
      <c r="E118" s="35"/>
    </row>
    <row r="119">
      <c r="A119" s="35"/>
      <c r="B119" s="35"/>
      <c r="C119" s="35"/>
      <c r="D119" s="35"/>
      <c r="E119" s="35"/>
    </row>
    <row r="120">
      <c r="A120" s="35"/>
      <c r="B120" s="35"/>
      <c r="C120" s="35"/>
      <c r="D120" s="35"/>
      <c r="E120" s="35"/>
    </row>
    <row r="121">
      <c r="A121" s="35"/>
      <c r="B121" s="35"/>
      <c r="C121" s="35"/>
      <c r="D121" s="35"/>
      <c r="E121" s="35"/>
    </row>
    <row r="122">
      <c r="A122" s="35"/>
      <c r="B122" s="35"/>
      <c r="C122" s="35"/>
      <c r="D122" s="35"/>
      <c r="E122" s="35"/>
    </row>
    <row r="123">
      <c r="A123" s="35"/>
      <c r="B123" s="35"/>
      <c r="C123" s="35"/>
      <c r="D123" s="35"/>
      <c r="E123" s="35"/>
    </row>
    <row r="124">
      <c r="A124" s="35"/>
      <c r="B124" s="35"/>
      <c r="C124" s="35"/>
      <c r="D124" s="35"/>
      <c r="E124" s="35"/>
    </row>
    <row r="125">
      <c r="A125" s="35"/>
      <c r="B125" s="35"/>
      <c r="C125" s="35"/>
      <c r="D125" s="35"/>
      <c r="E125" s="35"/>
    </row>
    <row r="126">
      <c r="A126" s="35"/>
      <c r="B126" s="35"/>
      <c r="C126" s="35"/>
      <c r="D126" s="35"/>
      <c r="E126" s="35"/>
    </row>
    <row r="127">
      <c r="A127" s="35"/>
      <c r="B127" s="35"/>
      <c r="C127" s="35"/>
      <c r="D127" s="35"/>
      <c r="E127" s="35"/>
    </row>
    <row r="128">
      <c r="A128" s="35"/>
      <c r="B128" s="35"/>
      <c r="C128" s="35"/>
      <c r="D128" s="35"/>
      <c r="E128" s="35"/>
    </row>
    <row r="129">
      <c r="A129" s="35"/>
      <c r="B129" s="35"/>
      <c r="C129" s="35"/>
      <c r="D129" s="35"/>
      <c r="E129" s="35"/>
    </row>
    <row r="130">
      <c r="A130" s="35"/>
      <c r="B130" s="35"/>
      <c r="C130" s="35"/>
      <c r="D130" s="35"/>
      <c r="E130" s="35"/>
    </row>
    <row r="131">
      <c r="A131" s="35"/>
      <c r="B131" s="35"/>
      <c r="C131" s="35"/>
      <c r="D131" s="35"/>
      <c r="E131" s="35"/>
    </row>
    <row r="132">
      <c r="A132" s="35"/>
      <c r="B132" s="35"/>
      <c r="C132" s="35"/>
      <c r="D132" s="35"/>
      <c r="E132" s="35"/>
    </row>
    <row r="133">
      <c r="A133" s="35"/>
      <c r="B133" s="35"/>
      <c r="C133" s="35"/>
      <c r="D133" s="35"/>
      <c r="E133" s="35"/>
    </row>
    <row r="134">
      <c r="A134" s="35"/>
      <c r="B134" s="35"/>
      <c r="C134" s="35"/>
      <c r="D134" s="35"/>
      <c r="E134" s="35"/>
    </row>
    <row r="135">
      <c r="A135" s="35"/>
      <c r="B135" s="35"/>
      <c r="C135" s="35"/>
      <c r="D135" s="35"/>
      <c r="E135" s="35"/>
    </row>
    <row r="136">
      <c r="A136" s="35"/>
      <c r="B136" s="35"/>
      <c r="C136" s="35"/>
      <c r="D136" s="35"/>
      <c r="E136" s="35"/>
    </row>
    <row r="137">
      <c r="A137" s="35"/>
      <c r="B137" s="35"/>
      <c r="C137" s="35"/>
      <c r="D137" s="35"/>
      <c r="E137" s="35"/>
    </row>
    <row r="138">
      <c r="A138" s="35"/>
      <c r="B138" s="35"/>
      <c r="C138" s="35"/>
      <c r="D138" s="35"/>
      <c r="E138" s="35"/>
    </row>
    <row r="139">
      <c r="A139" s="35"/>
      <c r="B139" s="35"/>
      <c r="C139" s="35"/>
      <c r="D139" s="35"/>
      <c r="E139" s="35"/>
    </row>
    <row r="140">
      <c r="A140" s="35"/>
      <c r="B140" s="35"/>
      <c r="C140" s="35"/>
      <c r="D140" s="35"/>
      <c r="E140" s="35"/>
    </row>
    <row r="141">
      <c r="A141" s="35"/>
      <c r="B141" s="35"/>
      <c r="C141" s="35"/>
      <c r="D141" s="35"/>
      <c r="E141" s="35"/>
    </row>
    <row r="142">
      <c r="A142" s="35"/>
      <c r="B142" s="35"/>
      <c r="C142" s="35"/>
      <c r="D142" s="35"/>
      <c r="E142" s="35"/>
    </row>
    <row r="143">
      <c r="A143" s="35"/>
      <c r="B143" s="35"/>
      <c r="C143" s="35"/>
      <c r="D143" s="35"/>
      <c r="E143" s="35"/>
    </row>
    <row r="144">
      <c r="A144" s="35"/>
      <c r="B144" s="35"/>
      <c r="C144" s="35"/>
      <c r="D144" s="35"/>
      <c r="E144" s="35"/>
    </row>
    <row r="145">
      <c r="A145" s="35"/>
      <c r="B145" s="35"/>
      <c r="C145" s="35"/>
      <c r="D145" s="35"/>
      <c r="E145" s="35"/>
    </row>
    <row r="146">
      <c r="A146" s="35"/>
      <c r="B146" s="35"/>
      <c r="C146" s="35"/>
      <c r="D146" s="35"/>
      <c r="E146" s="35"/>
    </row>
    <row r="147">
      <c r="A147" s="35"/>
      <c r="B147" s="35"/>
      <c r="C147" s="35"/>
      <c r="D147" s="35"/>
      <c r="E147" s="35"/>
    </row>
    <row r="148">
      <c r="A148" s="35"/>
      <c r="B148" s="35"/>
      <c r="C148" s="35"/>
      <c r="D148" s="35"/>
      <c r="E148" s="35"/>
    </row>
    <row r="149">
      <c r="A149" s="35"/>
      <c r="B149" s="35"/>
      <c r="C149" s="35"/>
      <c r="D149" s="35"/>
      <c r="E149" s="35"/>
    </row>
    <row r="150">
      <c r="A150" s="35"/>
      <c r="B150" s="35"/>
      <c r="C150" s="35"/>
      <c r="D150" s="35"/>
      <c r="E150" s="35"/>
    </row>
    <row r="151">
      <c r="A151" s="35"/>
      <c r="B151" s="35"/>
      <c r="C151" s="35"/>
      <c r="D151" s="35"/>
      <c r="E151" s="35"/>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sheetData>
  <mergeCells count="7">
    <mergeCell ref="B2:B6"/>
    <mergeCell ref="B8:B15"/>
    <mergeCell ref="B16:B23"/>
    <mergeCell ref="B24:B29"/>
    <mergeCell ref="B31:B37"/>
    <mergeCell ref="B39:B46"/>
    <mergeCell ref="B48:B5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42" t="s">
        <v>71</v>
      </c>
      <c r="C1" s="43" t="s">
        <v>72</v>
      </c>
      <c r="D1" s="43" t="s">
        <v>73</v>
      </c>
      <c r="E1" s="44" t="s">
        <v>88</v>
      </c>
    </row>
    <row r="2">
      <c r="A2" s="13" t="s">
        <v>13</v>
      </c>
      <c r="B2" s="29" t="s">
        <v>14</v>
      </c>
      <c r="C2" s="19"/>
      <c r="D2" s="108"/>
      <c r="E2" s="11">
        <v>15.095138916</v>
      </c>
    </row>
    <row r="3">
      <c r="A3" s="13" t="s">
        <v>16</v>
      </c>
      <c r="B3" s="14"/>
      <c r="C3" s="46"/>
      <c r="D3" s="46"/>
      <c r="E3" s="83">
        <v>0.3968253968253968</v>
      </c>
    </row>
    <row r="4">
      <c r="A4" s="13" t="s">
        <v>17</v>
      </c>
      <c r="B4" s="14"/>
      <c r="C4" s="46"/>
      <c r="D4" s="46"/>
      <c r="E4" s="82"/>
    </row>
    <row r="5">
      <c r="A5" s="13" t="s">
        <v>18</v>
      </c>
      <c r="B5" s="14"/>
      <c r="C5" s="46"/>
      <c r="D5" s="48"/>
      <c r="E5" s="12">
        <v>11.355711683580537</v>
      </c>
    </row>
    <row r="6">
      <c r="A6" s="13" t="s">
        <v>19</v>
      </c>
      <c r="B6" s="17"/>
      <c r="C6" s="46"/>
      <c r="D6" s="48"/>
      <c r="E6" s="64">
        <v>10.619320899091344</v>
      </c>
    </row>
    <row r="7">
      <c r="A7" s="18"/>
      <c r="B7" s="19"/>
      <c r="C7" s="46"/>
      <c r="D7" s="46"/>
      <c r="E7" s="109"/>
    </row>
    <row r="8">
      <c r="A8" s="13" t="s">
        <v>20</v>
      </c>
      <c r="B8" s="21" t="s">
        <v>21</v>
      </c>
      <c r="C8" s="49"/>
      <c r="D8" s="110"/>
      <c r="E8" s="11">
        <v>2.7866638842500002</v>
      </c>
    </row>
    <row r="9">
      <c r="A9" s="13" t="s">
        <v>22</v>
      </c>
      <c r="B9" s="14"/>
      <c r="C9" s="86"/>
      <c r="D9" s="86"/>
      <c r="E9" s="111">
        <v>6.1702672375287335</v>
      </c>
    </row>
    <row r="10">
      <c r="A10" s="13" t="s">
        <v>23</v>
      </c>
      <c r="B10" s="14"/>
      <c r="C10" s="49"/>
      <c r="D10" s="50"/>
      <c r="E10" s="111">
        <v>2.637379940166903</v>
      </c>
    </row>
    <row r="11">
      <c r="A11" s="13" t="s">
        <v>24</v>
      </c>
      <c r="B11" s="14"/>
      <c r="C11" s="86"/>
      <c r="D11" s="86"/>
      <c r="E11" s="111">
        <v>0.0</v>
      </c>
    </row>
    <row r="12">
      <c r="A12" s="13" t="s">
        <v>25</v>
      </c>
      <c r="B12" s="14"/>
      <c r="C12" s="49"/>
      <c r="D12" s="50"/>
      <c r="E12" s="111">
        <v>4.238004650179666</v>
      </c>
    </row>
    <row r="13">
      <c r="A13" s="13" t="s">
        <v>26</v>
      </c>
      <c r="B13" s="14"/>
      <c r="C13" s="86"/>
      <c r="D13" s="86"/>
      <c r="E13" s="111">
        <v>6.85424569794931</v>
      </c>
    </row>
    <row r="14">
      <c r="A14" s="13" t="s">
        <v>27</v>
      </c>
      <c r="B14" s="14"/>
      <c r="C14" s="46"/>
      <c r="D14" s="19"/>
      <c r="E14" s="37"/>
    </row>
    <row r="15">
      <c r="A15" s="13"/>
      <c r="B15" s="17"/>
      <c r="C15" s="49"/>
      <c r="D15" s="49"/>
      <c r="E15" s="46"/>
    </row>
    <row r="16">
      <c r="A16" s="18" t="s">
        <v>28</v>
      </c>
      <c r="B16" s="54" t="s">
        <v>29</v>
      </c>
      <c r="C16" s="86"/>
      <c r="D16" s="86"/>
      <c r="E16" s="111">
        <v>7.3249179860219655</v>
      </c>
    </row>
    <row r="17">
      <c r="A17" s="13" t="s">
        <v>30</v>
      </c>
      <c r="B17" s="55"/>
      <c r="C17" s="46"/>
      <c r="D17" s="46"/>
      <c r="E17" s="12">
        <v>0.0</v>
      </c>
    </row>
    <row r="18">
      <c r="A18" s="18" t="s">
        <v>31</v>
      </c>
      <c r="B18" s="55"/>
      <c r="C18" s="46"/>
      <c r="D18" s="112"/>
      <c r="E18" s="11">
        <v>5.42290662075</v>
      </c>
    </row>
    <row r="19">
      <c r="A19" s="18" t="s">
        <v>32</v>
      </c>
      <c r="B19" s="55"/>
      <c r="C19" s="49"/>
      <c r="D19" s="113"/>
      <c r="E19" s="11">
        <v>3.42531917325</v>
      </c>
    </row>
    <row r="20">
      <c r="A20" s="18" t="s">
        <v>33</v>
      </c>
      <c r="B20" s="55"/>
      <c r="C20" s="86"/>
      <c r="D20" s="86"/>
      <c r="E20" s="111">
        <v>7.341044344611265</v>
      </c>
    </row>
    <row r="21">
      <c r="A21" s="18" t="s">
        <v>34</v>
      </c>
      <c r="B21" s="55"/>
      <c r="C21" s="46"/>
      <c r="D21" s="46"/>
      <c r="E21" s="78">
        <v>2.8631432526234684</v>
      </c>
    </row>
    <row r="22">
      <c r="A22" s="18" t="s">
        <v>35</v>
      </c>
      <c r="B22" s="55"/>
      <c r="C22" s="46"/>
      <c r="D22" s="46"/>
      <c r="E22" s="46"/>
    </row>
    <row r="23">
      <c r="A23" s="13"/>
      <c r="B23" s="59"/>
      <c r="C23" s="46"/>
      <c r="D23" s="46"/>
      <c r="E23" s="46"/>
    </row>
    <row r="24">
      <c r="A24" s="13" t="s">
        <v>36</v>
      </c>
      <c r="B24" s="29" t="s">
        <v>37</v>
      </c>
      <c r="C24" s="49"/>
      <c r="D24" s="49"/>
      <c r="E24" s="111">
        <v>8.144710980076834</v>
      </c>
    </row>
    <row r="25">
      <c r="A25" s="13" t="s">
        <v>38</v>
      </c>
      <c r="B25" s="14"/>
      <c r="C25" s="86"/>
      <c r="D25" s="86"/>
      <c r="E25" s="111">
        <v>70.32912632259172</v>
      </c>
    </row>
    <row r="26">
      <c r="A26" s="13" t="s">
        <v>39</v>
      </c>
      <c r="B26" s="14"/>
      <c r="C26" s="86"/>
      <c r="D26" s="86"/>
      <c r="E26" s="111">
        <v>38.75269549426853</v>
      </c>
    </row>
    <row r="27">
      <c r="A27" s="13" t="s">
        <v>40</v>
      </c>
      <c r="B27" s="14"/>
      <c r="C27" s="46"/>
      <c r="D27" s="112"/>
      <c r="E27" s="11">
        <v>39.9090746775</v>
      </c>
    </row>
    <row r="28">
      <c r="A28" s="13" t="s">
        <v>41</v>
      </c>
      <c r="B28" s="14"/>
      <c r="C28" s="46"/>
      <c r="D28" s="114"/>
      <c r="E28" s="11">
        <v>20.6222639125</v>
      </c>
    </row>
    <row r="29">
      <c r="A29" s="13" t="s">
        <v>42</v>
      </c>
      <c r="B29" s="17"/>
      <c r="C29" s="46"/>
      <c r="D29" s="46"/>
      <c r="E29" s="37"/>
    </row>
    <row r="30">
      <c r="A30" s="13"/>
      <c r="B30" s="19"/>
      <c r="C30" s="46"/>
      <c r="D30" s="46"/>
      <c r="E30" s="46"/>
    </row>
    <row r="31">
      <c r="A31" s="13" t="s">
        <v>43</v>
      </c>
      <c r="B31" s="29" t="s">
        <v>44</v>
      </c>
      <c r="C31" s="46"/>
      <c r="D31" s="46"/>
      <c r="E31" s="37"/>
    </row>
    <row r="32">
      <c r="A32" s="13" t="s">
        <v>45</v>
      </c>
      <c r="B32" s="14"/>
      <c r="C32" s="46"/>
      <c r="D32" s="46"/>
      <c r="E32" s="46"/>
    </row>
    <row r="33">
      <c r="A33" s="13" t="s">
        <v>46</v>
      </c>
      <c r="B33" s="14"/>
      <c r="C33" s="49"/>
      <c r="D33" s="57"/>
      <c r="E33" s="111">
        <v>14.483501623461057</v>
      </c>
    </row>
    <row r="34">
      <c r="A34" s="13" t="s">
        <v>47</v>
      </c>
      <c r="B34" s="14"/>
      <c r="C34" s="86"/>
      <c r="D34" s="86"/>
      <c r="E34" s="11">
        <v>38.68270836</v>
      </c>
    </row>
    <row r="35">
      <c r="A35" s="13" t="s">
        <v>48</v>
      </c>
      <c r="B35" s="14"/>
      <c r="C35" s="49"/>
      <c r="D35" s="49"/>
      <c r="E35" s="111">
        <v>17.392463818255205</v>
      </c>
    </row>
    <row r="36">
      <c r="A36" s="13" t="s">
        <v>49</v>
      </c>
      <c r="B36" s="14"/>
      <c r="C36" s="86"/>
      <c r="D36" s="86"/>
      <c r="E36" s="11">
        <v>32.331277665</v>
      </c>
    </row>
    <row r="37">
      <c r="A37" s="13" t="s">
        <v>50</v>
      </c>
      <c r="B37" s="17"/>
      <c r="C37" s="46"/>
      <c r="D37" s="114"/>
      <c r="E37" s="11">
        <v>34.54847238</v>
      </c>
    </row>
    <row r="38">
      <c r="A38" s="13"/>
      <c r="B38" s="19"/>
      <c r="C38" s="46"/>
      <c r="D38" s="46"/>
      <c r="E38" s="46"/>
    </row>
    <row r="39">
      <c r="A39" s="13" t="s">
        <v>51</v>
      </c>
      <c r="B39" s="29" t="s">
        <v>52</v>
      </c>
      <c r="C39" s="49"/>
      <c r="D39" s="49"/>
      <c r="E39" s="115"/>
    </row>
    <row r="40">
      <c r="A40" s="13" t="s">
        <v>53</v>
      </c>
      <c r="B40" s="14"/>
      <c r="C40" s="86"/>
      <c r="D40" s="86"/>
      <c r="E40" s="60"/>
    </row>
    <row r="41">
      <c r="A41" s="13" t="s">
        <v>54</v>
      </c>
      <c r="B41" s="14"/>
      <c r="C41" s="46"/>
      <c r="D41" s="48"/>
      <c r="E41" s="111">
        <v>6.756332741995824</v>
      </c>
    </row>
    <row r="42">
      <c r="A42" s="13" t="s">
        <v>55</v>
      </c>
      <c r="B42" s="14"/>
      <c r="C42" s="46"/>
      <c r="D42" s="48"/>
      <c r="E42" s="111">
        <v>3.5920871816177176</v>
      </c>
    </row>
    <row r="43">
      <c r="A43" s="18" t="s">
        <v>56</v>
      </c>
      <c r="B43" s="14"/>
      <c r="C43" s="46"/>
      <c r="D43" s="114"/>
      <c r="E43" s="11">
        <v>82.53303667666667</v>
      </c>
    </row>
    <row r="44">
      <c r="A44" s="13" t="s">
        <v>57</v>
      </c>
      <c r="B44" s="14"/>
      <c r="C44" s="46"/>
      <c r="D44" s="46"/>
      <c r="E44" s="111">
        <v>9.14958604613777</v>
      </c>
    </row>
    <row r="45">
      <c r="A45" s="13" t="s">
        <v>58</v>
      </c>
      <c r="B45" s="14"/>
      <c r="C45" s="46"/>
      <c r="D45" s="114"/>
      <c r="E45" s="11">
        <v>10.496040063666667</v>
      </c>
    </row>
    <row r="46">
      <c r="A46" s="13" t="s">
        <v>59</v>
      </c>
      <c r="B46" s="17"/>
      <c r="C46" s="46"/>
      <c r="D46" s="114"/>
      <c r="E46" s="11">
        <v>8.081921985000001</v>
      </c>
    </row>
    <row r="47">
      <c r="A47" s="13"/>
      <c r="B47" s="19"/>
      <c r="C47" s="46"/>
      <c r="D47" s="46"/>
      <c r="E47" s="49"/>
    </row>
    <row r="48">
      <c r="A48" s="13" t="s">
        <v>60</v>
      </c>
      <c r="B48" s="29" t="s">
        <v>61</v>
      </c>
      <c r="C48" s="46"/>
      <c r="D48" s="116"/>
      <c r="E48" s="86"/>
    </row>
    <row r="49">
      <c r="A49" s="13" t="s">
        <v>62</v>
      </c>
      <c r="B49" s="14"/>
      <c r="C49" s="46"/>
      <c r="D49" s="46"/>
      <c r="E49" s="111">
        <v>18.69168567281775</v>
      </c>
    </row>
    <row r="50">
      <c r="A50" s="13" t="s">
        <v>63</v>
      </c>
      <c r="B50" s="14"/>
      <c r="C50" s="46"/>
      <c r="D50" s="48"/>
      <c r="E50" s="111">
        <v>62.945544554455445</v>
      </c>
    </row>
    <row r="51">
      <c r="A51" s="13" t="s">
        <v>64</v>
      </c>
      <c r="B51" s="14"/>
      <c r="C51" s="46"/>
      <c r="D51" s="48"/>
      <c r="E51" s="78">
        <v>48.4519056261343</v>
      </c>
    </row>
    <row r="52">
      <c r="A52" s="13" t="s">
        <v>65</v>
      </c>
      <c r="B52" s="14"/>
      <c r="C52" s="46"/>
      <c r="D52" s="46"/>
      <c r="E52" s="46"/>
    </row>
    <row r="53">
      <c r="A53" s="13" t="s">
        <v>66</v>
      </c>
      <c r="B53" s="17"/>
      <c r="C53" s="46"/>
      <c r="D53" s="46"/>
      <c r="E53" s="78">
        <v>15.159898908896503</v>
      </c>
    </row>
    <row r="54">
      <c r="A54" s="36"/>
      <c r="B54" s="37"/>
      <c r="C54" s="19"/>
      <c r="D54" s="19"/>
      <c r="E54" s="19"/>
    </row>
    <row r="55">
      <c r="A55" s="39" t="s">
        <v>67</v>
      </c>
      <c r="B55" s="37"/>
      <c r="C55" s="19"/>
      <c r="D55" s="19"/>
      <c r="E55" s="19"/>
    </row>
    <row r="56">
      <c r="A56" s="39" t="s">
        <v>68</v>
      </c>
      <c r="B56" s="37"/>
      <c r="C56" s="19"/>
      <c r="D56" s="19"/>
      <c r="E56" s="19"/>
    </row>
    <row r="57">
      <c r="A57" s="39" t="s">
        <v>69</v>
      </c>
      <c r="B57" s="37"/>
      <c r="C57" s="19"/>
      <c r="D57" s="19"/>
      <c r="E57" s="19"/>
    </row>
    <row r="58">
      <c r="A58" s="35"/>
      <c r="B58" s="60"/>
      <c r="C58" s="19"/>
      <c r="D58" s="19"/>
      <c r="E58" s="19"/>
    </row>
    <row r="59">
      <c r="A59" s="35"/>
      <c r="B59" s="60"/>
      <c r="C59" s="19"/>
      <c r="D59" s="19"/>
      <c r="E59" s="19"/>
    </row>
    <row r="60">
      <c r="A60" s="35"/>
      <c r="B60" s="60"/>
      <c r="C60" s="19"/>
      <c r="D60" s="19"/>
      <c r="E60" s="19"/>
    </row>
    <row r="61">
      <c r="A61" s="35"/>
      <c r="B61" s="60"/>
      <c r="C61" s="19"/>
      <c r="D61" s="19"/>
      <c r="E61" s="19"/>
    </row>
    <row r="62">
      <c r="A62" s="35"/>
      <c r="B62" s="35"/>
      <c r="C62" s="35"/>
      <c r="D62" s="35"/>
      <c r="E62" s="35"/>
    </row>
    <row r="63">
      <c r="A63" s="35"/>
      <c r="B63" s="35"/>
      <c r="C63" s="35"/>
      <c r="D63" s="35"/>
      <c r="E63" s="35"/>
    </row>
    <row r="64">
      <c r="A64" s="35"/>
      <c r="B64" s="35"/>
      <c r="C64" s="35"/>
      <c r="D64" s="35"/>
      <c r="E64" s="35"/>
    </row>
    <row r="65">
      <c r="A65" s="35"/>
      <c r="B65" s="35"/>
      <c r="C65" s="35"/>
      <c r="D65" s="35"/>
      <c r="E65" s="35"/>
    </row>
    <row r="66">
      <c r="A66" s="35"/>
      <c r="B66" s="35"/>
      <c r="C66" s="35"/>
      <c r="D66" s="35"/>
      <c r="E66" s="35"/>
    </row>
    <row r="67">
      <c r="A67" s="35"/>
      <c r="B67" s="35"/>
      <c r="C67" s="35"/>
      <c r="D67" s="35"/>
      <c r="E67" s="35"/>
    </row>
    <row r="68">
      <c r="A68" s="35"/>
      <c r="B68" s="35"/>
      <c r="C68" s="35"/>
      <c r="D68" s="35"/>
      <c r="E68" s="35"/>
    </row>
    <row r="69">
      <c r="A69" s="35"/>
      <c r="B69" s="35"/>
      <c r="C69" s="35"/>
      <c r="D69" s="35"/>
      <c r="E69" s="35"/>
    </row>
    <row r="70">
      <c r="A70" s="35"/>
      <c r="B70" s="35"/>
      <c r="C70" s="35"/>
      <c r="D70" s="35"/>
      <c r="E70" s="35"/>
    </row>
    <row r="71">
      <c r="A71" s="35"/>
      <c r="B71" s="35"/>
      <c r="C71" s="35"/>
      <c r="D71" s="35"/>
      <c r="E71" s="35"/>
    </row>
    <row r="72">
      <c r="A72" s="35"/>
      <c r="B72" s="35"/>
      <c r="C72" s="35"/>
      <c r="D72" s="35"/>
      <c r="E72" s="35"/>
    </row>
    <row r="73">
      <c r="A73" s="35"/>
      <c r="B73" s="35"/>
      <c r="C73" s="35"/>
      <c r="D73" s="35"/>
      <c r="E73" s="35"/>
    </row>
    <row r="74">
      <c r="A74" s="35"/>
      <c r="B74" s="35"/>
      <c r="C74" s="35"/>
      <c r="D74" s="35"/>
      <c r="E74" s="35"/>
    </row>
    <row r="75">
      <c r="A75" s="35"/>
      <c r="B75" s="35"/>
      <c r="C75" s="35"/>
      <c r="D75" s="35"/>
      <c r="E75" s="35"/>
    </row>
    <row r="76">
      <c r="A76" s="35"/>
      <c r="B76" s="35"/>
      <c r="C76" s="35"/>
      <c r="D76" s="35"/>
      <c r="E76" s="35"/>
    </row>
    <row r="77">
      <c r="A77" s="35"/>
      <c r="B77" s="35"/>
      <c r="C77" s="35"/>
      <c r="D77" s="35"/>
      <c r="E77" s="35"/>
    </row>
    <row r="78">
      <c r="A78" s="35"/>
      <c r="B78" s="35"/>
      <c r="C78" s="35"/>
      <c r="D78" s="35"/>
      <c r="E78" s="35"/>
    </row>
    <row r="79">
      <c r="A79" s="35"/>
      <c r="B79" s="35"/>
      <c r="C79" s="35"/>
      <c r="D79" s="35"/>
      <c r="E79" s="35"/>
    </row>
    <row r="80">
      <c r="A80" s="35"/>
      <c r="B80" s="35"/>
      <c r="C80" s="35"/>
      <c r="D80" s="35"/>
      <c r="E80" s="35"/>
    </row>
    <row r="81">
      <c r="A81" s="35"/>
      <c r="B81" s="35"/>
      <c r="C81" s="35"/>
      <c r="D81" s="35"/>
      <c r="E81" s="35"/>
    </row>
    <row r="82">
      <c r="A82" s="35"/>
      <c r="B82" s="35"/>
      <c r="C82" s="35"/>
      <c r="D82" s="35"/>
      <c r="E82" s="35"/>
    </row>
    <row r="83">
      <c r="A83" s="35"/>
      <c r="B83" s="35"/>
      <c r="C83" s="35"/>
      <c r="D83" s="35"/>
      <c r="E83" s="35"/>
    </row>
    <row r="84">
      <c r="A84" s="35"/>
      <c r="B84" s="35"/>
      <c r="C84" s="35"/>
      <c r="D84" s="35"/>
      <c r="E84" s="35"/>
    </row>
    <row r="85">
      <c r="A85" s="35"/>
      <c r="B85" s="35"/>
      <c r="C85" s="35"/>
      <c r="D85" s="35"/>
      <c r="E85" s="35"/>
    </row>
    <row r="86">
      <c r="A86" s="35"/>
      <c r="B86" s="35"/>
      <c r="C86" s="35"/>
      <c r="D86" s="35"/>
      <c r="E86" s="35"/>
    </row>
    <row r="87">
      <c r="A87" s="35"/>
      <c r="B87" s="35"/>
      <c r="C87" s="35"/>
      <c r="D87" s="35"/>
      <c r="E87" s="35"/>
    </row>
    <row r="88">
      <c r="A88" s="35"/>
      <c r="B88" s="35"/>
      <c r="C88" s="35"/>
      <c r="D88" s="35"/>
      <c r="E88" s="35"/>
    </row>
    <row r="89">
      <c r="A89" s="35"/>
      <c r="B89" s="35"/>
      <c r="C89" s="35"/>
      <c r="D89" s="35"/>
      <c r="E89" s="35"/>
    </row>
    <row r="90">
      <c r="A90" s="35"/>
      <c r="B90" s="35"/>
      <c r="C90" s="35"/>
      <c r="D90" s="35"/>
      <c r="E90" s="35"/>
    </row>
    <row r="91">
      <c r="A91" s="35"/>
      <c r="B91" s="35"/>
      <c r="C91" s="35"/>
      <c r="D91" s="35"/>
      <c r="E91" s="35"/>
    </row>
    <row r="92">
      <c r="A92" s="35"/>
      <c r="B92" s="35"/>
      <c r="C92" s="35"/>
      <c r="D92" s="35"/>
      <c r="E92" s="35"/>
    </row>
    <row r="93">
      <c r="A93" s="35"/>
      <c r="B93" s="35"/>
      <c r="C93" s="35"/>
      <c r="D93" s="35"/>
      <c r="E93" s="35"/>
    </row>
    <row r="94">
      <c r="A94" s="35"/>
      <c r="B94" s="35"/>
      <c r="C94" s="35"/>
      <c r="D94" s="35"/>
      <c r="E94" s="35"/>
    </row>
    <row r="95">
      <c r="A95" s="35"/>
      <c r="B95" s="35"/>
      <c r="C95" s="35"/>
      <c r="D95" s="35"/>
      <c r="E95" s="35"/>
    </row>
    <row r="96">
      <c r="A96" s="35"/>
      <c r="B96" s="35"/>
      <c r="C96" s="35"/>
      <c r="D96" s="35"/>
      <c r="E96" s="35"/>
    </row>
    <row r="97">
      <c r="A97" s="35"/>
      <c r="B97" s="35"/>
      <c r="C97" s="35"/>
      <c r="D97" s="35"/>
      <c r="E97" s="35"/>
    </row>
    <row r="98">
      <c r="A98" s="35"/>
      <c r="B98" s="35"/>
      <c r="C98" s="35"/>
      <c r="D98" s="35"/>
      <c r="E98" s="35"/>
    </row>
    <row r="99">
      <c r="A99" s="35"/>
      <c r="B99" s="35"/>
      <c r="C99" s="35"/>
      <c r="D99" s="35"/>
      <c r="E99" s="35"/>
    </row>
    <row r="100">
      <c r="A100" s="35"/>
      <c r="B100" s="35"/>
      <c r="C100" s="35"/>
      <c r="D100" s="35"/>
      <c r="E100" s="35"/>
    </row>
    <row r="101">
      <c r="A101" s="35"/>
      <c r="B101" s="35"/>
      <c r="C101" s="35"/>
      <c r="D101" s="35"/>
      <c r="E101" s="35"/>
    </row>
    <row r="102">
      <c r="A102" s="35"/>
      <c r="B102" s="35"/>
      <c r="C102" s="35"/>
      <c r="D102" s="35"/>
      <c r="E102" s="35"/>
    </row>
    <row r="103">
      <c r="A103" s="35"/>
      <c r="B103" s="35"/>
      <c r="C103" s="35"/>
      <c r="D103" s="35"/>
      <c r="E103" s="35"/>
    </row>
    <row r="104">
      <c r="A104" s="35"/>
      <c r="B104" s="35"/>
      <c r="C104" s="35"/>
      <c r="D104" s="35"/>
      <c r="E104" s="35"/>
    </row>
    <row r="105">
      <c r="A105" s="35"/>
      <c r="B105" s="35"/>
      <c r="C105" s="35"/>
      <c r="D105" s="35"/>
      <c r="E105" s="35"/>
    </row>
    <row r="106">
      <c r="A106" s="35"/>
      <c r="B106" s="35"/>
      <c r="C106" s="35"/>
      <c r="D106" s="35"/>
      <c r="E106" s="35"/>
    </row>
    <row r="107">
      <c r="A107" s="35"/>
      <c r="B107" s="35"/>
      <c r="C107" s="35"/>
      <c r="D107" s="35"/>
      <c r="E107" s="35"/>
    </row>
    <row r="108">
      <c r="A108" s="35"/>
      <c r="B108" s="35"/>
      <c r="C108" s="35"/>
      <c r="D108" s="35"/>
      <c r="E108" s="35"/>
    </row>
    <row r="109">
      <c r="A109" s="35"/>
      <c r="B109" s="35"/>
      <c r="C109" s="35"/>
      <c r="D109" s="35"/>
      <c r="E109" s="35"/>
    </row>
    <row r="110">
      <c r="A110" s="35"/>
      <c r="B110" s="35"/>
      <c r="C110" s="35"/>
      <c r="D110" s="35"/>
      <c r="E110" s="35"/>
    </row>
    <row r="111">
      <c r="A111" s="35"/>
      <c r="B111" s="35"/>
      <c r="C111" s="35"/>
      <c r="D111" s="35"/>
      <c r="E111" s="35"/>
    </row>
    <row r="112">
      <c r="A112" s="35"/>
      <c r="B112" s="35"/>
      <c r="C112" s="35"/>
      <c r="D112" s="35"/>
      <c r="E112" s="35"/>
    </row>
    <row r="113">
      <c r="A113" s="35"/>
      <c r="B113" s="35"/>
      <c r="C113" s="35"/>
      <c r="D113" s="35"/>
      <c r="E113" s="35"/>
    </row>
    <row r="114">
      <c r="A114" s="35"/>
      <c r="B114" s="35"/>
      <c r="C114" s="35"/>
      <c r="D114" s="35"/>
      <c r="E114" s="35"/>
    </row>
    <row r="115">
      <c r="A115" s="35"/>
      <c r="B115" s="35"/>
      <c r="C115" s="35"/>
      <c r="D115" s="35"/>
      <c r="E115" s="35"/>
    </row>
    <row r="116">
      <c r="A116" s="35"/>
      <c r="B116" s="35"/>
      <c r="C116" s="35"/>
      <c r="D116" s="35"/>
      <c r="E116" s="35"/>
    </row>
    <row r="117">
      <c r="A117" s="35"/>
      <c r="B117" s="35"/>
      <c r="C117" s="35"/>
      <c r="D117" s="35"/>
      <c r="E117" s="35"/>
    </row>
    <row r="118">
      <c r="A118" s="35"/>
      <c r="B118" s="35"/>
      <c r="C118" s="35"/>
      <c r="D118" s="35"/>
      <c r="E118" s="35"/>
    </row>
    <row r="119">
      <c r="A119" s="35"/>
      <c r="B119" s="35"/>
      <c r="C119" s="35"/>
      <c r="D119" s="35"/>
      <c r="E119" s="35"/>
    </row>
    <row r="120">
      <c r="A120" s="35"/>
      <c r="B120" s="35"/>
      <c r="C120" s="35"/>
      <c r="D120" s="35"/>
      <c r="E120" s="35"/>
    </row>
    <row r="121">
      <c r="A121" s="35"/>
      <c r="B121" s="35"/>
      <c r="C121" s="35"/>
      <c r="D121" s="35"/>
      <c r="E121" s="35"/>
    </row>
    <row r="122">
      <c r="A122" s="35"/>
      <c r="B122" s="35"/>
      <c r="C122" s="35"/>
      <c r="D122" s="35"/>
      <c r="E122" s="35"/>
    </row>
    <row r="123">
      <c r="A123" s="35"/>
      <c r="B123" s="35"/>
      <c r="C123" s="35"/>
      <c r="D123" s="35"/>
      <c r="E123" s="35"/>
    </row>
    <row r="124">
      <c r="A124" s="35"/>
      <c r="B124" s="35"/>
      <c r="C124" s="35"/>
      <c r="D124" s="35"/>
      <c r="E124" s="35"/>
    </row>
    <row r="125">
      <c r="A125" s="35"/>
      <c r="B125" s="35"/>
      <c r="C125" s="35"/>
      <c r="D125" s="35"/>
      <c r="E125" s="35"/>
    </row>
    <row r="126">
      <c r="A126" s="35"/>
      <c r="B126" s="35"/>
      <c r="C126" s="35"/>
      <c r="D126" s="35"/>
      <c r="E126" s="35"/>
    </row>
    <row r="127">
      <c r="A127" s="35"/>
      <c r="B127" s="35"/>
      <c r="C127" s="35"/>
      <c r="D127" s="35"/>
      <c r="E127" s="35"/>
    </row>
    <row r="128">
      <c r="A128" s="35"/>
      <c r="B128" s="35"/>
      <c r="C128" s="35"/>
      <c r="D128" s="35"/>
      <c r="E128" s="35"/>
    </row>
    <row r="129">
      <c r="A129" s="35"/>
      <c r="B129" s="35"/>
      <c r="C129" s="35"/>
      <c r="D129" s="35"/>
      <c r="E129" s="35"/>
    </row>
    <row r="130">
      <c r="A130" s="35"/>
      <c r="B130" s="35"/>
      <c r="C130" s="35"/>
      <c r="D130" s="35"/>
      <c r="E130" s="35"/>
    </row>
    <row r="131">
      <c r="A131" s="35"/>
      <c r="B131" s="35"/>
      <c r="C131" s="35"/>
      <c r="D131" s="35"/>
      <c r="E131" s="35"/>
    </row>
    <row r="132">
      <c r="A132" s="35"/>
      <c r="B132" s="35"/>
      <c r="C132" s="35"/>
      <c r="D132" s="35"/>
      <c r="E132" s="35"/>
    </row>
    <row r="133">
      <c r="A133" s="35"/>
      <c r="B133" s="35"/>
      <c r="C133" s="35"/>
      <c r="D133" s="35"/>
      <c r="E133" s="35"/>
    </row>
    <row r="134">
      <c r="A134" s="35"/>
      <c r="B134" s="35"/>
      <c r="C134" s="35"/>
      <c r="D134" s="35"/>
      <c r="E134" s="35"/>
    </row>
    <row r="135">
      <c r="A135" s="35"/>
      <c r="B135" s="35"/>
      <c r="C135" s="35"/>
      <c r="D135" s="35"/>
      <c r="E135" s="35"/>
    </row>
    <row r="136">
      <c r="A136" s="35"/>
      <c r="B136" s="35"/>
      <c r="C136" s="35"/>
      <c r="D136" s="35"/>
      <c r="E136" s="35"/>
    </row>
    <row r="137">
      <c r="A137" s="35"/>
      <c r="B137" s="35"/>
      <c r="C137" s="35"/>
      <c r="D137" s="35"/>
      <c r="E137" s="35"/>
    </row>
    <row r="138">
      <c r="A138" s="35"/>
      <c r="B138" s="35"/>
      <c r="C138" s="35"/>
      <c r="D138" s="35"/>
      <c r="E138" s="35"/>
    </row>
    <row r="139">
      <c r="A139" s="35"/>
      <c r="B139" s="35"/>
      <c r="C139" s="35"/>
      <c r="D139" s="35"/>
      <c r="E139" s="35"/>
    </row>
    <row r="140">
      <c r="A140" s="35"/>
      <c r="B140" s="35"/>
      <c r="C140" s="35"/>
      <c r="D140" s="35"/>
      <c r="E140" s="35"/>
    </row>
    <row r="141">
      <c r="A141" s="35"/>
      <c r="B141" s="35"/>
      <c r="C141" s="35"/>
      <c r="D141" s="35"/>
      <c r="E141" s="35"/>
    </row>
    <row r="142">
      <c r="A142" s="35"/>
      <c r="B142" s="35"/>
      <c r="C142" s="35"/>
      <c r="D142" s="35"/>
      <c r="E142" s="35"/>
    </row>
    <row r="143">
      <c r="A143" s="35"/>
      <c r="B143" s="35"/>
      <c r="C143" s="35"/>
      <c r="D143" s="35"/>
      <c r="E143" s="35"/>
    </row>
    <row r="144">
      <c r="A144" s="35"/>
      <c r="B144" s="35"/>
      <c r="C144" s="35"/>
      <c r="D144" s="35"/>
      <c r="E144" s="35"/>
    </row>
    <row r="145">
      <c r="A145" s="35"/>
      <c r="B145" s="35"/>
      <c r="C145" s="35"/>
      <c r="D145" s="35"/>
      <c r="E145" s="35"/>
    </row>
    <row r="146">
      <c r="A146" s="35"/>
      <c r="B146" s="35"/>
      <c r="C146" s="35"/>
      <c r="D146" s="35"/>
      <c r="E146" s="35"/>
    </row>
    <row r="147">
      <c r="A147" s="35"/>
      <c r="B147" s="35"/>
      <c r="C147" s="35"/>
      <c r="D147" s="35"/>
      <c r="E147" s="35"/>
    </row>
    <row r="148">
      <c r="A148" s="35"/>
      <c r="B148" s="35"/>
      <c r="C148" s="35"/>
      <c r="D148" s="35"/>
      <c r="E148" s="35"/>
    </row>
    <row r="149">
      <c r="A149" s="35"/>
      <c r="B149" s="35"/>
      <c r="C149" s="35"/>
      <c r="D149" s="35"/>
      <c r="E149" s="35"/>
    </row>
    <row r="150">
      <c r="A150" s="35"/>
      <c r="B150" s="35"/>
      <c r="C150" s="35"/>
      <c r="D150" s="35"/>
      <c r="E150" s="35"/>
    </row>
    <row r="151">
      <c r="A151" s="35"/>
      <c r="B151" s="35"/>
      <c r="C151" s="35"/>
      <c r="D151" s="35"/>
      <c r="E151" s="35"/>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sheetData>
  <mergeCells count="7">
    <mergeCell ref="B2:B6"/>
    <mergeCell ref="B8:B15"/>
    <mergeCell ref="B16:B23"/>
    <mergeCell ref="B24:B29"/>
    <mergeCell ref="B31:B37"/>
    <mergeCell ref="B39:B46"/>
    <mergeCell ref="B48:B53"/>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42" t="s">
        <v>71</v>
      </c>
      <c r="C1" s="43" t="s">
        <v>72</v>
      </c>
      <c r="D1" s="43" t="s">
        <v>73</v>
      </c>
      <c r="E1" s="44" t="s">
        <v>88</v>
      </c>
    </row>
    <row r="2">
      <c r="A2" s="13" t="s">
        <v>13</v>
      </c>
      <c r="B2" s="29" t="s">
        <v>14</v>
      </c>
      <c r="C2" s="19"/>
      <c r="D2" s="19"/>
      <c r="E2" s="111">
        <v>7.910821042533875</v>
      </c>
    </row>
    <row r="3">
      <c r="A3" s="13" t="s">
        <v>16</v>
      </c>
      <c r="B3" s="14"/>
      <c r="C3" s="46"/>
      <c r="D3" s="114"/>
      <c r="E3" s="11">
        <v>8.168346452</v>
      </c>
    </row>
    <row r="4">
      <c r="A4" s="13" t="s">
        <v>17</v>
      </c>
      <c r="B4" s="14"/>
      <c r="C4" s="46"/>
      <c r="D4" s="114"/>
      <c r="E4" s="11">
        <v>30.270845532499997</v>
      </c>
    </row>
    <row r="5">
      <c r="A5" s="13" t="s">
        <v>18</v>
      </c>
      <c r="B5" s="14"/>
      <c r="C5" s="46"/>
      <c r="D5" s="48"/>
      <c r="E5" s="111">
        <v>16.899357473127964</v>
      </c>
    </row>
    <row r="6">
      <c r="A6" s="13" t="s">
        <v>19</v>
      </c>
      <c r="B6" s="17"/>
      <c r="C6" s="46"/>
      <c r="D6" s="112"/>
      <c r="E6" s="11">
        <v>13.397073434749998</v>
      </c>
    </row>
    <row r="7">
      <c r="A7" s="18"/>
      <c r="B7" s="19"/>
      <c r="C7" s="46"/>
      <c r="D7" s="46"/>
      <c r="E7" s="109"/>
    </row>
    <row r="8">
      <c r="A8" s="13" t="s">
        <v>20</v>
      </c>
      <c r="B8" s="21" t="s">
        <v>21</v>
      </c>
      <c r="C8" s="49"/>
      <c r="D8" s="110"/>
      <c r="E8" s="11">
        <v>10.86391773725</v>
      </c>
    </row>
    <row r="9">
      <c r="A9" s="13" t="s">
        <v>22</v>
      </c>
      <c r="B9" s="14"/>
      <c r="C9" s="86"/>
      <c r="D9" s="86"/>
      <c r="E9" s="11">
        <v>7.50586495325</v>
      </c>
    </row>
    <row r="10">
      <c r="A10" s="13" t="s">
        <v>23</v>
      </c>
      <c r="B10" s="14"/>
      <c r="C10" s="49"/>
      <c r="D10" s="50"/>
      <c r="E10" s="78">
        <v>0.6535947712418301</v>
      </c>
    </row>
    <row r="11">
      <c r="A11" s="13" t="s">
        <v>24</v>
      </c>
      <c r="B11" s="14"/>
      <c r="C11" s="86"/>
      <c r="D11" s="86"/>
      <c r="E11" s="78">
        <v>3.7184243066596</v>
      </c>
    </row>
    <row r="12">
      <c r="A12" s="13" t="s">
        <v>25</v>
      </c>
      <c r="B12" s="14"/>
      <c r="C12" s="49"/>
      <c r="D12" s="50"/>
      <c r="E12" s="78">
        <v>10.036225621525077</v>
      </c>
    </row>
    <row r="13">
      <c r="A13" s="13" t="s">
        <v>26</v>
      </c>
      <c r="B13" s="14"/>
      <c r="C13" s="86"/>
      <c r="D13" s="86"/>
      <c r="E13" s="78">
        <v>15.976689976689977</v>
      </c>
    </row>
    <row r="14">
      <c r="A14" s="13" t="s">
        <v>27</v>
      </c>
      <c r="B14" s="14"/>
      <c r="C14" s="46"/>
      <c r="D14" s="19"/>
      <c r="E14" s="37"/>
    </row>
    <row r="15">
      <c r="A15" s="13"/>
      <c r="B15" s="17"/>
      <c r="C15" s="49"/>
      <c r="D15" s="49"/>
      <c r="E15" s="46"/>
    </row>
    <row r="16">
      <c r="A16" s="18" t="s">
        <v>28</v>
      </c>
      <c r="B16" s="54" t="s">
        <v>29</v>
      </c>
      <c r="C16" s="86"/>
      <c r="D16" s="86"/>
      <c r="E16" s="78">
        <v>3.4094292803970228</v>
      </c>
    </row>
    <row r="17">
      <c r="A17" s="13" t="s">
        <v>30</v>
      </c>
      <c r="B17" s="55"/>
      <c r="C17" s="46"/>
      <c r="D17" s="46"/>
      <c r="E17" s="78">
        <v>4.019457245263697</v>
      </c>
    </row>
    <row r="18">
      <c r="A18" s="18" t="s">
        <v>31</v>
      </c>
      <c r="B18" s="55"/>
      <c r="C18" s="46"/>
      <c r="D18" s="48"/>
      <c r="E18" s="111">
        <v>14.84833133769304</v>
      </c>
    </row>
    <row r="19">
      <c r="A19" s="18" t="s">
        <v>32</v>
      </c>
      <c r="B19" s="55"/>
      <c r="C19" s="49"/>
      <c r="D19" s="113"/>
      <c r="E19" s="11">
        <v>4.21935987375</v>
      </c>
    </row>
    <row r="20">
      <c r="A20" s="18" t="s">
        <v>33</v>
      </c>
      <c r="B20" s="55"/>
      <c r="C20" s="86"/>
      <c r="D20" s="86"/>
      <c r="E20" s="78">
        <v>9.808930929474222</v>
      </c>
    </row>
    <row r="21">
      <c r="A21" s="18" t="s">
        <v>34</v>
      </c>
      <c r="B21" s="55"/>
      <c r="C21" s="46"/>
      <c r="D21" s="46"/>
      <c r="E21" s="78">
        <v>9.168412835367107</v>
      </c>
    </row>
    <row r="22">
      <c r="A22" s="18" t="s">
        <v>35</v>
      </c>
      <c r="B22" s="55"/>
      <c r="C22" s="46"/>
      <c r="D22" s="46"/>
      <c r="E22" s="46"/>
    </row>
    <row r="23">
      <c r="A23" s="13"/>
      <c r="B23" s="59"/>
      <c r="C23" s="46"/>
      <c r="D23" s="46"/>
      <c r="E23" s="46"/>
    </row>
    <row r="24">
      <c r="A24" s="13" t="s">
        <v>36</v>
      </c>
      <c r="B24" s="29" t="s">
        <v>37</v>
      </c>
      <c r="C24" s="49"/>
      <c r="D24" s="49"/>
      <c r="E24" s="111">
        <v>80.3398011760875</v>
      </c>
    </row>
    <row r="25">
      <c r="A25" s="13" t="s">
        <v>38</v>
      </c>
      <c r="B25" s="14"/>
      <c r="C25" s="86"/>
      <c r="D25" s="86"/>
      <c r="E25" s="111">
        <v>70.0965815899088</v>
      </c>
    </row>
    <row r="26">
      <c r="A26" s="13" t="s">
        <v>39</v>
      </c>
      <c r="B26" s="14"/>
      <c r="C26" s="86"/>
      <c r="D26" s="86"/>
      <c r="E26" s="111">
        <v>78.16091954022988</v>
      </c>
    </row>
    <row r="27">
      <c r="A27" s="13" t="s">
        <v>40</v>
      </c>
      <c r="B27" s="14"/>
      <c r="C27" s="46"/>
      <c r="D27" s="48"/>
      <c r="E27" s="78">
        <v>71.1014911014911</v>
      </c>
    </row>
    <row r="28">
      <c r="A28" s="13" t="s">
        <v>41</v>
      </c>
      <c r="B28" s="14"/>
      <c r="C28" s="46"/>
      <c r="D28" s="46"/>
      <c r="E28" s="111">
        <v>66.5375797160087</v>
      </c>
    </row>
    <row r="29">
      <c r="A29" s="13" t="s">
        <v>42</v>
      </c>
      <c r="B29" s="17"/>
      <c r="C29" s="46"/>
      <c r="D29" s="114"/>
      <c r="E29" s="11">
        <v>72.4972115</v>
      </c>
    </row>
    <row r="30">
      <c r="A30" s="13"/>
      <c r="B30" s="19"/>
      <c r="C30" s="46"/>
      <c r="D30" s="46"/>
      <c r="E30" s="46"/>
    </row>
    <row r="31">
      <c r="A31" s="13" t="s">
        <v>43</v>
      </c>
      <c r="B31" s="29" t="s">
        <v>44</v>
      </c>
      <c r="C31" s="46"/>
      <c r="D31" s="46"/>
      <c r="E31" s="78">
        <v>67.26176607642124</v>
      </c>
    </row>
    <row r="32">
      <c r="A32" s="13" t="s">
        <v>45</v>
      </c>
      <c r="B32" s="14"/>
      <c r="C32" s="46"/>
      <c r="D32" s="46"/>
      <c r="E32" s="46"/>
    </row>
    <row r="33">
      <c r="A33" s="13" t="s">
        <v>46</v>
      </c>
      <c r="B33" s="14"/>
      <c r="C33" s="49"/>
      <c r="D33" s="57"/>
      <c r="E33" s="111">
        <v>78.74737022690539</v>
      </c>
    </row>
    <row r="34">
      <c r="A34" s="13" t="s">
        <v>47</v>
      </c>
      <c r="B34" s="14"/>
      <c r="C34" s="86"/>
      <c r="D34" s="86"/>
      <c r="E34" s="11">
        <v>81.22506783333334</v>
      </c>
    </row>
    <row r="35">
      <c r="A35" s="13" t="s">
        <v>48</v>
      </c>
      <c r="B35" s="14"/>
      <c r="C35" s="49"/>
      <c r="D35" s="49"/>
      <c r="E35" s="111">
        <v>82.51488496753188</v>
      </c>
    </row>
    <row r="36">
      <c r="A36" s="13" t="s">
        <v>49</v>
      </c>
      <c r="B36" s="14"/>
      <c r="C36" s="86"/>
      <c r="D36" s="86"/>
      <c r="E36" s="11">
        <v>47.3159097625</v>
      </c>
    </row>
    <row r="37">
      <c r="A37" s="13" t="s">
        <v>50</v>
      </c>
      <c r="B37" s="17"/>
      <c r="C37" s="46"/>
      <c r="D37" s="46"/>
      <c r="E37" s="78">
        <v>82.95001295001295</v>
      </c>
    </row>
    <row r="38">
      <c r="A38" s="13"/>
      <c r="B38" s="19"/>
      <c r="C38" s="46"/>
      <c r="D38" s="46"/>
      <c r="E38" s="46"/>
    </row>
    <row r="39">
      <c r="A39" s="13" t="s">
        <v>51</v>
      </c>
      <c r="B39" s="29" t="s">
        <v>52</v>
      </c>
      <c r="C39" s="49"/>
      <c r="D39" s="49"/>
      <c r="E39" s="115"/>
    </row>
    <row r="40">
      <c r="A40" s="13" t="s">
        <v>53</v>
      </c>
      <c r="B40" s="14"/>
      <c r="C40" s="86"/>
      <c r="D40" s="86"/>
      <c r="E40" s="60"/>
    </row>
    <row r="41">
      <c r="A41" s="13" t="s">
        <v>54</v>
      </c>
      <c r="B41" s="14"/>
      <c r="C41" s="46"/>
      <c r="D41" s="48"/>
      <c r="E41" s="78">
        <v>9.011806837893793</v>
      </c>
    </row>
    <row r="42">
      <c r="A42" s="13" t="s">
        <v>55</v>
      </c>
      <c r="B42" s="14"/>
      <c r="C42" s="46"/>
      <c r="D42" s="48"/>
      <c r="E42" s="78">
        <v>1.5151515151515154</v>
      </c>
    </row>
    <row r="43">
      <c r="A43" s="18" t="s">
        <v>56</v>
      </c>
      <c r="B43" s="14"/>
      <c r="C43" s="46"/>
      <c r="D43" s="46"/>
      <c r="E43" s="111">
        <v>12.01425591802847</v>
      </c>
    </row>
    <row r="44">
      <c r="A44" s="13" t="s">
        <v>57</v>
      </c>
      <c r="B44" s="14"/>
      <c r="C44" s="46"/>
      <c r="D44" s="114"/>
      <c r="E44" s="11">
        <v>6.0247215225</v>
      </c>
    </row>
    <row r="45">
      <c r="A45" s="13" t="s">
        <v>58</v>
      </c>
      <c r="B45" s="14"/>
      <c r="C45" s="46"/>
      <c r="D45" s="114"/>
      <c r="E45" s="11">
        <v>7.65032568</v>
      </c>
    </row>
    <row r="46">
      <c r="A46" s="13" t="s">
        <v>59</v>
      </c>
      <c r="B46" s="17"/>
      <c r="C46" s="46"/>
      <c r="D46" s="46"/>
      <c r="E46" s="78">
        <v>13.460565314826864</v>
      </c>
    </row>
    <row r="47">
      <c r="A47" s="13"/>
      <c r="B47" s="19"/>
      <c r="C47" s="46"/>
      <c r="D47" s="46"/>
      <c r="E47" s="49"/>
    </row>
    <row r="48">
      <c r="A48" s="13" t="s">
        <v>60</v>
      </c>
      <c r="B48" s="29" t="s">
        <v>61</v>
      </c>
      <c r="C48" s="46"/>
      <c r="D48" s="116"/>
      <c r="E48" s="86"/>
    </row>
    <row r="49">
      <c r="A49" s="13" t="s">
        <v>62</v>
      </c>
      <c r="B49" s="14"/>
      <c r="C49" s="46"/>
      <c r="D49" s="114"/>
      <c r="E49" s="11">
        <v>17.16117297</v>
      </c>
    </row>
    <row r="50">
      <c r="A50" s="13" t="s">
        <v>63</v>
      </c>
      <c r="B50" s="14"/>
      <c r="C50" s="46"/>
      <c r="D50" s="48"/>
      <c r="E50" s="111">
        <v>13.885742672627918</v>
      </c>
    </row>
    <row r="51">
      <c r="A51" s="13" t="s">
        <v>64</v>
      </c>
      <c r="B51" s="14"/>
      <c r="C51" s="46"/>
      <c r="D51" s="48"/>
      <c r="E51" s="37"/>
    </row>
    <row r="52">
      <c r="A52" s="13" t="s">
        <v>65</v>
      </c>
      <c r="B52" s="14"/>
      <c r="C52" s="46"/>
      <c r="D52" s="46"/>
      <c r="E52" s="46"/>
    </row>
    <row r="53">
      <c r="A53" s="13" t="s">
        <v>66</v>
      </c>
      <c r="B53" s="17"/>
      <c r="C53" s="46"/>
      <c r="D53" s="46"/>
      <c r="E53" s="78">
        <v>13.604884271915438</v>
      </c>
    </row>
    <row r="54">
      <c r="A54" s="36"/>
      <c r="B54" s="37"/>
      <c r="C54" s="19"/>
      <c r="D54" s="19"/>
      <c r="E54" s="19"/>
    </row>
    <row r="55">
      <c r="A55" s="39" t="s">
        <v>67</v>
      </c>
      <c r="B55" s="37"/>
      <c r="C55" s="19"/>
      <c r="D55" s="19"/>
      <c r="E55" s="19"/>
    </row>
    <row r="56">
      <c r="A56" s="39" t="s">
        <v>68</v>
      </c>
      <c r="B56" s="37"/>
      <c r="C56" s="19"/>
      <c r="D56" s="19"/>
      <c r="E56" s="19"/>
    </row>
    <row r="57">
      <c r="A57" s="39" t="s">
        <v>69</v>
      </c>
      <c r="B57" s="37"/>
      <c r="C57" s="19"/>
      <c r="D57" s="19"/>
      <c r="E57" s="19"/>
    </row>
    <row r="58">
      <c r="A58" s="35"/>
      <c r="B58" s="60"/>
      <c r="C58" s="19"/>
      <c r="D58" s="19"/>
      <c r="E58" s="19"/>
    </row>
    <row r="59">
      <c r="A59" s="35"/>
      <c r="B59" s="60"/>
      <c r="C59" s="19"/>
      <c r="D59" s="19"/>
      <c r="E59" s="19"/>
    </row>
    <row r="60">
      <c r="A60" s="35"/>
      <c r="B60" s="60"/>
      <c r="C60" s="19"/>
      <c r="D60" s="19"/>
      <c r="E60" s="19"/>
    </row>
    <row r="61">
      <c r="A61" s="35"/>
      <c r="B61" s="60"/>
      <c r="C61" s="19"/>
      <c r="D61" s="19"/>
      <c r="E61" s="19"/>
    </row>
    <row r="62">
      <c r="A62" s="35"/>
      <c r="B62" s="35"/>
      <c r="C62" s="35"/>
      <c r="D62" s="35"/>
      <c r="E62" s="35"/>
    </row>
    <row r="63">
      <c r="A63" s="35"/>
      <c r="B63" s="35"/>
      <c r="C63" s="35"/>
      <c r="D63" s="35"/>
      <c r="E63" s="35"/>
    </row>
    <row r="64">
      <c r="A64" s="35"/>
      <c r="B64" s="35"/>
      <c r="C64" s="35"/>
      <c r="D64" s="35"/>
      <c r="E64" s="35"/>
    </row>
    <row r="65">
      <c r="A65" s="35"/>
      <c r="B65" s="35"/>
      <c r="C65" s="35"/>
      <c r="D65" s="35"/>
      <c r="E65" s="35"/>
    </row>
    <row r="66">
      <c r="A66" s="35"/>
      <c r="B66" s="35"/>
      <c r="C66" s="35"/>
      <c r="D66" s="35"/>
      <c r="E66" s="35"/>
    </row>
    <row r="67">
      <c r="A67" s="35"/>
      <c r="B67" s="35"/>
      <c r="C67" s="35"/>
      <c r="D67" s="35"/>
      <c r="E67" s="35"/>
    </row>
    <row r="68">
      <c r="A68" s="35"/>
      <c r="B68" s="35"/>
      <c r="C68" s="35"/>
      <c r="D68" s="35"/>
      <c r="E68" s="35"/>
    </row>
    <row r="69">
      <c r="A69" s="35"/>
      <c r="B69" s="35"/>
      <c r="C69" s="35"/>
      <c r="D69" s="35"/>
      <c r="E69" s="35"/>
    </row>
    <row r="70">
      <c r="A70" s="35"/>
      <c r="B70" s="35"/>
      <c r="C70" s="35"/>
      <c r="D70" s="35"/>
      <c r="E70" s="35"/>
    </row>
    <row r="71">
      <c r="A71" s="35"/>
      <c r="B71" s="35"/>
      <c r="C71" s="35"/>
      <c r="D71" s="35"/>
      <c r="E71" s="35"/>
    </row>
    <row r="72">
      <c r="A72" s="35"/>
      <c r="B72" s="35"/>
      <c r="C72" s="35"/>
      <c r="D72" s="35"/>
      <c r="E72" s="35"/>
    </row>
    <row r="73">
      <c r="A73" s="35"/>
      <c r="B73" s="35"/>
      <c r="C73" s="35"/>
      <c r="D73" s="35"/>
      <c r="E73" s="35"/>
    </row>
    <row r="74">
      <c r="A74" s="35"/>
      <c r="B74" s="35"/>
      <c r="C74" s="35"/>
      <c r="D74" s="35"/>
      <c r="E74" s="35"/>
    </row>
    <row r="75">
      <c r="A75" s="35"/>
      <c r="B75" s="35"/>
      <c r="C75" s="35"/>
      <c r="D75" s="35"/>
      <c r="E75" s="35"/>
    </row>
    <row r="76">
      <c r="A76" s="35"/>
      <c r="B76" s="35"/>
      <c r="C76" s="35"/>
      <c r="D76" s="35"/>
      <c r="E76" s="35"/>
    </row>
    <row r="77">
      <c r="A77" s="35"/>
      <c r="B77" s="35"/>
      <c r="C77" s="35"/>
      <c r="D77" s="35"/>
      <c r="E77" s="35"/>
    </row>
    <row r="78">
      <c r="A78" s="35"/>
      <c r="B78" s="35"/>
      <c r="C78" s="35"/>
      <c r="D78" s="35"/>
      <c r="E78" s="35"/>
    </row>
    <row r="79">
      <c r="A79" s="35"/>
      <c r="B79" s="35"/>
      <c r="C79" s="35"/>
      <c r="D79" s="35"/>
      <c r="E79" s="35"/>
    </row>
    <row r="80">
      <c r="A80" s="35"/>
      <c r="B80" s="35"/>
      <c r="C80" s="35"/>
      <c r="D80" s="35"/>
      <c r="E80" s="35"/>
    </row>
    <row r="81">
      <c r="A81" s="35"/>
      <c r="B81" s="35"/>
      <c r="C81" s="35"/>
      <c r="D81" s="35"/>
      <c r="E81" s="35"/>
    </row>
    <row r="82">
      <c r="A82" s="35"/>
      <c r="B82" s="35"/>
      <c r="C82" s="35"/>
      <c r="D82" s="35"/>
      <c r="E82" s="35"/>
    </row>
    <row r="83">
      <c r="A83" s="35"/>
      <c r="B83" s="35"/>
      <c r="C83" s="35"/>
      <c r="D83" s="35"/>
      <c r="E83" s="35"/>
    </row>
    <row r="84">
      <c r="A84" s="35"/>
      <c r="B84" s="35"/>
      <c r="C84" s="35"/>
      <c r="D84" s="35"/>
      <c r="E84" s="35"/>
    </row>
    <row r="85">
      <c r="A85" s="35"/>
      <c r="B85" s="35"/>
      <c r="C85" s="35"/>
      <c r="D85" s="35"/>
      <c r="E85" s="35"/>
    </row>
    <row r="86">
      <c r="A86" s="35"/>
      <c r="B86" s="35"/>
      <c r="C86" s="35"/>
      <c r="D86" s="35"/>
      <c r="E86" s="35"/>
    </row>
    <row r="87">
      <c r="A87" s="35"/>
      <c r="B87" s="35"/>
      <c r="C87" s="35"/>
      <c r="D87" s="35"/>
      <c r="E87" s="35"/>
    </row>
    <row r="88">
      <c r="A88" s="35"/>
      <c r="B88" s="35"/>
      <c r="C88" s="35"/>
      <c r="D88" s="35"/>
      <c r="E88" s="35"/>
    </row>
    <row r="89">
      <c r="A89" s="35"/>
      <c r="B89" s="35"/>
      <c r="C89" s="35"/>
      <c r="D89" s="35"/>
      <c r="E89" s="35"/>
    </row>
    <row r="90">
      <c r="A90" s="35"/>
      <c r="B90" s="35"/>
      <c r="C90" s="35"/>
      <c r="D90" s="35"/>
      <c r="E90" s="35"/>
    </row>
    <row r="91">
      <c r="A91" s="35"/>
      <c r="B91" s="35"/>
      <c r="C91" s="35"/>
      <c r="D91" s="35"/>
      <c r="E91" s="35"/>
    </row>
    <row r="92">
      <c r="A92" s="35"/>
      <c r="B92" s="35"/>
      <c r="C92" s="35"/>
      <c r="D92" s="35"/>
      <c r="E92" s="35"/>
    </row>
    <row r="93">
      <c r="A93" s="35"/>
      <c r="B93" s="35"/>
      <c r="C93" s="35"/>
      <c r="D93" s="35"/>
      <c r="E93" s="35"/>
    </row>
    <row r="94">
      <c r="A94" s="35"/>
      <c r="B94" s="35"/>
      <c r="C94" s="35"/>
      <c r="D94" s="35"/>
      <c r="E94" s="35"/>
    </row>
    <row r="95">
      <c r="A95" s="35"/>
      <c r="B95" s="35"/>
      <c r="C95" s="35"/>
      <c r="D95" s="35"/>
      <c r="E95" s="35"/>
    </row>
    <row r="96">
      <c r="A96" s="35"/>
      <c r="B96" s="35"/>
      <c r="C96" s="35"/>
      <c r="D96" s="35"/>
      <c r="E96" s="35"/>
    </row>
    <row r="97">
      <c r="A97" s="35"/>
      <c r="B97" s="35"/>
      <c r="C97" s="35"/>
      <c r="D97" s="35"/>
      <c r="E97" s="35"/>
    </row>
    <row r="98">
      <c r="A98" s="35"/>
      <c r="B98" s="35"/>
      <c r="C98" s="35"/>
      <c r="D98" s="35"/>
      <c r="E98" s="35"/>
    </row>
    <row r="99">
      <c r="A99" s="35"/>
      <c r="B99" s="35"/>
      <c r="C99" s="35"/>
      <c r="D99" s="35"/>
      <c r="E99" s="35"/>
    </row>
    <row r="100">
      <c r="A100" s="35"/>
      <c r="B100" s="35"/>
      <c r="C100" s="35"/>
      <c r="D100" s="35"/>
      <c r="E100" s="35"/>
    </row>
    <row r="101">
      <c r="A101" s="35"/>
      <c r="B101" s="35"/>
      <c r="C101" s="35"/>
      <c r="D101" s="35"/>
      <c r="E101" s="35"/>
    </row>
    <row r="102">
      <c r="A102" s="35"/>
      <c r="B102" s="35"/>
      <c r="C102" s="35"/>
      <c r="D102" s="35"/>
      <c r="E102" s="35"/>
    </row>
    <row r="103">
      <c r="A103" s="35"/>
      <c r="B103" s="35"/>
      <c r="C103" s="35"/>
      <c r="D103" s="35"/>
      <c r="E103" s="35"/>
    </row>
    <row r="104">
      <c r="A104" s="35"/>
      <c r="B104" s="35"/>
      <c r="C104" s="35"/>
      <c r="D104" s="35"/>
      <c r="E104" s="35"/>
    </row>
    <row r="105">
      <c r="A105" s="35"/>
      <c r="B105" s="35"/>
      <c r="C105" s="35"/>
      <c r="D105" s="35"/>
      <c r="E105" s="35"/>
    </row>
    <row r="106">
      <c r="A106" s="35"/>
      <c r="B106" s="35"/>
      <c r="C106" s="35"/>
      <c r="D106" s="35"/>
      <c r="E106" s="35"/>
    </row>
    <row r="107">
      <c r="A107" s="35"/>
      <c r="B107" s="35"/>
      <c r="C107" s="35"/>
      <c r="D107" s="35"/>
      <c r="E107" s="35"/>
    </row>
    <row r="108">
      <c r="A108" s="35"/>
      <c r="B108" s="35"/>
      <c r="C108" s="35"/>
      <c r="D108" s="35"/>
      <c r="E108" s="35"/>
    </row>
    <row r="109">
      <c r="A109" s="35"/>
      <c r="B109" s="35"/>
      <c r="C109" s="35"/>
      <c r="D109" s="35"/>
      <c r="E109" s="35"/>
    </row>
    <row r="110">
      <c r="A110" s="35"/>
      <c r="B110" s="35"/>
      <c r="C110" s="35"/>
      <c r="D110" s="35"/>
      <c r="E110" s="35"/>
    </row>
    <row r="111">
      <c r="A111" s="35"/>
      <c r="B111" s="35"/>
      <c r="C111" s="35"/>
      <c r="D111" s="35"/>
      <c r="E111" s="35"/>
    </row>
    <row r="112">
      <c r="A112" s="35"/>
      <c r="B112" s="35"/>
      <c r="C112" s="35"/>
      <c r="D112" s="35"/>
      <c r="E112" s="35"/>
    </row>
    <row r="113">
      <c r="A113" s="35"/>
      <c r="B113" s="35"/>
      <c r="C113" s="35"/>
      <c r="D113" s="35"/>
      <c r="E113" s="35"/>
    </row>
    <row r="114">
      <c r="A114" s="35"/>
      <c r="B114" s="35"/>
      <c r="C114" s="35"/>
      <c r="D114" s="35"/>
      <c r="E114" s="35"/>
    </row>
    <row r="115">
      <c r="A115" s="35"/>
      <c r="B115" s="35"/>
      <c r="C115" s="35"/>
      <c r="D115" s="35"/>
      <c r="E115" s="35"/>
    </row>
    <row r="116">
      <c r="A116" s="35"/>
      <c r="B116" s="35"/>
      <c r="C116" s="35"/>
      <c r="D116" s="35"/>
      <c r="E116" s="35"/>
    </row>
    <row r="117">
      <c r="A117" s="35"/>
      <c r="B117" s="35"/>
      <c r="C117" s="35"/>
      <c r="D117" s="35"/>
      <c r="E117" s="35"/>
    </row>
    <row r="118">
      <c r="A118" s="35"/>
      <c r="B118" s="35"/>
      <c r="C118" s="35"/>
      <c r="D118" s="35"/>
      <c r="E118" s="35"/>
    </row>
    <row r="119">
      <c r="A119" s="35"/>
      <c r="B119" s="35"/>
      <c r="C119" s="35"/>
      <c r="D119" s="35"/>
      <c r="E119" s="35"/>
    </row>
    <row r="120">
      <c r="A120" s="35"/>
      <c r="B120" s="35"/>
      <c r="C120" s="35"/>
      <c r="D120" s="35"/>
      <c r="E120" s="35"/>
    </row>
    <row r="121">
      <c r="A121" s="35"/>
      <c r="B121" s="35"/>
      <c r="C121" s="35"/>
      <c r="D121" s="35"/>
      <c r="E121" s="35"/>
    </row>
    <row r="122">
      <c r="A122" s="35"/>
      <c r="B122" s="35"/>
      <c r="C122" s="35"/>
      <c r="D122" s="35"/>
      <c r="E122" s="35"/>
    </row>
    <row r="123">
      <c r="A123" s="35"/>
      <c r="B123" s="35"/>
      <c r="C123" s="35"/>
      <c r="D123" s="35"/>
      <c r="E123" s="35"/>
    </row>
    <row r="124">
      <c r="A124" s="35"/>
      <c r="B124" s="35"/>
      <c r="C124" s="35"/>
      <c r="D124" s="35"/>
      <c r="E124" s="35"/>
    </row>
    <row r="125">
      <c r="A125" s="35"/>
      <c r="B125" s="35"/>
      <c r="C125" s="35"/>
      <c r="D125" s="35"/>
      <c r="E125" s="35"/>
    </row>
    <row r="126">
      <c r="A126" s="35"/>
      <c r="B126" s="35"/>
      <c r="C126" s="35"/>
      <c r="D126" s="35"/>
      <c r="E126" s="35"/>
    </row>
    <row r="127">
      <c r="A127" s="35"/>
      <c r="B127" s="35"/>
      <c r="C127" s="35"/>
      <c r="D127" s="35"/>
      <c r="E127" s="35"/>
    </row>
    <row r="128">
      <c r="A128" s="35"/>
      <c r="B128" s="35"/>
      <c r="C128" s="35"/>
      <c r="D128" s="35"/>
      <c r="E128" s="35"/>
    </row>
    <row r="129">
      <c r="A129" s="35"/>
      <c r="B129" s="35"/>
      <c r="C129" s="35"/>
      <c r="D129" s="35"/>
      <c r="E129" s="35"/>
    </row>
    <row r="130">
      <c r="A130" s="35"/>
      <c r="B130" s="35"/>
      <c r="C130" s="35"/>
      <c r="D130" s="35"/>
      <c r="E130" s="35"/>
    </row>
    <row r="131">
      <c r="A131" s="35"/>
      <c r="B131" s="35"/>
      <c r="C131" s="35"/>
      <c r="D131" s="35"/>
      <c r="E131" s="35"/>
    </row>
    <row r="132">
      <c r="A132" s="35"/>
      <c r="B132" s="35"/>
      <c r="C132" s="35"/>
      <c r="D132" s="35"/>
      <c r="E132" s="35"/>
    </row>
    <row r="133">
      <c r="A133" s="35"/>
      <c r="B133" s="35"/>
      <c r="C133" s="35"/>
      <c r="D133" s="35"/>
      <c r="E133" s="35"/>
    </row>
    <row r="134">
      <c r="A134" s="35"/>
      <c r="B134" s="35"/>
      <c r="C134" s="35"/>
      <c r="D134" s="35"/>
      <c r="E134" s="35"/>
    </row>
    <row r="135">
      <c r="A135" s="35"/>
      <c r="B135" s="35"/>
      <c r="C135" s="35"/>
      <c r="D135" s="35"/>
      <c r="E135" s="35"/>
    </row>
    <row r="136">
      <c r="A136" s="35"/>
      <c r="B136" s="35"/>
      <c r="C136" s="35"/>
      <c r="D136" s="35"/>
      <c r="E136" s="35"/>
    </row>
    <row r="137">
      <c r="A137" s="35"/>
      <c r="B137" s="35"/>
      <c r="C137" s="35"/>
      <c r="D137" s="35"/>
      <c r="E137" s="35"/>
    </row>
    <row r="138">
      <c r="A138" s="35"/>
      <c r="B138" s="35"/>
      <c r="C138" s="35"/>
      <c r="D138" s="35"/>
      <c r="E138" s="35"/>
    </row>
    <row r="139">
      <c r="A139" s="35"/>
      <c r="B139" s="35"/>
      <c r="C139" s="35"/>
      <c r="D139" s="35"/>
      <c r="E139" s="35"/>
    </row>
    <row r="140">
      <c r="A140" s="35"/>
      <c r="B140" s="35"/>
      <c r="C140" s="35"/>
      <c r="D140" s="35"/>
      <c r="E140" s="35"/>
    </row>
    <row r="141">
      <c r="A141" s="35"/>
      <c r="B141" s="35"/>
      <c r="C141" s="35"/>
      <c r="D141" s="35"/>
      <c r="E141" s="35"/>
    </row>
    <row r="142">
      <c r="A142" s="35"/>
      <c r="B142" s="35"/>
      <c r="C142" s="35"/>
      <c r="D142" s="35"/>
      <c r="E142" s="35"/>
    </row>
    <row r="143">
      <c r="A143" s="35"/>
      <c r="B143" s="35"/>
      <c r="C143" s="35"/>
      <c r="D143" s="35"/>
      <c r="E143" s="35"/>
    </row>
    <row r="144">
      <c r="A144" s="35"/>
      <c r="B144" s="35"/>
      <c r="C144" s="35"/>
      <c r="D144" s="35"/>
      <c r="E144" s="35"/>
    </row>
    <row r="145">
      <c r="A145" s="35"/>
      <c r="B145" s="35"/>
      <c r="C145" s="35"/>
      <c r="D145" s="35"/>
      <c r="E145" s="35"/>
    </row>
    <row r="146">
      <c r="A146" s="35"/>
      <c r="B146" s="35"/>
      <c r="C146" s="35"/>
      <c r="D146" s="35"/>
      <c r="E146" s="35"/>
    </row>
    <row r="147">
      <c r="A147" s="35"/>
      <c r="B147" s="35"/>
      <c r="C147" s="35"/>
      <c r="D147" s="35"/>
      <c r="E147" s="35"/>
    </row>
    <row r="148">
      <c r="A148" s="35"/>
      <c r="B148" s="35"/>
      <c r="C148" s="35"/>
      <c r="D148" s="35"/>
      <c r="E148" s="35"/>
    </row>
    <row r="149">
      <c r="A149" s="35"/>
      <c r="B149" s="35"/>
      <c r="C149" s="35"/>
      <c r="D149" s="35"/>
      <c r="E149" s="35"/>
    </row>
    <row r="150">
      <c r="A150" s="35"/>
      <c r="B150" s="35"/>
      <c r="C150" s="35"/>
      <c r="D150" s="35"/>
      <c r="E150" s="35"/>
    </row>
    <row r="151">
      <c r="A151" s="35"/>
      <c r="B151" s="35"/>
      <c r="C151" s="35"/>
      <c r="D151" s="35"/>
      <c r="E151" s="35"/>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sheetData>
  <mergeCells count="7">
    <mergeCell ref="B2:B6"/>
    <mergeCell ref="B8:B15"/>
    <mergeCell ref="B16:B23"/>
    <mergeCell ref="B24:B29"/>
    <mergeCell ref="B31:B37"/>
    <mergeCell ref="B39:B46"/>
    <mergeCell ref="B48:B5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42" t="s">
        <v>71</v>
      </c>
      <c r="C1" s="43" t="s">
        <v>72</v>
      </c>
      <c r="D1" s="43" t="s">
        <v>73</v>
      </c>
      <c r="E1" s="44" t="s">
        <v>88</v>
      </c>
    </row>
    <row r="2">
      <c r="A2" s="13" t="s">
        <v>76</v>
      </c>
      <c r="B2" s="29" t="s">
        <v>14</v>
      </c>
      <c r="C2" s="19"/>
      <c r="D2" s="19"/>
      <c r="E2" s="45">
        <v>2.34375</v>
      </c>
    </row>
    <row r="3">
      <c r="A3" s="13" t="s">
        <v>16</v>
      </c>
      <c r="B3" s="14"/>
      <c r="C3" s="46"/>
      <c r="D3" s="46"/>
      <c r="E3" s="117">
        <v>13.93939394</v>
      </c>
    </row>
    <row r="4">
      <c r="A4" s="13" t="s">
        <v>17</v>
      </c>
      <c r="B4" s="14"/>
      <c r="C4" s="46"/>
      <c r="D4" s="46"/>
      <c r="E4" s="82"/>
    </row>
    <row r="5">
      <c r="A5" s="13" t="s">
        <v>18</v>
      </c>
      <c r="B5" s="14"/>
      <c r="C5" s="46"/>
      <c r="D5" s="48"/>
      <c r="E5" s="45">
        <v>13.1147541</v>
      </c>
    </row>
    <row r="6">
      <c r="A6" s="13" t="s">
        <v>19</v>
      </c>
      <c r="B6" s="17"/>
      <c r="C6" s="46"/>
      <c r="D6" s="48"/>
      <c r="E6" s="47">
        <v>1.886792453</v>
      </c>
    </row>
    <row r="7">
      <c r="A7" s="18"/>
      <c r="B7" s="19"/>
      <c r="C7" s="46"/>
      <c r="D7" s="46"/>
      <c r="E7" s="49"/>
    </row>
    <row r="8">
      <c r="A8" s="13" t="s">
        <v>20</v>
      </c>
      <c r="B8" s="21" t="s">
        <v>21</v>
      </c>
      <c r="C8" s="49"/>
      <c r="D8" s="118"/>
      <c r="E8" s="119">
        <v>2.3381593205</v>
      </c>
    </row>
    <row r="9">
      <c r="A9" s="13" t="s">
        <v>22</v>
      </c>
      <c r="B9" s="14"/>
      <c r="C9" s="86"/>
      <c r="D9" s="86"/>
      <c r="E9" s="119">
        <v>9.6643675995</v>
      </c>
    </row>
    <row r="10">
      <c r="A10" s="13" t="s">
        <v>23</v>
      </c>
      <c r="B10" s="14"/>
      <c r="C10" s="49"/>
      <c r="D10" s="50"/>
      <c r="E10" s="56">
        <v>5.160846039022256</v>
      </c>
    </row>
    <row r="11">
      <c r="A11" s="13" t="s">
        <v>24</v>
      </c>
      <c r="B11" s="14"/>
      <c r="C11" s="86"/>
      <c r="D11" s="86"/>
      <c r="E11" s="92">
        <v>11.523115869853918</v>
      </c>
    </row>
    <row r="12">
      <c r="A12" s="13" t="s">
        <v>25</v>
      </c>
      <c r="B12" s="14"/>
      <c r="C12" s="49"/>
      <c r="D12" s="50"/>
      <c r="E12" s="82"/>
    </row>
    <row r="13">
      <c r="A13" s="13" t="s">
        <v>26</v>
      </c>
      <c r="B13" s="14"/>
      <c r="C13" s="86"/>
      <c r="D13" s="86"/>
      <c r="E13" s="82"/>
    </row>
    <row r="14">
      <c r="A14" s="13" t="s">
        <v>27</v>
      </c>
      <c r="B14" s="14"/>
      <c r="C14" s="46"/>
      <c r="D14" s="19"/>
      <c r="E14" s="37"/>
    </row>
    <row r="15">
      <c r="A15" s="13"/>
      <c r="B15" s="17"/>
      <c r="C15" s="49"/>
      <c r="D15" s="49"/>
      <c r="E15" s="46"/>
    </row>
    <row r="16">
      <c r="A16" s="18" t="s">
        <v>28</v>
      </c>
      <c r="B16" s="54" t="s">
        <v>29</v>
      </c>
      <c r="C16" s="86"/>
      <c r="D16" s="86"/>
      <c r="E16" s="120"/>
    </row>
    <row r="17">
      <c r="A17" s="13" t="s">
        <v>30</v>
      </c>
      <c r="B17" s="55"/>
      <c r="C17" s="46"/>
      <c r="D17" s="116"/>
      <c r="E17" s="119">
        <v>14.0151495095</v>
      </c>
    </row>
    <row r="18">
      <c r="A18" s="18" t="s">
        <v>31</v>
      </c>
      <c r="B18" s="55"/>
      <c r="C18" s="46"/>
      <c r="D18" s="121"/>
      <c r="E18" s="119">
        <v>5.937910066625</v>
      </c>
    </row>
    <row r="19">
      <c r="A19" s="18" t="s">
        <v>32</v>
      </c>
      <c r="B19" s="55"/>
      <c r="C19" s="49"/>
      <c r="D19" s="57"/>
      <c r="E19" s="51">
        <v>4.969715026357158</v>
      </c>
    </row>
    <row r="20">
      <c r="A20" s="18" t="s">
        <v>33</v>
      </c>
      <c r="B20" s="55"/>
      <c r="C20" s="86"/>
      <c r="D20" s="86"/>
      <c r="E20" s="87"/>
    </row>
    <row r="21">
      <c r="A21" s="18" t="s">
        <v>34</v>
      </c>
      <c r="B21" s="55"/>
      <c r="C21" s="46"/>
      <c r="D21" s="46"/>
      <c r="E21" s="65"/>
    </row>
    <row r="22">
      <c r="A22" s="18" t="s">
        <v>35</v>
      </c>
      <c r="B22" s="55"/>
      <c r="C22" s="46"/>
      <c r="D22" s="46"/>
      <c r="E22" s="46"/>
    </row>
    <row r="23">
      <c r="A23" s="13"/>
      <c r="B23" s="59"/>
      <c r="C23" s="46"/>
      <c r="D23" s="46"/>
      <c r="E23" s="46"/>
    </row>
    <row r="24">
      <c r="A24" s="13" t="s">
        <v>36</v>
      </c>
      <c r="B24" s="29" t="s">
        <v>37</v>
      </c>
      <c r="C24" s="49"/>
      <c r="D24" s="49"/>
      <c r="E24" s="60"/>
    </row>
    <row r="25">
      <c r="A25" s="13" t="s">
        <v>38</v>
      </c>
      <c r="B25" s="14"/>
      <c r="C25" s="86"/>
      <c r="D25" s="86"/>
      <c r="E25" s="56">
        <v>78.16952004238682</v>
      </c>
    </row>
    <row r="26">
      <c r="A26" s="13" t="s">
        <v>39</v>
      </c>
      <c r="B26" s="14"/>
      <c r="C26" s="86"/>
      <c r="D26" s="86"/>
      <c r="E26" s="56">
        <v>68.53734391829458</v>
      </c>
    </row>
    <row r="27">
      <c r="A27" s="13" t="s">
        <v>40</v>
      </c>
      <c r="B27" s="14"/>
      <c r="C27" s="46"/>
      <c r="D27" s="48"/>
      <c r="E27" s="56">
        <v>65.41789134396227</v>
      </c>
    </row>
    <row r="28">
      <c r="A28" s="13" t="s">
        <v>41</v>
      </c>
      <c r="B28" s="14"/>
      <c r="C28" s="46"/>
      <c r="D28" s="46"/>
      <c r="E28" s="56">
        <v>51.097205911744446</v>
      </c>
    </row>
    <row r="29">
      <c r="A29" s="13" t="s">
        <v>42</v>
      </c>
      <c r="B29" s="17"/>
      <c r="C29" s="46"/>
      <c r="D29" s="46"/>
      <c r="E29" s="58">
        <v>63.20170422479501</v>
      </c>
    </row>
    <row r="30">
      <c r="A30" s="13"/>
      <c r="B30" s="19"/>
      <c r="C30" s="46"/>
      <c r="D30" s="46"/>
      <c r="E30" s="46"/>
    </row>
    <row r="31">
      <c r="A31" s="13" t="s">
        <v>43</v>
      </c>
      <c r="B31" s="29" t="s">
        <v>44</v>
      </c>
      <c r="C31" s="46"/>
      <c r="D31" s="46"/>
      <c r="E31" s="58">
        <v>53.940002126204746</v>
      </c>
    </row>
    <row r="32">
      <c r="A32" s="13" t="s">
        <v>45</v>
      </c>
      <c r="B32" s="14"/>
      <c r="C32" s="46"/>
      <c r="D32" s="46"/>
      <c r="E32" s="46"/>
    </row>
    <row r="33">
      <c r="A33" s="13" t="s">
        <v>46</v>
      </c>
      <c r="B33" s="14"/>
      <c r="C33" s="49"/>
      <c r="D33" s="57"/>
      <c r="E33" s="51">
        <v>74.21656195166129</v>
      </c>
    </row>
    <row r="34">
      <c r="A34" s="13" t="s">
        <v>47</v>
      </c>
      <c r="B34" s="14"/>
      <c r="C34" s="86"/>
      <c r="D34" s="86"/>
      <c r="E34" s="119">
        <v>49.504612447499994</v>
      </c>
    </row>
    <row r="35">
      <c r="A35" s="13" t="s">
        <v>48</v>
      </c>
      <c r="B35" s="14"/>
      <c r="C35" s="49"/>
      <c r="D35" s="122"/>
      <c r="E35" s="119">
        <v>30.6344663325</v>
      </c>
    </row>
    <row r="36">
      <c r="A36" s="13" t="s">
        <v>49</v>
      </c>
      <c r="B36" s="14"/>
      <c r="C36" s="86"/>
      <c r="D36" s="86"/>
      <c r="E36" s="82"/>
    </row>
    <row r="37">
      <c r="A37" s="13" t="s">
        <v>50</v>
      </c>
      <c r="B37" s="17"/>
      <c r="C37" s="46"/>
      <c r="D37" s="46"/>
      <c r="E37" s="65"/>
    </row>
    <row r="38">
      <c r="A38" s="13"/>
      <c r="B38" s="19"/>
      <c r="C38" s="46"/>
      <c r="D38" s="46"/>
      <c r="E38" s="46"/>
    </row>
    <row r="39">
      <c r="A39" s="13" t="s">
        <v>51</v>
      </c>
      <c r="B39" s="29" t="s">
        <v>52</v>
      </c>
      <c r="C39" s="49"/>
      <c r="D39" s="49"/>
      <c r="E39" s="115"/>
    </row>
    <row r="40">
      <c r="A40" s="13" t="s">
        <v>53</v>
      </c>
      <c r="B40" s="14"/>
      <c r="C40" s="86"/>
      <c r="D40" s="86"/>
      <c r="E40" s="56">
        <v>16.125579836795257</v>
      </c>
    </row>
    <row r="41">
      <c r="A41" s="13" t="s">
        <v>54</v>
      </c>
      <c r="B41" s="14"/>
      <c r="C41" s="46"/>
      <c r="D41" s="48"/>
      <c r="E41" s="120"/>
    </row>
    <row r="42">
      <c r="A42" s="13" t="s">
        <v>55</v>
      </c>
      <c r="B42" s="14"/>
      <c r="C42" s="46"/>
      <c r="D42" s="121"/>
      <c r="E42" s="119">
        <v>4.3709645475</v>
      </c>
    </row>
    <row r="43">
      <c r="A43" s="18" t="s">
        <v>56</v>
      </c>
      <c r="B43" s="14"/>
      <c r="C43" s="46"/>
      <c r="D43" s="46"/>
      <c r="E43" s="46"/>
    </row>
    <row r="44">
      <c r="A44" s="13" t="s">
        <v>57</v>
      </c>
      <c r="B44" s="14"/>
      <c r="C44" s="46"/>
      <c r="D44" s="46"/>
      <c r="E44" s="56">
        <v>18.158473988916366</v>
      </c>
    </row>
    <row r="45">
      <c r="A45" s="13" t="s">
        <v>58</v>
      </c>
      <c r="B45" s="14"/>
      <c r="C45" s="46"/>
      <c r="D45" s="46"/>
      <c r="E45" s="56">
        <v>7.848322414164383</v>
      </c>
    </row>
    <row r="46">
      <c r="A46" s="13" t="s">
        <v>59</v>
      </c>
      <c r="B46" s="17"/>
      <c r="C46" s="46"/>
      <c r="D46" s="46"/>
      <c r="E46" s="58">
        <v>11.262549506659475</v>
      </c>
    </row>
    <row r="47">
      <c r="A47" s="13"/>
      <c r="B47" s="19"/>
      <c r="C47" s="46"/>
      <c r="D47" s="46"/>
      <c r="E47" s="49"/>
    </row>
    <row r="48">
      <c r="A48" s="13" t="s">
        <v>60</v>
      </c>
      <c r="B48" s="29" t="s">
        <v>61</v>
      </c>
      <c r="C48" s="46"/>
      <c r="D48" s="116"/>
      <c r="E48" s="119">
        <v>14.18790418</v>
      </c>
    </row>
    <row r="49">
      <c r="A49" s="13" t="s">
        <v>62</v>
      </c>
      <c r="B49" s="14"/>
      <c r="C49" s="46"/>
      <c r="D49" s="46"/>
      <c r="E49" s="51">
        <v>6.20918445039048</v>
      </c>
    </row>
    <row r="50">
      <c r="A50" s="13" t="s">
        <v>63</v>
      </c>
      <c r="B50" s="14"/>
      <c r="C50" s="46"/>
      <c r="D50" s="121"/>
      <c r="E50" s="119">
        <v>9.760090896000001</v>
      </c>
    </row>
    <row r="51">
      <c r="A51" s="13" t="s">
        <v>64</v>
      </c>
      <c r="B51" s="14"/>
      <c r="C51" s="46"/>
      <c r="D51" s="48"/>
      <c r="E51" s="37"/>
    </row>
    <row r="52">
      <c r="A52" s="13" t="s">
        <v>65</v>
      </c>
      <c r="B52" s="14"/>
      <c r="C52" s="46"/>
      <c r="D52" s="46"/>
      <c r="E52" s="46"/>
    </row>
    <row r="53">
      <c r="A53" s="13" t="s">
        <v>66</v>
      </c>
      <c r="B53" s="17"/>
      <c r="C53" s="46"/>
      <c r="D53" s="46"/>
      <c r="E53" s="58">
        <v>9.97415968971474</v>
      </c>
    </row>
    <row r="54">
      <c r="A54" s="36"/>
      <c r="B54" s="37"/>
      <c r="C54" s="19"/>
      <c r="D54" s="19"/>
      <c r="E54" s="19"/>
    </row>
    <row r="55">
      <c r="A55" s="39" t="s">
        <v>67</v>
      </c>
      <c r="B55" s="37"/>
      <c r="C55" s="19"/>
      <c r="D55" s="19"/>
      <c r="E55" s="19"/>
    </row>
    <row r="56">
      <c r="A56" s="39" t="s">
        <v>68</v>
      </c>
      <c r="B56" s="37"/>
      <c r="C56" s="19"/>
      <c r="D56" s="19"/>
      <c r="E56" s="19"/>
    </row>
    <row r="57">
      <c r="A57" s="39" t="s">
        <v>69</v>
      </c>
      <c r="B57" s="37"/>
      <c r="C57" s="19"/>
      <c r="D57" s="19"/>
      <c r="E57" s="19"/>
    </row>
    <row r="58">
      <c r="A58" s="35"/>
      <c r="B58" s="60"/>
      <c r="C58" s="19"/>
      <c r="D58" s="19"/>
      <c r="E58" s="19"/>
    </row>
    <row r="59">
      <c r="A59" s="35"/>
      <c r="B59" s="60"/>
      <c r="C59" s="19"/>
      <c r="D59" s="19"/>
      <c r="E59" s="19"/>
    </row>
    <row r="60">
      <c r="A60" s="35"/>
      <c r="B60" s="60"/>
      <c r="C60" s="19"/>
      <c r="D60" s="19"/>
      <c r="E60" s="19"/>
    </row>
    <row r="61">
      <c r="A61" s="35"/>
      <c r="B61" s="60"/>
      <c r="C61" s="19"/>
      <c r="D61" s="19"/>
      <c r="E61" s="19"/>
    </row>
    <row r="62">
      <c r="A62" s="35"/>
      <c r="B62" s="35"/>
      <c r="C62" s="35"/>
      <c r="D62" s="35"/>
      <c r="E62" s="35"/>
    </row>
    <row r="63">
      <c r="A63" s="35"/>
      <c r="B63" s="35"/>
      <c r="C63" s="35"/>
      <c r="D63" s="35"/>
      <c r="E63" s="35"/>
    </row>
    <row r="64">
      <c r="A64" s="35"/>
      <c r="B64" s="35"/>
      <c r="C64" s="35"/>
      <c r="D64" s="35"/>
      <c r="E64" s="35"/>
    </row>
    <row r="65">
      <c r="A65" s="35"/>
      <c r="B65" s="35"/>
      <c r="C65" s="35"/>
      <c r="D65" s="35"/>
      <c r="E65" s="35"/>
    </row>
    <row r="66">
      <c r="A66" s="35"/>
      <c r="B66" s="35"/>
      <c r="C66" s="35"/>
      <c r="D66" s="35"/>
      <c r="E66" s="35"/>
    </row>
    <row r="67">
      <c r="A67" s="35"/>
      <c r="B67" s="35"/>
      <c r="C67" s="35"/>
      <c r="D67" s="35"/>
      <c r="E67" s="35"/>
    </row>
    <row r="68">
      <c r="A68" s="35"/>
      <c r="B68" s="35"/>
      <c r="C68" s="35"/>
      <c r="D68" s="35"/>
      <c r="E68" s="35"/>
    </row>
    <row r="69">
      <c r="A69" s="35"/>
      <c r="B69" s="35"/>
      <c r="C69" s="35"/>
      <c r="D69" s="35"/>
      <c r="E69" s="35"/>
    </row>
    <row r="70">
      <c r="A70" s="35"/>
      <c r="B70" s="35"/>
      <c r="C70" s="35"/>
      <c r="D70" s="35"/>
      <c r="E70" s="35"/>
    </row>
    <row r="71">
      <c r="A71" s="35"/>
      <c r="B71" s="35"/>
      <c r="C71" s="35"/>
      <c r="D71" s="35"/>
      <c r="E71" s="35"/>
    </row>
    <row r="72">
      <c r="A72" s="35"/>
      <c r="B72" s="35"/>
      <c r="C72" s="35"/>
      <c r="D72" s="35"/>
      <c r="E72" s="35"/>
    </row>
    <row r="73">
      <c r="A73" s="35"/>
      <c r="B73" s="35"/>
      <c r="C73" s="35"/>
      <c r="D73" s="35"/>
      <c r="E73" s="35"/>
    </row>
    <row r="74">
      <c r="A74" s="35"/>
      <c r="B74" s="35"/>
      <c r="C74" s="35"/>
      <c r="D74" s="35"/>
      <c r="E74" s="35"/>
    </row>
    <row r="75">
      <c r="A75" s="35"/>
      <c r="B75" s="35"/>
      <c r="C75" s="35"/>
      <c r="D75" s="35"/>
      <c r="E75" s="35"/>
    </row>
    <row r="76">
      <c r="A76" s="35"/>
      <c r="B76" s="35"/>
      <c r="C76" s="35"/>
      <c r="D76" s="35"/>
      <c r="E76" s="35"/>
    </row>
    <row r="77">
      <c r="A77" s="35"/>
      <c r="B77" s="35"/>
      <c r="C77" s="35"/>
      <c r="D77" s="35"/>
      <c r="E77" s="35"/>
    </row>
    <row r="78">
      <c r="A78" s="35"/>
      <c r="B78" s="35"/>
      <c r="C78" s="35"/>
      <c r="D78" s="35"/>
      <c r="E78" s="35"/>
    </row>
    <row r="79">
      <c r="A79" s="35"/>
      <c r="B79" s="35"/>
      <c r="C79" s="35"/>
      <c r="D79" s="35"/>
      <c r="E79" s="35"/>
    </row>
    <row r="80">
      <c r="A80" s="35"/>
      <c r="B80" s="35"/>
      <c r="C80" s="35"/>
      <c r="D80" s="35"/>
      <c r="E80" s="35"/>
    </row>
    <row r="81">
      <c r="A81" s="35"/>
      <c r="B81" s="35"/>
      <c r="C81" s="35"/>
      <c r="D81" s="35"/>
      <c r="E81" s="35"/>
    </row>
    <row r="82">
      <c r="A82" s="35"/>
      <c r="B82" s="35"/>
      <c r="C82" s="35"/>
      <c r="D82" s="35"/>
      <c r="E82" s="35"/>
    </row>
    <row r="83">
      <c r="A83" s="35"/>
      <c r="B83" s="35"/>
      <c r="C83" s="35"/>
      <c r="D83" s="35"/>
      <c r="E83" s="35"/>
    </row>
    <row r="84">
      <c r="A84" s="35"/>
      <c r="B84" s="35"/>
      <c r="C84" s="35"/>
      <c r="D84" s="35"/>
      <c r="E84" s="35"/>
    </row>
    <row r="85">
      <c r="A85" s="35"/>
      <c r="B85" s="35"/>
      <c r="C85" s="35"/>
      <c r="D85" s="35"/>
      <c r="E85" s="35"/>
    </row>
    <row r="86">
      <c r="A86" s="35"/>
      <c r="B86" s="35"/>
      <c r="C86" s="35"/>
      <c r="D86" s="35"/>
      <c r="E86" s="35"/>
    </row>
    <row r="87">
      <c r="A87" s="35"/>
      <c r="B87" s="35"/>
      <c r="C87" s="35"/>
      <c r="D87" s="35"/>
      <c r="E87" s="35"/>
    </row>
    <row r="88">
      <c r="A88" s="35"/>
      <c r="B88" s="35"/>
      <c r="C88" s="35"/>
      <c r="D88" s="35"/>
      <c r="E88" s="35"/>
    </row>
    <row r="89">
      <c r="A89" s="35"/>
      <c r="B89" s="35"/>
      <c r="C89" s="35"/>
      <c r="D89" s="35"/>
      <c r="E89" s="35"/>
    </row>
    <row r="90">
      <c r="A90" s="35"/>
      <c r="B90" s="35"/>
      <c r="C90" s="35"/>
      <c r="D90" s="35"/>
      <c r="E90" s="35"/>
    </row>
    <row r="91">
      <c r="A91" s="35"/>
      <c r="B91" s="35"/>
      <c r="C91" s="35"/>
      <c r="D91" s="35"/>
      <c r="E91" s="35"/>
    </row>
    <row r="92">
      <c r="A92" s="35"/>
      <c r="B92" s="35"/>
      <c r="C92" s="35"/>
      <c r="D92" s="35"/>
      <c r="E92" s="35"/>
    </row>
    <row r="93">
      <c r="A93" s="35"/>
      <c r="B93" s="35"/>
      <c r="C93" s="35"/>
      <c r="D93" s="35"/>
      <c r="E93" s="35"/>
    </row>
    <row r="94">
      <c r="A94" s="35"/>
      <c r="B94" s="35"/>
      <c r="C94" s="35"/>
      <c r="D94" s="35"/>
      <c r="E94" s="35"/>
    </row>
    <row r="95">
      <c r="A95" s="35"/>
      <c r="B95" s="35"/>
      <c r="C95" s="35"/>
      <c r="D95" s="35"/>
      <c r="E95" s="35"/>
    </row>
    <row r="96">
      <c r="A96" s="35"/>
      <c r="B96" s="35"/>
      <c r="C96" s="35"/>
      <c r="D96" s="35"/>
      <c r="E96" s="35"/>
    </row>
    <row r="97">
      <c r="A97" s="35"/>
      <c r="B97" s="35"/>
      <c r="C97" s="35"/>
      <c r="D97" s="35"/>
      <c r="E97" s="35"/>
    </row>
    <row r="98">
      <c r="A98" s="35"/>
      <c r="B98" s="35"/>
      <c r="C98" s="35"/>
      <c r="D98" s="35"/>
      <c r="E98" s="35"/>
    </row>
    <row r="99">
      <c r="A99" s="35"/>
      <c r="B99" s="35"/>
      <c r="C99" s="35"/>
      <c r="D99" s="35"/>
      <c r="E99" s="35"/>
    </row>
    <row r="100">
      <c r="A100" s="35"/>
      <c r="B100" s="35"/>
      <c r="C100" s="35"/>
      <c r="D100" s="35"/>
      <c r="E100" s="35"/>
    </row>
    <row r="101">
      <c r="A101" s="35"/>
      <c r="B101" s="35"/>
      <c r="C101" s="35"/>
      <c r="D101" s="35"/>
      <c r="E101" s="35"/>
    </row>
    <row r="102">
      <c r="A102" s="35"/>
      <c r="B102" s="35"/>
      <c r="C102" s="35"/>
      <c r="D102" s="35"/>
      <c r="E102" s="35"/>
    </row>
    <row r="103">
      <c r="A103" s="35"/>
      <c r="B103" s="35"/>
      <c r="C103" s="35"/>
      <c r="D103" s="35"/>
      <c r="E103" s="35"/>
    </row>
    <row r="104">
      <c r="A104" s="35"/>
      <c r="B104" s="35"/>
      <c r="C104" s="35"/>
      <c r="D104" s="35"/>
      <c r="E104" s="35"/>
    </row>
    <row r="105">
      <c r="A105" s="35"/>
      <c r="B105" s="35"/>
      <c r="C105" s="35"/>
      <c r="D105" s="35"/>
      <c r="E105" s="35"/>
    </row>
    <row r="106">
      <c r="A106" s="35"/>
      <c r="B106" s="35"/>
      <c r="C106" s="35"/>
      <c r="D106" s="35"/>
      <c r="E106" s="35"/>
    </row>
    <row r="107">
      <c r="A107" s="35"/>
      <c r="B107" s="35"/>
      <c r="C107" s="35"/>
      <c r="D107" s="35"/>
      <c r="E107" s="35"/>
    </row>
    <row r="108">
      <c r="A108" s="35"/>
      <c r="B108" s="35"/>
      <c r="C108" s="35"/>
      <c r="D108" s="35"/>
      <c r="E108" s="35"/>
    </row>
    <row r="109">
      <c r="A109" s="35"/>
      <c r="B109" s="35"/>
      <c r="C109" s="35"/>
      <c r="D109" s="35"/>
      <c r="E109" s="35"/>
    </row>
    <row r="110">
      <c r="A110" s="35"/>
      <c r="B110" s="35"/>
      <c r="C110" s="35"/>
      <c r="D110" s="35"/>
      <c r="E110" s="35"/>
    </row>
    <row r="111">
      <c r="A111" s="35"/>
      <c r="B111" s="35"/>
      <c r="C111" s="35"/>
      <c r="D111" s="35"/>
      <c r="E111" s="35"/>
    </row>
    <row r="112">
      <c r="A112" s="35"/>
      <c r="B112" s="35"/>
      <c r="C112" s="35"/>
      <c r="D112" s="35"/>
      <c r="E112" s="35"/>
    </row>
    <row r="113">
      <c r="A113" s="35"/>
      <c r="B113" s="35"/>
      <c r="C113" s="35"/>
      <c r="D113" s="35"/>
      <c r="E113" s="35"/>
    </row>
    <row r="114">
      <c r="A114" s="35"/>
      <c r="B114" s="35"/>
      <c r="C114" s="35"/>
      <c r="D114" s="35"/>
      <c r="E114" s="35"/>
    </row>
    <row r="115">
      <c r="A115" s="35"/>
      <c r="B115" s="35"/>
      <c r="C115" s="35"/>
      <c r="D115" s="35"/>
      <c r="E115" s="35"/>
    </row>
    <row r="116">
      <c r="A116" s="35"/>
      <c r="B116" s="35"/>
      <c r="C116" s="35"/>
      <c r="D116" s="35"/>
      <c r="E116" s="35"/>
    </row>
    <row r="117">
      <c r="A117" s="35"/>
      <c r="B117" s="35"/>
      <c r="C117" s="35"/>
      <c r="D117" s="35"/>
      <c r="E117" s="35"/>
    </row>
    <row r="118">
      <c r="A118" s="35"/>
      <c r="B118" s="35"/>
      <c r="C118" s="35"/>
      <c r="D118" s="35"/>
      <c r="E118" s="35"/>
    </row>
    <row r="119">
      <c r="A119" s="35"/>
      <c r="B119" s="35"/>
      <c r="C119" s="35"/>
      <c r="D119" s="35"/>
      <c r="E119" s="35"/>
    </row>
    <row r="120">
      <c r="A120" s="35"/>
      <c r="B120" s="35"/>
      <c r="C120" s="35"/>
      <c r="D120" s="35"/>
      <c r="E120" s="35"/>
    </row>
    <row r="121">
      <c r="A121" s="35"/>
      <c r="B121" s="35"/>
      <c r="C121" s="35"/>
      <c r="D121" s="35"/>
      <c r="E121" s="35"/>
    </row>
    <row r="122">
      <c r="A122" s="35"/>
      <c r="B122" s="35"/>
      <c r="C122" s="35"/>
      <c r="D122" s="35"/>
      <c r="E122" s="35"/>
    </row>
    <row r="123">
      <c r="A123" s="35"/>
      <c r="B123" s="35"/>
      <c r="C123" s="35"/>
      <c r="D123" s="35"/>
      <c r="E123" s="35"/>
    </row>
    <row r="124">
      <c r="A124" s="35"/>
      <c r="B124" s="35"/>
      <c r="C124" s="35"/>
      <c r="D124" s="35"/>
      <c r="E124" s="35"/>
    </row>
    <row r="125">
      <c r="A125" s="35"/>
      <c r="B125" s="35"/>
      <c r="C125" s="35"/>
      <c r="D125" s="35"/>
      <c r="E125" s="35"/>
    </row>
    <row r="126">
      <c r="A126" s="35"/>
      <c r="B126" s="35"/>
      <c r="C126" s="35"/>
      <c r="D126" s="35"/>
      <c r="E126" s="35"/>
    </row>
    <row r="127">
      <c r="A127" s="35"/>
      <c r="B127" s="35"/>
      <c r="C127" s="35"/>
      <c r="D127" s="35"/>
      <c r="E127" s="35"/>
    </row>
    <row r="128">
      <c r="A128" s="35"/>
      <c r="B128" s="35"/>
      <c r="C128" s="35"/>
      <c r="D128" s="35"/>
      <c r="E128" s="35"/>
    </row>
    <row r="129">
      <c r="A129" s="35"/>
      <c r="B129" s="35"/>
      <c r="C129" s="35"/>
      <c r="D129" s="35"/>
      <c r="E129" s="35"/>
    </row>
    <row r="130">
      <c r="A130" s="35"/>
      <c r="B130" s="35"/>
      <c r="C130" s="35"/>
      <c r="D130" s="35"/>
      <c r="E130" s="35"/>
    </row>
    <row r="131">
      <c r="A131" s="35"/>
      <c r="B131" s="35"/>
      <c r="C131" s="35"/>
      <c r="D131" s="35"/>
      <c r="E131" s="35"/>
    </row>
    <row r="132">
      <c r="A132" s="35"/>
      <c r="B132" s="35"/>
      <c r="C132" s="35"/>
      <c r="D132" s="35"/>
      <c r="E132" s="35"/>
    </row>
    <row r="133">
      <c r="A133" s="35"/>
      <c r="B133" s="35"/>
      <c r="C133" s="35"/>
      <c r="D133" s="35"/>
      <c r="E133" s="35"/>
    </row>
    <row r="134">
      <c r="A134" s="35"/>
      <c r="B134" s="35"/>
      <c r="C134" s="35"/>
      <c r="D134" s="35"/>
      <c r="E134" s="35"/>
    </row>
    <row r="135">
      <c r="A135" s="35"/>
      <c r="B135" s="35"/>
      <c r="C135" s="35"/>
      <c r="D135" s="35"/>
      <c r="E135" s="35"/>
    </row>
    <row r="136">
      <c r="A136" s="35"/>
      <c r="B136" s="35"/>
      <c r="C136" s="35"/>
      <c r="D136" s="35"/>
      <c r="E136" s="35"/>
    </row>
    <row r="137">
      <c r="A137" s="35"/>
      <c r="B137" s="35"/>
      <c r="C137" s="35"/>
      <c r="D137" s="35"/>
      <c r="E137" s="35"/>
    </row>
    <row r="138">
      <c r="A138" s="35"/>
      <c r="B138" s="35"/>
      <c r="C138" s="35"/>
      <c r="D138" s="35"/>
      <c r="E138" s="35"/>
    </row>
    <row r="139">
      <c r="A139" s="35"/>
      <c r="B139" s="35"/>
      <c r="C139" s="35"/>
      <c r="D139" s="35"/>
      <c r="E139" s="35"/>
    </row>
    <row r="140">
      <c r="A140" s="35"/>
      <c r="B140" s="35"/>
      <c r="C140" s="35"/>
      <c r="D140" s="35"/>
      <c r="E140" s="35"/>
    </row>
    <row r="141">
      <c r="A141" s="35"/>
      <c r="B141" s="35"/>
      <c r="C141" s="35"/>
      <c r="D141" s="35"/>
      <c r="E141" s="35"/>
    </row>
    <row r="142">
      <c r="A142" s="35"/>
      <c r="B142" s="35"/>
      <c r="C142" s="35"/>
      <c r="D142" s="35"/>
      <c r="E142" s="35"/>
    </row>
    <row r="143">
      <c r="A143" s="35"/>
      <c r="B143" s="35"/>
      <c r="C143" s="35"/>
      <c r="D143" s="35"/>
      <c r="E143" s="35"/>
    </row>
    <row r="144">
      <c r="A144" s="35"/>
      <c r="B144" s="35"/>
      <c r="C144" s="35"/>
      <c r="D144" s="35"/>
      <c r="E144" s="35"/>
    </row>
    <row r="145">
      <c r="A145" s="35"/>
      <c r="B145" s="35"/>
      <c r="C145" s="35"/>
      <c r="D145" s="35"/>
      <c r="E145" s="35"/>
    </row>
    <row r="146">
      <c r="A146" s="35"/>
      <c r="B146" s="35"/>
      <c r="C146" s="35"/>
      <c r="D146" s="35"/>
      <c r="E146" s="35"/>
    </row>
    <row r="147">
      <c r="A147" s="35"/>
      <c r="B147" s="35"/>
      <c r="C147" s="35"/>
      <c r="D147" s="35"/>
      <c r="E147" s="35"/>
    </row>
    <row r="148">
      <c r="A148" s="35"/>
      <c r="B148" s="35"/>
      <c r="C148" s="35"/>
      <c r="D148" s="35"/>
      <c r="E148" s="35"/>
    </row>
    <row r="149">
      <c r="A149" s="35"/>
      <c r="B149" s="35"/>
      <c r="C149" s="35"/>
      <c r="D149" s="35"/>
      <c r="E149" s="35"/>
    </row>
    <row r="150">
      <c r="A150" s="35"/>
      <c r="B150" s="35"/>
      <c r="C150" s="35"/>
      <c r="D150" s="35"/>
      <c r="E150" s="35"/>
    </row>
    <row r="151">
      <c r="A151" s="35"/>
      <c r="B151" s="35"/>
      <c r="C151" s="35"/>
      <c r="D151" s="35"/>
      <c r="E151" s="35"/>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sheetData>
  <mergeCells count="7">
    <mergeCell ref="B2:B6"/>
    <mergeCell ref="B8:B15"/>
    <mergeCell ref="B16:B23"/>
    <mergeCell ref="B24:B29"/>
    <mergeCell ref="B31:B37"/>
    <mergeCell ref="B39:B46"/>
    <mergeCell ref="B48:B53"/>
  </mergeCell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9" t="s">
        <v>89</v>
      </c>
      <c r="C1" s="123" t="s">
        <v>89</v>
      </c>
    </row>
    <row r="2">
      <c r="A2" s="13" t="s">
        <v>76</v>
      </c>
      <c r="B2" s="9" t="s">
        <v>90</v>
      </c>
      <c r="C2" s="123" t="s">
        <v>90</v>
      </c>
    </row>
    <row r="3">
      <c r="A3" s="13" t="s">
        <v>16</v>
      </c>
      <c r="B3" s="9" t="s">
        <v>90</v>
      </c>
      <c r="C3" s="123" t="s">
        <v>90</v>
      </c>
    </row>
    <row r="4">
      <c r="A4" s="13" t="s">
        <v>17</v>
      </c>
      <c r="B4" s="9" t="s">
        <v>90</v>
      </c>
      <c r="C4" s="123" t="s">
        <v>90</v>
      </c>
    </row>
    <row r="5">
      <c r="A5" s="13" t="s">
        <v>18</v>
      </c>
      <c r="B5" s="9" t="s">
        <v>90</v>
      </c>
      <c r="C5" s="123" t="s">
        <v>90</v>
      </c>
      <c r="H5" s="9">
        <v>0.0</v>
      </c>
      <c r="I5" s="9">
        <v>0.0</v>
      </c>
      <c r="J5" s="9">
        <v>0.0</v>
      </c>
      <c r="K5" s="9">
        <v>0.0</v>
      </c>
      <c r="L5" s="9">
        <v>0.0</v>
      </c>
      <c r="M5" s="9">
        <v>0.0</v>
      </c>
      <c r="N5" s="9">
        <v>0.0</v>
      </c>
      <c r="O5" s="9">
        <v>0.0</v>
      </c>
      <c r="P5" s="9">
        <v>0.0</v>
      </c>
      <c r="Q5" s="9">
        <v>0.0</v>
      </c>
      <c r="R5" s="9">
        <v>0.0</v>
      </c>
      <c r="S5" s="9">
        <v>0.0</v>
      </c>
      <c r="T5" s="9">
        <v>0.0</v>
      </c>
      <c r="U5" s="9">
        <v>0.0</v>
      </c>
      <c r="V5" s="9">
        <v>0.0</v>
      </c>
      <c r="W5" s="9">
        <v>0.0</v>
      </c>
      <c r="X5" s="9">
        <v>0.0</v>
      </c>
      <c r="Y5" s="9">
        <v>0.0</v>
      </c>
      <c r="Z5" s="9">
        <v>0.0</v>
      </c>
      <c r="AA5" s="9">
        <v>0.0</v>
      </c>
      <c r="AB5" s="9">
        <v>0.677287700983607</v>
      </c>
      <c r="AC5" s="9">
        <v>0.572559024262295</v>
      </c>
      <c r="AD5" s="9">
        <v>0.889903674754098</v>
      </c>
      <c r="AE5" s="9">
        <v>0.765595849442623</v>
      </c>
      <c r="AF5" s="9">
        <v>0.363452986754098</v>
      </c>
      <c r="AG5" s="9">
        <v>0.539307561967213</v>
      </c>
      <c r="AH5" s="9">
        <v>0.668497282098361</v>
      </c>
      <c r="AI5" s="9">
        <v>0.606862285639344</v>
      </c>
      <c r="AJ5" s="9">
        <v>0.648101619409836</v>
      </c>
      <c r="AK5" s="9">
        <v>0.558268953180328</v>
      </c>
      <c r="AL5" s="9">
        <v>0.556398491278689</v>
      </c>
      <c r="AM5" s="9">
        <v>0.765141394885246</v>
      </c>
      <c r="AN5" s="9">
        <v>0.484965325639344</v>
      </c>
      <c r="AO5" s="9">
        <v>0.832069766295082</v>
      </c>
      <c r="AP5" s="9">
        <v>0.689996313180328</v>
      </c>
      <c r="AQ5" s="9">
        <v>0.829480557114754</v>
      </c>
      <c r="AR5" s="9">
        <v>0.183060312131148</v>
      </c>
      <c r="AS5" s="9">
        <v>0.591802972327869</v>
      </c>
      <c r="AT5" s="9">
        <v>0.216853252196721</v>
      </c>
      <c r="AU5" s="9">
        <v>0.698439713573771</v>
      </c>
      <c r="AV5" s="9">
        <v>0.559354057442623</v>
      </c>
    </row>
    <row r="6">
      <c r="A6" s="13" t="s">
        <v>19</v>
      </c>
      <c r="B6" s="9" t="s">
        <v>90</v>
      </c>
      <c r="C6" s="123" t="s">
        <v>90</v>
      </c>
      <c r="H6" s="9">
        <v>0.0</v>
      </c>
    </row>
    <row r="7">
      <c r="A7" s="18"/>
      <c r="H7" s="9">
        <v>0.0</v>
      </c>
    </row>
    <row r="8">
      <c r="A8" s="13" t="s">
        <v>20</v>
      </c>
      <c r="B8" s="9">
        <f>14*60</f>
        <v>840</v>
      </c>
      <c r="C8" s="123">
        <v>840.0</v>
      </c>
      <c r="H8" s="9">
        <v>0.0</v>
      </c>
    </row>
    <row r="9">
      <c r="A9" s="13" t="s">
        <v>22</v>
      </c>
      <c r="B9" s="9">
        <f>10*60</f>
        <v>600</v>
      </c>
      <c r="C9" s="123">
        <v>600.0</v>
      </c>
      <c r="H9" s="9">
        <v>0.0</v>
      </c>
    </row>
    <row r="10">
      <c r="A10" s="13" t="s">
        <v>23</v>
      </c>
      <c r="B10" s="9">
        <f>26*60</f>
        <v>1560</v>
      </c>
      <c r="C10" s="123">
        <v>1560.0</v>
      </c>
      <c r="H10" s="9">
        <v>0.0</v>
      </c>
    </row>
    <row r="11">
      <c r="A11" s="13" t="s">
        <v>24</v>
      </c>
      <c r="B11" s="9">
        <f>7*60</f>
        <v>420</v>
      </c>
      <c r="C11" s="123">
        <v>420.0</v>
      </c>
      <c r="H11" s="9">
        <v>0.0</v>
      </c>
    </row>
    <row r="12">
      <c r="A12" s="13" t="s">
        <v>25</v>
      </c>
      <c r="B12" s="9">
        <f>16*60</f>
        <v>960</v>
      </c>
      <c r="C12" s="123">
        <v>960.0</v>
      </c>
      <c r="H12" s="9">
        <v>0.0</v>
      </c>
    </row>
    <row r="13">
      <c r="A13" s="13" t="s">
        <v>26</v>
      </c>
      <c r="B13" s="9">
        <f>13*60</f>
        <v>780</v>
      </c>
      <c r="C13" s="123">
        <v>780.0</v>
      </c>
      <c r="H13" s="9">
        <v>0.0</v>
      </c>
    </row>
    <row r="14">
      <c r="A14" s="13" t="s">
        <v>27</v>
      </c>
      <c r="B14" s="9">
        <f>15*60</f>
        <v>900</v>
      </c>
      <c r="C14" s="123">
        <v>900.0</v>
      </c>
      <c r="H14" s="9">
        <v>0.0</v>
      </c>
    </row>
    <row r="15">
      <c r="A15" s="13"/>
      <c r="H15" s="9">
        <v>0.0</v>
      </c>
    </row>
    <row r="16">
      <c r="A16" s="18" t="s">
        <v>28</v>
      </c>
      <c r="B16" s="9">
        <f>51*60</f>
        <v>3060</v>
      </c>
      <c r="C16" s="123">
        <v>3060.0</v>
      </c>
      <c r="H16" s="9">
        <v>0.0</v>
      </c>
    </row>
    <row r="17">
      <c r="A17" s="13" t="s">
        <v>30</v>
      </c>
      <c r="B17" s="9">
        <f>18*60</f>
        <v>1080</v>
      </c>
      <c r="C17" s="123">
        <v>1080.0</v>
      </c>
      <c r="H17" s="9">
        <v>0.0</v>
      </c>
    </row>
    <row r="18">
      <c r="A18" s="18" t="s">
        <v>31</v>
      </c>
      <c r="B18" s="9">
        <f t="shared" ref="B18:B19" si="1">28*60</f>
        <v>1680</v>
      </c>
      <c r="C18" s="123">
        <v>1680.0</v>
      </c>
      <c r="H18" s="9">
        <v>0.0</v>
      </c>
    </row>
    <row r="19">
      <c r="A19" s="18" t="s">
        <v>32</v>
      </c>
      <c r="B19" s="9">
        <f t="shared" si="1"/>
        <v>1680</v>
      </c>
      <c r="C19" s="123">
        <v>1680.0</v>
      </c>
      <c r="H19" s="9">
        <v>0.0</v>
      </c>
    </row>
    <row r="20">
      <c r="A20" s="18" t="s">
        <v>33</v>
      </c>
      <c r="B20" s="9">
        <f>15*60</f>
        <v>900</v>
      </c>
      <c r="C20" s="123">
        <v>900.0</v>
      </c>
      <c r="H20" s="9">
        <v>0.0</v>
      </c>
    </row>
    <row r="21">
      <c r="A21" s="18" t="s">
        <v>34</v>
      </c>
      <c r="B21" s="9">
        <f>11*60</f>
        <v>660</v>
      </c>
      <c r="C21" s="123">
        <v>660.0</v>
      </c>
      <c r="H21" s="9">
        <v>0.0</v>
      </c>
    </row>
    <row r="22">
      <c r="A22" s="18" t="s">
        <v>35</v>
      </c>
      <c r="B22" s="9">
        <f>8*60</f>
        <v>480</v>
      </c>
      <c r="C22" s="123">
        <v>480.0</v>
      </c>
      <c r="H22" s="9">
        <v>0.0</v>
      </c>
    </row>
    <row r="23">
      <c r="A23" s="13"/>
      <c r="H23" s="9">
        <v>0.0</v>
      </c>
    </row>
    <row r="24">
      <c r="A24" s="13" t="s">
        <v>36</v>
      </c>
      <c r="B24" s="9">
        <f>10*60</f>
        <v>600</v>
      </c>
      <c r="C24" s="123">
        <v>600.0</v>
      </c>
      <c r="H24" s="9">
        <v>0.0</v>
      </c>
    </row>
    <row r="25">
      <c r="A25" s="13" t="s">
        <v>38</v>
      </c>
      <c r="B25" s="9">
        <f>32*60</f>
        <v>1920</v>
      </c>
      <c r="C25" s="123">
        <v>1920.0</v>
      </c>
      <c r="H25" s="9">
        <v>0.677287700983607</v>
      </c>
    </row>
    <row r="26">
      <c r="A26" s="13" t="s">
        <v>39</v>
      </c>
      <c r="B26" s="9">
        <f>14*60</f>
        <v>840</v>
      </c>
      <c r="C26" s="123">
        <v>840.0</v>
      </c>
      <c r="H26" s="9">
        <v>0.572559024262295</v>
      </c>
    </row>
    <row r="27">
      <c r="A27" s="13" t="s">
        <v>40</v>
      </c>
      <c r="B27" s="9">
        <f>13*60</f>
        <v>780</v>
      </c>
      <c r="C27" s="123">
        <v>780.0</v>
      </c>
      <c r="H27" s="9">
        <v>0.889903674754098</v>
      </c>
    </row>
    <row r="28">
      <c r="A28" s="13" t="s">
        <v>41</v>
      </c>
      <c r="B28" s="9">
        <f>17*60</f>
        <v>1020</v>
      </c>
      <c r="C28" s="123">
        <v>1020.0</v>
      </c>
      <c r="H28" s="9">
        <v>0.765595849442623</v>
      </c>
    </row>
    <row r="29">
      <c r="A29" s="13" t="s">
        <v>42</v>
      </c>
      <c r="B29" s="9">
        <f>9*60</f>
        <v>540</v>
      </c>
      <c r="C29" s="123">
        <v>540.0</v>
      </c>
      <c r="H29" s="9">
        <v>0.363452986754098</v>
      </c>
    </row>
    <row r="30">
      <c r="A30" s="13"/>
      <c r="H30" s="9">
        <v>0.539307561967213</v>
      </c>
    </row>
    <row r="31">
      <c r="A31" s="13" t="s">
        <v>43</v>
      </c>
      <c r="B31" s="9">
        <f>6*60</f>
        <v>360</v>
      </c>
      <c r="C31" s="123">
        <v>360.0</v>
      </c>
      <c r="H31" s="9">
        <v>0.668497282098361</v>
      </c>
    </row>
    <row r="32">
      <c r="A32" s="13" t="s">
        <v>45</v>
      </c>
      <c r="B32" s="9">
        <f>19*60</f>
        <v>1140</v>
      </c>
      <c r="C32" s="123">
        <v>1140.0</v>
      </c>
      <c r="H32" s="9">
        <v>0.606862285639344</v>
      </c>
    </row>
    <row r="33">
      <c r="A33" s="13" t="s">
        <v>46</v>
      </c>
      <c r="B33" s="9">
        <f>8*60</f>
        <v>480</v>
      </c>
      <c r="C33" s="123">
        <v>480.0</v>
      </c>
      <c r="H33" s="9">
        <v>0.648101619409836</v>
      </c>
    </row>
    <row r="34">
      <c r="A34" s="13" t="s">
        <v>47</v>
      </c>
      <c r="B34" s="9">
        <f>10*60</f>
        <v>600</v>
      </c>
      <c r="C34" s="123">
        <v>600.0</v>
      </c>
      <c r="H34" s="9">
        <v>0.558268953180328</v>
      </c>
    </row>
    <row r="35">
      <c r="A35" s="13" t="s">
        <v>48</v>
      </c>
      <c r="B35" s="9">
        <f>39*60</f>
        <v>2340</v>
      </c>
      <c r="C35" s="123">
        <v>2340.0</v>
      </c>
      <c r="H35" s="9">
        <v>0.556398491278689</v>
      </c>
    </row>
    <row r="36">
      <c r="A36" s="13" t="s">
        <v>49</v>
      </c>
      <c r="B36" s="9">
        <f>11*60</f>
        <v>660</v>
      </c>
      <c r="C36" s="123">
        <v>660.0</v>
      </c>
      <c r="H36" s="9">
        <v>0.765141394885246</v>
      </c>
    </row>
    <row r="37">
      <c r="A37" s="13" t="s">
        <v>50</v>
      </c>
      <c r="B37" s="9">
        <f>13*60</f>
        <v>780</v>
      </c>
      <c r="C37" s="123">
        <v>780.0</v>
      </c>
      <c r="H37" s="9">
        <v>0.484965325639344</v>
      </c>
    </row>
    <row r="38">
      <c r="A38" s="13"/>
      <c r="H38" s="9">
        <v>0.832069766295082</v>
      </c>
    </row>
    <row r="39">
      <c r="A39" s="13" t="s">
        <v>51</v>
      </c>
      <c r="B39" s="9">
        <f>7*60</f>
        <v>420</v>
      </c>
      <c r="C39" s="123">
        <v>420.0</v>
      </c>
      <c r="H39" s="9">
        <v>0.689996313180328</v>
      </c>
    </row>
    <row r="40">
      <c r="A40" s="13" t="s">
        <v>53</v>
      </c>
      <c r="B40" s="9">
        <f>11*60</f>
        <v>660</v>
      </c>
      <c r="C40" s="123">
        <v>660.0</v>
      </c>
      <c r="H40" s="9">
        <v>0.829480557114754</v>
      </c>
    </row>
    <row r="41">
      <c r="A41" s="13" t="s">
        <v>54</v>
      </c>
      <c r="B41" s="9">
        <f>7*60</f>
        <v>420</v>
      </c>
      <c r="C41" s="123">
        <v>420.0</v>
      </c>
      <c r="H41" s="9">
        <v>0.183060312131148</v>
      </c>
    </row>
    <row r="42">
      <c r="A42" s="13" t="s">
        <v>55</v>
      </c>
      <c r="B42" s="9">
        <f>(10+45/60)*60</f>
        <v>645</v>
      </c>
      <c r="C42" s="123">
        <v>645.0</v>
      </c>
      <c r="H42" s="9">
        <v>0.591802972327869</v>
      </c>
    </row>
    <row r="43">
      <c r="A43" s="18" t="s">
        <v>56</v>
      </c>
      <c r="B43" s="9">
        <f>12*60</f>
        <v>720</v>
      </c>
      <c r="C43" s="123">
        <v>720.0</v>
      </c>
      <c r="H43" s="9">
        <v>0.216853252196721</v>
      </c>
    </row>
    <row r="44">
      <c r="A44" s="13" t="s">
        <v>57</v>
      </c>
      <c r="B44" s="9">
        <f>23*60</f>
        <v>1380</v>
      </c>
      <c r="C44" s="123">
        <v>1380.0</v>
      </c>
      <c r="H44" s="9">
        <v>0.698439713573771</v>
      </c>
    </row>
    <row r="45">
      <c r="A45" s="13" t="s">
        <v>58</v>
      </c>
      <c r="B45" s="9">
        <f>17*60</f>
        <v>1020</v>
      </c>
      <c r="C45" s="123">
        <v>1020.0</v>
      </c>
      <c r="H45" s="9">
        <v>0.559354057442623</v>
      </c>
    </row>
    <row r="46">
      <c r="A46" s="13" t="s">
        <v>59</v>
      </c>
      <c r="B46" s="9">
        <f>12*60</f>
        <v>720</v>
      </c>
      <c r="C46" s="123">
        <v>720.0</v>
      </c>
    </row>
    <row r="47">
      <c r="A47" s="13"/>
    </row>
    <row r="48">
      <c r="A48" s="13" t="s">
        <v>60</v>
      </c>
      <c r="B48" s="9">
        <f>8*60</f>
        <v>480</v>
      </c>
      <c r="C48" s="123">
        <v>480.0</v>
      </c>
    </row>
    <row r="49">
      <c r="A49" s="13" t="s">
        <v>62</v>
      </c>
      <c r="B49" s="9">
        <f>7*60</f>
        <v>420</v>
      </c>
      <c r="C49" s="123">
        <v>420.0</v>
      </c>
    </row>
    <row r="50">
      <c r="A50" s="13" t="s">
        <v>63</v>
      </c>
      <c r="B50" s="9">
        <f t="shared" ref="B50:B51" si="2">21*60</f>
        <v>1260</v>
      </c>
      <c r="C50" s="123">
        <v>1260.0</v>
      </c>
    </row>
    <row r="51">
      <c r="A51" s="13" t="s">
        <v>64</v>
      </c>
      <c r="B51" s="9">
        <f t="shared" si="2"/>
        <v>1260</v>
      </c>
      <c r="C51" s="123">
        <v>1260.0</v>
      </c>
    </row>
    <row r="52">
      <c r="A52" s="13" t="s">
        <v>65</v>
      </c>
      <c r="B52" s="9">
        <f>11*60</f>
        <v>660</v>
      </c>
      <c r="C52" s="123">
        <v>660.0</v>
      </c>
    </row>
    <row r="53">
      <c r="A53" s="13" t="s">
        <v>66</v>
      </c>
      <c r="B53" s="9">
        <f>18*60</f>
        <v>1080</v>
      </c>
      <c r="C53" s="123">
        <v>1080.0</v>
      </c>
    </row>
    <row r="54">
      <c r="A54" s="36"/>
    </row>
    <row r="55">
      <c r="A55" s="39" t="s">
        <v>67</v>
      </c>
    </row>
    <row r="56">
      <c r="A56" s="39" t="s">
        <v>68</v>
      </c>
    </row>
    <row r="57">
      <c r="A57" s="39" t="s">
        <v>69</v>
      </c>
    </row>
    <row r="58">
      <c r="A58" s="35"/>
    </row>
    <row r="59">
      <c r="A59" s="35"/>
    </row>
    <row r="60">
      <c r="A60" s="35"/>
    </row>
    <row r="61">
      <c r="A61" s="35"/>
    </row>
    <row r="62">
      <c r="A62" s="35"/>
    </row>
    <row r="63">
      <c r="A63" s="35"/>
    </row>
    <row r="64">
      <c r="A64" s="35"/>
    </row>
    <row r="65">
      <c r="A65" s="35"/>
    </row>
    <row r="66">
      <c r="A66" s="35"/>
    </row>
    <row r="67">
      <c r="A67" s="35"/>
    </row>
    <row r="68">
      <c r="A68" s="35"/>
    </row>
    <row r="69">
      <c r="A69" s="35"/>
    </row>
    <row r="70">
      <c r="A70" s="35"/>
    </row>
    <row r="71">
      <c r="A71" s="35"/>
    </row>
    <row r="72">
      <c r="A72" s="35"/>
    </row>
    <row r="73">
      <c r="A73" s="35"/>
    </row>
    <row r="74">
      <c r="A74" s="35"/>
    </row>
    <row r="75">
      <c r="A75" s="35"/>
    </row>
    <row r="76">
      <c r="A76" s="35"/>
    </row>
    <row r="77">
      <c r="A77" s="35"/>
    </row>
    <row r="78">
      <c r="A78" s="35"/>
    </row>
    <row r="79">
      <c r="A79" s="35"/>
    </row>
    <row r="80">
      <c r="A80" s="35"/>
    </row>
    <row r="81">
      <c r="A81" s="35"/>
    </row>
    <row r="82">
      <c r="A82" s="35"/>
    </row>
    <row r="83">
      <c r="A83" s="35"/>
    </row>
    <row r="84">
      <c r="A84" s="35"/>
    </row>
    <row r="85">
      <c r="A85" s="35"/>
    </row>
    <row r="86">
      <c r="A86" s="35"/>
    </row>
    <row r="87">
      <c r="A87" s="35"/>
    </row>
    <row r="88">
      <c r="A88" s="35"/>
    </row>
    <row r="89">
      <c r="A89" s="35"/>
    </row>
    <row r="90">
      <c r="A90" s="35"/>
    </row>
    <row r="91">
      <c r="A91" s="35"/>
    </row>
    <row r="92">
      <c r="A92" s="35"/>
    </row>
    <row r="93">
      <c r="A93" s="35"/>
    </row>
    <row r="94">
      <c r="A94" s="35"/>
    </row>
    <row r="95">
      <c r="A95" s="35"/>
    </row>
    <row r="96">
      <c r="A96" s="35"/>
    </row>
    <row r="97">
      <c r="A97" s="35"/>
    </row>
    <row r="98">
      <c r="A98" s="35"/>
    </row>
    <row r="99">
      <c r="A99" s="35"/>
    </row>
    <row r="100">
      <c r="A100" s="35"/>
    </row>
    <row r="101">
      <c r="A101" s="35"/>
    </row>
    <row r="102">
      <c r="A102" s="35"/>
    </row>
    <row r="103">
      <c r="A103" s="35"/>
    </row>
    <row r="104">
      <c r="A104" s="35"/>
    </row>
    <row r="105">
      <c r="A105" s="35"/>
    </row>
    <row r="106">
      <c r="A106" s="35"/>
    </row>
    <row r="107">
      <c r="A107" s="35"/>
    </row>
    <row r="108">
      <c r="A108" s="35"/>
    </row>
    <row r="109">
      <c r="A109" s="35"/>
    </row>
    <row r="110">
      <c r="A110" s="35"/>
    </row>
    <row r="111">
      <c r="A111" s="35"/>
    </row>
    <row r="112">
      <c r="A112" s="35"/>
    </row>
    <row r="113">
      <c r="A113" s="35"/>
    </row>
    <row r="114">
      <c r="A114" s="35"/>
    </row>
    <row r="115">
      <c r="A115" s="35"/>
    </row>
    <row r="116">
      <c r="A116" s="35"/>
    </row>
    <row r="117">
      <c r="A117" s="35"/>
    </row>
    <row r="118">
      <c r="A118" s="35"/>
    </row>
    <row r="119">
      <c r="A119" s="35"/>
    </row>
    <row r="120">
      <c r="A120" s="35"/>
    </row>
    <row r="121">
      <c r="A121" s="35"/>
    </row>
    <row r="122">
      <c r="A122" s="35"/>
    </row>
    <row r="123">
      <c r="A123" s="35"/>
    </row>
    <row r="124">
      <c r="A124" s="35"/>
    </row>
    <row r="125">
      <c r="A125" s="35"/>
    </row>
    <row r="126">
      <c r="A126" s="35"/>
    </row>
    <row r="127">
      <c r="A127" s="35"/>
    </row>
    <row r="128">
      <c r="A128" s="35"/>
    </row>
    <row r="129">
      <c r="A129" s="35"/>
    </row>
    <row r="130">
      <c r="A130" s="35"/>
    </row>
    <row r="131">
      <c r="A131" s="35"/>
    </row>
    <row r="132">
      <c r="A132" s="35"/>
    </row>
    <row r="133">
      <c r="A133" s="35"/>
    </row>
    <row r="134">
      <c r="A134" s="35"/>
    </row>
    <row r="135">
      <c r="A135" s="35"/>
    </row>
    <row r="136">
      <c r="A136" s="35"/>
    </row>
    <row r="137">
      <c r="A137" s="35"/>
    </row>
    <row r="138">
      <c r="A138" s="35"/>
    </row>
    <row r="139">
      <c r="A139" s="35"/>
    </row>
    <row r="140">
      <c r="A140" s="35"/>
    </row>
    <row r="141">
      <c r="A141" s="35"/>
    </row>
    <row r="142">
      <c r="A142" s="35"/>
    </row>
    <row r="143">
      <c r="A143" s="35"/>
    </row>
    <row r="144">
      <c r="A144" s="35"/>
    </row>
    <row r="145">
      <c r="A145" s="35"/>
    </row>
    <row r="146">
      <c r="A146" s="35"/>
    </row>
    <row r="147">
      <c r="A147" s="35"/>
    </row>
    <row r="148">
      <c r="A148" s="35"/>
    </row>
    <row r="149">
      <c r="A149" s="35"/>
    </row>
    <row r="150">
      <c r="A150" s="35"/>
    </row>
    <row r="151">
      <c r="A151" s="35"/>
    </row>
    <row r="152">
      <c r="A152" s="35"/>
    </row>
    <row r="153">
      <c r="A153" s="35"/>
    </row>
    <row r="154">
      <c r="A154" s="35"/>
    </row>
    <row r="155">
      <c r="A155" s="35"/>
    </row>
    <row r="156">
      <c r="A156" s="35"/>
    </row>
    <row r="157">
      <c r="A157" s="35"/>
    </row>
    <row r="158">
      <c r="A158" s="35"/>
    </row>
    <row r="159">
      <c r="A159" s="35"/>
    </row>
    <row r="160">
      <c r="A160" s="35"/>
    </row>
    <row r="161">
      <c r="A161" s="35"/>
    </row>
    <row r="162">
      <c r="A162" s="35"/>
    </row>
    <row r="163">
      <c r="A163" s="35"/>
    </row>
    <row r="164">
      <c r="A164" s="35"/>
    </row>
    <row r="165">
      <c r="A165" s="35"/>
    </row>
    <row r="166">
      <c r="A166" s="35"/>
    </row>
    <row r="167">
      <c r="A167" s="35"/>
    </row>
    <row r="168">
      <c r="A168" s="35"/>
    </row>
    <row r="169">
      <c r="A169" s="35"/>
    </row>
    <row r="170">
      <c r="A170" s="35"/>
    </row>
    <row r="171">
      <c r="A171" s="35"/>
    </row>
    <row r="172">
      <c r="A172" s="35"/>
    </row>
    <row r="173">
      <c r="A173" s="35"/>
    </row>
    <row r="174">
      <c r="A174" s="35"/>
    </row>
    <row r="175">
      <c r="A175" s="35"/>
    </row>
    <row r="176">
      <c r="A176" s="35"/>
    </row>
    <row r="177">
      <c r="A177" s="35"/>
    </row>
    <row r="178">
      <c r="A178" s="35"/>
    </row>
    <row r="179">
      <c r="A179" s="35"/>
    </row>
    <row r="180">
      <c r="A180" s="35"/>
    </row>
    <row r="181">
      <c r="A181" s="35"/>
    </row>
    <row r="182">
      <c r="A182" s="35"/>
    </row>
    <row r="183">
      <c r="A183" s="35"/>
    </row>
    <row r="184">
      <c r="A184" s="35"/>
    </row>
    <row r="185">
      <c r="A185" s="35"/>
    </row>
    <row r="186">
      <c r="A186" s="35"/>
    </row>
    <row r="187">
      <c r="A187" s="35"/>
    </row>
    <row r="188">
      <c r="A188" s="35"/>
    </row>
    <row r="189">
      <c r="A189" s="35"/>
    </row>
    <row r="190">
      <c r="A190" s="35"/>
    </row>
    <row r="191">
      <c r="A191" s="35"/>
    </row>
    <row r="192">
      <c r="A192" s="35"/>
    </row>
    <row r="193">
      <c r="A193" s="35"/>
    </row>
    <row r="194">
      <c r="A194" s="35"/>
    </row>
    <row r="195">
      <c r="A195" s="35"/>
    </row>
    <row r="196">
      <c r="A196" s="35"/>
    </row>
    <row r="197">
      <c r="A197" s="35"/>
    </row>
    <row r="198">
      <c r="A198" s="35"/>
    </row>
    <row r="199">
      <c r="A199" s="35"/>
    </row>
    <row r="200">
      <c r="A200" s="35"/>
    </row>
    <row r="201">
      <c r="A201" s="35"/>
    </row>
    <row r="202">
      <c r="A202" s="35"/>
    </row>
    <row r="203">
      <c r="A203" s="35"/>
    </row>
    <row r="204">
      <c r="A204" s="35"/>
    </row>
    <row r="205">
      <c r="A205" s="35"/>
    </row>
    <row r="206">
      <c r="A206" s="35"/>
    </row>
    <row r="207">
      <c r="A207" s="35"/>
    </row>
    <row r="208">
      <c r="A208" s="35"/>
    </row>
    <row r="209">
      <c r="A209" s="35"/>
    </row>
    <row r="210">
      <c r="A210" s="35"/>
    </row>
    <row r="211">
      <c r="A211" s="35"/>
    </row>
    <row r="212">
      <c r="A212" s="35"/>
    </row>
    <row r="213">
      <c r="A213" s="35"/>
    </row>
    <row r="214">
      <c r="A214" s="35"/>
    </row>
    <row r="215">
      <c r="A215" s="35"/>
    </row>
    <row r="216">
      <c r="A216" s="35"/>
    </row>
    <row r="217">
      <c r="A217" s="35"/>
    </row>
    <row r="218">
      <c r="A218" s="35"/>
    </row>
    <row r="219">
      <c r="A219" s="35"/>
    </row>
    <row r="220">
      <c r="A220" s="35"/>
    </row>
    <row r="221">
      <c r="A221" s="35"/>
    </row>
    <row r="222">
      <c r="A222" s="35"/>
    </row>
    <row r="223">
      <c r="A223" s="35"/>
    </row>
    <row r="224">
      <c r="A224" s="35"/>
    </row>
    <row r="225">
      <c r="A225" s="35"/>
    </row>
    <row r="226">
      <c r="A226" s="35"/>
    </row>
    <row r="227">
      <c r="A227" s="35"/>
    </row>
    <row r="228">
      <c r="A228" s="35"/>
    </row>
    <row r="229">
      <c r="A229" s="35"/>
    </row>
    <row r="230">
      <c r="A230" s="35"/>
    </row>
    <row r="231">
      <c r="A231" s="35"/>
    </row>
    <row r="232">
      <c r="A232" s="35"/>
    </row>
    <row r="233">
      <c r="A233" s="35"/>
    </row>
    <row r="234">
      <c r="A234" s="35"/>
    </row>
    <row r="235">
      <c r="A235" s="35"/>
    </row>
    <row r="236">
      <c r="A236" s="35"/>
    </row>
    <row r="237">
      <c r="A237" s="35"/>
    </row>
    <row r="238">
      <c r="A238" s="35"/>
    </row>
    <row r="239">
      <c r="A239" s="35"/>
    </row>
    <row r="240">
      <c r="A240" s="35"/>
    </row>
    <row r="241">
      <c r="A241" s="35"/>
    </row>
    <row r="242">
      <c r="A242" s="35"/>
    </row>
    <row r="243">
      <c r="A243" s="35"/>
    </row>
    <row r="244">
      <c r="A244" s="35"/>
    </row>
    <row r="245">
      <c r="A245" s="35"/>
    </row>
    <row r="246">
      <c r="A246" s="35"/>
    </row>
    <row r="247">
      <c r="A247" s="35"/>
    </row>
    <row r="248">
      <c r="A248" s="35"/>
    </row>
    <row r="249">
      <c r="A249" s="35"/>
    </row>
    <row r="250">
      <c r="A250" s="35"/>
    </row>
    <row r="251">
      <c r="A251" s="35"/>
    </row>
    <row r="252">
      <c r="A252" s="35"/>
    </row>
    <row r="253">
      <c r="A253" s="35"/>
    </row>
    <row r="254">
      <c r="A254" s="35"/>
    </row>
    <row r="255">
      <c r="A255" s="35"/>
    </row>
    <row r="256">
      <c r="A256" s="35"/>
    </row>
    <row r="257">
      <c r="A257" s="35"/>
    </row>
    <row r="258">
      <c r="A258" s="35"/>
    </row>
    <row r="259">
      <c r="A259" s="35"/>
    </row>
    <row r="260">
      <c r="A260" s="35"/>
    </row>
    <row r="261">
      <c r="A261" s="35"/>
    </row>
    <row r="262">
      <c r="A262" s="35"/>
    </row>
    <row r="263">
      <c r="A263" s="35"/>
    </row>
    <row r="264">
      <c r="A264" s="35"/>
    </row>
    <row r="265">
      <c r="A265" s="35"/>
    </row>
    <row r="266">
      <c r="A266" s="35"/>
    </row>
    <row r="267">
      <c r="A267" s="35"/>
    </row>
    <row r="268">
      <c r="A268" s="35"/>
    </row>
    <row r="269">
      <c r="A269" s="35"/>
    </row>
    <row r="270">
      <c r="A270" s="35"/>
    </row>
    <row r="271">
      <c r="A271" s="35"/>
    </row>
    <row r="272">
      <c r="A272" s="35"/>
    </row>
    <row r="273">
      <c r="A273" s="35"/>
    </row>
    <row r="274">
      <c r="A274" s="35"/>
    </row>
    <row r="275">
      <c r="A275" s="35"/>
    </row>
    <row r="276">
      <c r="A276" s="35"/>
    </row>
    <row r="277">
      <c r="A277" s="35"/>
    </row>
    <row r="278">
      <c r="A278" s="35"/>
    </row>
    <row r="279">
      <c r="A279" s="35"/>
    </row>
    <row r="280">
      <c r="A280" s="35"/>
    </row>
    <row r="281">
      <c r="A281" s="35"/>
    </row>
    <row r="282">
      <c r="A282" s="35"/>
    </row>
    <row r="283">
      <c r="A283" s="35"/>
    </row>
    <row r="284">
      <c r="A284" s="35"/>
    </row>
    <row r="285">
      <c r="A285" s="35"/>
    </row>
    <row r="286">
      <c r="A286" s="35"/>
    </row>
    <row r="287">
      <c r="A287" s="35"/>
    </row>
    <row r="288">
      <c r="A288" s="35"/>
    </row>
    <row r="289">
      <c r="A289" s="35"/>
    </row>
    <row r="290">
      <c r="A290" s="35"/>
    </row>
    <row r="291">
      <c r="A291" s="35"/>
    </row>
    <row r="292">
      <c r="A292" s="35"/>
    </row>
    <row r="293">
      <c r="A293" s="35"/>
    </row>
    <row r="294">
      <c r="A294" s="35"/>
    </row>
    <row r="295">
      <c r="A295" s="35"/>
    </row>
    <row r="296">
      <c r="A296" s="35"/>
    </row>
    <row r="297">
      <c r="A297" s="35"/>
    </row>
    <row r="298">
      <c r="A298" s="35"/>
    </row>
    <row r="299">
      <c r="A299" s="35"/>
    </row>
    <row r="300">
      <c r="A300" s="35"/>
    </row>
    <row r="301">
      <c r="A301" s="35"/>
    </row>
    <row r="302">
      <c r="A302" s="35"/>
    </row>
    <row r="303">
      <c r="A303" s="35"/>
    </row>
    <row r="304">
      <c r="A304" s="35"/>
    </row>
    <row r="305">
      <c r="A305" s="35"/>
    </row>
    <row r="306">
      <c r="A306" s="35"/>
    </row>
    <row r="307">
      <c r="A307" s="35"/>
    </row>
    <row r="308">
      <c r="A308" s="35"/>
    </row>
    <row r="309">
      <c r="A309" s="35"/>
    </row>
    <row r="310">
      <c r="A310" s="35"/>
    </row>
    <row r="311">
      <c r="A311" s="35"/>
    </row>
    <row r="312">
      <c r="A312" s="35"/>
    </row>
    <row r="313">
      <c r="A313" s="35"/>
    </row>
    <row r="314">
      <c r="A314" s="35"/>
    </row>
    <row r="315">
      <c r="A315" s="35"/>
    </row>
    <row r="316">
      <c r="A316" s="35"/>
    </row>
    <row r="317">
      <c r="A317" s="35"/>
    </row>
    <row r="318">
      <c r="A318" s="35"/>
    </row>
    <row r="319">
      <c r="A319" s="35"/>
    </row>
    <row r="320">
      <c r="A320" s="35"/>
    </row>
    <row r="321">
      <c r="A321" s="35"/>
    </row>
    <row r="322">
      <c r="A322" s="35"/>
    </row>
    <row r="323">
      <c r="A323" s="35"/>
    </row>
    <row r="324">
      <c r="A324" s="35"/>
    </row>
    <row r="325">
      <c r="A325" s="35"/>
    </row>
    <row r="326">
      <c r="A326" s="35"/>
    </row>
    <row r="327">
      <c r="A327" s="35"/>
    </row>
    <row r="328">
      <c r="A328" s="35"/>
    </row>
    <row r="329">
      <c r="A329" s="35"/>
    </row>
    <row r="330">
      <c r="A330" s="35"/>
    </row>
    <row r="331">
      <c r="A331" s="35"/>
    </row>
    <row r="332">
      <c r="A332" s="35"/>
    </row>
    <row r="333">
      <c r="A333" s="35"/>
    </row>
    <row r="334">
      <c r="A334" s="35"/>
    </row>
    <row r="335">
      <c r="A335" s="35"/>
    </row>
    <row r="336">
      <c r="A336" s="35"/>
    </row>
    <row r="337">
      <c r="A337" s="35"/>
    </row>
    <row r="338">
      <c r="A338" s="35"/>
    </row>
    <row r="339">
      <c r="A339" s="35"/>
    </row>
    <row r="340">
      <c r="A340" s="35"/>
    </row>
    <row r="341">
      <c r="A341" s="35"/>
    </row>
    <row r="342">
      <c r="A342" s="35"/>
    </row>
    <row r="343">
      <c r="A343" s="35"/>
    </row>
    <row r="344">
      <c r="A344" s="35"/>
    </row>
    <row r="345">
      <c r="A345" s="35"/>
    </row>
    <row r="346">
      <c r="A346" s="35"/>
    </row>
    <row r="347">
      <c r="A347" s="35"/>
    </row>
    <row r="348">
      <c r="A348" s="35"/>
    </row>
    <row r="349">
      <c r="A349" s="35"/>
    </row>
    <row r="350">
      <c r="A350" s="35"/>
    </row>
    <row r="351">
      <c r="A351" s="35"/>
    </row>
    <row r="352">
      <c r="A352" s="35"/>
    </row>
    <row r="353">
      <c r="A353" s="35"/>
    </row>
    <row r="354">
      <c r="A354" s="35"/>
    </row>
    <row r="355">
      <c r="A355" s="35"/>
    </row>
    <row r="356">
      <c r="A356" s="35"/>
    </row>
    <row r="357">
      <c r="A357" s="35"/>
    </row>
    <row r="358">
      <c r="A358" s="35"/>
    </row>
    <row r="359">
      <c r="A359" s="35"/>
    </row>
    <row r="360">
      <c r="A360" s="35"/>
    </row>
    <row r="361">
      <c r="A361" s="35"/>
    </row>
    <row r="362">
      <c r="A362" s="35"/>
    </row>
    <row r="363">
      <c r="A363" s="35"/>
    </row>
    <row r="364">
      <c r="A364" s="35"/>
    </row>
    <row r="365">
      <c r="A365" s="35"/>
    </row>
    <row r="366">
      <c r="A366" s="35"/>
    </row>
    <row r="367">
      <c r="A367" s="35"/>
    </row>
    <row r="368">
      <c r="A368" s="35"/>
    </row>
    <row r="369">
      <c r="A369" s="35"/>
    </row>
    <row r="370">
      <c r="A370" s="35"/>
    </row>
    <row r="371">
      <c r="A371" s="35"/>
    </row>
    <row r="372">
      <c r="A372" s="35"/>
    </row>
    <row r="373">
      <c r="A373" s="35"/>
    </row>
    <row r="374">
      <c r="A374" s="35"/>
    </row>
    <row r="375">
      <c r="A375" s="35"/>
    </row>
    <row r="376">
      <c r="A376" s="35"/>
    </row>
    <row r="377">
      <c r="A377" s="35"/>
    </row>
    <row r="378">
      <c r="A378" s="35"/>
    </row>
    <row r="379">
      <c r="A379" s="35"/>
    </row>
    <row r="380">
      <c r="A380" s="35"/>
    </row>
    <row r="381">
      <c r="A381" s="35"/>
    </row>
    <row r="382">
      <c r="A382" s="35"/>
    </row>
    <row r="383">
      <c r="A383" s="35"/>
    </row>
    <row r="384">
      <c r="A384" s="35"/>
    </row>
    <row r="385">
      <c r="A385" s="35"/>
    </row>
    <row r="386">
      <c r="A386" s="35"/>
    </row>
    <row r="387">
      <c r="A387" s="35"/>
    </row>
    <row r="388">
      <c r="A388" s="35"/>
    </row>
    <row r="389">
      <c r="A389" s="35"/>
    </row>
    <row r="390">
      <c r="A390" s="35"/>
    </row>
    <row r="391">
      <c r="A391" s="35"/>
    </row>
    <row r="392">
      <c r="A392" s="35"/>
    </row>
    <row r="393">
      <c r="A393" s="35"/>
    </row>
    <row r="394">
      <c r="A394" s="35"/>
    </row>
    <row r="395">
      <c r="A395" s="35"/>
    </row>
    <row r="396">
      <c r="A396" s="35"/>
    </row>
    <row r="397">
      <c r="A397" s="35"/>
    </row>
    <row r="398">
      <c r="A398" s="35"/>
    </row>
    <row r="399">
      <c r="A399" s="35"/>
    </row>
    <row r="400">
      <c r="A400" s="35"/>
    </row>
    <row r="401">
      <c r="A401" s="35"/>
    </row>
    <row r="402">
      <c r="A402" s="35"/>
    </row>
    <row r="403">
      <c r="A403" s="35"/>
    </row>
    <row r="404">
      <c r="A404" s="35"/>
    </row>
    <row r="405">
      <c r="A405" s="35"/>
    </row>
    <row r="406">
      <c r="A406" s="35"/>
    </row>
    <row r="407">
      <c r="A407" s="35"/>
    </row>
    <row r="408">
      <c r="A408" s="35"/>
    </row>
    <row r="409">
      <c r="A409" s="35"/>
    </row>
    <row r="410">
      <c r="A410" s="35"/>
    </row>
    <row r="411">
      <c r="A411" s="35"/>
    </row>
    <row r="412">
      <c r="A412" s="35"/>
    </row>
    <row r="413">
      <c r="A413" s="35"/>
    </row>
    <row r="414">
      <c r="A414" s="35"/>
    </row>
    <row r="415">
      <c r="A415" s="35"/>
    </row>
    <row r="416">
      <c r="A416" s="35"/>
    </row>
    <row r="417">
      <c r="A417" s="35"/>
    </row>
    <row r="418">
      <c r="A418" s="35"/>
    </row>
    <row r="419">
      <c r="A419" s="35"/>
    </row>
    <row r="420">
      <c r="A420" s="35"/>
    </row>
    <row r="421">
      <c r="A421" s="35"/>
    </row>
    <row r="422">
      <c r="A422" s="35"/>
    </row>
    <row r="423">
      <c r="A423" s="35"/>
    </row>
    <row r="424">
      <c r="A424" s="35"/>
    </row>
    <row r="425">
      <c r="A425" s="35"/>
    </row>
    <row r="426">
      <c r="A426" s="35"/>
    </row>
    <row r="427">
      <c r="A427" s="35"/>
    </row>
    <row r="428">
      <c r="A428" s="35"/>
    </row>
    <row r="429">
      <c r="A429" s="35"/>
    </row>
    <row r="430">
      <c r="A430" s="35"/>
    </row>
    <row r="431">
      <c r="A431" s="35"/>
    </row>
    <row r="432">
      <c r="A432" s="35"/>
    </row>
    <row r="433">
      <c r="A433" s="35"/>
    </row>
    <row r="434">
      <c r="A434" s="35"/>
    </row>
    <row r="435">
      <c r="A435" s="35"/>
    </row>
    <row r="436">
      <c r="A436" s="35"/>
    </row>
    <row r="437">
      <c r="A437" s="35"/>
    </row>
    <row r="438">
      <c r="A438" s="35"/>
    </row>
    <row r="439">
      <c r="A439" s="35"/>
    </row>
    <row r="440">
      <c r="A440" s="35"/>
    </row>
    <row r="441">
      <c r="A441" s="35"/>
    </row>
    <row r="442">
      <c r="A442" s="35"/>
    </row>
    <row r="443">
      <c r="A443" s="35"/>
    </row>
    <row r="444">
      <c r="A444" s="35"/>
    </row>
    <row r="445">
      <c r="A445" s="35"/>
    </row>
    <row r="446">
      <c r="A446" s="35"/>
    </row>
    <row r="447">
      <c r="A447" s="35"/>
    </row>
    <row r="448">
      <c r="A448" s="35"/>
    </row>
    <row r="449">
      <c r="A449" s="35"/>
    </row>
    <row r="450">
      <c r="A450" s="35"/>
    </row>
    <row r="451">
      <c r="A451" s="35"/>
    </row>
    <row r="452">
      <c r="A452" s="35"/>
    </row>
    <row r="453">
      <c r="A453" s="35"/>
    </row>
    <row r="454">
      <c r="A454" s="35"/>
    </row>
    <row r="455">
      <c r="A455" s="35"/>
    </row>
    <row r="456">
      <c r="A456" s="35"/>
    </row>
    <row r="457">
      <c r="A457" s="35"/>
    </row>
    <row r="458">
      <c r="A458" s="35"/>
    </row>
    <row r="459">
      <c r="A459" s="35"/>
    </row>
    <row r="460">
      <c r="A460" s="35"/>
    </row>
    <row r="461">
      <c r="A461" s="35"/>
    </row>
    <row r="462">
      <c r="A462" s="35"/>
    </row>
    <row r="463">
      <c r="A463" s="35"/>
    </row>
    <row r="464">
      <c r="A464" s="35"/>
    </row>
    <row r="465">
      <c r="A465" s="35"/>
    </row>
    <row r="466">
      <c r="A466" s="35"/>
    </row>
    <row r="467">
      <c r="A467" s="35"/>
    </row>
    <row r="468">
      <c r="A468" s="35"/>
    </row>
    <row r="469">
      <c r="A469" s="35"/>
    </row>
    <row r="470">
      <c r="A470" s="35"/>
    </row>
    <row r="471">
      <c r="A471" s="35"/>
    </row>
    <row r="472">
      <c r="A472" s="35"/>
    </row>
    <row r="473">
      <c r="A473" s="35"/>
    </row>
    <row r="474">
      <c r="A474" s="35"/>
    </row>
    <row r="475">
      <c r="A475" s="35"/>
    </row>
    <row r="476">
      <c r="A476" s="35"/>
    </row>
    <row r="477">
      <c r="A477" s="35"/>
    </row>
    <row r="478">
      <c r="A478" s="35"/>
    </row>
    <row r="479">
      <c r="A479" s="35"/>
    </row>
    <row r="480">
      <c r="A480" s="35"/>
    </row>
    <row r="481">
      <c r="A481" s="35"/>
    </row>
    <row r="482">
      <c r="A482" s="35"/>
    </row>
    <row r="483">
      <c r="A483" s="35"/>
    </row>
    <row r="484">
      <c r="A484" s="35"/>
    </row>
    <row r="485">
      <c r="A485" s="35"/>
    </row>
    <row r="486">
      <c r="A486" s="35"/>
    </row>
    <row r="487">
      <c r="A487" s="35"/>
    </row>
    <row r="488">
      <c r="A488" s="35"/>
    </row>
    <row r="489">
      <c r="A489" s="35"/>
    </row>
    <row r="490">
      <c r="A490" s="35"/>
    </row>
    <row r="491">
      <c r="A491" s="35"/>
    </row>
    <row r="492">
      <c r="A492" s="35"/>
    </row>
    <row r="493">
      <c r="A493" s="35"/>
    </row>
    <row r="494">
      <c r="A494" s="35"/>
    </row>
    <row r="495">
      <c r="A495" s="35"/>
    </row>
    <row r="496">
      <c r="A496" s="35"/>
    </row>
    <row r="497">
      <c r="A497" s="35"/>
    </row>
    <row r="498">
      <c r="A498" s="35"/>
    </row>
    <row r="499">
      <c r="A499" s="35"/>
    </row>
    <row r="500">
      <c r="A500" s="35"/>
    </row>
    <row r="501">
      <c r="A501" s="35"/>
    </row>
    <row r="502">
      <c r="A502" s="35"/>
    </row>
    <row r="503">
      <c r="A503" s="35"/>
    </row>
    <row r="504">
      <c r="A504" s="35"/>
    </row>
    <row r="505">
      <c r="A505" s="35"/>
    </row>
    <row r="506">
      <c r="A506" s="35"/>
    </row>
    <row r="507">
      <c r="A507" s="35"/>
    </row>
    <row r="508">
      <c r="A508" s="35"/>
    </row>
    <row r="509">
      <c r="A509" s="35"/>
    </row>
    <row r="510">
      <c r="A510" s="35"/>
    </row>
    <row r="511">
      <c r="A511" s="35"/>
    </row>
    <row r="512">
      <c r="A512" s="35"/>
    </row>
    <row r="513">
      <c r="A513" s="35"/>
    </row>
    <row r="514">
      <c r="A514" s="35"/>
    </row>
    <row r="515">
      <c r="A515" s="35"/>
    </row>
    <row r="516">
      <c r="A516" s="35"/>
    </row>
    <row r="517">
      <c r="A517" s="35"/>
    </row>
    <row r="518">
      <c r="A518" s="35"/>
    </row>
    <row r="519">
      <c r="A519" s="35"/>
    </row>
    <row r="520">
      <c r="A520" s="35"/>
    </row>
    <row r="521">
      <c r="A521" s="35"/>
    </row>
    <row r="522">
      <c r="A522" s="35"/>
    </row>
    <row r="523">
      <c r="A523" s="35"/>
    </row>
    <row r="524">
      <c r="A524" s="35"/>
    </row>
    <row r="525">
      <c r="A525" s="35"/>
    </row>
    <row r="526">
      <c r="A526" s="35"/>
    </row>
    <row r="527">
      <c r="A527" s="35"/>
    </row>
    <row r="528">
      <c r="A528" s="35"/>
    </row>
    <row r="529">
      <c r="A529" s="35"/>
    </row>
    <row r="530">
      <c r="A530" s="35"/>
    </row>
    <row r="531">
      <c r="A531" s="35"/>
    </row>
    <row r="532">
      <c r="A532" s="35"/>
    </row>
    <row r="533">
      <c r="A533" s="35"/>
    </row>
    <row r="534">
      <c r="A534" s="35"/>
    </row>
    <row r="535">
      <c r="A535" s="35"/>
    </row>
    <row r="536">
      <c r="A536" s="35"/>
    </row>
    <row r="537">
      <c r="A537" s="35"/>
    </row>
    <row r="538">
      <c r="A538" s="35"/>
    </row>
    <row r="539">
      <c r="A539" s="35"/>
    </row>
    <row r="540">
      <c r="A540" s="35"/>
    </row>
    <row r="541">
      <c r="A541" s="35"/>
    </row>
    <row r="542">
      <c r="A542" s="35"/>
    </row>
    <row r="543">
      <c r="A543" s="35"/>
    </row>
    <row r="544">
      <c r="A544" s="35"/>
    </row>
    <row r="545">
      <c r="A545" s="35"/>
    </row>
    <row r="546">
      <c r="A546" s="35"/>
    </row>
    <row r="547">
      <c r="A547" s="35"/>
    </row>
    <row r="548">
      <c r="A548" s="35"/>
    </row>
    <row r="549">
      <c r="A549" s="35"/>
    </row>
    <row r="550">
      <c r="A550" s="35"/>
    </row>
    <row r="551">
      <c r="A551" s="35"/>
    </row>
    <row r="552">
      <c r="A552" s="35"/>
    </row>
    <row r="553">
      <c r="A553" s="35"/>
    </row>
    <row r="554">
      <c r="A554" s="35"/>
    </row>
    <row r="555">
      <c r="A555" s="35"/>
    </row>
    <row r="556">
      <c r="A556" s="35"/>
    </row>
    <row r="557">
      <c r="A557" s="35"/>
    </row>
    <row r="558">
      <c r="A558" s="35"/>
    </row>
    <row r="559">
      <c r="A559" s="35"/>
    </row>
    <row r="560">
      <c r="A560" s="35"/>
    </row>
    <row r="561">
      <c r="A561" s="35"/>
    </row>
    <row r="562">
      <c r="A562" s="35"/>
    </row>
    <row r="563">
      <c r="A563" s="35"/>
    </row>
    <row r="564">
      <c r="A564" s="35"/>
    </row>
    <row r="565">
      <c r="A565" s="35"/>
    </row>
    <row r="566">
      <c r="A566" s="35"/>
    </row>
    <row r="567">
      <c r="A567" s="35"/>
    </row>
    <row r="568">
      <c r="A568" s="35"/>
    </row>
    <row r="569">
      <c r="A569" s="35"/>
    </row>
    <row r="570">
      <c r="A570" s="35"/>
    </row>
    <row r="571">
      <c r="A571" s="35"/>
    </row>
    <row r="572">
      <c r="A572" s="35"/>
    </row>
    <row r="573">
      <c r="A573" s="35"/>
    </row>
    <row r="574">
      <c r="A574" s="35"/>
    </row>
    <row r="575">
      <c r="A575" s="35"/>
    </row>
    <row r="576">
      <c r="A576" s="35"/>
    </row>
    <row r="577">
      <c r="A577" s="35"/>
    </row>
    <row r="578">
      <c r="A578" s="35"/>
    </row>
    <row r="579">
      <c r="A579" s="35"/>
    </row>
    <row r="580">
      <c r="A580" s="35"/>
    </row>
    <row r="581">
      <c r="A581" s="35"/>
    </row>
    <row r="582">
      <c r="A582" s="35"/>
    </row>
    <row r="583">
      <c r="A583" s="35"/>
    </row>
    <row r="584">
      <c r="A584" s="35"/>
    </row>
    <row r="585">
      <c r="A585" s="35"/>
    </row>
    <row r="586">
      <c r="A586" s="35"/>
    </row>
    <row r="587">
      <c r="A587" s="35"/>
    </row>
    <row r="588">
      <c r="A588" s="35"/>
    </row>
    <row r="589">
      <c r="A589" s="35"/>
    </row>
    <row r="590">
      <c r="A590" s="35"/>
    </row>
    <row r="591">
      <c r="A591" s="35"/>
    </row>
    <row r="592">
      <c r="A592" s="35"/>
    </row>
    <row r="593">
      <c r="A593" s="35"/>
    </row>
    <row r="594">
      <c r="A594" s="35"/>
    </row>
    <row r="595">
      <c r="A595" s="35"/>
    </row>
    <row r="596">
      <c r="A596" s="35"/>
    </row>
    <row r="597">
      <c r="A597" s="35"/>
    </row>
    <row r="598">
      <c r="A598" s="35"/>
    </row>
    <row r="599">
      <c r="A599" s="35"/>
    </row>
    <row r="600">
      <c r="A600" s="35"/>
    </row>
    <row r="601">
      <c r="A601" s="35"/>
    </row>
    <row r="602">
      <c r="A602" s="35"/>
    </row>
    <row r="603">
      <c r="A603" s="35"/>
    </row>
    <row r="604">
      <c r="A604" s="35"/>
    </row>
    <row r="605">
      <c r="A605" s="35"/>
    </row>
    <row r="606">
      <c r="A606" s="35"/>
    </row>
    <row r="607">
      <c r="A607" s="35"/>
    </row>
    <row r="608">
      <c r="A608" s="35"/>
    </row>
    <row r="609">
      <c r="A609" s="35"/>
    </row>
    <row r="610">
      <c r="A610" s="35"/>
    </row>
    <row r="611">
      <c r="A611" s="35"/>
    </row>
    <row r="612">
      <c r="A612" s="35"/>
    </row>
    <row r="613">
      <c r="A613" s="35"/>
    </row>
    <row r="614">
      <c r="A614" s="35"/>
    </row>
    <row r="615">
      <c r="A615" s="35"/>
    </row>
    <row r="616">
      <c r="A616" s="35"/>
    </row>
    <row r="617">
      <c r="A617" s="35"/>
    </row>
    <row r="618">
      <c r="A618" s="35"/>
    </row>
    <row r="619">
      <c r="A619" s="35"/>
    </row>
    <row r="620">
      <c r="A620" s="35"/>
    </row>
    <row r="621">
      <c r="A621" s="35"/>
    </row>
    <row r="622">
      <c r="A622" s="35"/>
    </row>
    <row r="623">
      <c r="A623" s="35"/>
    </row>
    <row r="624">
      <c r="A624" s="35"/>
    </row>
    <row r="625">
      <c r="A625" s="35"/>
    </row>
    <row r="626">
      <c r="A626" s="35"/>
    </row>
    <row r="627">
      <c r="A627" s="35"/>
    </row>
    <row r="628">
      <c r="A628" s="35"/>
    </row>
    <row r="629">
      <c r="A629" s="35"/>
    </row>
    <row r="630">
      <c r="A630" s="35"/>
    </row>
    <row r="631">
      <c r="A631" s="35"/>
    </row>
    <row r="632">
      <c r="A632" s="35"/>
    </row>
    <row r="633">
      <c r="A633" s="35"/>
    </row>
    <row r="634">
      <c r="A634" s="35"/>
    </row>
    <row r="635">
      <c r="A635" s="35"/>
    </row>
    <row r="636">
      <c r="A636" s="35"/>
    </row>
    <row r="637">
      <c r="A637" s="35"/>
    </row>
    <row r="638">
      <c r="A638" s="35"/>
    </row>
    <row r="639">
      <c r="A639" s="35"/>
    </row>
    <row r="640">
      <c r="A640" s="35"/>
    </row>
    <row r="641">
      <c r="A641" s="35"/>
    </row>
    <row r="642">
      <c r="A642" s="35"/>
    </row>
    <row r="643">
      <c r="A643" s="35"/>
    </row>
    <row r="644">
      <c r="A644" s="35"/>
    </row>
    <row r="645">
      <c r="A645" s="35"/>
    </row>
    <row r="646">
      <c r="A646" s="35"/>
    </row>
    <row r="647">
      <c r="A647" s="35"/>
    </row>
    <row r="648">
      <c r="A648" s="35"/>
    </row>
    <row r="649">
      <c r="A649" s="35"/>
    </row>
    <row r="650">
      <c r="A650" s="35"/>
    </row>
    <row r="651">
      <c r="A651" s="35"/>
    </row>
    <row r="652">
      <c r="A652" s="35"/>
    </row>
    <row r="653">
      <c r="A653" s="35"/>
    </row>
    <row r="654">
      <c r="A654" s="35"/>
    </row>
    <row r="655">
      <c r="A655" s="35"/>
    </row>
    <row r="656">
      <c r="A656" s="35"/>
    </row>
    <row r="657">
      <c r="A657" s="35"/>
    </row>
    <row r="658">
      <c r="A658" s="35"/>
    </row>
    <row r="659">
      <c r="A659" s="35"/>
    </row>
    <row r="660">
      <c r="A660" s="35"/>
    </row>
    <row r="661">
      <c r="A661" s="35"/>
    </row>
    <row r="662">
      <c r="A662" s="35"/>
    </row>
    <row r="663">
      <c r="A663" s="35"/>
    </row>
    <row r="664">
      <c r="A664" s="35"/>
    </row>
    <row r="665">
      <c r="A665" s="35"/>
    </row>
    <row r="666">
      <c r="A666" s="35"/>
    </row>
    <row r="667">
      <c r="A667" s="35"/>
    </row>
    <row r="668">
      <c r="A668" s="35"/>
    </row>
    <row r="669">
      <c r="A669" s="35"/>
    </row>
    <row r="670">
      <c r="A670" s="35"/>
    </row>
    <row r="671">
      <c r="A671" s="35"/>
    </row>
    <row r="672">
      <c r="A672" s="35"/>
    </row>
    <row r="673">
      <c r="A673" s="35"/>
    </row>
    <row r="674">
      <c r="A674" s="35"/>
    </row>
    <row r="675">
      <c r="A675" s="35"/>
    </row>
    <row r="676">
      <c r="A676" s="35"/>
    </row>
    <row r="677">
      <c r="A677" s="35"/>
    </row>
    <row r="678">
      <c r="A678" s="35"/>
    </row>
    <row r="679">
      <c r="A679" s="35"/>
    </row>
    <row r="680">
      <c r="A680" s="35"/>
    </row>
    <row r="681">
      <c r="A681" s="35"/>
    </row>
    <row r="682">
      <c r="A682" s="35"/>
    </row>
    <row r="683">
      <c r="A683" s="35"/>
    </row>
    <row r="684">
      <c r="A684" s="35"/>
    </row>
    <row r="685">
      <c r="A685" s="35"/>
    </row>
    <row r="686">
      <c r="A686" s="35"/>
    </row>
    <row r="687">
      <c r="A687" s="35"/>
    </row>
    <row r="688">
      <c r="A688" s="35"/>
    </row>
    <row r="689">
      <c r="A689" s="35"/>
    </row>
    <row r="690">
      <c r="A690" s="35"/>
    </row>
    <row r="691">
      <c r="A691" s="35"/>
    </row>
    <row r="692">
      <c r="A692" s="35"/>
    </row>
    <row r="693">
      <c r="A693" s="35"/>
    </row>
    <row r="694">
      <c r="A694" s="35"/>
    </row>
    <row r="695">
      <c r="A695" s="35"/>
    </row>
    <row r="696">
      <c r="A696" s="35"/>
    </row>
    <row r="697">
      <c r="A697" s="35"/>
    </row>
    <row r="698">
      <c r="A698" s="35"/>
    </row>
    <row r="699">
      <c r="A699" s="35"/>
    </row>
    <row r="700">
      <c r="A700" s="35"/>
    </row>
    <row r="701">
      <c r="A701" s="35"/>
    </row>
    <row r="702">
      <c r="A702" s="35"/>
    </row>
    <row r="703">
      <c r="A703" s="35"/>
    </row>
    <row r="704">
      <c r="A704" s="35"/>
    </row>
    <row r="705">
      <c r="A705" s="35"/>
    </row>
    <row r="706">
      <c r="A706" s="35"/>
    </row>
    <row r="707">
      <c r="A707" s="35"/>
    </row>
    <row r="708">
      <c r="A708" s="35"/>
    </row>
    <row r="709">
      <c r="A709" s="35"/>
    </row>
    <row r="710">
      <c r="A710" s="35"/>
    </row>
    <row r="711">
      <c r="A711" s="35"/>
    </row>
    <row r="712">
      <c r="A712" s="35"/>
    </row>
    <row r="713">
      <c r="A713" s="35"/>
    </row>
    <row r="714">
      <c r="A714" s="35"/>
    </row>
    <row r="715">
      <c r="A715" s="35"/>
    </row>
    <row r="716">
      <c r="A716" s="35"/>
    </row>
    <row r="717">
      <c r="A717" s="35"/>
    </row>
    <row r="718">
      <c r="A718" s="35"/>
    </row>
    <row r="719">
      <c r="A719" s="35"/>
    </row>
    <row r="720">
      <c r="A720" s="35"/>
    </row>
    <row r="721">
      <c r="A721" s="35"/>
    </row>
    <row r="722">
      <c r="A722" s="35"/>
    </row>
    <row r="723">
      <c r="A723" s="35"/>
    </row>
    <row r="724">
      <c r="A724" s="35"/>
    </row>
    <row r="725">
      <c r="A725" s="35"/>
    </row>
    <row r="726">
      <c r="A726" s="35"/>
    </row>
    <row r="727">
      <c r="A727" s="35"/>
    </row>
    <row r="728">
      <c r="A728" s="35"/>
    </row>
    <row r="729">
      <c r="A729" s="35"/>
    </row>
    <row r="730">
      <c r="A730" s="35"/>
    </row>
    <row r="731">
      <c r="A731" s="35"/>
    </row>
    <row r="732">
      <c r="A732" s="35"/>
    </row>
    <row r="733">
      <c r="A733" s="35"/>
    </row>
    <row r="734">
      <c r="A734" s="35"/>
    </row>
    <row r="735">
      <c r="A735" s="35"/>
    </row>
    <row r="736">
      <c r="A736" s="35"/>
    </row>
    <row r="737">
      <c r="A737" s="35"/>
    </row>
    <row r="738">
      <c r="A738" s="35"/>
    </row>
    <row r="739">
      <c r="A739" s="35"/>
    </row>
    <row r="740">
      <c r="A740" s="35"/>
    </row>
    <row r="741">
      <c r="A741" s="35"/>
    </row>
    <row r="742">
      <c r="A742" s="35"/>
    </row>
    <row r="743">
      <c r="A743" s="35"/>
    </row>
    <row r="744">
      <c r="A744" s="35"/>
    </row>
    <row r="745">
      <c r="A745" s="35"/>
    </row>
    <row r="746">
      <c r="A746" s="35"/>
    </row>
    <row r="747">
      <c r="A747" s="35"/>
    </row>
    <row r="748">
      <c r="A748" s="35"/>
    </row>
    <row r="749">
      <c r="A749" s="35"/>
    </row>
    <row r="750">
      <c r="A750" s="35"/>
    </row>
    <row r="751">
      <c r="A751" s="35"/>
    </row>
    <row r="752">
      <c r="A752" s="35"/>
    </row>
    <row r="753">
      <c r="A753" s="35"/>
    </row>
    <row r="754">
      <c r="A754" s="35"/>
    </row>
    <row r="755">
      <c r="A755" s="35"/>
    </row>
    <row r="756">
      <c r="A756" s="35"/>
    </row>
    <row r="757">
      <c r="A757" s="35"/>
    </row>
    <row r="758">
      <c r="A758" s="35"/>
    </row>
    <row r="759">
      <c r="A759" s="35"/>
    </row>
    <row r="760">
      <c r="A760" s="35"/>
    </row>
    <row r="761">
      <c r="A761" s="35"/>
    </row>
    <row r="762">
      <c r="A762" s="35"/>
    </row>
    <row r="763">
      <c r="A763" s="35"/>
    </row>
    <row r="764">
      <c r="A764" s="35"/>
    </row>
    <row r="765">
      <c r="A765" s="35"/>
    </row>
    <row r="766">
      <c r="A766" s="35"/>
    </row>
    <row r="767">
      <c r="A767" s="35"/>
    </row>
    <row r="768">
      <c r="A768" s="35"/>
    </row>
    <row r="769">
      <c r="A769" s="35"/>
    </row>
    <row r="770">
      <c r="A770" s="35"/>
    </row>
    <row r="771">
      <c r="A771" s="35"/>
    </row>
    <row r="772">
      <c r="A772" s="35"/>
    </row>
    <row r="773">
      <c r="A773" s="35"/>
    </row>
    <row r="774">
      <c r="A774" s="35"/>
    </row>
    <row r="775">
      <c r="A775" s="35"/>
    </row>
    <row r="776">
      <c r="A776" s="35"/>
    </row>
    <row r="777">
      <c r="A777" s="35"/>
    </row>
    <row r="778">
      <c r="A778" s="35"/>
    </row>
    <row r="779">
      <c r="A779" s="35"/>
    </row>
    <row r="780">
      <c r="A780" s="35"/>
    </row>
    <row r="781">
      <c r="A781" s="35"/>
    </row>
    <row r="782">
      <c r="A782" s="35"/>
    </row>
    <row r="783">
      <c r="A783" s="35"/>
    </row>
    <row r="784">
      <c r="A784" s="35"/>
    </row>
    <row r="785">
      <c r="A785" s="35"/>
    </row>
    <row r="786">
      <c r="A786" s="35"/>
    </row>
    <row r="787">
      <c r="A787" s="35"/>
    </row>
    <row r="788">
      <c r="A788" s="35"/>
    </row>
    <row r="789">
      <c r="A789" s="35"/>
    </row>
    <row r="790">
      <c r="A790" s="35"/>
    </row>
    <row r="791">
      <c r="A791" s="35"/>
    </row>
    <row r="792">
      <c r="A792" s="35"/>
    </row>
    <row r="793">
      <c r="A793" s="35"/>
    </row>
    <row r="794">
      <c r="A794" s="35"/>
    </row>
    <row r="795">
      <c r="A795" s="35"/>
    </row>
    <row r="796">
      <c r="A796" s="35"/>
    </row>
    <row r="797">
      <c r="A797" s="35"/>
    </row>
    <row r="798">
      <c r="A798" s="35"/>
    </row>
    <row r="799">
      <c r="A799" s="35"/>
    </row>
    <row r="800">
      <c r="A800" s="35"/>
    </row>
    <row r="801">
      <c r="A801" s="35"/>
    </row>
    <row r="802">
      <c r="A802" s="35"/>
    </row>
    <row r="803">
      <c r="A803" s="35"/>
    </row>
    <row r="804">
      <c r="A804" s="35"/>
    </row>
    <row r="805">
      <c r="A805" s="35"/>
    </row>
    <row r="806">
      <c r="A806" s="35"/>
    </row>
    <row r="807">
      <c r="A807" s="35"/>
    </row>
    <row r="808">
      <c r="A808" s="35"/>
    </row>
    <row r="809">
      <c r="A809" s="35"/>
    </row>
    <row r="810">
      <c r="A810" s="35"/>
    </row>
    <row r="811">
      <c r="A811" s="35"/>
    </row>
    <row r="812">
      <c r="A812" s="35"/>
    </row>
    <row r="813">
      <c r="A813" s="35"/>
    </row>
    <row r="814">
      <c r="A814" s="35"/>
    </row>
    <row r="815">
      <c r="A815" s="35"/>
    </row>
    <row r="816">
      <c r="A816" s="35"/>
    </row>
    <row r="817">
      <c r="A817" s="35"/>
    </row>
    <row r="818">
      <c r="A818" s="35"/>
    </row>
    <row r="819">
      <c r="A819" s="35"/>
    </row>
    <row r="820">
      <c r="A820" s="35"/>
    </row>
    <row r="821">
      <c r="A821" s="35"/>
    </row>
    <row r="822">
      <c r="A822" s="35"/>
    </row>
    <row r="823">
      <c r="A823" s="35"/>
    </row>
    <row r="824">
      <c r="A824" s="35"/>
    </row>
    <row r="825">
      <c r="A825" s="35"/>
    </row>
    <row r="826">
      <c r="A826" s="35"/>
    </row>
    <row r="827">
      <c r="A827" s="35"/>
    </row>
    <row r="828">
      <c r="A828" s="35"/>
    </row>
    <row r="829">
      <c r="A829" s="35"/>
    </row>
    <row r="830">
      <c r="A830" s="35"/>
    </row>
    <row r="831">
      <c r="A831" s="35"/>
    </row>
    <row r="832">
      <c r="A832" s="35"/>
    </row>
    <row r="833">
      <c r="A833" s="35"/>
    </row>
    <row r="834">
      <c r="A834" s="35"/>
    </row>
    <row r="835">
      <c r="A835" s="35"/>
    </row>
    <row r="836">
      <c r="A836" s="35"/>
    </row>
    <row r="837">
      <c r="A837" s="35"/>
    </row>
    <row r="838">
      <c r="A838" s="35"/>
    </row>
    <row r="839">
      <c r="A839" s="35"/>
    </row>
    <row r="840">
      <c r="A840" s="35"/>
    </row>
    <row r="841">
      <c r="A841" s="35"/>
    </row>
    <row r="842">
      <c r="A842" s="35"/>
    </row>
    <row r="843">
      <c r="A843" s="35"/>
    </row>
    <row r="844">
      <c r="A844" s="35"/>
    </row>
    <row r="845">
      <c r="A845" s="35"/>
    </row>
    <row r="846">
      <c r="A846" s="35"/>
    </row>
    <row r="847">
      <c r="A847" s="35"/>
    </row>
    <row r="848">
      <c r="A848" s="35"/>
    </row>
    <row r="849">
      <c r="A849" s="35"/>
    </row>
    <row r="850">
      <c r="A850" s="35"/>
    </row>
    <row r="851">
      <c r="A851" s="35"/>
    </row>
    <row r="852">
      <c r="A852" s="35"/>
    </row>
    <row r="853">
      <c r="A853" s="35"/>
    </row>
    <row r="854">
      <c r="A854" s="35"/>
    </row>
    <row r="855">
      <c r="A855" s="35"/>
    </row>
    <row r="856">
      <c r="A856" s="35"/>
    </row>
    <row r="857">
      <c r="A857" s="35"/>
    </row>
    <row r="858">
      <c r="A858" s="35"/>
    </row>
    <row r="859">
      <c r="A859" s="35"/>
    </row>
    <row r="860">
      <c r="A860" s="35"/>
    </row>
    <row r="861">
      <c r="A861" s="35"/>
    </row>
    <row r="862">
      <c r="A862" s="35"/>
    </row>
    <row r="863">
      <c r="A863" s="35"/>
    </row>
    <row r="864">
      <c r="A864" s="35"/>
    </row>
    <row r="865">
      <c r="A865" s="35"/>
    </row>
    <row r="866">
      <c r="A866" s="35"/>
    </row>
    <row r="867">
      <c r="A867" s="35"/>
    </row>
    <row r="868">
      <c r="A868" s="35"/>
    </row>
    <row r="869">
      <c r="A869" s="35"/>
    </row>
    <row r="870">
      <c r="A870" s="35"/>
    </row>
    <row r="871">
      <c r="A871" s="35"/>
    </row>
    <row r="872">
      <c r="A872" s="35"/>
    </row>
    <row r="873">
      <c r="A873" s="35"/>
    </row>
    <row r="874">
      <c r="A874" s="35"/>
    </row>
    <row r="875">
      <c r="A875" s="35"/>
    </row>
    <row r="876">
      <c r="A876" s="35"/>
    </row>
    <row r="877">
      <c r="A877" s="35"/>
    </row>
    <row r="878">
      <c r="A878" s="35"/>
    </row>
    <row r="879">
      <c r="A879" s="35"/>
    </row>
    <row r="880">
      <c r="A880" s="35"/>
    </row>
    <row r="881">
      <c r="A881" s="35"/>
    </row>
    <row r="882">
      <c r="A882" s="35"/>
    </row>
    <row r="883">
      <c r="A883" s="35"/>
    </row>
    <row r="884">
      <c r="A884" s="35"/>
    </row>
    <row r="885">
      <c r="A885" s="35"/>
    </row>
    <row r="886">
      <c r="A886" s="35"/>
    </row>
    <row r="887">
      <c r="A887" s="35"/>
    </row>
    <row r="888">
      <c r="A888" s="35"/>
    </row>
    <row r="889">
      <c r="A889" s="35"/>
    </row>
    <row r="890">
      <c r="A890" s="35"/>
    </row>
    <row r="891">
      <c r="A891" s="35"/>
    </row>
    <row r="892">
      <c r="A892" s="35"/>
    </row>
    <row r="893">
      <c r="A893" s="35"/>
    </row>
    <row r="894">
      <c r="A894" s="35"/>
    </row>
    <row r="895">
      <c r="A895" s="35"/>
    </row>
    <row r="896">
      <c r="A896" s="35"/>
    </row>
    <row r="897">
      <c r="A897" s="35"/>
    </row>
    <row r="898">
      <c r="A898" s="35"/>
    </row>
    <row r="899">
      <c r="A899" s="35"/>
    </row>
    <row r="900">
      <c r="A900" s="35"/>
    </row>
    <row r="901">
      <c r="A901" s="35"/>
    </row>
    <row r="902">
      <c r="A902" s="35"/>
    </row>
    <row r="903">
      <c r="A903" s="35"/>
    </row>
    <row r="904">
      <c r="A904" s="35"/>
    </row>
    <row r="905">
      <c r="A905" s="35"/>
    </row>
    <row r="906">
      <c r="A906" s="35"/>
    </row>
    <row r="907">
      <c r="A907" s="35"/>
    </row>
    <row r="908">
      <c r="A908" s="35"/>
    </row>
    <row r="909">
      <c r="A909" s="35"/>
    </row>
    <row r="910">
      <c r="A910" s="35"/>
    </row>
    <row r="911">
      <c r="A911" s="35"/>
    </row>
    <row r="912">
      <c r="A912" s="35"/>
    </row>
    <row r="913">
      <c r="A913" s="35"/>
    </row>
    <row r="914">
      <c r="A914" s="35"/>
    </row>
    <row r="915">
      <c r="A915" s="35"/>
    </row>
    <row r="916">
      <c r="A916" s="35"/>
    </row>
    <row r="917">
      <c r="A917" s="35"/>
    </row>
    <row r="918">
      <c r="A918" s="35"/>
    </row>
    <row r="919">
      <c r="A919" s="35"/>
    </row>
    <row r="920">
      <c r="A920" s="35"/>
    </row>
    <row r="921">
      <c r="A921" s="35"/>
    </row>
    <row r="922">
      <c r="A922" s="35"/>
    </row>
    <row r="923">
      <c r="A923" s="35"/>
    </row>
    <row r="924">
      <c r="A924" s="35"/>
    </row>
    <row r="925">
      <c r="A925" s="35"/>
    </row>
    <row r="926">
      <c r="A926" s="35"/>
    </row>
    <row r="927">
      <c r="A927" s="35"/>
    </row>
    <row r="928">
      <c r="A928" s="35"/>
    </row>
    <row r="929">
      <c r="A929" s="35"/>
    </row>
    <row r="930">
      <c r="A930" s="35"/>
    </row>
    <row r="931">
      <c r="A931" s="35"/>
    </row>
    <row r="932">
      <c r="A932" s="35"/>
    </row>
    <row r="933">
      <c r="A933" s="35"/>
    </row>
    <row r="934">
      <c r="A934" s="35"/>
    </row>
    <row r="935">
      <c r="A935" s="35"/>
    </row>
    <row r="936">
      <c r="A936" s="35"/>
    </row>
    <row r="937">
      <c r="A937" s="35"/>
    </row>
    <row r="938">
      <c r="A938" s="35"/>
    </row>
    <row r="939">
      <c r="A939" s="35"/>
    </row>
    <row r="940">
      <c r="A940" s="35"/>
    </row>
    <row r="941">
      <c r="A941" s="35"/>
    </row>
    <row r="942">
      <c r="A942" s="35"/>
    </row>
    <row r="943">
      <c r="A943" s="35"/>
    </row>
    <row r="944">
      <c r="A944" s="35"/>
    </row>
    <row r="945">
      <c r="A945" s="35"/>
    </row>
    <row r="946">
      <c r="A946" s="35"/>
    </row>
    <row r="947">
      <c r="A947" s="35"/>
    </row>
    <row r="948">
      <c r="A948" s="35"/>
    </row>
    <row r="949">
      <c r="A949" s="35"/>
    </row>
    <row r="950">
      <c r="A950" s="35"/>
    </row>
    <row r="951">
      <c r="A951" s="35"/>
    </row>
    <row r="952">
      <c r="A952" s="35"/>
    </row>
    <row r="953">
      <c r="A953" s="35"/>
    </row>
    <row r="954">
      <c r="A954" s="35"/>
    </row>
    <row r="955">
      <c r="A955" s="35"/>
    </row>
    <row r="956">
      <c r="A956" s="35"/>
    </row>
    <row r="957">
      <c r="A957" s="35"/>
    </row>
    <row r="958">
      <c r="A958" s="35"/>
    </row>
    <row r="959">
      <c r="A959" s="35"/>
    </row>
    <row r="960">
      <c r="A960" s="35"/>
    </row>
    <row r="961">
      <c r="A961" s="35"/>
    </row>
    <row r="962">
      <c r="A962" s="35"/>
    </row>
    <row r="963">
      <c r="A963" s="35"/>
    </row>
    <row r="964">
      <c r="A964" s="35"/>
    </row>
    <row r="965">
      <c r="A965" s="35"/>
    </row>
    <row r="966">
      <c r="A966" s="35"/>
    </row>
    <row r="967">
      <c r="A967" s="35"/>
    </row>
    <row r="968">
      <c r="A968" s="35"/>
    </row>
    <row r="969">
      <c r="A969" s="35"/>
    </row>
    <row r="970">
      <c r="A970" s="35"/>
    </row>
    <row r="971">
      <c r="A971" s="35"/>
    </row>
    <row r="972">
      <c r="A972" s="35"/>
    </row>
    <row r="973">
      <c r="A973" s="35"/>
    </row>
    <row r="974">
      <c r="A974" s="35"/>
    </row>
    <row r="975">
      <c r="A975" s="35"/>
    </row>
    <row r="976">
      <c r="A976" s="35"/>
    </row>
    <row r="977">
      <c r="A977" s="35"/>
    </row>
    <row r="978">
      <c r="A978" s="35"/>
    </row>
    <row r="979">
      <c r="A979" s="35"/>
    </row>
    <row r="980">
      <c r="A980" s="35"/>
    </row>
    <row r="981">
      <c r="A981" s="35"/>
    </row>
    <row r="982">
      <c r="A982" s="35"/>
    </row>
    <row r="983">
      <c r="A983" s="35"/>
    </row>
    <row r="984">
      <c r="A984" s="35"/>
    </row>
    <row r="985">
      <c r="A985" s="35"/>
    </row>
    <row r="986">
      <c r="A986" s="35"/>
    </row>
    <row r="987">
      <c r="A987" s="35"/>
    </row>
    <row r="988">
      <c r="A988" s="35"/>
    </row>
    <row r="989">
      <c r="A989" s="35"/>
    </row>
    <row r="990">
      <c r="A990" s="35"/>
    </row>
    <row r="991">
      <c r="A991" s="35"/>
    </row>
    <row r="992">
      <c r="A992" s="35"/>
    </row>
    <row r="993">
      <c r="A993" s="35"/>
    </row>
    <row r="994">
      <c r="A994" s="35"/>
    </row>
    <row r="995">
      <c r="A995" s="35"/>
    </row>
    <row r="996">
      <c r="A996" s="35"/>
    </row>
    <row r="997">
      <c r="A997" s="35"/>
    </row>
    <row r="998">
      <c r="A998" s="35"/>
    </row>
    <row r="999">
      <c r="A999" s="35"/>
    </row>
    <row r="1000">
      <c r="A1000" s="35"/>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c r="C1" s="124" t="s">
        <v>0</v>
      </c>
      <c r="D1" s="125" t="s">
        <v>91</v>
      </c>
      <c r="E1" s="125" t="s">
        <v>92</v>
      </c>
      <c r="F1" s="125" t="s">
        <v>93</v>
      </c>
      <c r="G1" s="125" t="s">
        <v>94</v>
      </c>
      <c r="H1" s="124" t="s">
        <v>95</v>
      </c>
      <c r="I1" s="125" t="s">
        <v>96</v>
      </c>
      <c r="J1" s="125" t="s">
        <v>97</v>
      </c>
      <c r="K1" s="125" t="s">
        <v>98</v>
      </c>
      <c r="L1" s="124" t="s">
        <v>99</v>
      </c>
      <c r="M1" s="125" t="s">
        <v>100</v>
      </c>
      <c r="N1" s="124" t="s">
        <v>101</v>
      </c>
      <c r="O1" s="124" t="s">
        <v>102</v>
      </c>
      <c r="P1" s="124" t="s">
        <v>103</v>
      </c>
      <c r="Q1" s="124" t="s">
        <v>104</v>
      </c>
      <c r="R1" s="124" t="s">
        <v>105</v>
      </c>
      <c r="S1" s="124" t="s">
        <v>106</v>
      </c>
      <c r="T1" s="124" t="s">
        <v>107</v>
      </c>
      <c r="U1" s="124" t="s">
        <v>108</v>
      </c>
      <c r="V1" s="124" t="s">
        <v>109</v>
      </c>
      <c r="W1" s="124" t="s">
        <v>110</v>
      </c>
      <c r="X1" s="124" t="s">
        <v>111</v>
      </c>
      <c r="Y1" s="124" t="s">
        <v>112</v>
      </c>
      <c r="Z1" s="124" t="s">
        <v>113</v>
      </c>
      <c r="AA1" s="126" t="s">
        <v>114</v>
      </c>
      <c r="AB1" s="126" t="s">
        <v>115</v>
      </c>
      <c r="AC1" s="124" t="s">
        <v>116</v>
      </c>
      <c r="AD1" s="124" t="s">
        <v>117</v>
      </c>
      <c r="AE1" s="126" t="s">
        <v>118</v>
      </c>
      <c r="AF1" s="124" t="s">
        <v>119</v>
      </c>
      <c r="AG1" s="126" t="s">
        <v>120</v>
      </c>
      <c r="AH1" s="124" t="s">
        <v>121</v>
      </c>
      <c r="AI1" s="124" t="s">
        <v>122</v>
      </c>
      <c r="AJ1" s="124" t="s">
        <v>123</v>
      </c>
      <c r="AK1" s="124" t="s">
        <v>124</v>
      </c>
      <c r="AL1" s="124" t="s">
        <v>125</v>
      </c>
      <c r="AM1" s="124" t="s">
        <v>126</v>
      </c>
      <c r="AN1" s="124" t="s">
        <v>127</v>
      </c>
      <c r="AO1" s="124" t="s">
        <v>128</v>
      </c>
      <c r="AP1" s="124" t="s">
        <v>129</v>
      </c>
      <c r="AQ1" s="124" t="s">
        <v>130</v>
      </c>
      <c r="AR1" s="124" t="s">
        <v>131</v>
      </c>
      <c r="AS1" s="124" t="s">
        <v>132</v>
      </c>
      <c r="AT1" s="124" t="s">
        <v>133</v>
      </c>
      <c r="AU1" s="124" t="s">
        <v>134</v>
      </c>
      <c r="AV1" s="124" t="s">
        <v>135</v>
      </c>
      <c r="AW1" s="124" t="s">
        <v>136</v>
      </c>
      <c r="AX1" s="124" t="s">
        <v>137</v>
      </c>
      <c r="AY1" s="124" t="s">
        <v>138</v>
      </c>
      <c r="AZ1" s="124" t="s">
        <v>139</v>
      </c>
      <c r="BA1" s="124" t="s">
        <v>140</v>
      </c>
      <c r="BB1" s="126" t="s">
        <v>141</v>
      </c>
      <c r="BC1" s="124" t="s">
        <v>142</v>
      </c>
      <c r="BD1" s="124" t="s">
        <v>143</v>
      </c>
      <c r="BE1" s="124" t="s">
        <v>144</v>
      </c>
      <c r="BF1" s="124" t="s">
        <v>145</v>
      </c>
      <c r="BG1" s="124" t="s">
        <v>146</v>
      </c>
      <c r="BH1" s="124" t="s">
        <v>147</v>
      </c>
      <c r="BI1" s="124" t="s">
        <v>148</v>
      </c>
      <c r="BJ1" s="124" t="s">
        <v>149</v>
      </c>
      <c r="BK1" s="124" t="s">
        <v>150</v>
      </c>
      <c r="BL1" s="124" t="s">
        <v>151</v>
      </c>
      <c r="BM1" s="124" t="s">
        <v>152</v>
      </c>
      <c r="BN1" s="126" t="s">
        <v>153</v>
      </c>
      <c r="BO1" s="124" t="s">
        <v>154</v>
      </c>
      <c r="BP1" s="124" t="s">
        <v>155</v>
      </c>
      <c r="BQ1" s="124" t="s">
        <v>156</v>
      </c>
      <c r="BR1" s="124" t="s">
        <v>157</v>
      </c>
      <c r="BS1" s="124" t="s">
        <v>158</v>
      </c>
      <c r="BT1" s="124" t="s">
        <v>159</v>
      </c>
      <c r="BU1" s="124" t="s">
        <v>160</v>
      </c>
      <c r="BV1" s="124" t="s">
        <v>161</v>
      </c>
      <c r="BW1" s="124" t="s">
        <v>162</v>
      </c>
      <c r="BX1" s="124" t="s">
        <v>151</v>
      </c>
      <c r="BY1" s="124" t="s">
        <v>163</v>
      </c>
      <c r="BZ1" s="124" t="s">
        <v>164</v>
      </c>
      <c r="CA1" s="124" t="s">
        <v>165</v>
      </c>
      <c r="CB1" s="124" t="s">
        <v>166</v>
      </c>
      <c r="CC1" s="124" t="s">
        <v>167</v>
      </c>
      <c r="CD1" s="124" t="s">
        <v>168</v>
      </c>
      <c r="CE1" s="124" t="s">
        <v>169</v>
      </c>
      <c r="CF1" s="124" t="s">
        <v>170</v>
      </c>
      <c r="CG1" s="124" t="s">
        <v>171</v>
      </c>
      <c r="CH1" s="124" t="s">
        <v>172</v>
      </c>
      <c r="CI1" s="124" t="s">
        <v>173</v>
      </c>
      <c r="CJ1" s="124" t="s">
        <v>174</v>
      </c>
      <c r="CK1" s="124" t="s">
        <v>175</v>
      </c>
      <c r="CL1" s="124" t="s">
        <v>176</v>
      </c>
      <c r="CM1" s="124" t="s">
        <v>177</v>
      </c>
      <c r="CN1" s="124" t="s">
        <v>178</v>
      </c>
      <c r="CO1" s="124" t="s">
        <v>179</v>
      </c>
      <c r="CP1" s="124" t="s">
        <v>180</v>
      </c>
      <c r="CQ1" s="124" t="s">
        <v>181</v>
      </c>
      <c r="CR1" s="124" t="s">
        <v>182</v>
      </c>
      <c r="CS1" s="124" t="s">
        <v>183</v>
      </c>
      <c r="CT1" s="124" t="s">
        <v>184</v>
      </c>
      <c r="CU1" s="124" t="s">
        <v>185</v>
      </c>
      <c r="CV1" s="124" t="s">
        <v>186</v>
      </c>
      <c r="CW1" s="124" t="s">
        <v>187</v>
      </c>
      <c r="CX1" s="127" t="s">
        <v>188</v>
      </c>
      <c r="CY1" s="124" t="s">
        <v>189</v>
      </c>
      <c r="CZ1" s="127" t="s">
        <v>190</v>
      </c>
      <c r="DA1" s="127" t="s">
        <v>191</v>
      </c>
      <c r="DB1" s="127" t="s">
        <v>192</v>
      </c>
      <c r="DC1" s="124" t="s">
        <v>193</v>
      </c>
      <c r="DD1" s="124" t="s">
        <v>194</v>
      </c>
      <c r="DE1" s="124" t="s">
        <v>195</v>
      </c>
      <c r="DF1" s="124" t="s">
        <v>196</v>
      </c>
      <c r="DG1" s="124" t="s">
        <v>197</v>
      </c>
      <c r="DH1" s="124" t="s">
        <v>198</v>
      </c>
      <c r="DI1" s="124" t="s">
        <v>199</v>
      </c>
      <c r="DJ1" s="124" t="s">
        <v>200</v>
      </c>
      <c r="DK1" s="124" t="s">
        <v>201</v>
      </c>
      <c r="DL1" s="124" t="s">
        <v>202</v>
      </c>
      <c r="DM1" s="124" t="s">
        <v>203</v>
      </c>
      <c r="DN1" s="124" t="s">
        <v>204</v>
      </c>
      <c r="DO1" s="127" t="s">
        <v>205</v>
      </c>
      <c r="DP1" s="124" t="s">
        <v>206</v>
      </c>
      <c r="DQ1" s="124" t="s">
        <v>207</v>
      </c>
      <c r="DR1" s="124" t="s">
        <v>208</v>
      </c>
      <c r="DS1" s="127" t="s">
        <v>209</v>
      </c>
      <c r="DT1" s="128" t="s">
        <v>210</v>
      </c>
      <c r="DU1" s="124" t="s">
        <v>211</v>
      </c>
      <c r="DV1" s="124" t="s">
        <v>212</v>
      </c>
      <c r="DW1" s="127" t="s">
        <v>213</v>
      </c>
      <c r="DX1" s="124" t="s">
        <v>214</v>
      </c>
      <c r="DY1" s="124" t="s">
        <v>215</v>
      </c>
      <c r="DZ1" s="124" t="s">
        <v>216</v>
      </c>
      <c r="EA1" s="127" t="s">
        <v>217</v>
      </c>
      <c r="EB1" s="124" t="s">
        <v>218</v>
      </c>
      <c r="EC1" s="124" t="s">
        <v>219</v>
      </c>
      <c r="ED1" s="124" t="s">
        <v>220</v>
      </c>
      <c r="EE1" s="124" t="s">
        <v>221</v>
      </c>
      <c r="EF1" s="124" t="s">
        <v>222</v>
      </c>
      <c r="EG1" s="124" t="s">
        <v>223</v>
      </c>
      <c r="EH1" s="124" t="s">
        <v>224</v>
      </c>
      <c r="EI1" s="124" t="s">
        <v>225</v>
      </c>
      <c r="EJ1" s="124" t="s">
        <v>226</v>
      </c>
      <c r="EK1" s="129" t="s">
        <v>227</v>
      </c>
      <c r="EL1" s="129" t="s">
        <v>228</v>
      </c>
      <c r="EM1" s="129" t="s">
        <v>229</v>
      </c>
      <c r="EN1" s="130" t="s">
        <v>230</v>
      </c>
      <c r="EO1" s="129" t="s">
        <v>231</v>
      </c>
      <c r="EP1" s="129" t="s">
        <v>232</v>
      </c>
      <c r="EQ1" s="129" t="s">
        <v>233</v>
      </c>
      <c r="ER1" s="129" t="s">
        <v>234</v>
      </c>
      <c r="ES1" s="129" t="s">
        <v>235</v>
      </c>
      <c r="ET1" s="129" t="s">
        <v>236</v>
      </c>
      <c r="EU1" s="129" t="s">
        <v>237</v>
      </c>
      <c r="EV1" s="130" t="s">
        <v>238</v>
      </c>
      <c r="EW1" s="129" t="s">
        <v>239</v>
      </c>
      <c r="EX1" s="130" t="s">
        <v>240</v>
      </c>
      <c r="EY1" s="129" t="s">
        <v>241</v>
      </c>
      <c r="EZ1" s="130" t="s">
        <v>242</v>
      </c>
      <c r="FA1" s="129" t="s">
        <v>243</v>
      </c>
      <c r="FB1" s="129" t="s">
        <v>244</v>
      </c>
      <c r="FC1" s="130" t="s">
        <v>245</v>
      </c>
      <c r="FD1" s="129" t="s">
        <v>246</v>
      </c>
      <c r="FE1" s="129" t="s">
        <v>247</v>
      </c>
      <c r="FF1" s="129" t="s">
        <v>248</v>
      </c>
      <c r="FG1" s="129" t="s">
        <v>249</v>
      </c>
      <c r="FH1" s="130" t="s">
        <v>250</v>
      </c>
      <c r="FI1" s="130" t="s">
        <v>251</v>
      </c>
      <c r="FJ1" s="130" t="s">
        <v>252</v>
      </c>
      <c r="FK1" s="130" t="s">
        <v>253</v>
      </c>
      <c r="FL1" s="130" t="s">
        <v>254</v>
      </c>
      <c r="FM1" s="124" t="s">
        <v>255</v>
      </c>
      <c r="FN1" s="124" t="s">
        <v>256</v>
      </c>
      <c r="FO1" s="130" t="s">
        <v>257</v>
      </c>
      <c r="FP1" s="130" t="s">
        <v>258</v>
      </c>
      <c r="FQ1" s="130" t="s">
        <v>259</v>
      </c>
      <c r="FR1" s="131" t="s">
        <v>260</v>
      </c>
      <c r="FS1" s="130" t="s">
        <v>261</v>
      </c>
      <c r="FT1" s="130" t="s">
        <v>262</v>
      </c>
      <c r="FU1" s="130" t="s">
        <v>263</v>
      </c>
      <c r="FV1" s="130" t="s">
        <v>264</v>
      </c>
      <c r="FW1" s="130" t="s">
        <v>265</v>
      </c>
      <c r="FX1" s="130" t="s">
        <v>266</v>
      </c>
      <c r="FY1" s="130" t="s">
        <v>267</v>
      </c>
      <c r="FZ1" s="130" t="s">
        <v>268</v>
      </c>
      <c r="GA1" s="130" t="s">
        <v>269</v>
      </c>
      <c r="GB1" s="130" t="s">
        <v>270</v>
      </c>
      <c r="GC1" s="130" t="s">
        <v>271</v>
      </c>
      <c r="GD1" s="130" t="s">
        <v>272</v>
      </c>
      <c r="GE1" s="130" t="s">
        <v>273</v>
      </c>
      <c r="GF1" s="130" t="s">
        <v>274</v>
      </c>
      <c r="GG1" s="130" t="s">
        <v>275</v>
      </c>
      <c r="GH1" s="130" t="s">
        <v>276</v>
      </c>
      <c r="GI1" s="130" t="s">
        <v>277</v>
      </c>
      <c r="GJ1" s="130" t="s">
        <v>278</v>
      </c>
      <c r="GK1" s="130" t="s">
        <v>279</v>
      </c>
      <c r="GL1" s="130" t="s">
        <v>280</v>
      </c>
      <c r="GM1" s="130" t="s">
        <v>281</v>
      </c>
      <c r="GN1" s="130" t="s">
        <v>282</v>
      </c>
      <c r="GO1" s="130" t="s">
        <v>283</v>
      </c>
      <c r="GP1" s="130" t="s">
        <v>284</v>
      </c>
      <c r="GQ1" s="124" t="s">
        <v>285</v>
      </c>
      <c r="GR1" s="124" t="s">
        <v>286</v>
      </c>
      <c r="GS1" s="130" t="s">
        <v>287</v>
      </c>
      <c r="GT1" s="130" t="s">
        <v>288</v>
      </c>
      <c r="GU1" s="130" t="s">
        <v>289</v>
      </c>
      <c r="GV1" s="130" t="s">
        <v>290</v>
      </c>
      <c r="GW1" s="130" t="s">
        <v>291</v>
      </c>
      <c r="GX1" s="130" t="s">
        <v>292</v>
      </c>
      <c r="GY1" s="130" t="s">
        <v>293</v>
      </c>
      <c r="GZ1" s="130" t="s">
        <v>294</v>
      </c>
      <c r="HA1" s="130" t="s">
        <v>295</v>
      </c>
      <c r="HB1" s="130" t="s">
        <v>296</v>
      </c>
      <c r="HC1" s="130" t="s">
        <v>297</v>
      </c>
      <c r="HD1" s="130" t="s">
        <v>298</v>
      </c>
      <c r="HE1" s="130" t="s">
        <v>299</v>
      </c>
      <c r="HF1" s="130" t="s">
        <v>300</v>
      </c>
      <c r="HG1" s="130" t="s">
        <v>301</v>
      </c>
      <c r="HH1" s="130" t="s">
        <v>302</v>
      </c>
      <c r="HI1" s="130" t="s">
        <v>303</v>
      </c>
      <c r="HJ1" s="130" t="s">
        <v>304</v>
      </c>
      <c r="HK1" s="130" t="s">
        <v>305</v>
      </c>
      <c r="HL1" s="130" t="s">
        <v>306</v>
      </c>
      <c r="HM1" s="130" t="s">
        <v>307</v>
      </c>
      <c r="HN1" s="130" t="s">
        <v>308</v>
      </c>
      <c r="HO1" s="130" t="s">
        <v>309</v>
      </c>
      <c r="HP1" s="130" t="s">
        <v>310</v>
      </c>
      <c r="HQ1" s="130" t="s">
        <v>311</v>
      </c>
      <c r="HR1" s="130" t="s">
        <v>312</v>
      </c>
      <c r="HS1" s="130" t="s">
        <v>313</v>
      </c>
      <c r="HT1" s="130" t="s">
        <v>314</v>
      </c>
      <c r="HU1" s="124" t="s">
        <v>315</v>
      </c>
      <c r="HV1" s="124" t="s">
        <v>316</v>
      </c>
      <c r="HW1" s="130" t="s">
        <v>317</v>
      </c>
      <c r="HX1" s="130" t="s">
        <v>318</v>
      </c>
      <c r="HY1" s="130" t="s">
        <v>319</v>
      </c>
      <c r="HZ1" s="130" t="s">
        <v>320</v>
      </c>
      <c r="IA1" s="129" t="s">
        <v>321</v>
      </c>
      <c r="IB1" s="129" t="s">
        <v>322</v>
      </c>
      <c r="IC1" s="129" t="s">
        <v>323</v>
      </c>
      <c r="ID1" s="129" t="s">
        <v>324</v>
      </c>
      <c r="IE1" s="129" t="s">
        <v>325</v>
      </c>
      <c r="IF1" s="129" t="s">
        <v>326</v>
      </c>
      <c r="IG1" s="129" t="s">
        <v>327</v>
      </c>
      <c r="IH1" s="130" t="s">
        <v>328</v>
      </c>
      <c r="II1" s="130" t="s">
        <v>329</v>
      </c>
      <c r="IJ1" s="130" t="s">
        <v>330</v>
      </c>
      <c r="IK1" s="130" t="s">
        <v>331</v>
      </c>
      <c r="IL1" s="130" t="s">
        <v>332</v>
      </c>
      <c r="IM1" s="130" t="s">
        <v>333</v>
      </c>
      <c r="IN1" s="130" t="s">
        <v>334</v>
      </c>
      <c r="IO1" s="130" t="s">
        <v>335</v>
      </c>
      <c r="IP1" s="130" t="s">
        <v>336</v>
      </c>
      <c r="IQ1" s="130" t="s">
        <v>337</v>
      </c>
      <c r="IR1" s="130" t="s">
        <v>338</v>
      </c>
      <c r="IS1" s="130" t="s">
        <v>339</v>
      </c>
      <c r="IT1" s="130" t="s">
        <v>340</v>
      </c>
      <c r="IU1" s="130" t="s">
        <v>341</v>
      </c>
      <c r="IV1" s="130" t="s">
        <v>342</v>
      </c>
      <c r="IW1" s="130" t="s">
        <v>343</v>
      </c>
      <c r="IX1" s="130" t="s">
        <v>344</v>
      </c>
      <c r="IY1" s="124" t="s">
        <v>345</v>
      </c>
      <c r="IZ1" s="124" t="s">
        <v>346</v>
      </c>
      <c r="JA1" s="129" t="s">
        <v>347</v>
      </c>
      <c r="JB1" s="129" t="s">
        <v>348</v>
      </c>
      <c r="JC1" s="129" t="s">
        <v>349</v>
      </c>
      <c r="JD1" s="130" t="s">
        <v>350</v>
      </c>
      <c r="JE1" s="129" t="s">
        <v>351</v>
      </c>
      <c r="JF1" s="129" t="s">
        <v>352</v>
      </c>
      <c r="JG1" s="129" t="s">
        <v>353</v>
      </c>
      <c r="JH1" s="129" t="s">
        <v>354</v>
      </c>
      <c r="JI1" s="129" t="s">
        <v>355</v>
      </c>
      <c r="JJ1" s="129" t="s">
        <v>356</v>
      </c>
      <c r="JK1" s="129" t="s">
        <v>357</v>
      </c>
      <c r="JL1" s="130" t="s">
        <v>358</v>
      </c>
      <c r="JM1" s="130" t="s">
        <v>359</v>
      </c>
      <c r="JN1" s="130" t="s">
        <v>360</v>
      </c>
      <c r="JO1" s="130" t="s">
        <v>361</v>
      </c>
      <c r="JP1" s="130" t="s">
        <v>362</v>
      </c>
      <c r="JQ1" s="130" t="s">
        <v>363</v>
      </c>
      <c r="JR1" s="130" t="s">
        <v>364</v>
      </c>
      <c r="JS1" s="130" t="s">
        <v>365</v>
      </c>
      <c r="JT1" s="130" t="s">
        <v>366</v>
      </c>
      <c r="JU1" s="130" t="s">
        <v>367</v>
      </c>
      <c r="JV1" s="130" t="s">
        <v>368</v>
      </c>
      <c r="JW1" s="130" t="s">
        <v>369</v>
      </c>
      <c r="JX1" s="130" t="s">
        <v>370</v>
      </c>
      <c r="JY1" s="130" t="s">
        <v>371</v>
      </c>
      <c r="JZ1" s="130" t="s">
        <v>372</v>
      </c>
      <c r="KA1" s="130" t="s">
        <v>373</v>
      </c>
      <c r="KB1" s="130" t="s">
        <v>374</v>
      </c>
      <c r="KC1" s="124" t="s">
        <v>375</v>
      </c>
      <c r="KD1" s="124" t="s">
        <v>376</v>
      </c>
      <c r="KE1" s="124" t="s">
        <v>377</v>
      </c>
      <c r="KF1" s="124" t="s">
        <v>378</v>
      </c>
      <c r="KG1" s="124" t="s">
        <v>379</v>
      </c>
      <c r="KH1" s="132" t="s">
        <v>380</v>
      </c>
      <c r="KI1" s="132" t="s">
        <v>381</v>
      </c>
      <c r="KJ1" s="132" t="s">
        <v>382</v>
      </c>
      <c r="KK1" s="132" t="s">
        <v>383</v>
      </c>
      <c r="KL1" s="125" t="s">
        <v>384</v>
      </c>
      <c r="KM1" s="125" t="s">
        <v>385</v>
      </c>
      <c r="KN1" s="125" t="s">
        <v>386</v>
      </c>
      <c r="KO1" s="125" t="s">
        <v>387</v>
      </c>
      <c r="KP1" s="125" t="s">
        <v>388</v>
      </c>
      <c r="KQ1" s="125" t="s">
        <v>389</v>
      </c>
      <c r="KR1" s="125" t="s">
        <v>390</v>
      </c>
      <c r="KS1" s="125" t="s">
        <v>93</v>
      </c>
      <c r="KT1" s="125" t="s">
        <v>94</v>
      </c>
      <c r="KU1" s="125" t="s">
        <v>391</v>
      </c>
      <c r="KV1" s="125" t="s">
        <v>392</v>
      </c>
      <c r="KW1" s="125" t="s">
        <v>393</v>
      </c>
      <c r="KX1" s="125" t="s">
        <v>394</v>
      </c>
      <c r="KY1" s="125" t="s">
        <v>395</v>
      </c>
      <c r="KZ1" s="125" t="s">
        <v>396</v>
      </c>
      <c r="LA1" s="125" t="s">
        <v>397</v>
      </c>
      <c r="LC1" s="124" t="s">
        <v>398</v>
      </c>
      <c r="LD1" s="124" t="s">
        <v>399</v>
      </c>
      <c r="LE1" s="124" t="s">
        <v>400</v>
      </c>
      <c r="LF1" s="124" t="s">
        <v>401</v>
      </c>
      <c r="LG1" s="124" t="s">
        <v>402</v>
      </c>
      <c r="LH1" s="124" t="s">
        <v>403</v>
      </c>
      <c r="LI1" s="124" t="s">
        <v>404</v>
      </c>
      <c r="LJ1" s="124" t="s">
        <v>405</v>
      </c>
      <c r="LK1" s="124" t="s">
        <v>406</v>
      </c>
      <c r="LL1" s="124" t="s">
        <v>407</v>
      </c>
      <c r="LM1" s="124" t="s">
        <v>408</v>
      </c>
      <c r="LN1" s="124" t="s">
        <v>409</v>
      </c>
      <c r="LO1" s="124" t="s">
        <v>410</v>
      </c>
      <c r="LP1" s="124" t="s">
        <v>411</v>
      </c>
      <c r="LQ1" s="124" t="s">
        <v>412</v>
      </c>
      <c r="LR1" s="124" t="s">
        <v>413</v>
      </c>
      <c r="LS1" s="124" t="s">
        <v>414</v>
      </c>
      <c r="LT1" s="124" t="s">
        <v>415</v>
      </c>
      <c r="LU1" s="124" t="s">
        <v>416</v>
      </c>
      <c r="LV1" s="124" t="s">
        <v>417</v>
      </c>
      <c r="LW1" s="124" t="s">
        <v>418</v>
      </c>
      <c r="LX1" s="124" t="s">
        <v>419</v>
      </c>
      <c r="LY1" s="124" t="s">
        <v>420</v>
      </c>
      <c r="LZ1" s="124" t="s">
        <v>421</v>
      </c>
      <c r="MA1" s="124" t="s">
        <v>422</v>
      </c>
      <c r="MB1" s="124" t="s">
        <v>423</v>
      </c>
      <c r="MC1" s="124" t="s">
        <v>424</v>
      </c>
      <c r="MD1" s="124" t="s">
        <v>425</v>
      </c>
      <c r="ME1" s="124" t="s">
        <v>426</v>
      </c>
      <c r="MF1" s="124" t="s">
        <v>427</v>
      </c>
      <c r="MG1" s="124" t="s">
        <v>428</v>
      </c>
      <c r="MH1" s="124" t="s">
        <v>429</v>
      </c>
      <c r="MI1" s="124" t="s">
        <v>430</v>
      </c>
      <c r="MJ1" s="124" t="s">
        <v>431</v>
      </c>
      <c r="MK1" s="124" t="s">
        <v>432</v>
      </c>
      <c r="ML1" s="124" t="s">
        <v>433</v>
      </c>
      <c r="MM1" s="124" t="s">
        <v>434</v>
      </c>
      <c r="MN1" s="124" t="s">
        <v>435</v>
      </c>
      <c r="MO1" s="124" t="s">
        <v>436</v>
      </c>
      <c r="MP1" s="124" t="s">
        <v>437</v>
      </c>
      <c r="MQ1" s="124" t="s">
        <v>438</v>
      </c>
      <c r="MR1" s="124" t="s">
        <v>439</v>
      </c>
      <c r="MS1" s="124" t="s">
        <v>440</v>
      </c>
      <c r="MT1" s="124" t="s">
        <v>441</v>
      </c>
    </row>
    <row r="2">
      <c r="A2" s="133" t="s">
        <v>76</v>
      </c>
      <c r="B2" s="29"/>
    </row>
    <row r="3">
      <c r="A3" s="6" t="s">
        <v>13</v>
      </c>
      <c r="B3" s="7" t="s">
        <v>14</v>
      </c>
    </row>
    <row r="4">
      <c r="A4" s="13" t="s">
        <v>16</v>
      </c>
      <c r="B4" s="14"/>
    </row>
    <row r="5">
      <c r="A5" s="13" t="s">
        <v>17</v>
      </c>
      <c r="B5" s="14"/>
    </row>
    <row r="6">
      <c r="A6" s="13" t="s">
        <v>18</v>
      </c>
      <c r="B6" s="14"/>
    </row>
    <row r="7">
      <c r="A7" s="13" t="s">
        <v>19</v>
      </c>
      <c r="B7" s="17"/>
    </row>
    <row r="8">
      <c r="A8" s="18"/>
      <c r="B8" s="19"/>
    </row>
    <row r="9">
      <c r="A9" s="13" t="s">
        <v>20</v>
      </c>
      <c r="B9" s="21" t="s">
        <v>21</v>
      </c>
      <c r="C9" s="134" t="s">
        <v>20</v>
      </c>
      <c r="D9" s="135" t="s">
        <v>442</v>
      </c>
      <c r="E9" s="135"/>
      <c r="F9" s="136">
        <v>8.0</v>
      </c>
      <c r="G9" s="136">
        <v>1.0</v>
      </c>
      <c r="H9" s="135" t="s">
        <v>443</v>
      </c>
      <c r="I9" s="137"/>
      <c r="J9" s="137" t="s">
        <v>444</v>
      </c>
      <c r="K9" s="137" t="s">
        <v>445</v>
      </c>
      <c r="L9" s="135" t="s">
        <v>446</v>
      </c>
      <c r="M9" s="138" t="s">
        <v>447</v>
      </c>
      <c r="N9" s="137" t="str">
        <f t="shared" ref="N9:N15" si="1">EJ9</f>
        <v/>
      </c>
      <c r="O9" s="137"/>
      <c r="P9" s="137" t="str">
        <f t="shared" ref="P9:P15" si="2">FN9</f>
        <v/>
      </c>
      <c r="Q9" s="137"/>
      <c r="R9" s="137" t="str">
        <f t="shared" ref="R9:R15" si="3">GR9</f>
        <v/>
      </c>
      <c r="S9" s="137" t="str">
        <f t="shared" ref="S9:S15" si="4">HV9</f>
        <v/>
      </c>
      <c r="T9" s="137" t="str">
        <f t="shared" ref="T9:T15" si="5">IZ9</f>
        <v/>
      </c>
      <c r="U9" s="137"/>
      <c r="V9" s="137"/>
      <c r="W9" s="137"/>
      <c r="X9" s="136">
        <v>356.0</v>
      </c>
      <c r="Y9" s="139">
        <v>42975.0</v>
      </c>
      <c r="Z9" s="140">
        <v>0.50625</v>
      </c>
      <c r="AA9" s="135" t="s">
        <v>448</v>
      </c>
      <c r="AB9" s="140">
        <v>0.5125347222222222</v>
      </c>
      <c r="AC9" s="139">
        <v>42975.0</v>
      </c>
      <c r="AD9" s="139">
        <v>42975.0</v>
      </c>
      <c r="AE9" s="140">
        <v>0.10694444444444444</v>
      </c>
      <c r="AF9" s="140">
        <v>0.6152777777777778</v>
      </c>
      <c r="AG9" s="140">
        <v>0.6180555555555556</v>
      </c>
      <c r="AH9" s="141">
        <v>0.0060648148148148145</v>
      </c>
      <c r="AI9" s="142"/>
      <c r="AJ9" s="142"/>
      <c r="AK9" s="142"/>
      <c r="AL9" s="142"/>
      <c r="AM9" s="142"/>
      <c r="AN9" s="142"/>
      <c r="AO9" s="142"/>
      <c r="AP9" s="142"/>
      <c r="AQ9" s="142"/>
      <c r="AR9" s="142"/>
      <c r="AS9" s="142"/>
      <c r="AT9" s="142"/>
      <c r="AU9" s="142"/>
      <c r="AV9" s="142"/>
      <c r="AW9" s="136">
        <v>0.5</v>
      </c>
      <c r="AX9" s="136">
        <v>3.55</v>
      </c>
      <c r="AY9" s="137"/>
      <c r="AZ9" s="137"/>
      <c r="BA9" s="137"/>
      <c r="BB9" s="140">
        <v>0.4774305555555556</v>
      </c>
      <c r="BC9" s="136">
        <v>7.388</v>
      </c>
      <c r="BD9" s="136">
        <v>45.0</v>
      </c>
      <c r="BE9" s="136">
        <v>215.0</v>
      </c>
      <c r="BF9" s="136">
        <v>27.1</v>
      </c>
      <c r="BG9" s="136">
        <v>139.0</v>
      </c>
      <c r="BH9" s="136">
        <v>4.4</v>
      </c>
      <c r="BI9" s="136">
        <v>1.45</v>
      </c>
      <c r="BJ9" s="136">
        <v>167.0</v>
      </c>
      <c r="BK9" s="136">
        <v>14.3</v>
      </c>
      <c r="BL9" s="136">
        <v>12.2</v>
      </c>
      <c r="BM9" s="136">
        <v>-2.1</v>
      </c>
      <c r="BN9" s="140">
        <v>0.5354513888888889</v>
      </c>
      <c r="BO9" s="143"/>
      <c r="BP9" s="136">
        <v>7.389</v>
      </c>
      <c r="BQ9" s="136">
        <v>48.8</v>
      </c>
      <c r="BR9" s="136">
        <v>273.0</v>
      </c>
      <c r="BS9" s="136">
        <v>29.5</v>
      </c>
      <c r="BT9" s="136">
        <v>143.0</v>
      </c>
      <c r="BU9" s="136">
        <v>3.7</v>
      </c>
      <c r="BV9" s="136">
        <v>1.33</v>
      </c>
      <c r="BW9" s="136">
        <v>199.0</v>
      </c>
      <c r="BX9" s="144">
        <v>12.2</v>
      </c>
      <c r="BY9" s="143"/>
      <c r="BZ9" s="137"/>
      <c r="CA9" s="137"/>
      <c r="CB9" s="137"/>
      <c r="CC9" s="137"/>
      <c r="CD9" s="137"/>
      <c r="CE9" s="137"/>
      <c r="CF9" s="137"/>
      <c r="CG9" s="137"/>
      <c r="CH9" s="137"/>
      <c r="CI9" s="137"/>
      <c r="CJ9" s="143"/>
      <c r="CK9" s="137"/>
      <c r="CL9" s="137"/>
      <c r="CM9" s="137"/>
      <c r="CN9" s="137"/>
      <c r="CO9" s="137"/>
      <c r="CP9" s="137"/>
      <c r="CQ9" s="137"/>
      <c r="CR9" s="137"/>
      <c r="CS9" s="137"/>
      <c r="CT9" s="137"/>
      <c r="CU9" s="135" t="s">
        <v>445</v>
      </c>
      <c r="CV9" s="135" t="s">
        <v>448</v>
      </c>
      <c r="CW9" s="145">
        <v>0.00625</v>
      </c>
      <c r="CX9" s="145">
        <v>0.007638888888888889</v>
      </c>
      <c r="CY9" s="145">
        <v>0.009722222222222222</v>
      </c>
      <c r="CZ9" s="135" t="s">
        <v>445</v>
      </c>
      <c r="DA9" s="145">
        <v>0.015277777777777777</v>
      </c>
      <c r="DB9" s="145">
        <v>0.016006944444444445</v>
      </c>
      <c r="DC9" s="136">
        <v>129.0</v>
      </c>
      <c r="DD9" s="136">
        <v>76.0</v>
      </c>
      <c r="DE9" s="136">
        <v>53.0</v>
      </c>
      <c r="DF9" s="136">
        <v>94.0</v>
      </c>
      <c r="DG9" s="136">
        <f t="shared" ref="DG9:DG15" si="6">(DC9+(2*DD9))/3</f>
        <v>93.66666667</v>
      </c>
      <c r="DH9" s="135" t="s">
        <v>449</v>
      </c>
      <c r="DI9" s="135" t="s">
        <v>449</v>
      </c>
      <c r="DJ9" s="135" t="s">
        <v>449</v>
      </c>
      <c r="DK9" s="135" t="s">
        <v>449</v>
      </c>
      <c r="DL9" s="146" t="str">
        <f t="shared" ref="DL9:DL14" si="7">(DI9*2+DH9)/3</f>
        <v>#VALUE!</v>
      </c>
      <c r="DM9" s="136">
        <v>141.0</v>
      </c>
      <c r="DN9" s="136">
        <v>73.0</v>
      </c>
      <c r="DO9" s="145">
        <v>0.017013888888888887</v>
      </c>
      <c r="DP9" s="136">
        <f t="shared" ref="DP9:DP15" si="8">((2 * DN9) + DM9)/3</f>
        <v>95.66666667</v>
      </c>
      <c r="DQ9" s="136">
        <v>123.0</v>
      </c>
      <c r="DR9" s="136">
        <v>73.0</v>
      </c>
      <c r="DS9" s="145">
        <v>0.010034722222222223</v>
      </c>
      <c r="DT9" s="137"/>
      <c r="DU9" s="136">
        <v>82.0</v>
      </c>
      <c r="DV9" s="136">
        <v>139.0</v>
      </c>
      <c r="DW9" s="145">
        <v>0.00369212962962963</v>
      </c>
      <c r="DX9" s="136">
        <f t="shared" ref="DX9:DX15" si="9">(DV9+DU9*2)/3</f>
        <v>101</v>
      </c>
      <c r="DY9" s="136">
        <v>61.0</v>
      </c>
      <c r="DZ9" s="136">
        <v>133.0</v>
      </c>
      <c r="EA9" s="145">
        <v>4.2824074074074075E-4</v>
      </c>
      <c r="EB9" s="136">
        <f t="shared" ref="EB9:EB15" si="10">(DY9*2+DZ9)/3</f>
        <v>85</v>
      </c>
      <c r="EC9" s="136">
        <v>136.0</v>
      </c>
      <c r="ED9" s="136">
        <v>80.0</v>
      </c>
      <c r="EE9" s="136">
        <v>124.0</v>
      </c>
      <c r="EF9" s="136">
        <v>76.0</v>
      </c>
      <c r="EG9" s="135" t="s">
        <v>449</v>
      </c>
      <c r="EH9" s="135" t="s">
        <v>449</v>
      </c>
      <c r="EI9" s="135" t="s">
        <v>450</v>
      </c>
      <c r="EJ9" s="137"/>
      <c r="EK9" s="137"/>
      <c r="EL9" s="137"/>
      <c r="EM9" s="137"/>
      <c r="EN9" s="137"/>
      <c r="EO9" s="137"/>
      <c r="EP9" s="137"/>
      <c r="EQ9" s="137"/>
      <c r="ER9" s="137"/>
      <c r="ES9" s="137"/>
      <c r="ET9" s="137"/>
      <c r="EU9" s="137"/>
      <c r="EV9" s="137"/>
      <c r="EW9" s="137"/>
      <c r="EX9" s="137"/>
      <c r="EY9" s="137"/>
      <c r="EZ9" s="137"/>
      <c r="FA9" s="137"/>
      <c r="FB9" s="137"/>
      <c r="FC9" s="137"/>
      <c r="FD9" s="137"/>
      <c r="FE9" s="137"/>
      <c r="FF9" s="137"/>
      <c r="FG9" s="137"/>
      <c r="FH9" s="137"/>
      <c r="FI9" s="137"/>
      <c r="FJ9" s="137"/>
      <c r="FK9" s="137"/>
      <c r="FL9" s="137"/>
      <c r="FM9" s="137"/>
      <c r="FN9" s="137"/>
      <c r="FO9" s="137"/>
      <c r="FP9" s="137"/>
      <c r="FQ9" s="137"/>
      <c r="FR9" s="137"/>
      <c r="FS9" s="137"/>
      <c r="FT9" s="137"/>
      <c r="FU9" s="137"/>
      <c r="FV9" s="137"/>
      <c r="FW9" s="137"/>
      <c r="FX9" s="137"/>
      <c r="FY9" s="137"/>
      <c r="FZ9" s="137"/>
      <c r="GA9" s="137"/>
      <c r="GB9" s="137"/>
      <c r="GC9" s="137"/>
      <c r="GD9" s="137"/>
      <c r="GE9" s="137"/>
      <c r="GF9" s="137"/>
      <c r="GG9" s="137"/>
      <c r="GH9" s="137"/>
      <c r="GI9" s="137"/>
      <c r="GJ9" s="137"/>
      <c r="GK9" s="137"/>
      <c r="GL9" s="137"/>
      <c r="GM9" s="137"/>
      <c r="GN9" s="137"/>
      <c r="GO9" s="137"/>
      <c r="GP9" s="137"/>
      <c r="GQ9" s="137"/>
      <c r="GR9" s="137"/>
      <c r="GS9" s="137"/>
      <c r="GT9" s="137"/>
      <c r="GU9" s="137"/>
      <c r="GV9" s="137"/>
      <c r="GW9" s="137"/>
      <c r="GX9" s="137"/>
      <c r="GY9" s="137"/>
      <c r="GZ9" s="137"/>
      <c r="HA9" s="137"/>
      <c r="HB9" s="137"/>
      <c r="HC9" s="137"/>
      <c r="HD9" s="137"/>
      <c r="HE9" s="137"/>
      <c r="HF9" s="137"/>
      <c r="HG9" s="137"/>
      <c r="HH9" s="137"/>
      <c r="HI9" s="137"/>
      <c r="HJ9" s="137"/>
      <c r="HK9" s="137"/>
      <c r="HL9" s="137"/>
      <c r="HM9" s="137"/>
      <c r="HN9" s="137"/>
      <c r="HO9" s="137"/>
      <c r="HP9" s="137"/>
      <c r="HQ9" s="137"/>
      <c r="HR9" s="137"/>
      <c r="HS9" s="137"/>
      <c r="HT9" s="137"/>
      <c r="HU9" s="137"/>
      <c r="HV9" s="137"/>
      <c r="HW9" s="137"/>
      <c r="HX9" s="137"/>
      <c r="HY9" s="137"/>
      <c r="HZ9" s="137"/>
      <c r="IA9" s="137"/>
      <c r="IB9" s="137"/>
      <c r="IC9" s="137"/>
      <c r="ID9" s="137"/>
      <c r="IE9" s="137"/>
      <c r="IF9" s="137"/>
      <c r="IG9" s="137"/>
      <c r="IH9" s="137"/>
      <c r="II9" s="137"/>
      <c r="IJ9" s="137"/>
      <c r="IK9" s="137"/>
      <c r="IL9" s="137"/>
      <c r="IM9" s="137"/>
      <c r="IN9" s="137"/>
      <c r="IO9" s="137"/>
      <c r="IP9" s="137"/>
      <c r="IQ9" s="137"/>
      <c r="IR9" s="137"/>
      <c r="IS9" s="137"/>
      <c r="IT9" s="137"/>
      <c r="IU9" s="137"/>
      <c r="IV9" s="137"/>
      <c r="IW9" s="137"/>
      <c r="IX9" s="137"/>
      <c r="IY9" s="137"/>
      <c r="IZ9" s="137"/>
      <c r="JA9" s="137"/>
      <c r="JB9" s="137"/>
      <c r="JC9" s="137"/>
      <c r="JD9" s="137"/>
      <c r="JE9" s="137"/>
      <c r="JF9" s="137"/>
      <c r="JG9" s="137"/>
      <c r="JH9" s="137"/>
      <c r="JI9" s="137"/>
      <c r="JJ9" s="137"/>
      <c r="JK9" s="137"/>
      <c r="JL9" s="137"/>
      <c r="JM9" s="137"/>
      <c r="JN9" s="137"/>
      <c r="JO9" s="137"/>
      <c r="JP9" s="137"/>
      <c r="JQ9" s="137"/>
      <c r="JR9" s="137"/>
      <c r="JS9" s="137"/>
      <c r="JT9" s="137"/>
      <c r="JU9" s="137"/>
      <c r="JV9" s="137"/>
      <c r="JW9" s="137"/>
      <c r="JX9" s="137"/>
      <c r="JY9" s="137"/>
      <c r="JZ9" s="137"/>
      <c r="KA9" s="137"/>
      <c r="KB9" s="137"/>
      <c r="KC9" s="137"/>
      <c r="KD9" s="137"/>
      <c r="KE9" s="147">
        <v>42899.0</v>
      </c>
      <c r="KF9" s="147">
        <v>42962.0</v>
      </c>
      <c r="KG9" s="137"/>
      <c r="KH9" s="137"/>
      <c r="KI9" s="137"/>
      <c r="KJ9" s="137"/>
      <c r="KK9" s="137"/>
      <c r="KL9" s="135" t="s">
        <v>451</v>
      </c>
      <c r="KM9" s="137"/>
      <c r="KN9" s="137"/>
      <c r="KO9" s="137"/>
      <c r="KP9" s="136">
        <f t="shared" ref="KP9:KP15" si="11">X9</f>
        <v>356</v>
      </c>
      <c r="KQ9" s="136">
        <v>167.0</v>
      </c>
      <c r="KR9" s="136">
        <v>199.0</v>
      </c>
      <c r="KS9" s="136">
        <v>8.0</v>
      </c>
      <c r="KT9" s="136">
        <v>1.0</v>
      </c>
      <c r="KU9" s="137"/>
      <c r="KV9" s="137"/>
      <c r="KW9" s="137"/>
      <c r="KX9" s="137"/>
      <c r="KY9" s="137"/>
      <c r="KZ9" s="137"/>
      <c r="LA9" s="137"/>
      <c r="LB9" s="137"/>
      <c r="LC9" s="137"/>
      <c r="LD9" s="137"/>
      <c r="LE9" s="137"/>
      <c r="LF9" s="137"/>
      <c r="LG9" s="137"/>
      <c r="LH9" s="137"/>
      <c r="LI9" s="137"/>
      <c r="LJ9" s="137"/>
      <c r="LK9" s="137"/>
      <c r="LL9" s="137"/>
      <c r="LM9" s="137"/>
      <c r="LN9" s="137"/>
      <c r="LO9" s="137"/>
      <c r="LP9" s="137"/>
      <c r="LQ9" s="137"/>
      <c r="LR9" s="137"/>
      <c r="LS9" s="137"/>
      <c r="LT9" s="137"/>
      <c r="LU9" s="137"/>
      <c r="LV9" s="137"/>
      <c r="LW9" s="137"/>
      <c r="LX9" s="137"/>
      <c r="LY9" s="137"/>
      <c r="LZ9" s="137"/>
      <c r="MA9" s="137"/>
      <c r="MB9" s="137"/>
      <c r="MC9" s="137"/>
      <c r="MD9" s="137"/>
      <c r="ME9" s="137"/>
      <c r="MF9" s="137"/>
      <c r="MG9" s="137"/>
      <c r="MH9" s="137"/>
      <c r="MI9" s="137"/>
      <c r="MJ9" s="137"/>
      <c r="MK9" s="137"/>
      <c r="ML9" s="137"/>
      <c r="MM9" s="137"/>
      <c r="MN9" s="137"/>
      <c r="MO9" s="137"/>
      <c r="MP9" s="137"/>
      <c r="MQ9" s="137"/>
      <c r="MR9" s="137"/>
      <c r="MS9" s="137"/>
      <c r="MT9" s="137"/>
    </row>
    <row r="10">
      <c r="A10" s="13" t="s">
        <v>22</v>
      </c>
      <c r="B10" s="14"/>
      <c r="C10" s="134" t="s">
        <v>22</v>
      </c>
      <c r="D10" s="135" t="s">
        <v>2</v>
      </c>
      <c r="E10" s="135"/>
      <c r="F10" s="136">
        <v>8.0</v>
      </c>
      <c r="G10" s="136">
        <v>1.0</v>
      </c>
      <c r="H10" s="135" t="s">
        <v>443</v>
      </c>
      <c r="I10" s="137"/>
      <c r="J10" s="137" t="s">
        <v>444</v>
      </c>
      <c r="K10" s="137" t="s">
        <v>445</v>
      </c>
      <c r="L10" s="135" t="s">
        <v>446</v>
      </c>
      <c r="M10" s="138" t="s">
        <v>452</v>
      </c>
      <c r="N10" s="135" t="str">
        <f t="shared" si="1"/>
        <v>N/A</v>
      </c>
      <c r="O10" s="137"/>
      <c r="P10" s="135" t="str">
        <f t="shared" si="2"/>
        <v/>
      </c>
      <c r="Q10" s="137"/>
      <c r="R10" s="135" t="str">
        <f t="shared" si="3"/>
        <v/>
      </c>
      <c r="S10" s="135" t="str">
        <f t="shared" si="4"/>
        <v/>
      </c>
      <c r="T10" s="135" t="str">
        <f t="shared" si="5"/>
        <v/>
      </c>
      <c r="U10" s="137"/>
      <c r="V10" s="137"/>
      <c r="W10" s="137"/>
      <c r="X10" s="136">
        <v>360.0</v>
      </c>
      <c r="Y10" s="139">
        <v>42977.0</v>
      </c>
      <c r="Z10" s="140">
        <v>0.4583333333333333</v>
      </c>
      <c r="AA10" s="135" t="s">
        <v>448</v>
      </c>
      <c r="AB10" s="140">
        <v>0.4644097222222222</v>
      </c>
      <c r="AC10" s="139">
        <v>42977.0</v>
      </c>
      <c r="AD10" s="139">
        <v>42977.0</v>
      </c>
      <c r="AE10" s="140">
        <v>0.5641550925925926</v>
      </c>
      <c r="AF10" s="140">
        <v>0.5686805555555555</v>
      </c>
      <c r="AG10" s="140">
        <v>0.5714583333333333</v>
      </c>
      <c r="AH10" s="141">
        <v>0.0032175925925925926</v>
      </c>
      <c r="AI10" s="142"/>
      <c r="AJ10" s="142"/>
      <c r="AK10" s="142"/>
      <c r="AL10" s="142"/>
      <c r="AM10" s="142"/>
      <c r="AN10" s="142"/>
      <c r="AO10" s="142"/>
      <c r="AP10" s="142"/>
      <c r="AQ10" s="142"/>
      <c r="AR10" s="142"/>
      <c r="AS10" s="142"/>
      <c r="AT10" s="142"/>
      <c r="AU10" s="142"/>
      <c r="AV10" s="142"/>
      <c r="AW10" s="136">
        <v>-1.1</v>
      </c>
      <c r="AX10" s="136">
        <v>3.8</v>
      </c>
      <c r="AY10" s="136">
        <v>0.0</v>
      </c>
      <c r="AZ10" s="136">
        <v>0.0</v>
      </c>
      <c r="BA10" s="136">
        <v>0.0</v>
      </c>
      <c r="BB10" s="140">
        <v>0.44930555555555557</v>
      </c>
      <c r="BC10" s="136">
        <v>7.405</v>
      </c>
      <c r="BD10" s="136">
        <v>46.0</v>
      </c>
      <c r="BE10" s="136">
        <v>144.0</v>
      </c>
      <c r="BF10" s="136">
        <v>28.8</v>
      </c>
      <c r="BG10" s="136">
        <v>137.0</v>
      </c>
      <c r="BH10" s="136">
        <v>4.3</v>
      </c>
      <c r="BI10" s="136">
        <v>1.43</v>
      </c>
      <c r="BJ10" s="136">
        <v>171.0</v>
      </c>
      <c r="BK10" s="136">
        <v>13.9</v>
      </c>
      <c r="BL10" s="136">
        <v>11.6</v>
      </c>
      <c r="BM10" s="136">
        <f>BL10-BK10</f>
        <v>-2.3</v>
      </c>
      <c r="BN10" s="140">
        <v>0.475</v>
      </c>
      <c r="BO10" s="143"/>
      <c r="BP10" s="136">
        <v>7.46</v>
      </c>
      <c r="BQ10" s="136">
        <v>45.8</v>
      </c>
      <c r="BR10" s="136">
        <v>337.0</v>
      </c>
      <c r="BS10" s="136">
        <v>32.6</v>
      </c>
      <c r="BT10" s="136">
        <v>140.0</v>
      </c>
      <c r="BU10" s="136">
        <v>4.3</v>
      </c>
      <c r="BV10" s="136">
        <v>1.3</v>
      </c>
      <c r="BW10" s="136">
        <v>189.0</v>
      </c>
      <c r="BX10" s="144">
        <v>11.6</v>
      </c>
      <c r="BY10" s="135" t="s">
        <v>445</v>
      </c>
      <c r="BZ10" s="137"/>
      <c r="CA10" s="137"/>
      <c r="CB10" s="137"/>
      <c r="CC10" s="137"/>
      <c r="CD10" s="137"/>
      <c r="CE10" s="137"/>
      <c r="CF10" s="137"/>
      <c r="CG10" s="137"/>
      <c r="CH10" s="137"/>
      <c r="CI10" s="137"/>
      <c r="CJ10" s="143"/>
      <c r="CK10" s="137"/>
      <c r="CL10" s="137"/>
      <c r="CM10" s="137"/>
      <c r="CN10" s="137"/>
      <c r="CO10" s="137"/>
      <c r="CP10" s="137"/>
      <c r="CQ10" s="137"/>
      <c r="CR10" s="137"/>
      <c r="CS10" s="137"/>
      <c r="CT10" s="137"/>
      <c r="CU10" s="135" t="s">
        <v>445</v>
      </c>
      <c r="CV10" s="135" t="s">
        <v>448</v>
      </c>
      <c r="CW10" s="145">
        <v>0.003472222222222222</v>
      </c>
      <c r="CX10" s="145">
        <v>0.004861111111111111</v>
      </c>
      <c r="CY10" s="145">
        <v>0.006944444444444444</v>
      </c>
      <c r="CZ10" s="135" t="s">
        <v>445</v>
      </c>
      <c r="DA10" s="141">
        <v>0.0125</v>
      </c>
      <c r="DB10" s="145">
        <v>0.013020833333333334</v>
      </c>
      <c r="DC10" s="136">
        <v>124.0</v>
      </c>
      <c r="DD10" s="136">
        <v>64.0</v>
      </c>
      <c r="DE10" s="136">
        <f>124-64</f>
        <v>60</v>
      </c>
      <c r="DF10" s="136">
        <v>84.0</v>
      </c>
      <c r="DG10" s="136">
        <f t="shared" si="6"/>
        <v>84</v>
      </c>
      <c r="DH10" s="135" t="s">
        <v>449</v>
      </c>
      <c r="DI10" s="135" t="s">
        <v>449</v>
      </c>
      <c r="DJ10" s="135" t="s">
        <v>449</v>
      </c>
      <c r="DK10" s="135" t="s">
        <v>449</v>
      </c>
      <c r="DL10" s="146" t="str">
        <f t="shared" si="7"/>
        <v>#VALUE!</v>
      </c>
      <c r="DM10" s="136">
        <v>128.0</v>
      </c>
      <c r="DN10" s="136">
        <v>61.0</v>
      </c>
      <c r="DO10" s="145">
        <v>0.0014467592592592592</v>
      </c>
      <c r="DP10" s="136">
        <f t="shared" si="8"/>
        <v>83.33333333</v>
      </c>
      <c r="DQ10" s="136">
        <v>100.0</v>
      </c>
      <c r="DR10" s="136">
        <v>52.0</v>
      </c>
      <c r="DS10" s="145">
        <v>0.006423611111111111</v>
      </c>
      <c r="DT10" s="137"/>
      <c r="DU10" s="136">
        <v>62.0</v>
      </c>
      <c r="DV10" s="136">
        <v>128.0</v>
      </c>
      <c r="DW10" s="145">
        <v>0.0016782407407407408</v>
      </c>
      <c r="DX10" s="136">
        <f t="shared" si="9"/>
        <v>84</v>
      </c>
      <c r="DY10" s="136">
        <v>46.0</v>
      </c>
      <c r="DZ10" s="136">
        <v>113.0</v>
      </c>
      <c r="EA10" s="145">
        <v>2.546296296296296E-4</v>
      </c>
      <c r="EB10" s="136">
        <f t="shared" si="10"/>
        <v>68.33333333</v>
      </c>
      <c r="EC10" s="136">
        <v>120.0</v>
      </c>
      <c r="ED10" s="136">
        <v>60.0</v>
      </c>
      <c r="EE10" s="136">
        <v>105.0</v>
      </c>
      <c r="EF10" s="136">
        <v>52.0</v>
      </c>
      <c r="EG10" s="135" t="s">
        <v>449</v>
      </c>
      <c r="EH10" s="135" t="s">
        <v>449</v>
      </c>
      <c r="EI10" s="135" t="s">
        <v>453</v>
      </c>
      <c r="EJ10" s="135" t="s">
        <v>445</v>
      </c>
      <c r="EK10" s="137"/>
      <c r="EL10" s="137"/>
      <c r="EM10" s="137"/>
      <c r="EN10" s="137"/>
      <c r="EO10" s="137"/>
      <c r="EP10" s="137"/>
      <c r="EQ10" s="137"/>
      <c r="ER10" s="137"/>
      <c r="ES10" s="137"/>
      <c r="ET10" s="137"/>
      <c r="EU10" s="137"/>
      <c r="EV10" s="137"/>
      <c r="EW10" s="137"/>
      <c r="EX10" s="137"/>
      <c r="EY10" s="137"/>
      <c r="EZ10" s="137"/>
      <c r="FA10" s="137"/>
      <c r="FB10" s="137"/>
      <c r="FC10" s="137"/>
      <c r="FD10" s="137"/>
      <c r="FE10" s="137"/>
      <c r="FF10" s="137"/>
      <c r="FG10" s="137"/>
      <c r="FH10" s="137"/>
      <c r="FI10" s="137"/>
      <c r="FJ10" s="137"/>
      <c r="FK10" s="137"/>
      <c r="FL10" s="137"/>
      <c r="FM10" s="137"/>
      <c r="FN10" s="137"/>
      <c r="FO10" s="137"/>
      <c r="FP10" s="137"/>
      <c r="FQ10" s="137"/>
      <c r="FR10" s="137"/>
      <c r="FS10" s="137"/>
      <c r="FT10" s="137"/>
      <c r="FU10" s="137"/>
      <c r="FV10" s="137"/>
      <c r="FW10" s="137"/>
      <c r="FX10" s="137"/>
      <c r="FY10" s="137"/>
      <c r="FZ10" s="137"/>
      <c r="GA10" s="137"/>
      <c r="GB10" s="137"/>
      <c r="GC10" s="137"/>
      <c r="GD10" s="137"/>
      <c r="GE10" s="137"/>
      <c r="GF10" s="137"/>
      <c r="GG10" s="137"/>
      <c r="GH10" s="137"/>
      <c r="GI10" s="137"/>
      <c r="GJ10" s="137"/>
      <c r="GK10" s="137"/>
      <c r="GL10" s="137"/>
      <c r="GM10" s="137"/>
      <c r="GN10" s="137"/>
      <c r="GO10" s="137"/>
      <c r="GP10" s="137"/>
      <c r="GQ10" s="137"/>
      <c r="GR10" s="137"/>
      <c r="GS10" s="137"/>
      <c r="GT10" s="137"/>
      <c r="GU10" s="137"/>
      <c r="GV10" s="137"/>
      <c r="GW10" s="137"/>
      <c r="GX10" s="137"/>
      <c r="GY10" s="137"/>
      <c r="GZ10" s="137"/>
      <c r="HA10" s="137"/>
      <c r="HB10" s="137"/>
      <c r="HC10" s="137"/>
      <c r="HD10" s="137"/>
      <c r="HE10" s="137"/>
      <c r="HF10" s="137"/>
      <c r="HG10" s="137"/>
      <c r="HH10" s="137"/>
      <c r="HI10" s="137"/>
      <c r="HJ10" s="137"/>
      <c r="HK10" s="137"/>
      <c r="HL10" s="137"/>
      <c r="HM10" s="137"/>
      <c r="HN10" s="137"/>
      <c r="HO10" s="137"/>
      <c r="HP10" s="137"/>
      <c r="HQ10" s="137"/>
      <c r="HR10" s="137"/>
      <c r="HS10" s="137"/>
      <c r="HT10" s="137"/>
      <c r="HU10" s="137"/>
      <c r="HV10" s="137"/>
      <c r="HW10" s="137"/>
      <c r="HX10" s="137"/>
      <c r="HY10" s="137"/>
      <c r="HZ10" s="137"/>
      <c r="IA10" s="137"/>
      <c r="IB10" s="137"/>
      <c r="IC10" s="137"/>
      <c r="ID10" s="137"/>
      <c r="IE10" s="137"/>
      <c r="IF10" s="137"/>
      <c r="IG10" s="137"/>
      <c r="IH10" s="137"/>
      <c r="II10" s="137"/>
      <c r="IJ10" s="137"/>
      <c r="IK10" s="137"/>
      <c r="IL10" s="137"/>
      <c r="IM10" s="137"/>
      <c r="IN10" s="137"/>
      <c r="IO10" s="137"/>
      <c r="IP10" s="137"/>
      <c r="IQ10" s="137"/>
      <c r="IR10" s="137"/>
      <c r="IS10" s="137"/>
      <c r="IT10" s="137"/>
      <c r="IU10" s="137"/>
      <c r="IV10" s="137"/>
      <c r="IW10" s="137"/>
      <c r="IX10" s="137"/>
      <c r="IY10" s="137"/>
      <c r="IZ10" s="137"/>
      <c r="JA10" s="137"/>
      <c r="JB10" s="137"/>
      <c r="JC10" s="137"/>
      <c r="JD10" s="137"/>
      <c r="JE10" s="137"/>
      <c r="JF10" s="137"/>
      <c r="JG10" s="137"/>
      <c r="JH10" s="137"/>
      <c r="JI10" s="137"/>
      <c r="JJ10" s="137"/>
      <c r="JK10" s="137"/>
      <c r="JL10" s="137"/>
      <c r="JM10" s="137"/>
      <c r="JN10" s="137"/>
      <c r="JO10" s="137"/>
      <c r="JP10" s="137"/>
      <c r="JQ10" s="137"/>
      <c r="JR10" s="137"/>
      <c r="JS10" s="137"/>
      <c r="JT10" s="137"/>
      <c r="JU10" s="137"/>
      <c r="JV10" s="137"/>
      <c r="JW10" s="137"/>
      <c r="JX10" s="137"/>
      <c r="JY10" s="137"/>
      <c r="JZ10" s="137"/>
      <c r="KA10" s="137"/>
      <c r="KB10" s="137"/>
      <c r="KC10" s="137"/>
      <c r="KD10" s="137"/>
      <c r="KE10" s="147">
        <v>42903.0</v>
      </c>
      <c r="KF10" s="147">
        <v>42962.0</v>
      </c>
      <c r="KG10" s="137"/>
      <c r="KH10" s="137"/>
      <c r="KI10" s="137"/>
      <c r="KJ10" s="137"/>
      <c r="KK10" s="137"/>
      <c r="KL10" s="135" t="s">
        <v>451</v>
      </c>
      <c r="KM10" s="137"/>
      <c r="KN10" s="137"/>
      <c r="KO10" s="137"/>
      <c r="KP10" s="136">
        <f t="shared" si="11"/>
        <v>360</v>
      </c>
      <c r="KQ10" s="137"/>
      <c r="KR10" s="137"/>
      <c r="KS10" s="137"/>
      <c r="KT10" s="137"/>
      <c r="KU10" s="137"/>
      <c r="KV10" s="137"/>
      <c r="KW10" s="137"/>
      <c r="KX10" s="137"/>
      <c r="KY10" s="137"/>
      <c r="KZ10" s="137"/>
      <c r="LA10" s="137"/>
      <c r="LB10" s="137"/>
      <c r="LC10" s="137"/>
      <c r="LD10" s="137"/>
      <c r="LE10" s="137"/>
      <c r="LF10" s="137"/>
      <c r="LG10" s="137"/>
      <c r="LH10" s="137"/>
      <c r="LI10" s="137"/>
      <c r="LJ10" s="137"/>
      <c r="LK10" s="137"/>
      <c r="LL10" s="137"/>
      <c r="LM10" s="137"/>
      <c r="LN10" s="137"/>
      <c r="LO10" s="137"/>
      <c r="LP10" s="137"/>
      <c r="LQ10" s="137"/>
      <c r="LR10" s="137"/>
      <c r="LS10" s="137"/>
      <c r="LT10" s="137"/>
      <c r="LU10" s="137"/>
      <c r="LV10" s="137"/>
      <c r="LW10" s="137"/>
      <c r="LX10" s="137"/>
      <c r="LY10" s="137"/>
      <c r="LZ10" s="137"/>
      <c r="MA10" s="137"/>
      <c r="MB10" s="137"/>
      <c r="MC10" s="137"/>
      <c r="MD10" s="137"/>
      <c r="ME10" s="137"/>
      <c r="MF10" s="137"/>
      <c r="MG10" s="137"/>
      <c r="MH10" s="137"/>
      <c r="MI10" s="137"/>
      <c r="MJ10" s="137"/>
      <c r="MK10" s="137"/>
      <c r="ML10" s="137"/>
      <c r="MM10" s="137"/>
      <c r="MN10" s="137"/>
      <c r="MO10" s="137"/>
      <c r="MP10" s="137"/>
      <c r="MQ10" s="137"/>
      <c r="MR10" s="137"/>
      <c r="MS10" s="137"/>
      <c r="MT10" s="137"/>
    </row>
    <row r="11">
      <c r="A11" s="13" t="s">
        <v>23</v>
      </c>
      <c r="B11" s="14"/>
      <c r="C11" s="134" t="s">
        <v>454</v>
      </c>
      <c r="D11" s="135" t="s">
        <v>2</v>
      </c>
      <c r="E11" s="135"/>
      <c r="F11" s="136">
        <v>8.0</v>
      </c>
      <c r="G11" s="136">
        <v>1.0</v>
      </c>
      <c r="H11" s="135" t="s">
        <v>443</v>
      </c>
      <c r="I11" s="137"/>
      <c r="J11" s="137" t="s">
        <v>444</v>
      </c>
      <c r="K11" s="137" t="s">
        <v>445</v>
      </c>
      <c r="L11" s="135" t="s">
        <v>446</v>
      </c>
      <c r="M11" s="138" t="s">
        <v>455</v>
      </c>
      <c r="N11" s="135" t="str">
        <f t="shared" si="1"/>
        <v>N/A</v>
      </c>
      <c r="O11" s="137"/>
      <c r="P11" s="135" t="str">
        <f t="shared" si="2"/>
        <v/>
      </c>
      <c r="Q11" s="137"/>
      <c r="R11" s="135" t="str">
        <f t="shared" si="3"/>
        <v/>
      </c>
      <c r="S11" s="135" t="str">
        <f t="shared" si="4"/>
        <v/>
      </c>
      <c r="T11" s="135" t="str">
        <f t="shared" si="5"/>
        <v/>
      </c>
      <c r="U11" s="137"/>
      <c r="V11" s="137"/>
      <c r="W11" s="137"/>
      <c r="X11" s="136">
        <v>360.0</v>
      </c>
      <c r="Y11" s="139">
        <v>42999.0</v>
      </c>
      <c r="Z11" s="140">
        <v>0.5069444444444444</v>
      </c>
      <c r="AA11" s="135" t="s">
        <v>448</v>
      </c>
      <c r="AB11" s="140">
        <v>0.5128472222222222</v>
      </c>
      <c r="AC11" s="147">
        <v>42999.0</v>
      </c>
      <c r="AD11" s="147">
        <v>42999.0</v>
      </c>
      <c r="AE11" s="140">
        <v>0.6041550925925926</v>
      </c>
      <c r="AF11" s="140">
        <v>0.6156597222222222</v>
      </c>
      <c r="AG11" s="140">
        <v>0.6184375</v>
      </c>
      <c r="AH11" s="141">
        <v>0.009571759259259259</v>
      </c>
      <c r="AI11" s="142"/>
      <c r="AJ11" s="142"/>
      <c r="AK11" s="142"/>
      <c r="AL11" s="142"/>
      <c r="AM11" s="142"/>
      <c r="AN11" s="142"/>
      <c r="AO11" s="142"/>
      <c r="AP11" s="142"/>
      <c r="AQ11" s="142"/>
      <c r="AR11" s="142"/>
      <c r="AS11" s="142"/>
      <c r="AT11" s="142"/>
      <c r="AU11" s="142"/>
      <c r="AV11" s="142"/>
      <c r="AW11" s="136">
        <v>0.0</v>
      </c>
      <c r="AX11" s="136">
        <v>2.4</v>
      </c>
      <c r="AY11" s="136">
        <v>0.0</v>
      </c>
      <c r="AZ11" s="136">
        <v>0.0</v>
      </c>
      <c r="BA11" s="136">
        <v>0.0</v>
      </c>
      <c r="BB11" s="140">
        <v>0.4826388888888889</v>
      </c>
      <c r="BC11" s="136">
        <v>7.434</v>
      </c>
      <c r="BD11" s="136">
        <v>39.7</v>
      </c>
      <c r="BE11" s="136">
        <v>194.0</v>
      </c>
      <c r="BF11" s="136">
        <v>26.6</v>
      </c>
      <c r="BG11" s="136">
        <v>141.0</v>
      </c>
      <c r="BH11" s="136">
        <v>3.7</v>
      </c>
      <c r="BI11" s="136">
        <v>1.4</v>
      </c>
      <c r="BJ11" s="136">
        <v>139.0</v>
      </c>
      <c r="BK11" s="136">
        <v>13.3</v>
      </c>
      <c r="BL11" s="135" t="s">
        <v>449</v>
      </c>
      <c r="BM11" s="135" t="s">
        <v>449</v>
      </c>
      <c r="BN11" s="135" t="s">
        <v>449</v>
      </c>
      <c r="BO11" s="135"/>
      <c r="BP11" s="135" t="s">
        <v>449</v>
      </c>
      <c r="BQ11" s="135" t="s">
        <v>449</v>
      </c>
      <c r="BR11" s="135" t="s">
        <v>449</v>
      </c>
      <c r="BS11" s="135" t="s">
        <v>449</v>
      </c>
      <c r="BT11" s="135" t="s">
        <v>449</v>
      </c>
      <c r="BU11" s="135" t="s">
        <v>449</v>
      </c>
      <c r="BV11" s="135" t="s">
        <v>449</v>
      </c>
      <c r="BW11" s="135" t="s">
        <v>449</v>
      </c>
      <c r="BX11" s="137" t="s">
        <v>449</v>
      </c>
      <c r="BY11" s="135" t="s">
        <v>445</v>
      </c>
      <c r="BZ11" s="137"/>
      <c r="CA11" s="137"/>
      <c r="CB11" s="137"/>
      <c r="CC11" s="137"/>
      <c r="CD11" s="137"/>
      <c r="CE11" s="137"/>
      <c r="CF11" s="137"/>
      <c r="CG11" s="137"/>
      <c r="CH11" s="137"/>
      <c r="CI11" s="137"/>
      <c r="CJ11" s="143"/>
      <c r="CK11" s="137"/>
      <c r="CL11" s="137"/>
      <c r="CM11" s="137"/>
      <c r="CN11" s="137"/>
      <c r="CO11" s="137"/>
      <c r="CP11" s="137"/>
      <c r="CQ11" s="137"/>
      <c r="CR11" s="137"/>
      <c r="CS11" s="137"/>
      <c r="CT11" s="137"/>
      <c r="CU11" s="135" t="s">
        <v>445</v>
      </c>
      <c r="CV11" s="135" t="s">
        <v>448</v>
      </c>
      <c r="CW11" s="145">
        <v>0.014583333333333334</v>
      </c>
      <c r="CX11" s="145">
        <v>0.01597222222222222</v>
      </c>
      <c r="CY11" s="145">
        <v>0.018055555555555554</v>
      </c>
      <c r="CZ11" s="135" t="s">
        <v>445</v>
      </c>
      <c r="DA11" s="145">
        <v>0.02361111111111111</v>
      </c>
      <c r="DB11" s="145">
        <v>0.023958333333333335</v>
      </c>
      <c r="DC11" s="136">
        <v>128.0</v>
      </c>
      <c r="DD11" s="136">
        <v>76.0</v>
      </c>
      <c r="DE11" s="136">
        <f>DC11-DD11</f>
        <v>52</v>
      </c>
      <c r="DF11" s="136">
        <v>93.0</v>
      </c>
      <c r="DG11" s="136">
        <f t="shared" si="6"/>
        <v>93.33333333</v>
      </c>
      <c r="DH11" s="135" t="s">
        <v>449</v>
      </c>
      <c r="DI11" s="135" t="s">
        <v>449</v>
      </c>
      <c r="DJ11" s="135" t="s">
        <v>449</v>
      </c>
      <c r="DK11" s="135" t="s">
        <v>449</v>
      </c>
      <c r="DL11" s="146" t="str">
        <f t="shared" si="7"/>
        <v>#VALUE!</v>
      </c>
      <c r="DM11" s="136">
        <v>159.0</v>
      </c>
      <c r="DN11" s="136">
        <v>93.0</v>
      </c>
      <c r="DO11" s="145">
        <v>5.092592592592592E-4</v>
      </c>
      <c r="DP11" s="136">
        <f t="shared" si="8"/>
        <v>115</v>
      </c>
      <c r="DQ11" s="136">
        <v>88.0</v>
      </c>
      <c r="DR11" s="136">
        <v>45.0</v>
      </c>
      <c r="DS11" s="145">
        <v>0.013194444444444444</v>
      </c>
      <c r="DT11" s="137"/>
      <c r="DU11" s="136">
        <v>93.0</v>
      </c>
      <c r="DV11" s="136">
        <v>159.0</v>
      </c>
      <c r="DW11" s="145">
        <v>5.092592592592592E-4</v>
      </c>
      <c r="DX11" s="136">
        <f t="shared" si="9"/>
        <v>115</v>
      </c>
      <c r="DY11" s="136">
        <v>50.0</v>
      </c>
      <c r="DZ11" s="136">
        <v>94.0</v>
      </c>
      <c r="EA11" s="145">
        <v>0.006550925925925926</v>
      </c>
      <c r="EB11" s="136">
        <f t="shared" si="10"/>
        <v>64.66666667</v>
      </c>
      <c r="EC11" s="136">
        <v>115.0</v>
      </c>
      <c r="ED11" s="136">
        <v>64.0</v>
      </c>
      <c r="EE11" s="136">
        <v>114.0</v>
      </c>
      <c r="EF11" s="136">
        <v>70.0</v>
      </c>
      <c r="EG11" s="135" t="s">
        <v>449</v>
      </c>
      <c r="EH11" s="135" t="s">
        <v>449</v>
      </c>
      <c r="EI11" s="135" t="s">
        <v>456</v>
      </c>
      <c r="EJ11" s="135" t="s">
        <v>445</v>
      </c>
      <c r="EK11" s="137"/>
      <c r="EL11" s="137"/>
      <c r="EM11" s="137"/>
      <c r="EN11" s="137"/>
      <c r="EO11" s="137"/>
      <c r="EP11" s="137"/>
      <c r="EQ11" s="137"/>
      <c r="ER11" s="137"/>
      <c r="ES11" s="137"/>
      <c r="ET11" s="137"/>
      <c r="EU11" s="137"/>
      <c r="EV11" s="137"/>
      <c r="EW11" s="137"/>
      <c r="EX11" s="137"/>
      <c r="EY11" s="137"/>
      <c r="EZ11" s="137"/>
      <c r="FA11" s="137"/>
      <c r="FB11" s="137"/>
      <c r="FC11" s="137"/>
      <c r="FD11" s="137"/>
      <c r="FE11" s="137"/>
      <c r="FF11" s="137"/>
      <c r="FG11" s="137"/>
      <c r="FH11" s="137"/>
      <c r="FI11" s="137"/>
      <c r="FJ11" s="137"/>
      <c r="FK11" s="137"/>
      <c r="FL11" s="137"/>
      <c r="FM11" s="137"/>
      <c r="FN11" s="137"/>
      <c r="FO11" s="137"/>
      <c r="FP11" s="137"/>
      <c r="FQ11" s="137"/>
      <c r="FR11" s="137"/>
      <c r="FS11" s="137"/>
      <c r="FT11" s="137"/>
      <c r="FU11" s="137"/>
      <c r="FV11" s="137"/>
      <c r="FW11" s="137"/>
      <c r="FX11" s="137"/>
      <c r="FY11" s="137"/>
      <c r="FZ11" s="137"/>
      <c r="GA11" s="137"/>
      <c r="GB11" s="137"/>
      <c r="GC11" s="137"/>
      <c r="GD11" s="137"/>
      <c r="GE11" s="137"/>
      <c r="GF11" s="137"/>
      <c r="GG11" s="137"/>
      <c r="GH11" s="137"/>
      <c r="GI11" s="137"/>
      <c r="GJ11" s="137"/>
      <c r="GK11" s="137"/>
      <c r="GL11" s="137"/>
      <c r="GM11" s="137"/>
      <c r="GN11" s="137"/>
      <c r="GO11" s="137"/>
      <c r="GP11" s="137"/>
      <c r="GQ11" s="137"/>
      <c r="GR11" s="137"/>
      <c r="GS11" s="137"/>
      <c r="GT11" s="137"/>
      <c r="GU11" s="137"/>
      <c r="GV11" s="137"/>
      <c r="GW11" s="137"/>
      <c r="GX11" s="137"/>
      <c r="GY11" s="137"/>
      <c r="GZ11" s="137"/>
      <c r="HA11" s="137"/>
      <c r="HB11" s="137"/>
      <c r="HC11" s="137"/>
      <c r="HD11" s="137"/>
      <c r="HE11" s="137"/>
      <c r="HF11" s="137"/>
      <c r="HG11" s="137"/>
      <c r="HH11" s="137"/>
      <c r="HI11" s="137"/>
      <c r="HJ11" s="137"/>
      <c r="HK11" s="137"/>
      <c r="HL11" s="137"/>
      <c r="HM11" s="137"/>
      <c r="HN11" s="137"/>
      <c r="HO11" s="137"/>
      <c r="HP11" s="137"/>
      <c r="HQ11" s="137"/>
      <c r="HR11" s="137"/>
      <c r="HS11" s="137"/>
      <c r="HT11" s="137"/>
      <c r="HU11" s="137"/>
      <c r="HV11" s="137"/>
      <c r="HW11" s="137"/>
      <c r="HX11" s="137"/>
      <c r="HY11" s="137"/>
      <c r="HZ11" s="137"/>
      <c r="IA11" s="137"/>
      <c r="IB11" s="137"/>
      <c r="IC11" s="137"/>
      <c r="ID11" s="137"/>
      <c r="IE11" s="137"/>
      <c r="IF11" s="137"/>
      <c r="IG11" s="137"/>
      <c r="IH11" s="137"/>
      <c r="II11" s="137"/>
      <c r="IJ11" s="137"/>
      <c r="IK11" s="137"/>
      <c r="IL11" s="137"/>
      <c r="IM11" s="137"/>
      <c r="IN11" s="137"/>
      <c r="IO11" s="137"/>
      <c r="IP11" s="137"/>
      <c r="IQ11" s="137"/>
      <c r="IR11" s="137"/>
      <c r="IS11" s="137"/>
      <c r="IT11" s="137"/>
      <c r="IU11" s="137"/>
      <c r="IV11" s="137"/>
      <c r="IW11" s="137"/>
      <c r="IX11" s="137"/>
      <c r="IY11" s="137"/>
      <c r="IZ11" s="137"/>
      <c r="JA11" s="137"/>
      <c r="JB11" s="137"/>
      <c r="JC11" s="137"/>
      <c r="JD11" s="137"/>
      <c r="JE11" s="137"/>
      <c r="JF11" s="137"/>
      <c r="JG11" s="137"/>
      <c r="JH11" s="137"/>
      <c r="JI11" s="137"/>
      <c r="JJ11" s="137"/>
      <c r="JK11" s="137"/>
      <c r="JL11" s="137"/>
      <c r="JM11" s="137"/>
      <c r="JN11" s="137"/>
      <c r="JO11" s="137"/>
      <c r="JP11" s="137"/>
      <c r="JQ11" s="137"/>
      <c r="JR11" s="137"/>
      <c r="JS11" s="137"/>
      <c r="JT11" s="137"/>
      <c r="JU11" s="137"/>
      <c r="JV11" s="137"/>
      <c r="JW11" s="137"/>
      <c r="JX11" s="137"/>
      <c r="JY11" s="137"/>
      <c r="JZ11" s="137"/>
      <c r="KA11" s="137"/>
      <c r="KB11" s="137"/>
      <c r="KC11" s="137"/>
      <c r="KD11" s="137"/>
      <c r="KE11" s="147">
        <v>42920.0</v>
      </c>
      <c r="KF11" s="147">
        <v>42983.0</v>
      </c>
      <c r="KG11" s="137"/>
      <c r="KH11" s="137"/>
      <c r="KI11" s="137"/>
      <c r="KJ11" s="137"/>
      <c r="KK11" s="137"/>
      <c r="KL11" s="135" t="s">
        <v>457</v>
      </c>
      <c r="KM11" s="137"/>
      <c r="KN11" s="137"/>
      <c r="KO11" s="137"/>
      <c r="KP11" s="136">
        <f t="shared" si="11"/>
        <v>360</v>
      </c>
      <c r="KQ11" s="137"/>
      <c r="KR11" s="137"/>
      <c r="KS11" s="137"/>
      <c r="KT11" s="137"/>
      <c r="KU11" s="137"/>
      <c r="KV11" s="137"/>
      <c r="KW11" s="137"/>
      <c r="KX11" s="137"/>
      <c r="KY11" s="137"/>
      <c r="KZ11" s="137"/>
      <c r="LA11" s="137"/>
      <c r="LB11" s="137"/>
      <c r="LC11" s="137"/>
      <c r="LD11" s="137"/>
      <c r="LE11" s="137"/>
      <c r="LF11" s="137"/>
      <c r="LG11" s="137"/>
      <c r="LH11" s="137"/>
      <c r="LI11" s="137"/>
      <c r="LJ11" s="137"/>
      <c r="LK11" s="137"/>
      <c r="LL11" s="137"/>
      <c r="LM11" s="137"/>
      <c r="LN11" s="137"/>
      <c r="LO11" s="137"/>
      <c r="LP11" s="137"/>
      <c r="LQ11" s="137"/>
      <c r="LR11" s="137"/>
      <c r="LS11" s="137"/>
      <c r="LT11" s="137"/>
      <c r="LU11" s="137"/>
      <c r="LV11" s="137"/>
      <c r="LW11" s="137"/>
      <c r="LX11" s="137"/>
      <c r="LY11" s="137"/>
      <c r="LZ11" s="137"/>
      <c r="MA11" s="137"/>
      <c r="MB11" s="137"/>
      <c r="MC11" s="137"/>
      <c r="MD11" s="137"/>
      <c r="ME11" s="137"/>
      <c r="MF11" s="137"/>
      <c r="MG11" s="137"/>
      <c r="MH11" s="137"/>
      <c r="MI11" s="137"/>
      <c r="MJ11" s="137"/>
      <c r="MK11" s="137"/>
      <c r="ML11" s="137"/>
      <c r="MM11" s="137"/>
      <c r="MN11" s="137"/>
      <c r="MO11" s="137"/>
      <c r="MP11" s="137"/>
      <c r="MQ11" s="137"/>
      <c r="MR11" s="137"/>
      <c r="MS11" s="137"/>
      <c r="MT11" s="137"/>
    </row>
    <row r="12">
      <c r="A12" s="13" t="s">
        <v>24</v>
      </c>
      <c r="B12" s="14"/>
      <c r="C12" s="134" t="s">
        <v>24</v>
      </c>
      <c r="D12" s="135" t="s">
        <v>458</v>
      </c>
      <c r="E12" s="135"/>
      <c r="F12" s="136">
        <v>8.0</v>
      </c>
      <c r="G12" s="136">
        <v>1.0</v>
      </c>
      <c r="H12" s="135" t="s">
        <v>443</v>
      </c>
      <c r="I12" s="137"/>
      <c r="J12" s="137" t="s">
        <v>444</v>
      </c>
      <c r="K12" s="137" t="s">
        <v>445</v>
      </c>
      <c r="L12" s="135" t="s">
        <v>446</v>
      </c>
      <c r="M12" s="138" t="s">
        <v>455</v>
      </c>
      <c r="N12" s="135" t="str">
        <f t="shared" si="1"/>
        <v>-</v>
      </c>
      <c r="O12" s="137"/>
      <c r="P12" s="135" t="str">
        <f t="shared" si="2"/>
        <v/>
      </c>
      <c r="Q12" s="137"/>
      <c r="R12" s="135" t="str">
        <f t="shared" si="3"/>
        <v/>
      </c>
      <c r="S12" s="135" t="str">
        <f t="shared" si="4"/>
        <v/>
      </c>
      <c r="T12" s="135" t="str">
        <f t="shared" si="5"/>
        <v/>
      </c>
      <c r="U12" s="137"/>
      <c r="V12" s="137"/>
      <c r="W12" s="137"/>
      <c r="X12" s="136">
        <v>331.0</v>
      </c>
      <c r="Y12" s="139">
        <v>43011.0</v>
      </c>
      <c r="Z12" s="140">
        <v>0.4928240740740741</v>
      </c>
      <c r="AA12" s="135" t="s">
        <v>448</v>
      </c>
      <c r="AB12" s="140">
        <v>0.4983796296296296</v>
      </c>
      <c r="AC12" s="139">
        <v>43011.0</v>
      </c>
      <c r="AD12" s="139">
        <v>43011.0</v>
      </c>
      <c r="AE12" s="140">
        <v>0.6013888888888889</v>
      </c>
      <c r="AF12" s="140">
        <v>0.11665509259259259</v>
      </c>
      <c r="AG12" s="140">
        <v>0.119375</v>
      </c>
      <c r="AH12" s="141">
        <v>0.0034027777777777776</v>
      </c>
      <c r="AI12" s="142"/>
      <c r="AJ12" s="142"/>
      <c r="AK12" s="142"/>
      <c r="AL12" s="142"/>
      <c r="AM12" s="142"/>
      <c r="AN12" s="142"/>
      <c r="AO12" s="142"/>
      <c r="AP12" s="142"/>
      <c r="AQ12" s="142"/>
      <c r="AR12" s="142"/>
      <c r="AS12" s="142"/>
      <c r="AT12" s="142"/>
      <c r="AU12" s="142"/>
      <c r="AV12" s="142"/>
      <c r="AW12" s="136">
        <v>-0.6</v>
      </c>
      <c r="AX12" s="136">
        <v>5.25</v>
      </c>
      <c r="AY12" s="136">
        <v>0.0</v>
      </c>
      <c r="AZ12" s="136">
        <v>0.0</v>
      </c>
      <c r="BA12" s="136">
        <v>0.0</v>
      </c>
      <c r="BB12" s="140">
        <v>0.4756944444444444</v>
      </c>
      <c r="BC12" s="136">
        <v>7.396</v>
      </c>
      <c r="BD12" s="136">
        <v>44.6</v>
      </c>
      <c r="BE12" s="136">
        <v>130.0</v>
      </c>
      <c r="BF12" s="136">
        <v>27.4</v>
      </c>
      <c r="BG12" s="136">
        <v>137.0</v>
      </c>
      <c r="BH12" s="136">
        <v>4.2</v>
      </c>
      <c r="BI12" s="136">
        <v>1.46</v>
      </c>
      <c r="BJ12" s="136">
        <v>152.0</v>
      </c>
      <c r="BK12" s="136">
        <v>12.9</v>
      </c>
      <c r="BL12" s="136">
        <v>9.9</v>
      </c>
      <c r="BM12" s="136">
        <v>-3.0</v>
      </c>
      <c r="BN12" s="140">
        <v>0.5097222222222222</v>
      </c>
      <c r="BO12" s="143"/>
      <c r="BP12" s="136">
        <v>7.273</v>
      </c>
      <c r="BQ12" s="136">
        <v>57.5</v>
      </c>
      <c r="BR12" s="136">
        <v>76.0</v>
      </c>
      <c r="BS12" s="136">
        <v>26.6</v>
      </c>
      <c r="BT12" s="136">
        <v>145.0</v>
      </c>
      <c r="BU12" s="136">
        <v>3.7</v>
      </c>
      <c r="BV12" s="136">
        <v>1.16</v>
      </c>
      <c r="BW12" s="136">
        <v>170.0</v>
      </c>
      <c r="BX12" s="144">
        <v>9.9</v>
      </c>
      <c r="BY12" s="135" t="s">
        <v>445</v>
      </c>
      <c r="BZ12" s="137"/>
      <c r="CA12" s="137"/>
      <c r="CB12" s="137"/>
      <c r="CC12" s="137"/>
      <c r="CD12" s="137"/>
      <c r="CE12" s="137"/>
      <c r="CF12" s="137"/>
      <c r="CG12" s="137"/>
      <c r="CH12" s="137"/>
      <c r="CI12" s="137"/>
      <c r="CJ12" s="143"/>
      <c r="CK12" s="137"/>
      <c r="CL12" s="137"/>
      <c r="CM12" s="137"/>
      <c r="CN12" s="137"/>
      <c r="CO12" s="137"/>
      <c r="CP12" s="137"/>
      <c r="CQ12" s="137"/>
      <c r="CR12" s="137"/>
      <c r="CS12" s="137"/>
      <c r="CT12" s="137"/>
      <c r="CU12" s="135" t="s">
        <v>445</v>
      </c>
      <c r="CV12" s="135" t="s">
        <v>448</v>
      </c>
      <c r="CW12" s="145">
        <v>0.001388888888888889</v>
      </c>
      <c r="CX12" s="145">
        <v>0.002777777777777778</v>
      </c>
      <c r="CY12" s="145">
        <v>0.004861111111111111</v>
      </c>
      <c r="CZ12" s="135" t="s">
        <v>448</v>
      </c>
      <c r="DA12" s="145">
        <v>0.010416666666666666</v>
      </c>
      <c r="DB12" s="145">
        <v>0.0109375</v>
      </c>
      <c r="DC12" s="136">
        <v>120.0</v>
      </c>
      <c r="DD12" s="136">
        <v>60.0</v>
      </c>
      <c r="DE12" s="136">
        <v>60.0</v>
      </c>
      <c r="DF12" s="136">
        <v>80.0</v>
      </c>
      <c r="DG12" s="136">
        <f t="shared" si="6"/>
        <v>80</v>
      </c>
      <c r="DH12" s="135" t="s">
        <v>449</v>
      </c>
      <c r="DI12" s="135" t="s">
        <v>449</v>
      </c>
      <c r="DJ12" s="135" t="s">
        <v>449</v>
      </c>
      <c r="DK12" s="135" t="s">
        <v>449</v>
      </c>
      <c r="DL12" s="146" t="str">
        <f t="shared" si="7"/>
        <v>#VALUE!</v>
      </c>
      <c r="DM12" s="136">
        <v>187.0</v>
      </c>
      <c r="DN12" s="136">
        <v>100.0</v>
      </c>
      <c r="DO12" s="145">
        <v>1.273148148148148E-4</v>
      </c>
      <c r="DP12" s="136">
        <f t="shared" si="8"/>
        <v>129</v>
      </c>
      <c r="DQ12" s="136">
        <v>38.0</v>
      </c>
      <c r="DR12" s="136">
        <v>18.0</v>
      </c>
      <c r="DS12" s="145">
        <v>0.003287037037037037</v>
      </c>
      <c r="DT12" s="137"/>
      <c r="DU12" s="136">
        <v>100.0</v>
      </c>
      <c r="DV12" s="136">
        <v>187.0</v>
      </c>
      <c r="DW12" s="145">
        <v>1.273148148148148E-4</v>
      </c>
      <c r="DX12" s="136">
        <f t="shared" si="9"/>
        <v>129</v>
      </c>
      <c r="DY12" s="136">
        <v>18.0</v>
      </c>
      <c r="DZ12" s="136">
        <v>38.0</v>
      </c>
      <c r="EA12" s="145">
        <v>0.003287037037037037</v>
      </c>
      <c r="EB12" s="136">
        <f t="shared" si="10"/>
        <v>24.66666667</v>
      </c>
      <c r="EC12" s="136">
        <v>52.0</v>
      </c>
      <c r="ED12" s="136">
        <v>23.0</v>
      </c>
      <c r="EE12" s="136">
        <v>76.0</v>
      </c>
      <c r="EF12" s="136">
        <v>29.0</v>
      </c>
      <c r="EG12" s="135" t="s">
        <v>449</v>
      </c>
      <c r="EH12" s="135" t="s">
        <v>449</v>
      </c>
      <c r="EI12" s="135" t="s">
        <v>459</v>
      </c>
      <c r="EJ12" s="135" t="s">
        <v>449</v>
      </c>
      <c r="EK12" s="137"/>
      <c r="EL12" s="137"/>
      <c r="EM12" s="137"/>
      <c r="EN12" s="137"/>
      <c r="EO12" s="137"/>
      <c r="EP12" s="137"/>
      <c r="EQ12" s="137"/>
      <c r="ER12" s="137"/>
      <c r="ES12" s="137"/>
      <c r="ET12" s="137"/>
      <c r="EU12" s="137"/>
      <c r="EV12" s="137"/>
      <c r="EW12" s="137"/>
      <c r="EX12" s="137"/>
      <c r="EY12" s="137"/>
      <c r="EZ12" s="137"/>
      <c r="FA12" s="137"/>
      <c r="FB12" s="137"/>
      <c r="FC12" s="137"/>
      <c r="FD12" s="137"/>
      <c r="FE12" s="137"/>
      <c r="FF12" s="137"/>
      <c r="FG12" s="137"/>
      <c r="FH12" s="137"/>
      <c r="FI12" s="137"/>
      <c r="FJ12" s="137"/>
      <c r="FK12" s="137"/>
      <c r="FL12" s="137"/>
      <c r="FM12" s="137"/>
      <c r="FN12" s="137"/>
      <c r="FO12" s="137"/>
      <c r="FP12" s="137"/>
      <c r="FQ12" s="137"/>
      <c r="FR12" s="137"/>
      <c r="FS12" s="137"/>
      <c r="FT12" s="137"/>
      <c r="FU12" s="137"/>
      <c r="FV12" s="137"/>
      <c r="FW12" s="137"/>
      <c r="FX12" s="137"/>
      <c r="FY12" s="137"/>
      <c r="FZ12" s="137"/>
      <c r="GA12" s="137"/>
      <c r="GB12" s="137"/>
      <c r="GC12" s="137"/>
      <c r="GD12" s="137"/>
      <c r="GE12" s="137"/>
      <c r="GF12" s="137"/>
      <c r="GG12" s="137"/>
      <c r="GH12" s="137"/>
      <c r="GI12" s="137"/>
      <c r="GJ12" s="137"/>
      <c r="GK12" s="137"/>
      <c r="GL12" s="137"/>
      <c r="GM12" s="137"/>
      <c r="GN12" s="137"/>
      <c r="GO12" s="137"/>
      <c r="GP12" s="137"/>
      <c r="GQ12" s="137"/>
      <c r="GR12" s="137"/>
      <c r="GS12" s="137"/>
      <c r="GT12" s="137"/>
      <c r="GU12" s="137"/>
      <c r="GV12" s="137"/>
      <c r="GW12" s="137"/>
      <c r="GX12" s="137"/>
      <c r="GY12" s="137"/>
      <c r="GZ12" s="137"/>
      <c r="HA12" s="137"/>
      <c r="HB12" s="137"/>
      <c r="HC12" s="137"/>
      <c r="HD12" s="137"/>
      <c r="HE12" s="137"/>
      <c r="HF12" s="137"/>
      <c r="HG12" s="137"/>
      <c r="HH12" s="137"/>
      <c r="HI12" s="137"/>
      <c r="HJ12" s="137"/>
      <c r="HK12" s="137"/>
      <c r="HL12" s="137"/>
      <c r="HM12" s="137"/>
      <c r="HN12" s="137"/>
      <c r="HO12" s="137"/>
      <c r="HP12" s="137"/>
      <c r="HQ12" s="137"/>
      <c r="HR12" s="137"/>
      <c r="HS12" s="137"/>
      <c r="HT12" s="137"/>
      <c r="HU12" s="137"/>
      <c r="HV12" s="137"/>
      <c r="HW12" s="137"/>
      <c r="HX12" s="137"/>
      <c r="HY12" s="137"/>
      <c r="HZ12" s="137"/>
      <c r="IA12" s="137"/>
      <c r="IB12" s="137"/>
      <c r="IC12" s="137"/>
      <c r="ID12" s="137"/>
      <c r="IE12" s="137"/>
      <c r="IF12" s="137"/>
      <c r="IG12" s="137"/>
      <c r="IH12" s="137"/>
      <c r="II12" s="137"/>
      <c r="IJ12" s="137"/>
      <c r="IK12" s="137"/>
      <c r="IL12" s="137"/>
      <c r="IM12" s="137"/>
      <c r="IN12" s="137"/>
      <c r="IO12" s="137"/>
      <c r="IP12" s="137"/>
      <c r="IQ12" s="137"/>
      <c r="IR12" s="137"/>
      <c r="IS12" s="137"/>
      <c r="IT12" s="137"/>
      <c r="IU12" s="137"/>
      <c r="IV12" s="137"/>
      <c r="IW12" s="137"/>
      <c r="IX12" s="137"/>
      <c r="IY12" s="137"/>
      <c r="IZ12" s="137"/>
      <c r="JA12" s="137"/>
      <c r="JB12" s="137"/>
      <c r="JC12" s="137"/>
      <c r="JD12" s="137"/>
      <c r="JE12" s="137"/>
      <c r="JF12" s="137"/>
      <c r="JG12" s="137"/>
      <c r="JH12" s="137"/>
      <c r="JI12" s="137"/>
      <c r="JJ12" s="137"/>
      <c r="JK12" s="137"/>
      <c r="JL12" s="137"/>
      <c r="JM12" s="137"/>
      <c r="JN12" s="137"/>
      <c r="JO12" s="137"/>
      <c r="JP12" s="137"/>
      <c r="JQ12" s="137"/>
      <c r="JR12" s="137"/>
      <c r="JS12" s="137"/>
      <c r="JT12" s="137"/>
      <c r="JU12" s="137"/>
      <c r="JV12" s="137"/>
      <c r="JW12" s="137"/>
      <c r="JX12" s="137"/>
      <c r="JY12" s="137"/>
      <c r="JZ12" s="137"/>
      <c r="KA12" s="137"/>
      <c r="KB12" s="137"/>
      <c r="KC12" s="137"/>
      <c r="KD12" s="137"/>
      <c r="KE12" s="147">
        <v>42935.0</v>
      </c>
      <c r="KF12" s="147">
        <v>43004.0</v>
      </c>
      <c r="KG12" s="137"/>
      <c r="KH12" s="137"/>
      <c r="KI12" s="137"/>
      <c r="KJ12" s="137"/>
      <c r="KK12" s="137"/>
      <c r="KL12" s="135" t="s">
        <v>451</v>
      </c>
      <c r="KM12" s="137"/>
      <c r="KN12" s="137"/>
      <c r="KO12" s="137"/>
      <c r="KP12" s="136">
        <f t="shared" si="11"/>
        <v>331</v>
      </c>
      <c r="KQ12" s="136">
        <v>152.0</v>
      </c>
      <c r="KR12" s="136">
        <v>170.0</v>
      </c>
      <c r="KS12" s="136">
        <v>8.0</v>
      </c>
      <c r="KT12" s="136">
        <v>1.0</v>
      </c>
      <c r="KU12" s="135" t="s">
        <v>459</v>
      </c>
      <c r="KV12" s="137"/>
      <c r="KW12" s="137"/>
      <c r="KX12" s="137"/>
      <c r="KY12" s="137"/>
      <c r="KZ12" s="137"/>
      <c r="LA12" s="137"/>
      <c r="LB12" s="137"/>
      <c r="LC12" s="137"/>
      <c r="LD12" s="137"/>
      <c r="LE12" s="137"/>
      <c r="LF12" s="137"/>
      <c r="LG12" s="137"/>
      <c r="LH12" s="137"/>
      <c r="LI12" s="137"/>
      <c r="LJ12" s="137"/>
      <c r="LK12" s="137"/>
      <c r="LL12" s="137"/>
      <c r="LM12" s="137"/>
      <c r="LN12" s="137"/>
      <c r="LO12" s="137"/>
      <c r="LP12" s="137"/>
      <c r="LQ12" s="137"/>
      <c r="LR12" s="137"/>
      <c r="LS12" s="137"/>
      <c r="LT12" s="137"/>
      <c r="LU12" s="137"/>
      <c r="LV12" s="137"/>
      <c r="LW12" s="137"/>
      <c r="LX12" s="137"/>
      <c r="LY12" s="137"/>
      <c r="LZ12" s="137"/>
      <c r="MA12" s="137"/>
      <c r="MB12" s="137"/>
      <c r="MC12" s="137"/>
      <c r="MD12" s="137"/>
      <c r="ME12" s="137"/>
      <c r="MF12" s="137"/>
      <c r="MG12" s="137"/>
      <c r="MH12" s="137"/>
      <c r="MI12" s="137"/>
      <c r="MJ12" s="137"/>
      <c r="MK12" s="137"/>
      <c r="ML12" s="137"/>
      <c r="MM12" s="137"/>
      <c r="MN12" s="137"/>
      <c r="MO12" s="137"/>
      <c r="MP12" s="137"/>
      <c r="MQ12" s="137"/>
      <c r="MR12" s="137"/>
      <c r="MS12" s="137"/>
      <c r="MT12" s="137"/>
    </row>
    <row r="13">
      <c r="A13" s="13" t="s">
        <v>25</v>
      </c>
      <c r="B13" s="14"/>
      <c r="C13" s="134" t="s">
        <v>25</v>
      </c>
      <c r="D13" s="135" t="s">
        <v>460</v>
      </c>
      <c r="E13" s="135"/>
      <c r="F13" s="136">
        <v>8.0</v>
      </c>
      <c r="G13" s="136">
        <v>1.0</v>
      </c>
      <c r="H13" s="135" t="s">
        <v>443</v>
      </c>
      <c r="I13" s="137"/>
      <c r="J13" s="137" t="s">
        <v>444</v>
      </c>
      <c r="K13" s="137" t="s">
        <v>445</v>
      </c>
      <c r="L13" s="135" t="s">
        <v>446</v>
      </c>
      <c r="M13" s="138" t="s">
        <v>461</v>
      </c>
      <c r="N13" s="137" t="str">
        <f t="shared" si="1"/>
        <v/>
      </c>
      <c r="O13" s="137"/>
      <c r="P13" s="137" t="str">
        <f t="shared" si="2"/>
        <v/>
      </c>
      <c r="Q13" s="137"/>
      <c r="R13" s="137" t="str">
        <f t="shared" si="3"/>
        <v/>
      </c>
      <c r="S13" s="137" t="str">
        <f t="shared" si="4"/>
        <v/>
      </c>
      <c r="T13" s="137" t="str">
        <f t="shared" si="5"/>
        <v/>
      </c>
      <c r="U13" s="137"/>
      <c r="V13" s="137"/>
      <c r="W13" s="137"/>
      <c r="X13" s="136">
        <v>348.0</v>
      </c>
      <c r="Y13" s="147">
        <v>43060.0</v>
      </c>
      <c r="Z13" s="140">
        <v>0.47291666666666665</v>
      </c>
      <c r="AA13" s="135" t="s">
        <v>448</v>
      </c>
      <c r="AB13" s="140">
        <v>0.4857638888888889</v>
      </c>
      <c r="AC13" s="147">
        <v>43060.0</v>
      </c>
      <c r="AD13" s="147">
        <v>43060.0</v>
      </c>
      <c r="AE13" s="140">
        <v>0.5837037037037037</v>
      </c>
      <c r="AF13" s="140">
        <v>0.5903935185185185</v>
      </c>
      <c r="AG13" s="140">
        <v>0.5934953703703704</v>
      </c>
      <c r="AH13" s="141">
        <v>0.007013888888888889</v>
      </c>
      <c r="AI13" s="142"/>
      <c r="AJ13" s="142"/>
      <c r="AK13" s="142"/>
      <c r="AL13" s="142"/>
      <c r="AM13" s="142"/>
      <c r="AN13" s="142"/>
      <c r="AO13" s="142"/>
      <c r="AP13" s="142"/>
      <c r="AQ13" s="142"/>
      <c r="AR13" s="142"/>
      <c r="AS13" s="142"/>
      <c r="AT13" s="142"/>
      <c r="AU13" s="142"/>
      <c r="AV13" s="142"/>
      <c r="AW13" s="136">
        <v>0.8</v>
      </c>
      <c r="AX13" s="136">
        <v>3.35</v>
      </c>
      <c r="AY13" s="136">
        <v>0.0</v>
      </c>
      <c r="AZ13" s="136">
        <v>0.0</v>
      </c>
      <c r="BA13" s="136">
        <v>0.0</v>
      </c>
      <c r="BB13" s="140">
        <v>0.45902777777777776</v>
      </c>
      <c r="BC13" s="136">
        <v>7.434</v>
      </c>
      <c r="BD13" s="136">
        <v>37.2</v>
      </c>
      <c r="BE13" s="136">
        <v>146.0</v>
      </c>
      <c r="BF13" s="136">
        <v>24.9</v>
      </c>
      <c r="BG13" s="136">
        <v>138.0</v>
      </c>
      <c r="BH13" s="136">
        <v>4.4</v>
      </c>
      <c r="BI13" s="136">
        <v>1.45</v>
      </c>
      <c r="BJ13" s="136">
        <v>163.0</v>
      </c>
      <c r="BK13" s="136">
        <v>11.6</v>
      </c>
      <c r="BL13" s="136">
        <v>9.5</v>
      </c>
      <c r="BM13" s="136">
        <v>2.1</v>
      </c>
      <c r="BN13" s="140">
        <v>0.4954861111111111</v>
      </c>
      <c r="BO13" s="143"/>
      <c r="BP13" s="136">
        <v>7.49</v>
      </c>
      <c r="BQ13" s="136">
        <v>35.1</v>
      </c>
      <c r="BR13" s="136">
        <v>376.0</v>
      </c>
      <c r="BS13" s="136">
        <v>26.7</v>
      </c>
      <c r="BT13" s="136">
        <v>140.0</v>
      </c>
      <c r="BU13" s="136">
        <v>3.8</v>
      </c>
      <c r="BV13" s="136">
        <v>1.3</v>
      </c>
      <c r="BW13" s="136">
        <v>202.0</v>
      </c>
      <c r="BX13" s="144">
        <v>9.5</v>
      </c>
      <c r="BY13" s="135" t="s">
        <v>449</v>
      </c>
      <c r="BZ13" s="137"/>
      <c r="CA13" s="137"/>
      <c r="CB13" s="137"/>
      <c r="CC13" s="137"/>
      <c r="CD13" s="137"/>
      <c r="CE13" s="137"/>
      <c r="CF13" s="137"/>
      <c r="CG13" s="137"/>
      <c r="CH13" s="137"/>
      <c r="CI13" s="137"/>
      <c r="CJ13" s="143"/>
      <c r="CK13" s="137"/>
      <c r="CL13" s="137"/>
      <c r="CM13" s="137"/>
      <c r="CN13" s="137"/>
      <c r="CO13" s="137"/>
      <c r="CP13" s="137"/>
      <c r="CQ13" s="137"/>
      <c r="CR13" s="137"/>
      <c r="CS13" s="137"/>
      <c r="CT13" s="137"/>
      <c r="CU13" s="135" t="s">
        <v>449</v>
      </c>
      <c r="CV13" s="135" t="s">
        <v>448</v>
      </c>
      <c r="CW13" s="145">
        <v>0.007638888888888889</v>
      </c>
      <c r="CX13" s="145">
        <v>0.009027777777777777</v>
      </c>
      <c r="CY13" s="145">
        <v>0.011111111111111112</v>
      </c>
      <c r="CZ13" s="135" t="s">
        <v>448</v>
      </c>
      <c r="DA13" s="145">
        <v>0.016666666666666666</v>
      </c>
      <c r="DB13" s="145">
        <v>0.017013888888888887</v>
      </c>
      <c r="DC13" s="136">
        <v>131.0</v>
      </c>
      <c r="DD13" s="136">
        <v>72.0</v>
      </c>
      <c r="DE13" s="136">
        <v>59.0</v>
      </c>
      <c r="DF13" s="136">
        <v>92.0</v>
      </c>
      <c r="DG13" s="136">
        <f t="shared" si="6"/>
        <v>91.66666667</v>
      </c>
      <c r="DH13" s="135" t="s">
        <v>449</v>
      </c>
      <c r="DI13" s="137"/>
      <c r="DJ13" s="137"/>
      <c r="DK13" s="137"/>
      <c r="DL13" s="146" t="str">
        <f t="shared" si="7"/>
        <v>#VALUE!</v>
      </c>
      <c r="DM13" s="136">
        <v>182.0</v>
      </c>
      <c r="DN13" s="136">
        <v>103.0</v>
      </c>
      <c r="DO13" s="145">
        <v>1.1574074074074075E-4</v>
      </c>
      <c r="DP13" s="136">
        <f t="shared" si="8"/>
        <v>129.3333333</v>
      </c>
      <c r="DQ13" s="136">
        <v>85.0</v>
      </c>
      <c r="DR13" s="136">
        <v>37.0</v>
      </c>
      <c r="DS13" s="145">
        <v>0.013090277777777777</v>
      </c>
      <c r="DT13" s="137"/>
      <c r="DU13" s="136">
        <v>103.0</v>
      </c>
      <c r="DV13" s="136">
        <v>182.0</v>
      </c>
      <c r="DW13" s="145">
        <v>1.1574074074074075E-4</v>
      </c>
      <c r="DX13" s="136">
        <f t="shared" si="9"/>
        <v>129.3333333</v>
      </c>
      <c r="DY13" s="136">
        <v>37.0</v>
      </c>
      <c r="DZ13" s="136">
        <v>85.0</v>
      </c>
      <c r="EA13" s="145">
        <v>0.013090277777777777</v>
      </c>
      <c r="EB13" s="136">
        <f t="shared" si="10"/>
        <v>53</v>
      </c>
      <c r="EC13" s="136">
        <v>126.0</v>
      </c>
      <c r="ED13" s="136">
        <v>68.0</v>
      </c>
      <c r="EE13" s="135" t="s">
        <v>449</v>
      </c>
      <c r="EF13" s="137"/>
      <c r="EG13" s="148"/>
      <c r="EH13" s="137"/>
      <c r="EI13" s="136">
        <v>80.0</v>
      </c>
      <c r="EJ13" s="137"/>
      <c r="EK13" s="137"/>
      <c r="EL13" s="137"/>
      <c r="EM13" s="137"/>
      <c r="EN13" s="137"/>
      <c r="EO13" s="137"/>
      <c r="EP13" s="137"/>
      <c r="EQ13" s="137"/>
      <c r="ER13" s="137"/>
      <c r="ES13" s="137"/>
      <c r="ET13" s="137"/>
      <c r="EU13" s="137"/>
      <c r="EV13" s="137"/>
      <c r="EW13" s="137"/>
      <c r="EX13" s="137"/>
      <c r="EY13" s="137"/>
      <c r="EZ13" s="137"/>
      <c r="FA13" s="137"/>
      <c r="FB13" s="137"/>
      <c r="FC13" s="137"/>
      <c r="FD13" s="137"/>
      <c r="FE13" s="137"/>
      <c r="FF13" s="137"/>
      <c r="FG13" s="137"/>
      <c r="FH13" s="137"/>
      <c r="FI13" s="137"/>
      <c r="FJ13" s="137"/>
      <c r="FK13" s="137"/>
      <c r="FL13" s="137"/>
      <c r="FM13" s="137"/>
      <c r="FN13" s="137"/>
      <c r="FO13" s="137"/>
      <c r="FP13" s="137"/>
      <c r="FQ13" s="137"/>
      <c r="FR13" s="137"/>
      <c r="FS13" s="137"/>
      <c r="FT13" s="137"/>
      <c r="FU13" s="137"/>
      <c r="FV13" s="137"/>
      <c r="FW13" s="137"/>
      <c r="FX13" s="137"/>
      <c r="FY13" s="137"/>
      <c r="FZ13" s="137"/>
      <c r="GA13" s="137"/>
      <c r="GB13" s="137"/>
      <c r="GC13" s="137"/>
      <c r="GD13" s="137"/>
      <c r="GE13" s="137"/>
      <c r="GF13" s="137"/>
      <c r="GG13" s="137"/>
      <c r="GH13" s="137"/>
      <c r="GI13" s="137"/>
      <c r="GJ13" s="137"/>
      <c r="GK13" s="137"/>
      <c r="GL13" s="137"/>
      <c r="GM13" s="137"/>
      <c r="GN13" s="137"/>
      <c r="GO13" s="137"/>
      <c r="GP13" s="137"/>
      <c r="GQ13" s="137"/>
      <c r="GR13" s="137"/>
      <c r="GS13" s="137"/>
      <c r="GT13" s="137"/>
      <c r="GU13" s="137"/>
      <c r="GV13" s="137"/>
      <c r="GW13" s="137"/>
      <c r="GX13" s="137"/>
      <c r="GY13" s="137"/>
      <c r="GZ13" s="137"/>
      <c r="HA13" s="137"/>
      <c r="HB13" s="137"/>
      <c r="HC13" s="137"/>
      <c r="HD13" s="137"/>
      <c r="HE13" s="137"/>
      <c r="HF13" s="137"/>
      <c r="HG13" s="137"/>
      <c r="HH13" s="137"/>
      <c r="HI13" s="137"/>
      <c r="HJ13" s="137"/>
      <c r="HK13" s="137"/>
      <c r="HL13" s="137"/>
      <c r="HM13" s="137"/>
      <c r="HN13" s="137"/>
      <c r="HO13" s="137"/>
      <c r="HP13" s="137"/>
      <c r="HQ13" s="137"/>
      <c r="HR13" s="137"/>
      <c r="HS13" s="137"/>
      <c r="HT13" s="137"/>
      <c r="HU13" s="137"/>
      <c r="HV13" s="137"/>
      <c r="HW13" s="137"/>
      <c r="HX13" s="137"/>
      <c r="HY13" s="137"/>
      <c r="HZ13" s="137"/>
      <c r="IA13" s="137"/>
      <c r="IB13" s="137"/>
      <c r="IC13" s="137"/>
      <c r="ID13" s="137"/>
      <c r="IE13" s="137"/>
      <c r="IF13" s="137"/>
      <c r="IG13" s="137"/>
      <c r="IH13" s="137"/>
      <c r="II13" s="137"/>
      <c r="IJ13" s="137"/>
      <c r="IK13" s="137"/>
      <c r="IL13" s="137"/>
      <c r="IM13" s="137"/>
      <c r="IN13" s="137"/>
      <c r="IO13" s="137"/>
      <c r="IP13" s="137"/>
      <c r="IQ13" s="137"/>
      <c r="IR13" s="137"/>
      <c r="IS13" s="137"/>
      <c r="IT13" s="137"/>
      <c r="IU13" s="137"/>
      <c r="IV13" s="137"/>
      <c r="IW13" s="137"/>
      <c r="IX13" s="137"/>
      <c r="IY13" s="137"/>
      <c r="IZ13" s="137"/>
      <c r="JA13" s="137"/>
      <c r="JB13" s="137"/>
      <c r="JC13" s="137"/>
      <c r="JD13" s="137"/>
      <c r="JE13" s="137"/>
      <c r="JF13" s="137"/>
      <c r="JG13" s="137"/>
      <c r="JH13" s="137"/>
      <c r="JI13" s="137"/>
      <c r="JJ13" s="137"/>
      <c r="JK13" s="137"/>
      <c r="JL13" s="137"/>
      <c r="JM13" s="137"/>
      <c r="JN13" s="137"/>
      <c r="JO13" s="137"/>
      <c r="JP13" s="137"/>
      <c r="JQ13" s="137"/>
      <c r="JR13" s="137"/>
      <c r="JS13" s="137"/>
      <c r="JT13" s="137"/>
      <c r="JU13" s="137"/>
      <c r="JV13" s="137"/>
      <c r="JW13" s="137"/>
      <c r="JX13" s="137"/>
      <c r="JY13" s="137"/>
      <c r="JZ13" s="137"/>
      <c r="KA13" s="137"/>
      <c r="KB13" s="137"/>
      <c r="KC13" s="137"/>
      <c r="KD13" s="137"/>
      <c r="KE13" s="147">
        <v>42869.0</v>
      </c>
      <c r="KF13" s="147">
        <v>43027.0</v>
      </c>
      <c r="KG13" s="137"/>
      <c r="KH13" s="137"/>
      <c r="KI13" s="137"/>
      <c r="KJ13" s="137"/>
      <c r="KK13" s="137"/>
      <c r="KL13" s="137"/>
      <c r="KM13" s="137"/>
      <c r="KN13" s="137"/>
      <c r="KO13" s="137"/>
      <c r="KP13" s="136">
        <f t="shared" si="11"/>
        <v>348</v>
      </c>
      <c r="KQ13" s="136">
        <v>163.0</v>
      </c>
      <c r="KR13" s="136">
        <v>202.0</v>
      </c>
      <c r="KS13" s="136">
        <v>8.0</v>
      </c>
      <c r="KT13" s="136">
        <v>1.0</v>
      </c>
      <c r="KU13" s="137"/>
      <c r="KV13" s="137"/>
      <c r="KW13" s="137"/>
      <c r="KX13" s="137"/>
      <c r="KY13" s="137"/>
      <c r="KZ13" s="137"/>
      <c r="LA13" s="137"/>
      <c r="LB13" s="137"/>
      <c r="LC13" s="137"/>
      <c r="LD13" s="137"/>
      <c r="LE13" s="137"/>
      <c r="LF13" s="137"/>
      <c r="LG13" s="137"/>
      <c r="LH13" s="137"/>
      <c r="LI13" s="137"/>
      <c r="LJ13" s="137"/>
      <c r="LK13" s="137"/>
      <c r="LL13" s="137"/>
      <c r="LM13" s="137"/>
      <c r="LN13" s="137"/>
      <c r="LO13" s="137"/>
      <c r="LP13" s="137"/>
      <c r="LQ13" s="137"/>
      <c r="LR13" s="137"/>
      <c r="LS13" s="137"/>
      <c r="LT13" s="137"/>
      <c r="LU13" s="137"/>
      <c r="LV13" s="137"/>
      <c r="LW13" s="137"/>
      <c r="LX13" s="137"/>
      <c r="LY13" s="137"/>
      <c r="LZ13" s="137"/>
      <c r="MA13" s="137"/>
      <c r="MB13" s="137"/>
      <c r="MC13" s="137"/>
      <c r="MD13" s="137"/>
      <c r="ME13" s="137"/>
      <c r="MF13" s="137"/>
      <c r="MG13" s="137"/>
      <c r="MH13" s="137"/>
      <c r="MI13" s="137"/>
      <c r="MJ13" s="137"/>
      <c r="MK13" s="137"/>
      <c r="ML13" s="137"/>
      <c r="MM13" s="137"/>
      <c r="MN13" s="137"/>
      <c r="MO13" s="137"/>
      <c r="MP13" s="137"/>
      <c r="MQ13" s="137"/>
      <c r="MR13" s="137"/>
      <c r="MS13" s="137"/>
      <c r="MT13" s="137"/>
    </row>
    <row r="14">
      <c r="A14" s="13" t="s">
        <v>26</v>
      </c>
      <c r="B14" s="14"/>
      <c r="C14" s="134" t="s">
        <v>26</v>
      </c>
      <c r="D14" s="135" t="s">
        <v>460</v>
      </c>
      <c r="E14" s="135"/>
      <c r="F14" s="136">
        <v>8.0</v>
      </c>
      <c r="G14" s="136">
        <v>1.0</v>
      </c>
      <c r="H14" s="135" t="s">
        <v>443</v>
      </c>
      <c r="I14" s="137"/>
      <c r="J14" s="137" t="s">
        <v>444</v>
      </c>
      <c r="K14" s="137" t="s">
        <v>445</v>
      </c>
      <c r="L14" s="135" t="s">
        <v>446</v>
      </c>
      <c r="M14" s="138" t="s">
        <v>461</v>
      </c>
      <c r="N14" s="137" t="str">
        <f t="shared" si="1"/>
        <v/>
      </c>
      <c r="O14" s="137"/>
      <c r="P14" s="137" t="str">
        <f t="shared" si="2"/>
        <v/>
      </c>
      <c r="Q14" s="137"/>
      <c r="R14" s="137" t="str">
        <f t="shared" si="3"/>
        <v/>
      </c>
      <c r="S14" s="137" t="str">
        <f t="shared" si="4"/>
        <v/>
      </c>
      <c r="T14" s="137" t="str">
        <f t="shared" si="5"/>
        <v/>
      </c>
      <c r="U14" s="137"/>
      <c r="V14" s="137"/>
      <c r="W14" s="137"/>
      <c r="X14" s="136">
        <v>346.0</v>
      </c>
      <c r="Y14" s="147">
        <v>43066.0</v>
      </c>
      <c r="Z14" s="140">
        <v>0.4847222222222222</v>
      </c>
      <c r="AA14" s="135" t="s">
        <v>448</v>
      </c>
      <c r="AB14" s="140">
        <v>0.4907523148148148</v>
      </c>
      <c r="AC14" s="147">
        <v>43066.0</v>
      </c>
      <c r="AD14" s="147">
        <v>43066.0</v>
      </c>
      <c r="AE14" s="140">
        <v>0.5821180555555555</v>
      </c>
      <c r="AF14" s="140">
        <v>0.5871990740740741</v>
      </c>
      <c r="AG14" s="140">
        <v>0.5900810185185185</v>
      </c>
      <c r="AH14" s="141">
        <v>0.0010416666666666667</v>
      </c>
      <c r="AI14" s="142"/>
      <c r="AJ14" s="142"/>
      <c r="AK14" s="142"/>
      <c r="AL14" s="142"/>
      <c r="AM14" s="142"/>
      <c r="AN14" s="142"/>
      <c r="AO14" s="142"/>
      <c r="AP14" s="142"/>
      <c r="AQ14" s="142"/>
      <c r="AR14" s="142"/>
      <c r="AS14" s="142"/>
      <c r="AT14" s="142"/>
      <c r="AU14" s="142"/>
      <c r="AV14" s="142"/>
      <c r="AW14" s="136">
        <v>3.2</v>
      </c>
      <c r="AX14" s="136">
        <v>1.95</v>
      </c>
      <c r="AY14" s="136">
        <v>0.0</v>
      </c>
      <c r="AZ14" s="136">
        <v>0.0</v>
      </c>
      <c r="BA14" s="136">
        <v>0.0</v>
      </c>
      <c r="BB14" s="140">
        <v>0.46824074074074074</v>
      </c>
      <c r="BC14" s="136">
        <v>7.457</v>
      </c>
      <c r="BD14" s="136">
        <v>36.4</v>
      </c>
      <c r="BE14" s="136">
        <v>156.0</v>
      </c>
      <c r="BF14" s="136">
        <v>25.7</v>
      </c>
      <c r="BG14" s="136">
        <v>140.0</v>
      </c>
      <c r="BH14" s="136">
        <v>3.4</v>
      </c>
      <c r="BI14" s="136">
        <v>1.34</v>
      </c>
      <c r="BJ14" s="136">
        <v>139.0</v>
      </c>
      <c r="BK14" s="136">
        <v>11.9</v>
      </c>
      <c r="BL14" s="136">
        <v>9.9</v>
      </c>
      <c r="BM14" s="136">
        <v>-2.0</v>
      </c>
      <c r="BN14" s="140">
        <v>0.5045601851851852</v>
      </c>
      <c r="BO14" s="143"/>
      <c r="BP14" s="136">
        <v>7.491</v>
      </c>
      <c r="BQ14" s="136">
        <v>34.9</v>
      </c>
      <c r="BR14" s="136">
        <v>350.0</v>
      </c>
      <c r="BS14" s="136">
        <v>26.6</v>
      </c>
      <c r="BT14" s="136">
        <v>143.0</v>
      </c>
      <c r="BU14" s="136">
        <v>3.0</v>
      </c>
      <c r="BV14" s="136">
        <v>1.2</v>
      </c>
      <c r="BW14" s="136">
        <v>157.0</v>
      </c>
      <c r="BX14" s="144">
        <v>9.9</v>
      </c>
      <c r="BY14" s="143"/>
      <c r="BZ14" s="137"/>
      <c r="CA14" s="137"/>
      <c r="CB14" s="137"/>
      <c r="CC14" s="137"/>
      <c r="CD14" s="137"/>
      <c r="CE14" s="137"/>
      <c r="CF14" s="137"/>
      <c r="CG14" s="137"/>
      <c r="CH14" s="137"/>
      <c r="CI14" s="137"/>
      <c r="CJ14" s="143"/>
      <c r="CK14" s="137"/>
      <c r="CL14" s="137"/>
      <c r="CM14" s="137"/>
      <c r="CN14" s="137"/>
      <c r="CO14" s="137"/>
      <c r="CP14" s="137"/>
      <c r="CQ14" s="137"/>
      <c r="CR14" s="137"/>
      <c r="CS14" s="137"/>
      <c r="CT14" s="137"/>
      <c r="CU14" s="148"/>
      <c r="CV14" s="135" t="s">
        <v>448</v>
      </c>
      <c r="CW14" s="145">
        <v>0.005902777777777778</v>
      </c>
      <c r="CX14" s="145">
        <v>0.006944444444444444</v>
      </c>
      <c r="CY14" s="145">
        <v>0.009027777777777777</v>
      </c>
      <c r="CZ14" s="135" t="s">
        <v>448</v>
      </c>
      <c r="DA14" s="145">
        <v>0.01460648148148148</v>
      </c>
      <c r="DB14" s="145">
        <v>0.01505787037037037</v>
      </c>
      <c r="DC14" s="136">
        <v>144.0</v>
      </c>
      <c r="DD14" s="136">
        <v>73.0</v>
      </c>
      <c r="DE14" s="136">
        <v>71.0</v>
      </c>
      <c r="DF14" s="136">
        <v>97.0</v>
      </c>
      <c r="DG14" s="136">
        <f t="shared" si="6"/>
        <v>96.66666667</v>
      </c>
      <c r="DH14" s="137"/>
      <c r="DI14" s="137"/>
      <c r="DJ14" s="137"/>
      <c r="DK14" s="137"/>
      <c r="DL14" s="136">
        <f t="shared" si="7"/>
        <v>0</v>
      </c>
      <c r="DM14" s="136">
        <v>168.0</v>
      </c>
      <c r="DN14" s="136">
        <v>96.0</v>
      </c>
      <c r="DO14" s="145">
        <v>1.7361111111111112E-4</v>
      </c>
      <c r="DP14" s="136">
        <f t="shared" si="8"/>
        <v>120</v>
      </c>
      <c r="DQ14" s="136">
        <v>90.0</v>
      </c>
      <c r="DR14" s="136">
        <v>39.0</v>
      </c>
      <c r="DS14" s="145">
        <v>0.019872685185185184</v>
      </c>
      <c r="DT14" s="137"/>
      <c r="DU14" s="136">
        <v>96.0</v>
      </c>
      <c r="DV14" s="136">
        <v>168.0</v>
      </c>
      <c r="DW14" s="145">
        <v>1.7361111111111112E-4</v>
      </c>
      <c r="DX14" s="136">
        <f t="shared" si="9"/>
        <v>120</v>
      </c>
      <c r="DY14" s="136">
        <v>39.0</v>
      </c>
      <c r="DZ14" s="136">
        <v>90.0</v>
      </c>
      <c r="EA14" s="145">
        <v>0.019872685185185184</v>
      </c>
      <c r="EB14" s="136">
        <f t="shared" si="10"/>
        <v>56</v>
      </c>
      <c r="EC14" s="136">
        <v>129.0</v>
      </c>
      <c r="ED14" s="136">
        <v>66.0</v>
      </c>
      <c r="EE14" s="137"/>
      <c r="EF14" s="137"/>
      <c r="EG14" s="148"/>
      <c r="EH14" s="137"/>
      <c r="EI14" s="135" t="s">
        <v>462</v>
      </c>
      <c r="EJ14" s="137"/>
      <c r="EK14" s="137"/>
      <c r="EL14" s="137"/>
      <c r="EM14" s="137"/>
      <c r="EN14" s="137"/>
      <c r="EO14" s="137"/>
      <c r="EP14" s="137"/>
      <c r="EQ14" s="137"/>
      <c r="ER14" s="137"/>
      <c r="ES14" s="137"/>
      <c r="ET14" s="137"/>
      <c r="EU14" s="137"/>
      <c r="EV14" s="137"/>
      <c r="EW14" s="137"/>
      <c r="EX14" s="137"/>
      <c r="EY14" s="137"/>
      <c r="EZ14" s="137"/>
      <c r="FA14" s="137"/>
      <c r="FB14" s="137"/>
      <c r="FC14" s="137"/>
      <c r="FD14" s="137"/>
      <c r="FE14" s="137"/>
      <c r="FF14" s="137"/>
      <c r="FG14" s="137"/>
      <c r="FH14" s="137"/>
      <c r="FI14" s="137"/>
      <c r="FJ14" s="137"/>
      <c r="FK14" s="137"/>
      <c r="FL14" s="137"/>
      <c r="FM14" s="137"/>
      <c r="FN14" s="137"/>
      <c r="FO14" s="137"/>
      <c r="FP14" s="137"/>
      <c r="FQ14" s="137"/>
      <c r="FR14" s="137"/>
      <c r="FS14" s="137"/>
      <c r="FT14" s="137"/>
      <c r="FU14" s="137"/>
      <c r="FV14" s="137"/>
      <c r="FW14" s="137"/>
      <c r="FX14" s="137"/>
      <c r="FY14" s="137"/>
      <c r="FZ14" s="137"/>
      <c r="GA14" s="137"/>
      <c r="GB14" s="137"/>
      <c r="GC14" s="137"/>
      <c r="GD14" s="137"/>
      <c r="GE14" s="137"/>
      <c r="GF14" s="137"/>
      <c r="GG14" s="137"/>
      <c r="GH14" s="137"/>
      <c r="GI14" s="137"/>
      <c r="GJ14" s="137"/>
      <c r="GK14" s="137"/>
      <c r="GL14" s="137"/>
      <c r="GM14" s="137"/>
      <c r="GN14" s="137"/>
      <c r="GO14" s="137"/>
      <c r="GP14" s="137"/>
      <c r="GQ14" s="137"/>
      <c r="GR14" s="137"/>
      <c r="GS14" s="137"/>
      <c r="GT14" s="137"/>
      <c r="GU14" s="137"/>
      <c r="GV14" s="137"/>
      <c r="GW14" s="137"/>
      <c r="GX14" s="137"/>
      <c r="GY14" s="137"/>
      <c r="GZ14" s="137"/>
      <c r="HA14" s="137"/>
      <c r="HB14" s="137"/>
      <c r="HC14" s="137"/>
      <c r="HD14" s="137"/>
      <c r="HE14" s="137"/>
      <c r="HF14" s="137"/>
      <c r="HG14" s="137"/>
      <c r="HH14" s="137"/>
      <c r="HI14" s="137"/>
      <c r="HJ14" s="137"/>
      <c r="HK14" s="137"/>
      <c r="HL14" s="137"/>
      <c r="HM14" s="137"/>
      <c r="HN14" s="137"/>
      <c r="HO14" s="137"/>
      <c r="HP14" s="137"/>
      <c r="HQ14" s="137"/>
      <c r="HR14" s="137"/>
      <c r="HS14" s="137"/>
      <c r="HT14" s="137"/>
      <c r="HU14" s="137"/>
      <c r="HV14" s="137"/>
      <c r="HW14" s="137"/>
      <c r="HX14" s="137"/>
      <c r="HY14" s="137"/>
      <c r="HZ14" s="137"/>
      <c r="IA14" s="137"/>
      <c r="IB14" s="137"/>
      <c r="IC14" s="137"/>
      <c r="ID14" s="137"/>
      <c r="IE14" s="137"/>
      <c r="IF14" s="137"/>
      <c r="IG14" s="137"/>
      <c r="IH14" s="137"/>
      <c r="II14" s="137"/>
      <c r="IJ14" s="137"/>
      <c r="IK14" s="137"/>
      <c r="IL14" s="137"/>
      <c r="IM14" s="137"/>
      <c r="IN14" s="137"/>
      <c r="IO14" s="137"/>
      <c r="IP14" s="137"/>
      <c r="IQ14" s="137"/>
      <c r="IR14" s="137"/>
      <c r="IS14" s="137"/>
      <c r="IT14" s="137"/>
      <c r="IU14" s="137"/>
      <c r="IV14" s="137"/>
      <c r="IW14" s="137"/>
      <c r="IX14" s="137"/>
      <c r="IY14" s="137"/>
      <c r="IZ14" s="137"/>
      <c r="JA14" s="137"/>
      <c r="JB14" s="137"/>
      <c r="JC14" s="137"/>
      <c r="JD14" s="137"/>
      <c r="JE14" s="137"/>
      <c r="JF14" s="137"/>
      <c r="JG14" s="137"/>
      <c r="JH14" s="137"/>
      <c r="JI14" s="137"/>
      <c r="JJ14" s="137"/>
      <c r="JK14" s="137"/>
      <c r="JL14" s="137"/>
      <c r="JM14" s="137"/>
      <c r="JN14" s="137"/>
      <c r="JO14" s="137"/>
      <c r="JP14" s="137"/>
      <c r="JQ14" s="137"/>
      <c r="JR14" s="137"/>
      <c r="JS14" s="137"/>
      <c r="JT14" s="137"/>
      <c r="JU14" s="137"/>
      <c r="JV14" s="137"/>
      <c r="JW14" s="137"/>
      <c r="JX14" s="137"/>
      <c r="JY14" s="137"/>
      <c r="JZ14" s="137"/>
      <c r="KA14" s="137"/>
      <c r="KB14" s="137"/>
      <c r="KC14" s="137"/>
      <c r="KD14" s="137"/>
      <c r="KE14" s="147">
        <v>42869.0</v>
      </c>
      <c r="KF14" s="147">
        <v>43027.0</v>
      </c>
      <c r="KG14" s="137"/>
      <c r="KH14" s="137"/>
      <c r="KI14" s="137"/>
      <c r="KJ14" s="137"/>
      <c r="KK14" s="137"/>
      <c r="KL14" s="137"/>
      <c r="KM14" s="137"/>
      <c r="KN14" s="137"/>
      <c r="KO14" s="137"/>
      <c r="KP14" s="136">
        <f t="shared" si="11"/>
        <v>346</v>
      </c>
      <c r="KQ14" s="136">
        <v>139.0</v>
      </c>
      <c r="KR14" s="136">
        <v>157.0</v>
      </c>
      <c r="KS14" s="136">
        <v>8.0</v>
      </c>
      <c r="KT14" s="136">
        <v>1.0</v>
      </c>
      <c r="KU14" s="137"/>
      <c r="KV14" s="137"/>
      <c r="KW14" s="137"/>
      <c r="KX14" s="137"/>
      <c r="KY14" s="137"/>
      <c r="KZ14" s="137"/>
      <c r="LA14" s="137"/>
      <c r="LB14" s="137"/>
      <c r="LC14" s="137"/>
      <c r="LD14" s="137"/>
      <c r="LE14" s="137"/>
      <c r="LF14" s="137"/>
      <c r="LG14" s="137"/>
      <c r="LH14" s="137"/>
      <c r="LI14" s="137"/>
      <c r="LJ14" s="137"/>
      <c r="LK14" s="137"/>
      <c r="LL14" s="137"/>
      <c r="LM14" s="137"/>
      <c r="LN14" s="137"/>
      <c r="LO14" s="137"/>
      <c r="LP14" s="137"/>
      <c r="LQ14" s="137"/>
      <c r="LR14" s="137"/>
      <c r="LS14" s="137"/>
      <c r="LT14" s="137"/>
      <c r="LU14" s="137"/>
      <c r="LV14" s="137"/>
      <c r="LW14" s="137"/>
      <c r="LX14" s="137"/>
      <c r="LY14" s="137"/>
      <c r="LZ14" s="137"/>
      <c r="MA14" s="137"/>
      <c r="MB14" s="137"/>
      <c r="MC14" s="137"/>
      <c r="MD14" s="137"/>
      <c r="ME14" s="137"/>
      <c r="MF14" s="137"/>
      <c r="MG14" s="137"/>
      <c r="MH14" s="137"/>
      <c r="MI14" s="137"/>
      <c r="MJ14" s="137"/>
      <c r="MK14" s="137"/>
      <c r="ML14" s="137"/>
      <c r="MM14" s="137"/>
      <c r="MN14" s="137"/>
      <c r="MO14" s="137"/>
      <c r="MP14" s="137"/>
      <c r="MQ14" s="137"/>
      <c r="MR14" s="137"/>
      <c r="MS14" s="137"/>
      <c r="MT14" s="137"/>
    </row>
    <row r="15">
      <c r="A15" s="13" t="s">
        <v>27</v>
      </c>
      <c r="B15" s="14"/>
      <c r="C15" s="149" t="s">
        <v>463</v>
      </c>
      <c r="D15" s="150" t="s">
        <v>464</v>
      </c>
      <c r="E15" s="150" t="s">
        <v>448</v>
      </c>
      <c r="F15" s="151">
        <v>8.0</v>
      </c>
      <c r="G15" s="151">
        <v>1.0</v>
      </c>
      <c r="H15" s="150" t="s">
        <v>443</v>
      </c>
      <c r="I15" s="150" t="s">
        <v>465</v>
      </c>
      <c r="J15" s="150" t="s">
        <v>444</v>
      </c>
      <c r="K15" s="150" t="s">
        <v>445</v>
      </c>
      <c r="L15" s="150" t="s">
        <v>446</v>
      </c>
      <c r="M15" s="152"/>
      <c r="N15" s="137" t="str">
        <f t="shared" si="1"/>
        <v/>
      </c>
      <c r="O15" s="153"/>
      <c r="P15" s="137" t="str">
        <f t="shared" si="2"/>
        <v/>
      </c>
      <c r="Q15" s="153"/>
      <c r="R15" s="137" t="str">
        <f t="shared" si="3"/>
        <v/>
      </c>
      <c r="S15" s="137" t="str">
        <f t="shared" si="4"/>
        <v/>
      </c>
      <c r="T15" s="137" t="str">
        <f t="shared" si="5"/>
        <v/>
      </c>
      <c r="U15" s="153"/>
      <c r="V15" s="153"/>
      <c r="W15" s="153"/>
      <c r="X15" s="151">
        <v>303.0</v>
      </c>
      <c r="Y15" s="154">
        <v>43167.0</v>
      </c>
      <c r="Z15" s="155">
        <v>0.47412037037037036</v>
      </c>
      <c r="AA15" s="150" t="s">
        <v>448</v>
      </c>
      <c r="AB15" s="155">
        <v>0.48018518518518516</v>
      </c>
      <c r="AC15" s="154">
        <v>43167.0</v>
      </c>
      <c r="AD15" s="154">
        <v>43167.0</v>
      </c>
      <c r="AE15" s="155">
        <v>0.5804861111111111</v>
      </c>
      <c r="AF15" s="155">
        <v>0.596400462962963</v>
      </c>
      <c r="AG15" s="155">
        <v>0.599224537037037</v>
      </c>
      <c r="AH15" s="156">
        <v>0.010092592592592592</v>
      </c>
      <c r="AI15" s="157"/>
      <c r="AJ15" s="157"/>
      <c r="AK15" s="157"/>
      <c r="AL15" s="157"/>
      <c r="AM15" s="157"/>
      <c r="AN15" s="157"/>
      <c r="AO15" s="157"/>
      <c r="AP15" s="157"/>
      <c r="AQ15" s="157"/>
      <c r="AR15" s="157"/>
      <c r="AS15" s="157"/>
      <c r="AT15" s="157"/>
      <c r="AU15" s="157"/>
      <c r="AV15" s="157"/>
      <c r="AW15" s="151">
        <v>-0.8</v>
      </c>
      <c r="AX15" s="151">
        <v>4.85</v>
      </c>
      <c r="AY15" s="151">
        <v>0.0</v>
      </c>
      <c r="AZ15" s="151">
        <v>0.0</v>
      </c>
      <c r="BA15" s="151">
        <v>0.0</v>
      </c>
      <c r="BB15" s="155">
        <v>0.4527777777777778</v>
      </c>
      <c r="BC15" s="151">
        <v>7.455</v>
      </c>
      <c r="BD15" s="151">
        <v>38.6</v>
      </c>
      <c r="BE15" s="151">
        <v>176.0</v>
      </c>
      <c r="BF15" s="151">
        <v>27.2</v>
      </c>
      <c r="BG15" s="151">
        <v>138.0</v>
      </c>
      <c r="BH15" s="151">
        <v>4.0</v>
      </c>
      <c r="BI15" s="151">
        <v>1.43</v>
      </c>
      <c r="BJ15" s="151">
        <v>163.0</v>
      </c>
      <c r="BK15" s="151">
        <v>11.6</v>
      </c>
      <c r="BL15" s="151">
        <v>8.8</v>
      </c>
      <c r="BM15" s="151">
        <v>-2.8</v>
      </c>
      <c r="BN15" s="155">
        <v>0.4869675925925926</v>
      </c>
      <c r="BO15" s="158"/>
      <c r="BP15" s="151">
        <v>7.544</v>
      </c>
      <c r="BQ15" s="151">
        <v>35.8</v>
      </c>
      <c r="BR15" s="151">
        <v>318.0</v>
      </c>
      <c r="BS15" s="151">
        <v>30.9</v>
      </c>
      <c r="BT15" s="151">
        <v>144.0</v>
      </c>
      <c r="BU15" s="151">
        <v>3.9</v>
      </c>
      <c r="BV15" s="151">
        <v>1.2</v>
      </c>
      <c r="BW15" s="151">
        <v>165.0</v>
      </c>
      <c r="BX15" s="159">
        <v>8.8</v>
      </c>
      <c r="BY15" s="158"/>
      <c r="BZ15" s="153"/>
      <c r="CA15" s="153"/>
      <c r="CB15" s="153"/>
      <c r="CC15" s="153"/>
      <c r="CD15" s="153"/>
      <c r="CE15" s="153"/>
      <c r="CF15" s="153"/>
      <c r="CG15" s="153"/>
      <c r="CH15" s="153"/>
      <c r="CI15" s="153"/>
      <c r="CJ15" s="158"/>
      <c r="CK15" s="153"/>
      <c r="CL15" s="153"/>
      <c r="CM15" s="153"/>
      <c r="CN15" s="153"/>
      <c r="CO15" s="153"/>
      <c r="CP15" s="153"/>
      <c r="CQ15" s="153"/>
      <c r="CR15" s="153"/>
      <c r="CS15" s="153"/>
      <c r="CT15" s="153"/>
      <c r="CU15" s="150" t="s">
        <v>445</v>
      </c>
      <c r="CV15" s="150" t="s">
        <v>448</v>
      </c>
      <c r="CW15" s="160">
        <v>0.006944444444444444</v>
      </c>
      <c r="CX15" s="160">
        <v>0.008333333333333333</v>
      </c>
      <c r="CY15" s="160">
        <v>0.010416666666666666</v>
      </c>
      <c r="CZ15" s="150" t="s">
        <v>448</v>
      </c>
      <c r="DA15" s="160">
        <v>0.01597222222222222</v>
      </c>
      <c r="DB15" s="160">
        <v>0.016481481481481482</v>
      </c>
      <c r="DC15" s="151">
        <v>107.0</v>
      </c>
      <c r="DD15" s="151">
        <v>53.0</v>
      </c>
      <c r="DE15" s="151">
        <v>54.0</v>
      </c>
      <c r="DF15" s="151">
        <v>71.0</v>
      </c>
      <c r="DG15" s="151">
        <f t="shared" si="6"/>
        <v>71</v>
      </c>
      <c r="DH15" s="150" t="s">
        <v>449</v>
      </c>
      <c r="DI15" s="150" t="s">
        <v>449</v>
      </c>
      <c r="DJ15" s="150" t="s">
        <v>449</v>
      </c>
      <c r="DK15" s="150" t="s">
        <v>449</v>
      </c>
      <c r="DL15" s="150" t="s">
        <v>449</v>
      </c>
      <c r="DM15" s="151">
        <v>117.0</v>
      </c>
      <c r="DN15" s="151">
        <v>59.0</v>
      </c>
      <c r="DO15" s="160">
        <v>0.0020833333333333333</v>
      </c>
      <c r="DP15" s="151">
        <f t="shared" si="8"/>
        <v>78.33333333</v>
      </c>
      <c r="DQ15" s="151">
        <v>95.0</v>
      </c>
      <c r="DR15" s="151">
        <v>47.0</v>
      </c>
      <c r="DS15" s="160">
        <v>0.012164351851851852</v>
      </c>
      <c r="DT15" s="137"/>
      <c r="DU15" s="151">
        <v>59.0</v>
      </c>
      <c r="DV15" s="151">
        <v>117.0</v>
      </c>
      <c r="DW15" s="160">
        <v>0.001574074074074074</v>
      </c>
      <c r="DX15" s="151">
        <f t="shared" si="9"/>
        <v>78.33333333</v>
      </c>
      <c r="DY15" s="151">
        <v>40.0</v>
      </c>
      <c r="DZ15" s="151">
        <v>105.0</v>
      </c>
      <c r="EA15" s="160">
        <v>1.8518518518518518E-4</v>
      </c>
      <c r="EB15" s="151">
        <f t="shared" si="10"/>
        <v>61.66666667</v>
      </c>
      <c r="EC15" s="151">
        <v>109.0</v>
      </c>
      <c r="ED15" s="151">
        <v>56.0</v>
      </c>
      <c r="EE15" s="150" t="s">
        <v>445</v>
      </c>
      <c r="EF15" s="150" t="s">
        <v>445</v>
      </c>
      <c r="EG15" s="150" t="s">
        <v>445</v>
      </c>
      <c r="EH15" s="150" t="s">
        <v>445</v>
      </c>
      <c r="EI15" s="150" t="s">
        <v>466</v>
      </c>
      <c r="EJ15" s="150"/>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c r="IX15" s="153"/>
      <c r="IY15" s="153"/>
      <c r="IZ15" s="153"/>
      <c r="JA15" s="153"/>
      <c r="JB15" s="153"/>
      <c r="JC15" s="153"/>
      <c r="JD15" s="153"/>
      <c r="JE15" s="153"/>
      <c r="JF15" s="153"/>
      <c r="JG15" s="153"/>
      <c r="JH15" s="153"/>
      <c r="JI15" s="153"/>
      <c r="JJ15" s="153"/>
      <c r="JK15" s="153"/>
      <c r="JL15" s="153"/>
      <c r="JM15" s="153"/>
      <c r="JN15" s="153"/>
      <c r="JO15" s="153"/>
      <c r="JP15" s="153"/>
      <c r="JQ15" s="153"/>
      <c r="JR15" s="153"/>
      <c r="JS15" s="153"/>
      <c r="JT15" s="153"/>
      <c r="JU15" s="153"/>
      <c r="JV15" s="153"/>
      <c r="JW15" s="153"/>
      <c r="JX15" s="153"/>
      <c r="JY15" s="153"/>
      <c r="JZ15" s="153"/>
      <c r="KA15" s="153"/>
      <c r="KB15" s="153"/>
      <c r="KC15" s="153"/>
      <c r="KD15" s="153"/>
      <c r="KE15" s="153"/>
      <c r="KF15" s="153"/>
      <c r="KG15" s="153"/>
      <c r="KH15" s="150"/>
      <c r="KI15" s="150" t="s">
        <v>467</v>
      </c>
      <c r="KJ15" s="153"/>
      <c r="KK15" s="153"/>
      <c r="KL15" s="150" t="s">
        <v>451</v>
      </c>
      <c r="KM15" s="153"/>
      <c r="KN15" s="153"/>
      <c r="KO15" s="153"/>
      <c r="KP15" s="136">
        <f t="shared" si="11"/>
        <v>303</v>
      </c>
      <c r="KQ15" s="151">
        <v>163.0</v>
      </c>
      <c r="KR15" s="151">
        <v>165.0</v>
      </c>
      <c r="KS15" s="151">
        <v>8.0</v>
      </c>
      <c r="KT15" s="151">
        <v>1.0</v>
      </c>
      <c r="KU15" s="150" t="s">
        <v>468</v>
      </c>
      <c r="KV15" s="153"/>
      <c r="KW15" s="153"/>
      <c r="KX15" s="153"/>
      <c r="KY15" s="153"/>
      <c r="KZ15" s="153"/>
      <c r="LA15" s="153"/>
      <c r="LB15" s="153"/>
      <c r="LC15" s="153"/>
      <c r="LD15" s="153"/>
      <c r="LE15" s="153"/>
      <c r="LF15" s="153"/>
      <c r="LG15" s="153"/>
      <c r="LH15" s="153"/>
      <c r="LI15" s="153"/>
      <c r="LJ15" s="153"/>
      <c r="LK15" s="153"/>
      <c r="LL15" s="153"/>
      <c r="LM15" s="153"/>
      <c r="LN15" s="153"/>
      <c r="LO15" s="153"/>
      <c r="LP15" s="153"/>
      <c r="LQ15" s="153"/>
      <c r="LR15" s="153"/>
      <c r="LS15" s="153"/>
      <c r="LT15" s="153"/>
      <c r="LU15" s="153"/>
      <c r="LV15" s="153"/>
      <c r="LW15" s="153"/>
      <c r="LX15" s="153"/>
      <c r="LY15" s="153"/>
      <c r="LZ15" s="153"/>
      <c r="MA15" s="153"/>
      <c r="MB15" s="153"/>
      <c r="MC15" s="153"/>
      <c r="MD15" s="153"/>
      <c r="ME15" s="153"/>
      <c r="MF15" s="153"/>
      <c r="MG15" s="153"/>
      <c r="MH15" s="153"/>
      <c r="MI15" s="153"/>
      <c r="MJ15" s="153"/>
      <c r="MK15" s="153"/>
      <c r="ML15" s="153"/>
      <c r="MM15" s="153"/>
      <c r="MN15" s="153"/>
      <c r="MO15" s="153"/>
      <c r="MP15" s="153"/>
      <c r="MQ15" s="153"/>
      <c r="MR15" s="153"/>
      <c r="MS15" s="153"/>
      <c r="MT15" s="153"/>
    </row>
    <row r="16">
      <c r="A16" s="13"/>
      <c r="B16" s="17"/>
    </row>
    <row r="17">
      <c r="A17" s="25" t="s">
        <v>28</v>
      </c>
      <c r="B17" s="21" t="s">
        <v>29</v>
      </c>
      <c r="C17" s="134" t="s">
        <v>469</v>
      </c>
      <c r="D17" s="135" t="s">
        <v>470</v>
      </c>
      <c r="E17" s="135"/>
      <c r="F17" s="136">
        <v>7.0</v>
      </c>
      <c r="G17" s="136">
        <v>1.0</v>
      </c>
      <c r="H17" s="135" t="s">
        <v>443</v>
      </c>
      <c r="I17" s="137"/>
      <c r="J17" s="137" t="s">
        <v>444</v>
      </c>
      <c r="K17" s="137" t="s">
        <v>445</v>
      </c>
      <c r="L17" s="135" t="s">
        <v>446</v>
      </c>
      <c r="M17" s="161" t="s">
        <v>471</v>
      </c>
      <c r="N17" s="137" t="str">
        <f t="shared" ref="N17:N23" si="12">EJ17</f>
        <v/>
      </c>
      <c r="O17" s="137"/>
      <c r="P17" s="137" t="str">
        <f t="shared" ref="P17:P23" si="13">FN17</f>
        <v/>
      </c>
      <c r="Q17" s="137"/>
      <c r="R17" s="137" t="str">
        <f t="shared" ref="R17:R23" si="14">GR17</f>
        <v/>
      </c>
      <c r="S17" s="137" t="str">
        <f t="shared" ref="S17:S23" si="15">HV17</f>
        <v/>
      </c>
      <c r="T17" s="137" t="str">
        <f t="shared" ref="T17:T23" si="16">IZ17</f>
        <v/>
      </c>
      <c r="U17" s="137"/>
      <c r="V17" s="137"/>
      <c r="W17" s="137"/>
      <c r="X17" s="136">
        <v>353.0</v>
      </c>
      <c r="Y17" s="139">
        <v>42972.0</v>
      </c>
      <c r="Z17" s="140">
        <v>0.55625</v>
      </c>
      <c r="AA17" s="135" t="s">
        <v>448</v>
      </c>
      <c r="AB17" s="140">
        <v>0.5625925925925926</v>
      </c>
      <c r="AC17" s="139">
        <v>42972.0</v>
      </c>
      <c r="AD17" s="139">
        <v>42972.0</v>
      </c>
      <c r="AE17" s="140">
        <v>0.6527777777777778</v>
      </c>
      <c r="AF17" s="140">
        <v>0.6618055555555555</v>
      </c>
      <c r="AG17" s="140">
        <v>0.6645833333333333</v>
      </c>
      <c r="AH17" s="142"/>
      <c r="AI17" s="142"/>
      <c r="AJ17" s="142"/>
      <c r="AK17" s="142"/>
      <c r="AL17" s="142"/>
      <c r="AM17" s="142"/>
      <c r="AN17" s="142"/>
      <c r="AO17" s="142"/>
      <c r="AP17" s="142"/>
      <c r="AQ17" s="142"/>
      <c r="AR17" s="142"/>
      <c r="AS17" s="142"/>
      <c r="AT17" s="142"/>
      <c r="AU17" s="142"/>
      <c r="AV17" s="142"/>
      <c r="AW17" s="136">
        <v>-0.7</v>
      </c>
      <c r="AX17" s="136">
        <v>4.65</v>
      </c>
      <c r="AY17" s="136">
        <v>0.0</v>
      </c>
      <c r="AZ17" s="136">
        <v>0.0</v>
      </c>
      <c r="BA17" s="136">
        <v>0.0</v>
      </c>
      <c r="BB17" s="140">
        <v>0.5034722222222222</v>
      </c>
      <c r="BC17" s="136">
        <v>7.456</v>
      </c>
      <c r="BD17" s="136">
        <v>33.3</v>
      </c>
      <c r="BE17" s="136">
        <v>202.0</v>
      </c>
      <c r="BF17" s="136">
        <v>23.5</v>
      </c>
      <c r="BG17" s="136">
        <v>140.0</v>
      </c>
      <c r="BH17" s="136">
        <v>3.9</v>
      </c>
      <c r="BI17" s="136">
        <v>1.48</v>
      </c>
      <c r="BJ17" s="136">
        <v>148.0</v>
      </c>
      <c r="BK17" s="136">
        <v>11.9</v>
      </c>
      <c r="BL17" s="136">
        <v>11.2</v>
      </c>
      <c r="BM17" s="136">
        <v>-0.7</v>
      </c>
      <c r="BN17" s="140">
        <v>0.5708101851851852</v>
      </c>
      <c r="BO17" s="143"/>
      <c r="BP17" s="136">
        <v>7.376</v>
      </c>
      <c r="BQ17" s="136">
        <v>41.4</v>
      </c>
      <c r="BR17" s="136">
        <v>264.0</v>
      </c>
      <c r="BS17" s="136">
        <v>24.2</v>
      </c>
      <c r="BT17" s="136">
        <v>142.0</v>
      </c>
      <c r="BU17" s="136">
        <v>4.1</v>
      </c>
      <c r="BV17" s="136">
        <v>1.31</v>
      </c>
      <c r="BW17" s="136">
        <v>150.0</v>
      </c>
      <c r="BX17" s="144">
        <v>11.2</v>
      </c>
      <c r="BY17" s="135"/>
      <c r="BZ17" s="137"/>
      <c r="CA17" s="137"/>
      <c r="CB17" s="137"/>
      <c r="CC17" s="137"/>
      <c r="CD17" s="137"/>
      <c r="CE17" s="137"/>
      <c r="CF17" s="137"/>
      <c r="CG17" s="137"/>
      <c r="CH17" s="137"/>
      <c r="CI17" s="137"/>
      <c r="CJ17" s="143"/>
      <c r="CK17" s="137"/>
      <c r="CL17" s="137"/>
      <c r="CM17" s="137"/>
      <c r="CN17" s="137"/>
      <c r="CO17" s="137"/>
      <c r="CP17" s="137"/>
      <c r="CQ17" s="137"/>
      <c r="CR17" s="137"/>
      <c r="CS17" s="137"/>
      <c r="CT17" s="137"/>
      <c r="CU17" s="135" t="s">
        <v>445</v>
      </c>
      <c r="CV17" s="135" t="s">
        <v>448</v>
      </c>
      <c r="CW17" s="145">
        <v>0.03194444444444444</v>
      </c>
      <c r="CX17" s="145">
        <v>0.03333333333333333</v>
      </c>
      <c r="CY17" s="145">
        <v>0.035416666666666666</v>
      </c>
      <c r="CZ17" s="135" t="s">
        <v>445</v>
      </c>
      <c r="DA17" s="145">
        <v>0.04027777777777778</v>
      </c>
      <c r="DB17" s="141">
        <v>0.04175925925925926</v>
      </c>
      <c r="DC17" s="136">
        <v>124.0</v>
      </c>
      <c r="DD17" s="136">
        <v>71.0</v>
      </c>
      <c r="DE17" s="136">
        <v>53.0</v>
      </c>
      <c r="DF17" s="136">
        <v>81.0</v>
      </c>
      <c r="DG17" s="136">
        <v>81.0</v>
      </c>
      <c r="DH17" s="135" t="s">
        <v>449</v>
      </c>
      <c r="DI17" s="135" t="s">
        <v>449</v>
      </c>
      <c r="DJ17" s="135" t="s">
        <v>449</v>
      </c>
      <c r="DK17" s="135" t="s">
        <v>449</v>
      </c>
      <c r="DL17" s="146" t="str">
        <f t="shared" ref="DL17:DL22" si="17">(DI17*2+DH17)/3</f>
        <v>#VALUE!</v>
      </c>
      <c r="DM17" s="136">
        <v>128.0</v>
      </c>
      <c r="DN17" s="136">
        <v>62.0</v>
      </c>
      <c r="DO17" s="145">
        <v>0.002337962962962963</v>
      </c>
      <c r="DP17" s="136">
        <f t="shared" ref="DP17:DP23" si="18">((2 * DN17) + DM17)/3</f>
        <v>84</v>
      </c>
      <c r="DQ17" s="136">
        <v>76.0</v>
      </c>
      <c r="DR17" s="136">
        <v>41.0</v>
      </c>
      <c r="DS17" s="145">
        <v>0.034027777777777775</v>
      </c>
      <c r="DT17" s="137"/>
      <c r="DU17" s="136">
        <v>71.0</v>
      </c>
      <c r="DV17" s="136">
        <v>119.0</v>
      </c>
      <c r="DW17" s="145">
        <v>0.01087962962962963</v>
      </c>
      <c r="DX17" s="136">
        <f t="shared" ref="DX17:DX23" si="19">(DV17+DU17*2)/3</f>
        <v>87</v>
      </c>
      <c r="DY17" s="136">
        <v>40.0</v>
      </c>
      <c r="DZ17" s="136">
        <v>103.0</v>
      </c>
      <c r="EA17" s="145">
        <v>6.481481481481481E-4</v>
      </c>
      <c r="EB17" s="136">
        <f t="shared" ref="EB17:EB23" si="20">(DY17*2+DZ17)/3</f>
        <v>61</v>
      </c>
      <c r="EC17" s="136">
        <v>121.0</v>
      </c>
      <c r="ED17" s="136">
        <v>57.0</v>
      </c>
      <c r="EE17" s="136">
        <v>97.0</v>
      </c>
      <c r="EF17" s="136">
        <v>51.0</v>
      </c>
      <c r="EG17" s="135" t="s">
        <v>449</v>
      </c>
      <c r="EH17" s="135" t="s">
        <v>449</v>
      </c>
      <c r="EI17" s="135"/>
      <c r="EJ17" s="137"/>
      <c r="EK17" s="137"/>
      <c r="EL17" s="137"/>
      <c r="EM17" s="137"/>
      <c r="EN17" s="137"/>
      <c r="EO17" s="137"/>
      <c r="EP17" s="137"/>
      <c r="EQ17" s="137"/>
      <c r="ER17" s="137"/>
      <c r="ES17" s="137"/>
      <c r="ET17" s="137"/>
      <c r="EU17" s="137"/>
      <c r="EV17" s="137"/>
      <c r="EW17" s="137"/>
      <c r="EX17" s="137"/>
      <c r="EY17" s="137"/>
      <c r="EZ17" s="137"/>
      <c r="FA17" s="137"/>
      <c r="FB17" s="137"/>
      <c r="FC17" s="137"/>
      <c r="FD17" s="137"/>
      <c r="FE17" s="137"/>
      <c r="FF17" s="137"/>
      <c r="FG17" s="137"/>
      <c r="FH17" s="137"/>
      <c r="FI17" s="137"/>
      <c r="FJ17" s="137"/>
      <c r="FK17" s="137"/>
      <c r="FL17" s="137"/>
      <c r="FM17" s="137"/>
      <c r="FN17" s="137"/>
      <c r="FO17" s="137"/>
      <c r="FP17" s="137"/>
      <c r="FQ17" s="137"/>
      <c r="FR17" s="137"/>
      <c r="FS17" s="137"/>
      <c r="FT17" s="137"/>
      <c r="FU17" s="137"/>
      <c r="FV17" s="137"/>
      <c r="FW17" s="137"/>
      <c r="FX17" s="137"/>
      <c r="FY17" s="137"/>
      <c r="FZ17" s="137"/>
      <c r="GA17" s="137"/>
      <c r="GB17" s="137"/>
      <c r="GC17" s="137"/>
      <c r="GD17" s="137"/>
      <c r="GE17" s="137"/>
      <c r="GF17" s="137"/>
      <c r="GG17" s="137"/>
      <c r="GH17" s="137"/>
      <c r="GI17" s="137"/>
      <c r="GJ17" s="137"/>
      <c r="GK17" s="137"/>
      <c r="GL17" s="137"/>
      <c r="GM17" s="137"/>
      <c r="GN17" s="137"/>
      <c r="GO17" s="137"/>
      <c r="GP17" s="137"/>
      <c r="GQ17" s="137"/>
      <c r="GR17" s="137"/>
      <c r="GS17" s="137"/>
      <c r="GT17" s="137"/>
      <c r="GU17" s="137"/>
      <c r="GV17" s="137"/>
      <c r="GW17" s="137"/>
      <c r="GX17" s="137"/>
      <c r="GY17" s="137"/>
      <c r="GZ17" s="137"/>
      <c r="HA17" s="137"/>
      <c r="HB17" s="137"/>
      <c r="HC17" s="137"/>
      <c r="HD17" s="137"/>
      <c r="HE17" s="137"/>
      <c r="HF17" s="137"/>
      <c r="HG17" s="137"/>
      <c r="HH17" s="137"/>
      <c r="HI17" s="137"/>
      <c r="HJ17" s="137"/>
      <c r="HK17" s="137"/>
      <c r="HL17" s="137"/>
      <c r="HM17" s="137"/>
      <c r="HN17" s="137"/>
      <c r="HO17" s="137"/>
      <c r="HP17" s="137"/>
      <c r="HQ17" s="137"/>
      <c r="HR17" s="137"/>
      <c r="HS17" s="137"/>
      <c r="HT17" s="137"/>
      <c r="HU17" s="137"/>
      <c r="HV17" s="137"/>
      <c r="HW17" s="137"/>
      <c r="HX17" s="137"/>
      <c r="HY17" s="137"/>
      <c r="HZ17" s="137"/>
      <c r="IA17" s="137"/>
      <c r="IB17" s="137"/>
      <c r="IC17" s="137"/>
      <c r="ID17" s="137"/>
      <c r="IE17" s="137"/>
      <c r="IF17" s="137"/>
      <c r="IG17" s="137"/>
      <c r="IH17" s="137"/>
      <c r="II17" s="137"/>
      <c r="IJ17" s="137"/>
      <c r="IK17" s="137"/>
      <c r="IL17" s="137"/>
      <c r="IM17" s="137"/>
      <c r="IN17" s="137"/>
      <c r="IO17" s="137"/>
      <c r="IP17" s="137"/>
      <c r="IQ17" s="137"/>
      <c r="IR17" s="137"/>
      <c r="IS17" s="137"/>
      <c r="IT17" s="137"/>
      <c r="IU17" s="137"/>
      <c r="IV17" s="137"/>
      <c r="IW17" s="137"/>
      <c r="IX17" s="137"/>
      <c r="IY17" s="137"/>
      <c r="IZ17" s="137"/>
      <c r="JA17" s="137"/>
      <c r="JB17" s="137"/>
      <c r="JC17" s="137"/>
      <c r="JD17" s="137"/>
      <c r="JE17" s="137"/>
      <c r="JF17" s="137"/>
      <c r="JG17" s="137"/>
      <c r="JH17" s="137"/>
      <c r="JI17" s="137"/>
      <c r="JJ17" s="137"/>
      <c r="JK17" s="137"/>
      <c r="JL17" s="137"/>
      <c r="JM17" s="137"/>
      <c r="JN17" s="137"/>
      <c r="JO17" s="137"/>
      <c r="JP17" s="137"/>
      <c r="JQ17" s="137"/>
      <c r="JR17" s="137"/>
      <c r="JS17" s="137"/>
      <c r="JT17" s="137"/>
      <c r="JU17" s="137"/>
      <c r="JV17" s="137"/>
      <c r="JW17" s="137"/>
      <c r="JX17" s="137"/>
      <c r="JY17" s="137"/>
      <c r="JZ17" s="137"/>
      <c r="KA17" s="137"/>
      <c r="KB17" s="137"/>
      <c r="KC17" s="137"/>
      <c r="KD17" s="137"/>
      <c r="KE17" s="147">
        <v>42899.0</v>
      </c>
      <c r="KF17" s="147">
        <v>42962.0</v>
      </c>
      <c r="KG17" s="137"/>
      <c r="KH17" s="137"/>
      <c r="KI17" s="137"/>
      <c r="KJ17" s="137"/>
      <c r="KK17" s="137"/>
      <c r="KL17" s="135" t="s">
        <v>472</v>
      </c>
      <c r="KM17" s="137"/>
      <c r="KN17" s="137"/>
      <c r="KO17" s="137"/>
      <c r="KP17" s="136">
        <f t="shared" ref="KP17:KP23" si="21">X17</f>
        <v>353</v>
      </c>
      <c r="KQ17" s="136">
        <v>148.0</v>
      </c>
      <c r="KR17" s="136">
        <v>150.0</v>
      </c>
      <c r="KS17" s="136">
        <v>7.0</v>
      </c>
      <c r="KT17" s="136">
        <v>1.0</v>
      </c>
      <c r="KU17" s="137"/>
      <c r="KV17" s="137"/>
      <c r="KW17" s="137"/>
      <c r="KX17" s="137"/>
      <c r="KY17" s="137"/>
      <c r="KZ17" s="137"/>
      <c r="LA17" s="137"/>
      <c r="LB17" s="137"/>
      <c r="LC17" s="137"/>
      <c r="LD17" s="137"/>
      <c r="LE17" s="137"/>
      <c r="LF17" s="137"/>
      <c r="LG17" s="137"/>
      <c r="LH17" s="137"/>
      <c r="LI17" s="137"/>
      <c r="LJ17" s="137"/>
      <c r="LK17" s="137"/>
      <c r="LL17" s="137"/>
      <c r="LM17" s="137"/>
      <c r="LN17" s="137"/>
      <c r="LO17" s="137"/>
      <c r="LP17" s="137"/>
      <c r="LQ17" s="137"/>
      <c r="LR17" s="137"/>
      <c r="LS17" s="137"/>
      <c r="LT17" s="137"/>
      <c r="LU17" s="137"/>
      <c r="LV17" s="137"/>
      <c r="LW17" s="137"/>
      <c r="LX17" s="137"/>
      <c r="LY17" s="137"/>
      <c r="LZ17" s="137"/>
      <c r="MA17" s="137"/>
      <c r="MB17" s="137"/>
      <c r="MC17" s="137"/>
      <c r="MD17" s="137"/>
      <c r="ME17" s="137"/>
      <c r="MF17" s="137"/>
      <c r="MG17" s="137"/>
      <c r="MH17" s="137"/>
      <c r="MI17" s="137"/>
      <c r="MJ17" s="137"/>
      <c r="MK17" s="137"/>
      <c r="ML17" s="137"/>
      <c r="MM17" s="137"/>
      <c r="MN17" s="137"/>
      <c r="MO17" s="137"/>
      <c r="MP17" s="137"/>
      <c r="MQ17" s="137"/>
      <c r="MR17" s="137"/>
      <c r="MS17" s="137"/>
      <c r="MT17" s="137"/>
    </row>
    <row r="18" ht="24.0" customHeight="1">
      <c r="A18" s="13" t="s">
        <v>30</v>
      </c>
      <c r="B18" s="14"/>
      <c r="C18" s="134" t="s">
        <v>30</v>
      </c>
      <c r="D18" s="135" t="s">
        <v>473</v>
      </c>
      <c r="E18" s="135"/>
      <c r="F18" s="136">
        <v>8.0</v>
      </c>
      <c r="G18" s="136">
        <v>1.0</v>
      </c>
      <c r="H18" s="135" t="s">
        <v>443</v>
      </c>
      <c r="I18" s="137"/>
      <c r="J18" s="137" t="s">
        <v>444</v>
      </c>
      <c r="K18" s="137" t="s">
        <v>445</v>
      </c>
      <c r="L18" s="135" t="s">
        <v>446</v>
      </c>
      <c r="M18" s="138" t="s">
        <v>474</v>
      </c>
      <c r="N18" s="135" t="str">
        <f t="shared" si="12"/>
        <v>N/A</v>
      </c>
      <c r="O18" s="137"/>
      <c r="P18" s="135" t="str">
        <f t="shared" si="13"/>
        <v/>
      </c>
      <c r="Q18" s="137"/>
      <c r="R18" s="135" t="str">
        <f t="shared" si="14"/>
        <v/>
      </c>
      <c r="S18" s="135" t="str">
        <f t="shared" si="15"/>
        <v/>
      </c>
      <c r="T18" s="135" t="str">
        <f t="shared" si="16"/>
        <v/>
      </c>
      <c r="U18" s="137"/>
      <c r="V18" s="137"/>
      <c r="W18" s="137"/>
      <c r="X18" s="136">
        <v>373.0</v>
      </c>
      <c r="Y18" s="139">
        <v>42976.0</v>
      </c>
      <c r="Z18" s="140">
        <v>0.6131944444444445</v>
      </c>
      <c r="AA18" s="135" t="s">
        <v>448</v>
      </c>
      <c r="AB18" s="140">
        <v>0.6192824074074074</v>
      </c>
      <c r="AC18" s="147">
        <v>42976.0</v>
      </c>
      <c r="AD18" s="147">
        <v>42976.0</v>
      </c>
      <c r="AE18" s="140">
        <v>0.7032986111111111</v>
      </c>
      <c r="AF18" s="140">
        <v>0.7133101851851852</v>
      </c>
      <c r="AG18" s="140">
        <v>0.7161574074074074</v>
      </c>
      <c r="AH18" s="135" t="s">
        <v>445</v>
      </c>
      <c r="AI18" s="135"/>
      <c r="AJ18" s="135"/>
      <c r="AK18" s="135"/>
      <c r="AL18" s="135"/>
      <c r="AM18" s="135"/>
      <c r="AN18" s="135"/>
      <c r="AO18" s="135"/>
      <c r="AP18" s="135"/>
      <c r="AQ18" s="135"/>
      <c r="AR18" s="135"/>
      <c r="AS18" s="135"/>
      <c r="AT18" s="135"/>
      <c r="AU18" s="135"/>
      <c r="AV18" s="135"/>
      <c r="AW18" s="136">
        <v>-2.3</v>
      </c>
      <c r="AX18" s="136">
        <v>4.05</v>
      </c>
      <c r="AY18" s="136">
        <v>0.0</v>
      </c>
      <c r="AZ18" s="136">
        <v>0.0</v>
      </c>
      <c r="BA18" s="136">
        <v>0.0</v>
      </c>
      <c r="BB18" s="140">
        <v>0.6024305555555556</v>
      </c>
      <c r="BC18" s="136">
        <v>7.389</v>
      </c>
      <c r="BD18" s="136">
        <v>41.2</v>
      </c>
      <c r="BE18" s="136">
        <v>144.0</v>
      </c>
      <c r="BF18" s="136">
        <v>24.9</v>
      </c>
      <c r="BG18" s="136">
        <v>139.0</v>
      </c>
      <c r="BH18" s="136">
        <v>4.2</v>
      </c>
      <c r="BI18" s="136">
        <v>1.43</v>
      </c>
      <c r="BJ18" s="136">
        <v>176.0</v>
      </c>
      <c r="BK18" s="136">
        <v>13.6</v>
      </c>
      <c r="BL18" s="136">
        <v>11.6</v>
      </c>
      <c r="BM18" s="135" t="s">
        <v>449</v>
      </c>
      <c r="BN18" s="140">
        <v>0.6262152777777777</v>
      </c>
      <c r="BO18" s="143"/>
      <c r="BP18" s="136">
        <v>7.407</v>
      </c>
      <c r="BQ18" s="136">
        <v>46.6</v>
      </c>
      <c r="BR18" s="136">
        <v>336.0</v>
      </c>
      <c r="BS18" s="136">
        <v>29.3</v>
      </c>
      <c r="BT18" s="136">
        <v>142.0</v>
      </c>
      <c r="BU18" s="136">
        <v>3.7</v>
      </c>
      <c r="BV18" s="136">
        <v>1.27</v>
      </c>
      <c r="BW18" s="136">
        <v>205.0</v>
      </c>
      <c r="BX18" s="144">
        <v>11.6</v>
      </c>
      <c r="BY18" s="135" t="s">
        <v>445</v>
      </c>
      <c r="BZ18" s="137"/>
      <c r="CA18" s="137"/>
      <c r="CB18" s="137"/>
      <c r="CC18" s="137"/>
      <c r="CD18" s="137"/>
      <c r="CE18" s="137"/>
      <c r="CF18" s="137"/>
      <c r="CG18" s="137"/>
      <c r="CH18" s="137"/>
      <c r="CI18" s="137"/>
      <c r="CJ18" s="143"/>
      <c r="CK18" s="137"/>
      <c r="CL18" s="137"/>
      <c r="CM18" s="137"/>
      <c r="CN18" s="137"/>
      <c r="CO18" s="137"/>
      <c r="CP18" s="137"/>
      <c r="CQ18" s="137"/>
      <c r="CR18" s="137"/>
      <c r="CS18" s="137"/>
      <c r="CT18" s="137"/>
      <c r="CU18" s="135" t="s">
        <v>445</v>
      </c>
      <c r="CV18" s="135" t="s">
        <v>448</v>
      </c>
      <c r="CW18" s="145">
        <v>0.009027777777777777</v>
      </c>
      <c r="CX18" s="145">
        <v>0.010416666666666666</v>
      </c>
      <c r="CY18" s="145">
        <v>0.0125</v>
      </c>
      <c r="CZ18" s="135" t="s">
        <v>445</v>
      </c>
      <c r="DA18" s="145">
        <v>0.018055555555555554</v>
      </c>
      <c r="DB18" s="145">
        <v>0.01857638888888889</v>
      </c>
      <c r="DC18" s="136">
        <v>134.0</v>
      </c>
      <c r="DD18" s="136">
        <v>60.0</v>
      </c>
      <c r="DE18" s="136">
        <f>134-60</f>
        <v>74</v>
      </c>
      <c r="DF18" s="136">
        <v>85.0</v>
      </c>
      <c r="DG18" s="136">
        <f t="shared" ref="DG18:DG23" si="22">(DC18+(2*DD18))/3</f>
        <v>84.66666667</v>
      </c>
      <c r="DH18" s="135" t="s">
        <v>449</v>
      </c>
      <c r="DI18" s="135" t="s">
        <v>449</v>
      </c>
      <c r="DJ18" s="135" t="s">
        <v>449</v>
      </c>
      <c r="DK18" s="135" t="s">
        <v>449</v>
      </c>
      <c r="DL18" s="146" t="str">
        <f t="shared" si="17"/>
        <v>#VALUE!</v>
      </c>
      <c r="DM18" s="136">
        <v>135.0</v>
      </c>
      <c r="DN18" s="136">
        <v>75.0</v>
      </c>
      <c r="DO18" s="145">
        <v>0.002777777777777778</v>
      </c>
      <c r="DP18" s="136">
        <f t="shared" si="18"/>
        <v>95</v>
      </c>
      <c r="DQ18" s="136">
        <v>110.0</v>
      </c>
      <c r="DR18" s="136">
        <v>29.0</v>
      </c>
      <c r="DS18" s="145">
        <v>0.011921296296296296</v>
      </c>
      <c r="DT18" s="137"/>
      <c r="DU18" s="136">
        <v>77.0</v>
      </c>
      <c r="DV18" s="136">
        <v>135.0</v>
      </c>
      <c r="DW18" s="145">
        <v>0.0038194444444444443</v>
      </c>
      <c r="DX18" s="136">
        <f t="shared" si="19"/>
        <v>96.33333333</v>
      </c>
      <c r="DY18" s="136">
        <v>29.0</v>
      </c>
      <c r="DZ18" s="136">
        <v>110.0</v>
      </c>
      <c r="EA18" s="145">
        <v>0.011921296296296296</v>
      </c>
      <c r="EB18" s="136">
        <f t="shared" si="20"/>
        <v>56</v>
      </c>
      <c r="EC18" s="136">
        <v>135.0</v>
      </c>
      <c r="ED18" s="136">
        <v>76.0</v>
      </c>
      <c r="EE18" s="136">
        <v>119.0</v>
      </c>
      <c r="EF18" s="136">
        <v>57.0</v>
      </c>
      <c r="EG18" s="135" t="s">
        <v>449</v>
      </c>
      <c r="EH18" s="135" t="s">
        <v>449</v>
      </c>
      <c r="EI18" s="135" t="s">
        <v>475</v>
      </c>
      <c r="EJ18" s="135" t="s">
        <v>445</v>
      </c>
      <c r="EK18" s="135" t="s">
        <v>449</v>
      </c>
      <c r="EL18" s="135" t="s">
        <v>449</v>
      </c>
      <c r="EM18" s="135" t="s">
        <v>449</v>
      </c>
      <c r="EN18" s="135" t="s">
        <v>449</v>
      </c>
      <c r="EO18" s="137"/>
      <c r="EP18" s="137"/>
      <c r="EQ18" s="137"/>
      <c r="ER18" s="137"/>
      <c r="ES18" s="137"/>
      <c r="ET18" s="137"/>
      <c r="EU18" s="137"/>
      <c r="EV18" s="137"/>
      <c r="EW18" s="137"/>
      <c r="EX18" s="137"/>
      <c r="EY18" s="137"/>
      <c r="EZ18" s="137"/>
      <c r="FA18" s="137"/>
      <c r="FB18" s="137"/>
      <c r="FC18" s="137"/>
      <c r="FD18" s="137"/>
      <c r="FE18" s="137"/>
      <c r="FF18" s="137"/>
      <c r="FG18" s="137"/>
      <c r="FH18" s="137"/>
      <c r="FI18" s="137"/>
      <c r="FJ18" s="137"/>
      <c r="FK18" s="137"/>
      <c r="FL18" s="137"/>
      <c r="FM18" s="137"/>
      <c r="FN18" s="137"/>
      <c r="FO18" s="137"/>
      <c r="FP18" s="137"/>
      <c r="FQ18" s="137"/>
      <c r="FR18" s="137"/>
      <c r="FS18" s="137"/>
      <c r="FT18" s="137"/>
      <c r="FU18" s="137"/>
      <c r="FV18" s="137"/>
      <c r="FW18" s="137"/>
      <c r="FX18" s="137"/>
      <c r="FY18" s="137"/>
      <c r="FZ18" s="137"/>
      <c r="GA18" s="137"/>
      <c r="GB18" s="137"/>
      <c r="GC18" s="137"/>
      <c r="GD18" s="137"/>
      <c r="GE18" s="137"/>
      <c r="GF18" s="137"/>
      <c r="GG18" s="137"/>
      <c r="GH18" s="137"/>
      <c r="GI18" s="137"/>
      <c r="GJ18" s="137"/>
      <c r="GK18" s="137"/>
      <c r="GL18" s="137"/>
      <c r="GM18" s="137"/>
      <c r="GN18" s="137"/>
      <c r="GO18" s="137"/>
      <c r="GP18" s="137"/>
      <c r="GQ18" s="137"/>
      <c r="GR18" s="137"/>
      <c r="GS18" s="137"/>
      <c r="GT18" s="137"/>
      <c r="GU18" s="137"/>
      <c r="GV18" s="137"/>
      <c r="GW18" s="137"/>
      <c r="GX18" s="137"/>
      <c r="GY18" s="137"/>
      <c r="GZ18" s="137"/>
      <c r="HA18" s="137"/>
      <c r="HB18" s="137"/>
      <c r="HC18" s="137"/>
      <c r="HD18" s="137"/>
      <c r="HE18" s="137"/>
      <c r="HF18" s="137"/>
      <c r="HG18" s="137"/>
      <c r="HH18" s="137"/>
      <c r="HI18" s="137"/>
      <c r="HJ18" s="137"/>
      <c r="HK18" s="137"/>
      <c r="HL18" s="137"/>
      <c r="HM18" s="137"/>
      <c r="HN18" s="137"/>
      <c r="HO18" s="137"/>
      <c r="HP18" s="137"/>
      <c r="HQ18" s="137"/>
      <c r="HR18" s="137"/>
      <c r="HS18" s="137"/>
      <c r="HT18" s="137"/>
      <c r="HU18" s="137"/>
      <c r="HV18" s="137"/>
      <c r="HW18" s="137"/>
      <c r="HX18" s="137"/>
      <c r="HY18" s="137"/>
      <c r="HZ18" s="137"/>
      <c r="IA18" s="137"/>
      <c r="IB18" s="137"/>
      <c r="IC18" s="137"/>
      <c r="ID18" s="137"/>
      <c r="IE18" s="137"/>
      <c r="IF18" s="137"/>
      <c r="IG18" s="137"/>
      <c r="IH18" s="137"/>
      <c r="II18" s="137"/>
      <c r="IJ18" s="137"/>
      <c r="IK18" s="137"/>
      <c r="IL18" s="137"/>
      <c r="IM18" s="137"/>
      <c r="IN18" s="137"/>
      <c r="IO18" s="137"/>
      <c r="IP18" s="137"/>
      <c r="IQ18" s="137"/>
      <c r="IR18" s="137"/>
      <c r="IS18" s="137"/>
      <c r="IT18" s="137"/>
      <c r="IU18" s="137"/>
      <c r="IV18" s="137"/>
      <c r="IW18" s="137"/>
      <c r="IX18" s="137"/>
      <c r="IY18" s="137"/>
      <c r="IZ18" s="137"/>
      <c r="JA18" s="137"/>
      <c r="JB18" s="137"/>
      <c r="JC18" s="137"/>
      <c r="JD18" s="137"/>
      <c r="JE18" s="137"/>
      <c r="JF18" s="137"/>
      <c r="JG18" s="137"/>
      <c r="JH18" s="137"/>
      <c r="JI18" s="137"/>
      <c r="JJ18" s="137"/>
      <c r="JK18" s="137"/>
      <c r="JL18" s="137"/>
      <c r="JM18" s="137"/>
      <c r="JN18" s="137"/>
      <c r="JO18" s="137"/>
      <c r="JP18" s="137"/>
      <c r="JQ18" s="137"/>
      <c r="JR18" s="137"/>
      <c r="JS18" s="137"/>
      <c r="JT18" s="137"/>
      <c r="JU18" s="137"/>
      <c r="JV18" s="137"/>
      <c r="JW18" s="137"/>
      <c r="JX18" s="137"/>
      <c r="JY18" s="137"/>
      <c r="JZ18" s="137"/>
      <c r="KA18" s="137"/>
      <c r="KB18" s="137"/>
      <c r="KC18" s="137"/>
      <c r="KD18" s="137"/>
      <c r="KE18" s="147">
        <v>42899.0</v>
      </c>
      <c r="KF18" s="147">
        <v>42962.0</v>
      </c>
      <c r="KG18" s="137"/>
      <c r="KH18" s="137"/>
      <c r="KI18" s="137"/>
      <c r="KJ18" s="137"/>
      <c r="KK18" s="137"/>
      <c r="KL18" s="135" t="s">
        <v>451</v>
      </c>
      <c r="KM18" s="137"/>
      <c r="KN18" s="137"/>
      <c r="KO18" s="137"/>
      <c r="KP18" s="136">
        <f t="shared" si="21"/>
        <v>373</v>
      </c>
      <c r="KQ18" s="136">
        <v>176.0</v>
      </c>
      <c r="KR18" s="136">
        <v>205.0</v>
      </c>
      <c r="KS18" s="136">
        <v>8.0</v>
      </c>
      <c r="KT18" s="136">
        <v>1.0</v>
      </c>
      <c r="KU18" s="135" t="s">
        <v>445</v>
      </c>
      <c r="KV18" s="137"/>
      <c r="KW18" s="137"/>
      <c r="KX18" s="137"/>
      <c r="KY18" s="137"/>
      <c r="KZ18" s="137"/>
      <c r="LA18" s="137"/>
      <c r="LB18" s="137"/>
      <c r="LC18" s="137"/>
      <c r="LD18" s="137"/>
      <c r="LE18" s="137"/>
      <c r="LF18" s="137"/>
      <c r="LG18" s="137"/>
      <c r="LH18" s="137"/>
      <c r="LI18" s="137"/>
      <c r="LJ18" s="137"/>
      <c r="LK18" s="137"/>
      <c r="LL18" s="137"/>
      <c r="LM18" s="137"/>
      <c r="LN18" s="137"/>
      <c r="LO18" s="137"/>
      <c r="LP18" s="137"/>
      <c r="LQ18" s="137"/>
      <c r="LR18" s="137"/>
      <c r="LS18" s="137"/>
      <c r="LT18" s="137"/>
      <c r="LU18" s="137"/>
      <c r="LV18" s="137"/>
      <c r="LW18" s="137"/>
      <c r="LX18" s="137"/>
      <c r="LY18" s="137"/>
      <c r="LZ18" s="137"/>
      <c r="MA18" s="137"/>
      <c r="MB18" s="137"/>
      <c r="MC18" s="137"/>
      <c r="MD18" s="137"/>
      <c r="ME18" s="137"/>
      <c r="MF18" s="137"/>
      <c r="MG18" s="137"/>
      <c r="MH18" s="137"/>
      <c r="MI18" s="137"/>
      <c r="MJ18" s="137"/>
      <c r="MK18" s="137"/>
      <c r="ML18" s="137"/>
      <c r="MM18" s="137"/>
      <c r="MN18" s="137"/>
      <c r="MO18" s="137"/>
      <c r="MP18" s="137"/>
      <c r="MQ18" s="137"/>
      <c r="MR18" s="137"/>
      <c r="MS18" s="137"/>
      <c r="MT18" s="137"/>
    </row>
    <row r="19">
      <c r="A19" s="18" t="s">
        <v>31</v>
      </c>
      <c r="B19" s="14"/>
      <c r="C19" s="134" t="s">
        <v>31</v>
      </c>
      <c r="D19" s="135" t="s">
        <v>2</v>
      </c>
      <c r="E19" s="135"/>
      <c r="F19" s="136">
        <v>8.0</v>
      </c>
      <c r="G19" s="136">
        <v>1.0</v>
      </c>
      <c r="H19" s="135" t="s">
        <v>443</v>
      </c>
      <c r="I19" s="137"/>
      <c r="J19" s="137" t="s">
        <v>444</v>
      </c>
      <c r="K19" s="137" t="s">
        <v>445</v>
      </c>
      <c r="L19" s="135" t="s">
        <v>446</v>
      </c>
      <c r="M19" s="138" t="s">
        <v>455</v>
      </c>
      <c r="N19" s="135" t="str">
        <f t="shared" si="12"/>
        <v>N/A</v>
      </c>
      <c r="O19" s="137"/>
      <c r="P19" s="135" t="str">
        <f t="shared" si="13"/>
        <v/>
      </c>
      <c r="Q19" s="137"/>
      <c r="R19" s="135" t="str">
        <f t="shared" si="14"/>
        <v/>
      </c>
      <c r="S19" s="135" t="str">
        <f t="shared" si="15"/>
        <v/>
      </c>
      <c r="T19" s="135" t="str">
        <f t="shared" si="16"/>
        <v/>
      </c>
      <c r="U19" s="137"/>
      <c r="V19" s="137"/>
      <c r="W19" s="137"/>
      <c r="X19" s="136">
        <v>346.0</v>
      </c>
      <c r="Y19" s="139">
        <v>42998.0</v>
      </c>
      <c r="Z19" s="140">
        <v>0.5875231481481481</v>
      </c>
      <c r="AA19" s="135" t="s">
        <v>448</v>
      </c>
      <c r="AB19" s="140">
        <v>0.6097800925925926</v>
      </c>
      <c r="AC19" s="147">
        <v>42998.0</v>
      </c>
      <c r="AD19" s="147">
        <v>42998.0</v>
      </c>
      <c r="AE19" s="140">
        <v>0.6861111111111111</v>
      </c>
      <c r="AF19" s="140">
        <v>0.19445601851851851</v>
      </c>
      <c r="AG19" s="140">
        <v>0.1972337962962963</v>
      </c>
      <c r="AH19" s="141">
        <v>0.005833333333333334</v>
      </c>
      <c r="AI19" s="142"/>
      <c r="AJ19" s="142"/>
      <c r="AK19" s="142"/>
      <c r="AL19" s="142"/>
      <c r="AM19" s="142"/>
      <c r="AN19" s="142"/>
      <c r="AO19" s="142"/>
      <c r="AP19" s="142"/>
      <c r="AQ19" s="142"/>
      <c r="AR19" s="142"/>
      <c r="AS19" s="142"/>
      <c r="AT19" s="142"/>
      <c r="AU19" s="142"/>
      <c r="AV19" s="142"/>
      <c r="AW19" s="136">
        <v>-0.3</v>
      </c>
      <c r="AX19" s="136">
        <v>3.85</v>
      </c>
      <c r="AY19" s="136">
        <v>0.0</v>
      </c>
      <c r="AZ19" s="136">
        <v>0.0</v>
      </c>
      <c r="BA19" s="136">
        <v>0.0</v>
      </c>
      <c r="BB19" s="140">
        <v>0.5319444444444444</v>
      </c>
      <c r="BC19" s="136">
        <v>7.395</v>
      </c>
      <c r="BD19" s="136">
        <v>38.1</v>
      </c>
      <c r="BE19" s="136">
        <v>174.0</v>
      </c>
      <c r="BF19" s="136">
        <v>23.4</v>
      </c>
      <c r="BG19" s="136">
        <v>148.0</v>
      </c>
      <c r="BH19" s="136">
        <v>4.0</v>
      </c>
      <c r="BI19" s="136">
        <v>1.31</v>
      </c>
      <c r="BJ19" s="136">
        <v>152.0</v>
      </c>
      <c r="BK19" s="136">
        <v>10.9</v>
      </c>
      <c r="BL19" s="135" t="s">
        <v>449</v>
      </c>
      <c r="BM19" s="135" t="s">
        <v>449</v>
      </c>
      <c r="BN19" s="135" t="s">
        <v>449</v>
      </c>
      <c r="BO19" s="135"/>
      <c r="BP19" s="135" t="s">
        <v>449</v>
      </c>
      <c r="BQ19" s="135" t="s">
        <v>449</v>
      </c>
      <c r="BR19" s="135" t="s">
        <v>449</v>
      </c>
      <c r="BS19" s="135" t="s">
        <v>449</v>
      </c>
      <c r="BT19" s="135" t="s">
        <v>449</v>
      </c>
      <c r="BU19" s="135" t="s">
        <v>449</v>
      </c>
      <c r="BV19" s="135" t="s">
        <v>449</v>
      </c>
      <c r="BW19" s="135" t="s">
        <v>449</v>
      </c>
      <c r="BX19" s="137" t="s">
        <v>449</v>
      </c>
      <c r="BY19" s="135" t="s">
        <v>445</v>
      </c>
      <c r="BZ19" s="137"/>
      <c r="CA19" s="137"/>
      <c r="CB19" s="137"/>
      <c r="CC19" s="137"/>
      <c r="CD19" s="137"/>
      <c r="CE19" s="137"/>
      <c r="CF19" s="137"/>
      <c r="CG19" s="137"/>
      <c r="CH19" s="137"/>
      <c r="CI19" s="137"/>
      <c r="CJ19" s="143"/>
      <c r="CK19" s="137"/>
      <c r="CL19" s="137"/>
      <c r="CM19" s="137"/>
      <c r="CN19" s="137"/>
      <c r="CO19" s="137"/>
      <c r="CP19" s="137"/>
      <c r="CQ19" s="137"/>
      <c r="CR19" s="137"/>
      <c r="CS19" s="137"/>
      <c r="CT19" s="137"/>
      <c r="CU19" s="135" t="s">
        <v>445</v>
      </c>
      <c r="CV19" s="135" t="s">
        <v>448</v>
      </c>
      <c r="CW19" s="145">
        <v>0.01597222222222222</v>
      </c>
      <c r="CX19" s="145">
        <v>0.017361111111111112</v>
      </c>
      <c r="CY19" s="145">
        <v>0.019444444444444445</v>
      </c>
      <c r="CZ19" s="135" t="s">
        <v>445</v>
      </c>
      <c r="DA19" s="145">
        <v>0.025</v>
      </c>
      <c r="DB19" s="145">
        <v>0.025729166666666668</v>
      </c>
      <c r="DC19" s="136">
        <v>133.0</v>
      </c>
      <c r="DD19" s="136">
        <v>70.0</v>
      </c>
      <c r="DE19" s="136">
        <f>DC19-DD19</f>
        <v>63</v>
      </c>
      <c r="DF19" s="136">
        <v>91.0</v>
      </c>
      <c r="DG19" s="136">
        <f t="shared" si="22"/>
        <v>91</v>
      </c>
      <c r="DH19" s="135" t="s">
        <v>449</v>
      </c>
      <c r="DI19" s="135" t="s">
        <v>449</v>
      </c>
      <c r="DJ19" s="135" t="s">
        <v>449</v>
      </c>
      <c r="DK19" s="135" t="s">
        <v>449</v>
      </c>
      <c r="DL19" s="146" t="str">
        <f t="shared" si="17"/>
        <v>#VALUE!</v>
      </c>
      <c r="DM19" s="136">
        <v>162.0</v>
      </c>
      <c r="DN19" s="136">
        <v>85.0</v>
      </c>
      <c r="DO19" s="145">
        <v>1.388888888888889E-4</v>
      </c>
      <c r="DP19" s="136">
        <f t="shared" si="18"/>
        <v>110.6666667</v>
      </c>
      <c r="DQ19" s="136">
        <v>94.0</v>
      </c>
      <c r="DR19" s="136">
        <v>43.0</v>
      </c>
      <c r="DS19" s="145">
        <v>0.019351851851851853</v>
      </c>
      <c r="DT19" s="137"/>
      <c r="DU19" s="136">
        <v>85.0</v>
      </c>
      <c r="DV19" s="136">
        <v>162.0</v>
      </c>
      <c r="DW19" s="145">
        <v>1.388888888888889E-4</v>
      </c>
      <c r="DX19" s="136">
        <f t="shared" si="19"/>
        <v>110.6666667</v>
      </c>
      <c r="DY19" s="136">
        <v>43.0</v>
      </c>
      <c r="DZ19" s="136">
        <v>94.0</v>
      </c>
      <c r="EA19" s="145">
        <v>0.019351851851851853</v>
      </c>
      <c r="EB19" s="136">
        <f t="shared" si="20"/>
        <v>60</v>
      </c>
      <c r="EC19" s="136">
        <v>152.0</v>
      </c>
      <c r="ED19" s="136">
        <v>80.0</v>
      </c>
      <c r="EE19" s="136">
        <v>98.0</v>
      </c>
      <c r="EF19" s="136">
        <v>45.0</v>
      </c>
      <c r="EG19" s="135" t="s">
        <v>449</v>
      </c>
      <c r="EH19" s="135" t="s">
        <v>449</v>
      </c>
      <c r="EI19" s="135" t="s">
        <v>449</v>
      </c>
      <c r="EJ19" s="135" t="s">
        <v>445</v>
      </c>
      <c r="EK19" s="137"/>
      <c r="EL19" s="137"/>
      <c r="EM19" s="137"/>
      <c r="EN19" s="137"/>
      <c r="EO19" s="137"/>
      <c r="EP19" s="137"/>
      <c r="EQ19" s="137"/>
      <c r="ER19" s="137"/>
      <c r="ES19" s="137"/>
      <c r="ET19" s="137"/>
      <c r="EU19" s="137"/>
      <c r="EV19" s="137"/>
      <c r="EW19" s="137"/>
      <c r="EX19" s="137"/>
      <c r="EY19" s="137"/>
      <c r="EZ19" s="137"/>
      <c r="FA19" s="137"/>
      <c r="FB19" s="137"/>
      <c r="FC19" s="137"/>
      <c r="FD19" s="137"/>
      <c r="FE19" s="137"/>
      <c r="FF19" s="137"/>
      <c r="FG19" s="137"/>
      <c r="FH19" s="137"/>
      <c r="FI19" s="137"/>
      <c r="FJ19" s="137"/>
      <c r="FK19" s="137"/>
      <c r="FL19" s="137"/>
      <c r="FM19" s="137"/>
      <c r="FN19" s="137"/>
      <c r="FO19" s="137"/>
      <c r="FP19" s="137"/>
      <c r="FQ19" s="137"/>
      <c r="FR19" s="137"/>
      <c r="FS19" s="137"/>
      <c r="FT19" s="137"/>
      <c r="FU19" s="137"/>
      <c r="FV19" s="137"/>
      <c r="FW19" s="137"/>
      <c r="FX19" s="137"/>
      <c r="FY19" s="137"/>
      <c r="FZ19" s="137"/>
      <c r="GA19" s="137"/>
      <c r="GB19" s="137"/>
      <c r="GC19" s="137"/>
      <c r="GD19" s="137"/>
      <c r="GE19" s="137"/>
      <c r="GF19" s="137"/>
      <c r="GG19" s="137"/>
      <c r="GH19" s="137"/>
      <c r="GI19" s="137"/>
      <c r="GJ19" s="137"/>
      <c r="GK19" s="137"/>
      <c r="GL19" s="137"/>
      <c r="GM19" s="137"/>
      <c r="GN19" s="137"/>
      <c r="GO19" s="137"/>
      <c r="GP19" s="137"/>
      <c r="GQ19" s="137"/>
      <c r="GR19" s="137"/>
      <c r="GS19" s="137"/>
      <c r="GT19" s="137"/>
      <c r="GU19" s="137"/>
      <c r="GV19" s="137"/>
      <c r="GW19" s="137"/>
      <c r="GX19" s="137"/>
      <c r="GY19" s="137"/>
      <c r="GZ19" s="137"/>
      <c r="HA19" s="137"/>
      <c r="HB19" s="137"/>
      <c r="HC19" s="137"/>
      <c r="HD19" s="137"/>
      <c r="HE19" s="137"/>
      <c r="HF19" s="137"/>
      <c r="HG19" s="137"/>
      <c r="HH19" s="137"/>
      <c r="HI19" s="137"/>
      <c r="HJ19" s="137"/>
      <c r="HK19" s="137"/>
      <c r="HL19" s="137"/>
      <c r="HM19" s="137"/>
      <c r="HN19" s="137"/>
      <c r="HO19" s="137"/>
      <c r="HP19" s="137"/>
      <c r="HQ19" s="137"/>
      <c r="HR19" s="137"/>
      <c r="HS19" s="137"/>
      <c r="HT19" s="137"/>
      <c r="HU19" s="137"/>
      <c r="HV19" s="137"/>
      <c r="HW19" s="137"/>
      <c r="HX19" s="137"/>
      <c r="HY19" s="137"/>
      <c r="HZ19" s="137"/>
      <c r="IA19" s="137"/>
      <c r="IB19" s="137"/>
      <c r="IC19" s="137"/>
      <c r="ID19" s="137"/>
      <c r="IE19" s="137"/>
      <c r="IF19" s="137"/>
      <c r="IG19" s="137"/>
      <c r="IH19" s="137"/>
      <c r="II19" s="137"/>
      <c r="IJ19" s="137"/>
      <c r="IK19" s="137"/>
      <c r="IL19" s="137"/>
      <c r="IM19" s="137"/>
      <c r="IN19" s="137"/>
      <c r="IO19" s="137"/>
      <c r="IP19" s="137"/>
      <c r="IQ19" s="137"/>
      <c r="IR19" s="137"/>
      <c r="IS19" s="137"/>
      <c r="IT19" s="137"/>
      <c r="IU19" s="137"/>
      <c r="IV19" s="137"/>
      <c r="IW19" s="137"/>
      <c r="IX19" s="137"/>
      <c r="IY19" s="137"/>
      <c r="IZ19" s="137"/>
      <c r="JA19" s="137"/>
      <c r="JB19" s="137"/>
      <c r="JC19" s="137"/>
      <c r="JD19" s="137"/>
      <c r="JE19" s="137"/>
      <c r="JF19" s="137"/>
      <c r="JG19" s="137"/>
      <c r="JH19" s="137"/>
      <c r="JI19" s="137"/>
      <c r="JJ19" s="137"/>
      <c r="JK19" s="137"/>
      <c r="JL19" s="137"/>
      <c r="JM19" s="137"/>
      <c r="JN19" s="137"/>
      <c r="JO19" s="137"/>
      <c r="JP19" s="137"/>
      <c r="JQ19" s="137"/>
      <c r="JR19" s="137"/>
      <c r="JS19" s="137"/>
      <c r="JT19" s="137"/>
      <c r="JU19" s="137"/>
      <c r="JV19" s="137"/>
      <c r="JW19" s="137"/>
      <c r="JX19" s="137"/>
      <c r="JY19" s="137"/>
      <c r="JZ19" s="137"/>
      <c r="KA19" s="137"/>
      <c r="KB19" s="137"/>
      <c r="KC19" s="137"/>
      <c r="KD19" s="137"/>
      <c r="KE19" s="147">
        <v>42920.0</v>
      </c>
      <c r="KF19" s="147">
        <v>42983.0</v>
      </c>
      <c r="KG19" s="137"/>
      <c r="KH19" s="137"/>
      <c r="KI19" s="137"/>
      <c r="KJ19" s="137"/>
      <c r="KK19" s="137"/>
      <c r="KL19" s="135" t="s">
        <v>457</v>
      </c>
      <c r="KM19" s="137"/>
      <c r="KN19" s="137"/>
      <c r="KO19" s="137"/>
      <c r="KP19" s="136">
        <f t="shared" si="21"/>
        <v>346</v>
      </c>
      <c r="KQ19" s="137"/>
      <c r="KR19" s="137"/>
      <c r="KS19" s="137"/>
      <c r="KT19" s="137"/>
      <c r="KU19" s="137"/>
      <c r="KV19" s="137"/>
      <c r="KW19" s="137"/>
      <c r="KX19" s="137"/>
      <c r="KY19" s="137"/>
      <c r="KZ19" s="137"/>
      <c r="LA19" s="137"/>
      <c r="LB19" s="137"/>
      <c r="LC19" s="137"/>
      <c r="LD19" s="137"/>
      <c r="LE19" s="137"/>
      <c r="LF19" s="137"/>
      <c r="LG19" s="137"/>
      <c r="LH19" s="137"/>
      <c r="LI19" s="137"/>
      <c r="LJ19" s="137"/>
      <c r="LK19" s="137"/>
      <c r="LL19" s="137"/>
      <c r="LM19" s="137"/>
      <c r="LN19" s="137"/>
      <c r="LO19" s="137"/>
      <c r="LP19" s="137"/>
      <c r="LQ19" s="137"/>
      <c r="LR19" s="137"/>
      <c r="LS19" s="137"/>
      <c r="LT19" s="137"/>
      <c r="LU19" s="137"/>
      <c r="LV19" s="137"/>
      <c r="LW19" s="137"/>
      <c r="LX19" s="137"/>
      <c r="LY19" s="137"/>
      <c r="LZ19" s="137"/>
      <c r="MA19" s="137"/>
      <c r="MB19" s="137"/>
      <c r="MC19" s="137"/>
      <c r="MD19" s="137"/>
      <c r="ME19" s="137"/>
      <c r="MF19" s="137"/>
      <c r="MG19" s="137"/>
      <c r="MH19" s="137"/>
      <c r="MI19" s="137"/>
      <c r="MJ19" s="137"/>
      <c r="MK19" s="137"/>
      <c r="ML19" s="137"/>
      <c r="MM19" s="137"/>
      <c r="MN19" s="137"/>
      <c r="MO19" s="137"/>
      <c r="MP19" s="137"/>
      <c r="MQ19" s="137"/>
      <c r="MR19" s="137"/>
      <c r="MS19" s="137"/>
      <c r="MT19" s="137"/>
    </row>
    <row r="20">
      <c r="A20" s="18" t="s">
        <v>32</v>
      </c>
      <c r="B20" s="14"/>
      <c r="C20" s="134" t="s">
        <v>32</v>
      </c>
      <c r="D20" s="135" t="s">
        <v>460</v>
      </c>
      <c r="E20" s="135"/>
      <c r="F20" s="136">
        <v>8.0</v>
      </c>
      <c r="G20" s="136">
        <v>1.0</v>
      </c>
      <c r="H20" s="135" t="s">
        <v>443</v>
      </c>
      <c r="I20" s="137"/>
      <c r="J20" s="137" t="s">
        <v>444</v>
      </c>
      <c r="K20" s="137" t="s">
        <v>445</v>
      </c>
      <c r="L20" s="135" t="s">
        <v>446</v>
      </c>
      <c r="M20" s="138" t="s">
        <v>476</v>
      </c>
      <c r="N20" s="135" t="str">
        <f t="shared" si="12"/>
        <v>-</v>
      </c>
      <c r="O20" s="137"/>
      <c r="P20" s="135" t="str">
        <f t="shared" si="13"/>
        <v/>
      </c>
      <c r="Q20" s="137"/>
      <c r="R20" s="135" t="str">
        <f t="shared" si="14"/>
        <v/>
      </c>
      <c r="S20" s="135" t="str">
        <f t="shared" si="15"/>
        <v/>
      </c>
      <c r="T20" s="135" t="str">
        <f t="shared" si="16"/>
        <v/>
      </c>
      <c r="U20" s="137"/>
      <c r="V20" s="137"/>
      <c r="W20" s="137"/>
      <c r="X20" s="136">
        <v>340.0</v>
      </c>
      <c r="Y20" s="147">
        <v>43010.0</v>
      </c>
      <c r="Z20" s="140">
        <v>0.6090277777777777</v>
      </c>
      <c r="AA20" s="135" t="s">
        <v>448</v>
      </c>
      <c r="AB20" s="140">
        <v>0.6151041666666667</v>
      </c>
      <c r="AC20" s="147">
        <v>43010.0</v>
      </c>
      <c r="AD20" s="147">
        <v>43010.0</v>
      </c>
      <c r="AE20" s="140">
        <v>0.6996875</v>
      </c>
      <c r="AF20" s="140">
        <v>0.711412037037037</v>
      </c>
      <c r="AG20" s="140">
        <v>0.714849537037037</v>
      </c>
      <c r="AH20" s="141">
        <v>0.0014814814814814814</v>
      </c>
      <c r="AI20" s="142"/>
      <c r="AJ20" s="142"/>
      <c r="AK20" s="142"/>
      <c r="AL20" s="142"/>
      <c r="AM20" s="142"/>
      <c r="AN20" s="142"/>
      <c r="AO20" s="142"/>
      <c r="AP20" s="142"/>
      <c r="AQ20" s="142"/>
      <c r="AR20" s="142"/>
      <c r="AS20" s="142"/>
      <c r="AT20" s="142"/>
      <c r="AU20" s="142"/>
      <c r="AV20" s="142"/>
      <c r="AW20" s="136">
        <v>0.6</v>
      </c>
      <c r="AX20" s="136">
        <v>6.05</v>
      </c>
      <c r="AY20" s="136">
        <v>0.0</v>
      </c>
      <c r="AZ20" s="136">
        <v>0.0</v>
      </c>
      <c r="BA20" s="136">
        <v>0.0</v>
      </c>
      <c r="BB20" s="140">
        <v>0.5479166666666667</v>
      </c>
      <c r="BC20" s="136">
        <v>7.36</v>
      </c>
      <c r="BD20" s="136">
        <v>44.0</v>
      </c>
      <c r="BE20" s="136">
        <v>125.0</v>
      </c>
      <c r="BF20" s="136">
        <v>24.8</v>
      </c>
      <c r="BG20" s="136">
        <v>137.0</v>
      </c>
      <c r="BH20" s="136">
        <v>4.5</v>
      </c>
      <c r="BI20" s="136">
        <v>1.37</v>
      </c>
      <c r="BJ20" s="136">
        <v>213.0</v>
      </c>
      <c r="BK20" s="135" t="s">
        <v>449</v>
      </c>
      <c r="BL20" s="135" t="s">
        <v>449</v>
      </c>
      <c r="BM20" s="137"/>
      <c r="BN20" s="135" t="s">
        <v>449</v>
      </c>
      <c r="BO20" s="135"/>
      <c r="BP20" s="137"/>
      <c r="BQ20" s="137"/>
      <c r="BR20" s="137"/>
      <c r="BS20" s="137"/>
      <c r="BT20" s="137"/>
      <c r="BU20" s="137"/>
      <c r="BV20" s="137"/>
      <c r="BW20" s="137"/>
      <c r="BX20" s="137"/>
      <c r="BY20" s="143"/>
      <c r="BZ20" s="137"/>
      <c r="CA20" s="137"/>
      <c r="CB20" s="137"/>
      <c r="CC20" s="137"/>
      <c r="CD20" s="137"/>
      <c r="CE20" s="137"/>
      <c r="CF20" s="137"/>
      <c r="CG20" s="137"/>
      <c r="CH20" s="137"/>
      <c r="CI20" s="137"/>
      <c r="CJ20" s="143"/>
      <c r="CK20" s="137"/>
      <c r="CL20" s="137"/>
      <c r="CM20" s="137"/>
      <c r="CN20" s="137"/>
      <c r="CO20" s="137"/>
      <c r="CP20" s="137"/>
      <c r="CQ20" s="137"/>
      <c r="CR20" s="137"/>
      <c r="CS20" s="137"/>
      <c r="CT20" s="137"/>
      <c r="CU20" s="135" t="s">
        <v>449</v>
      </c>
      <c r="CV20" s="135" t="s">
        <v>448</v>
      </c>
      <c r="CW20" s="145">
        <v>0.01597222222222222</v>
      </c>
      <c r="CX20" s="145">
        <v>0.017361111111111112</v>
      </c>
      <c r="CY20" s="145">
        <v>0.019444444444444445</v>
      </c>
      <c r="CZ20" s="135" t="s">
        <v>448</v>
      </c>
      <c r="DA20" s="145">
        <v>0.025</v>
      </c>
      <c r="DB20" s="145">
        <v>0.025520833333333333</v>
      </c>
      <c r="DC20" s="136">
        <v>120.0</v>
      </c>
      <c r="DD20" s="136">
        <v>64.0</v>
      </c>
      <c r="DE20" s="136">
        <v>56.0</v>
      </c>
      <c r="DF20" s="136">
        <v>83.0</v>
      </c>
      <c r="DG20" s="136">
        <f t="shared" si="22"/>
        <v>82.66666667</v>
      </c>
      <c r="DH20" s="135" t="s">
        <v>449</v>
      </c>
      <c r="DI20" s="135" t="s">
        <v>449</v>
      </c>
      <c r="DJ20" s="135" t="s">
        <v>449</v>
      </c>
      <c r="DK20" s="135" t="s">
        <v>449</v>
      </c>
      <c r="DL20" s="146" t="str">
        <f t="shared" si="17"/>
        <v>#VALUE!</v>
      </c>
      <c r="DM20" s="136">
        <v>188.0</v>
      </c>
      <c r="DN20" s="136">
        <v>57.0</v>
      </c>
      <c r="DO20" s="145">
        <v>5.208333333333333E-4</v>
      </c>
      <c r="DP20" s="136">
        <f t="shared" si="18"/>
        <v>100.6666667</v>
      </c>
      <c r="DQ20" s="136">
        <v>101.0</v>
      </c>
      <c r="DR20" s="136">
        <v>54.0</v>
      </c>
      <c r="DS20" s="145">
        <v>0.010590277777777778</v>
      </c>
      <c r="DT20" s="137"/>
      <c r="DU20" s="136">
        <v>75.0</v>
      </c>
      <c r="DV20" s="136">
        <v>127.0</v>
      </c>
      <c r="DW20" s="145">
        <v>0.004571759259259259</v>
      </c>
      <c r="DX20" s="136">
        <f t="shared" si="19"/>
        <v>92.33333333</v>
      </c>
      <c r="DY20" s="136">
        <v>41.0</v>
      </c>
      <c r="DZ20" s="136">
        <v>103.0</v>
      </c>
      <c r="EA20" s="145">
        <v>5.208333333333333E-4</v>
      </c>
      <c r="EB20" s="136">
        <f t="shared" si="20"/>
        <v>61.66666667</v>
      </c>
      <c r="EC20" s="136">
        <v>131.0</v>
      </c>
      <c r="ED20" s="136">
        <v>74.0</v>
      </c>
      <c r="EE20" s="135" t="s">
        <v>449</v>
      </c>
      <c r="EF20" s="135" t="s">
        <v>449</v>
      </c>
      <c r="EG20" s="135" t="s">
        <v>449</v>
      </c>
      <c r="EH20" s="135" t="s">
        <v>449</v>
      </c>
      <c r="EI20" s="135" t="s">
        <v>449</v>
      </c>
      <c r="EJ20" s="135" t="s">
        <v>449</v>
      </c>
      <c r="EK20" s="137"/>
      <c r="EL20" s="137"/>
      <c r="EM20" s="137"/>
      <c r="EN20" s="137"/>
      <c r="EO20" s="137"/>
      <c r="EP20" s="137"/>
      <c r="EQ20" s="137"/>
      <c r="ER20" s="137"/>
      <c r="ES20" s="137"/>
      <c r="ET20" s="137"/>
      <c r="EU20" s="137"/>
      <c r="EV20" s="137"/>
      <c r="EW20" s="137"/>
      <c r="EX20" s="137"/>
      <c r="EY20" s="137"/>
      <c r="EZ20" s="137"/>
      <c r="FA20" s="137"/>
      <c r="FB20" s="137"/>
      <c r="FC20" s="137"/>
      <c r="FD20" s="137"/>
      <c r="FE20" s="137"/>
      <c r="FF20" s="137"/>
      <c r="FG20" s="137"/>
      <c r="FH20" s="137"/>
      <c r="FI20" s="137"/>
      <c r="FJ20" s="137"/>
      <c r="FK20" s="137"/>
      <c r="FL20" s="137"/>
      <c r="FM20" s="137"/>
      <c r="FN20" s="137"/>
      <c r="FO20" s="137"/>
      <c r="FP20" s="137"/>
      <c r="FQ20" s="137"/>
      <c r="FR20" s="137"/>
      <c r="FS20" s="137"/>
      <c r="FT20" s="137"/>
      <c r="FU20" s="137"/>
      <c r="FV20" s="137"/>
      <c r="FW20" s="137"/>
      <c r="FX20" s="137"/>
      <c r="FY20" s="137"/>
      <c r="FZ20" s="137"/>
      <c r="GA20" s="137"/>
      <c r="GB20" s="137"/>
      <c r="GC20" s="137"/>
      <c r="GD20" s="137"/>
      <c r="GE20" s="137"/>
      <c r="GF20" s="137"/>
      <c r="GG20" s="137"/>
      <c r="GH20" s="137"/>
      <c r="GI20" s="137"/>
      <c r="GJ20" s="137"/>
      <c r="GK20" s="137"/>
      <c r="GL20" s="137"/>
      <c r="GM20" s="137"/>
      <c r="GN20" s="137"/>
      <c r="GO20" s="137"/>
      <c r="GP20" s="137"/>
      <c r="GQ20" s="137"/>
      <c r="GR20" s="137"/>
      <c r="GS20" s="137"/>
      <c r="GT20" s="137"/>
      <c r="GU20" s="137"/>
      <c r="GV20" s="137"/>
      <c r="GW20" s="137"/>
      <c r="GX20" s="137"/>
      <c r="GY20" s="137"/>
      <c r="GZ20" s="137"/>
      <c r="HA20" s="137"/>
      <c r="HB20" s="137"/>
      <c r="HC20" s="137"/>
      <c r="HD20" s="137"/>
      <c r="HE20" s="137"/>
      <c r="HF20" s="137"/>
      <c r="HG20" s="137"/>
      <c r="HH20" s="137"/>
      <c r="HI20" s="137"/>
      <c r="HJ20" s="137"/>
      <c r="HK20" s="137"/>
      <c r="HL20" s="137"/>
      <c r="HM20" s="137"/>
      <c r="HN20" s="137"/>
      <c r="HO20" s="137"/>
      <c r="HP20" s="137"/>
      <c r="HQ20" s="137"/>
      <c r="HR20" s="137"/>
      <c r="HS20" s="137"/>
      <c r="HT20" s="137"/>
      <c r="HU20" s="137"/>
      <c r="HV20" s="137"/>
      <c r="HW20" s="137"/>
      <c r="HX20" s="137"/>
      <c r="HY20" s="137"/>
      <c r="HZ20" s="137"/>
      <c r="IA20" s="137"/>
      <c r="IB20" s="137"/>
      <c r="IC20" s="137"/>
      <c r="ID20" s="137"/>
      <c r="IE20" s="137"/>
      <c r="IF20" s="137"/>
      <c r="IG20" s="137"/>
      <c r="IH20" s="137"/>
      <c r="II20" s="137"/>
      <c r="IJ20" s="137"/>
      <c r="IK20" s="137"/>
      <c r="IL20" s="137"/>
      <c r="IM20" s="137"/>
      <c r="IN20" s="137"/>
      <c r="IO20" s="137"/>
      <c r="IP20" s="137"/>
      <c r="IQ20" s="137"/>
      <c r="IR20" s="137"/>
      <c r="IS20" s="137"/>
      <c r="IT20" s="137"/>
      <c r="IU20" s="137"/>
      <c r="IV20" s="137"/>
      <c r="IW20" s="137"/>
      <c r="IX20" s="137"/>
      <c r="IY20" s="137"/>
      <c r="IZ20" s="137"/>
      <c r="JA20" s="137"/>
      <c r="JB20" s="137"/>
      <c r="JC20" s="137"/>
      <c r="JD20" s="137"/>
      <c r="JE20" s="137"/>
      <c r="JF20" s="137"/>
      <c r="JG20" s="137"/>
      <c r="JH20" s="137"/>
      <c r="JI20" s="137"/>
      <c r="JJ20" s="137"/>
      <c r="JK20" s="137"/>
      <c r="JL20" s="137"/>
      <c r="JM20" s="137"/>
      <c r="JN20" s="137"/>
      <c r="JO20" s="137"/>
      <c r="JP20" s="137"/>
      <c r="JQ20" s="137"/>
      <c r="JR20" s="137"/>
      <c r="JS20" s="137"/>
      <c r="JT20" s="137"/>
      <c r="JU20" s="137"/>
      <c r="JV20" s="137"/>
      <c r="JW20" s="137"/>
      <c r="JX20" s="137"/>
      <c r="JY20" s="137"/>
      <c r="JZ20" s="137"/>
      <c r="KA20" s="137"/>
      <c r="KB20" s="137"/>
      <c r="KC20" s="137"/>
      <c r="KD20" s="137"/>
      <c r="KE20" s="147">
        <v>42935.0</v>
      </c>
      <c r="KF20" s="147">
        <v>43004.0</v>
      </c>
      <c r="KG20" s="137"/>
      <c r="KH20" s="137"/>
      <c r="KI20" s="137"/>
      <c r="KJ20" s="137"/>
      <c r="KK20" s="137"/>
      <c r="KL20" s="135" t="s">
        <v>451</v>
      </c>
      <c r="KM20" s="137"/>
      <c r="KN20" s="137"/>
      <c r="KO20" s="137"/>
      <c r="KP20" s="136">
        <f t="shared" si="21"/>
        <v>340</v>
      </c>
      <c r="KQ20" s="136">
        <v>231.0</v>
      </c>
      <c r="KR20" s="137"/>
      <c r="KS20" s="136">
        <v>8.0</v>
      </c>
      <c r="KT20" s="136">
        <v>1.0</v>
      </c>
      <c r="KU20" s="135" t="s">
        <v>449</v>
      </c>
      <c r="KV20" s="137"/>
      <c r="KW20" s="137"/>
      <c r="KX20" s="137"/>
      <c r="KY20" s="137"/>
      <c r="KZ20" s="137"/>
      <c r="LA20" s="137"/>
      <c r="LB20" s="137"/>
      <c r="LC20" s="137"/>
      <c r="LD20" s="137"/>
      <c r="LE20" s="137"/>
      <c r="LF20" s="137"/>
      <c r="LG20" s="137"/>
      <c r="LH20" s="137"/>
      <c r="LI20" s="137"/>
      <c r="LJ20" s="137"/>
      <c r="LK20" s="137"/>
      <c r="LL20" s="137"/>
      <c r="LM20" s="137"/>
      <c r="LN20" s="137"/>
      <c r="LO20" s="137"/>
      <c r="LP20" s="137"/>
      <c r="LQ20" s="137"/>
      <c r="LR20" s="137"/>
      <c r="LS20" s="137"/>
      <c r="LT20" s="137"/>
      <c r="LU20" s="137"/>
      <c r="LV20" s="137"/>
      <c r="LW20" s="137"/>
      <c r="LX20" s="137"/>
      <c r="LY20" s="137"/>
      <c r="LZ20" s="137"/>
      <c r="MA20" s="137"/>
      <c r="MB20" s="137"/>
      <c r="MC20" s="137"/>
      <c r="MD20" s="137"/>
      <c r="ME20" s="137"/>
      <c r="MF20" s="137"/>
      <c r="MG20" s="137"/>
      <c r="MH20" s="137"/>
      <c r="MI20" s="137"/>
      <c r="MJ20" s="137"/>
      <c r="MK20" s="137"/>
      <c r="ML20" s="137"/>
      <c r="MM20" s="137"/>
      <c r="MN20" s="137"/>
      <c r="MO20" s="137"/>
      <c r="MP20" s="137"/>
      <c r="MQ20" s="137"/>
      <c r="MR20" s="137"/>
      <c r="MS20" s="137"/>
      <c r="MT20" s="137"/>
    </row>
    <row r="21">
      <c r="A21" s="18" t="s">
        <v>33</v>
      </c>
      <c r="B21" s="14"/>
      <c r="C21" s="134" t="s">
        <v>33</v>
      </c>
      <c r="D21" s="135" t="s">
        <v>460</v>
      </c>
      <c r="E21" s="135"/>
      <c r="F21" s="136">
        <v>8.0</v>
      </c>
      <c r="G21" s="136">
        <v>1.0</v>
      </c>
      <c r="H21" s="135" t="s">
        <v>443</v>
      </c>
      <c r="I21" s="137"/>
      <c r="J21" s="137" t="s">
        <v>444</v>
      </c>
      <c r="K21" s="137" t="s">
        <v>445</v>
      </c>
      <c r="L21" s="135" t="s">
        <v>446</v>
      </c>
      <c r="M21" s="138" t="s">
        <v>477</v>
      </c>
      <c r="N21" s="135" t="str">
        <f t="shared" si="12"/>
        <v>-</v>
      </c>
      <c r="O21" s="137"/>
      <c r="P21" s="135" t="str">
        <f t="shared" si="13"/>
        <v/>
      </c>
      <c r="Q21" s="137"/>
      <c r="R21" s="135" t="str">
        <f t="shared" si="14"/>
        <v/>
      </c>
      <c r="S21" s="135" t="str">
        <f t="shared" si="15"/>
        <v/>
      </c>
      <c r="T21" s="135" t="str">
        <f t="shared" si="16"/>
        <v/>
      </c>
      <c r="U21" s="137"/>
      <c r="V21" s="137"/>
      <c r="W21" s="137"/>
      <c r="X21" s="136">
        <v>351.0</v>
      </c>
      <c r="Y21" s="147">
        <v>43059.0</v>
      </c>
      <c r="Z21" s="140">
        <v>0.5368055555555555</v>
      </c>
      <c r="AA21" s="135" t="s">
        <v>448</v>
      </c>
      <c r="AB21" s="140">
        <v>0.5425231481481482</v>
      </c>
      <c r="AC21" s="147">
        <v>43059.0</v>
      </c>
      <c r="AD21" s="147">
        <v>43059.0</v>
      </c>
      <c r="AE21" s="140">
        <v>0.6255787037037037</v>
      </c>
      <c r="AF21" s="140">
        <v>0.6325231481481481</v>
      </c>
      <c r="AG21" s="140">
        <v>0.6353009259259259</v>
      </c>
      <c r="AH21" s="141">
        <v>0.00318287037037037</v>
      </c>
      <c r="AI21" s="142"/>
      <c r="AJ21" s="142"/>
      <c r="AK21" s="142"/>
      <c r="AL21" s="142"/>
      <c r="AM21" s="142"/>
      <c r="AN21" s="142"/>
      <c r="AO21" s="142"/>
      <c r="AP21" s="142"/>
      <c r="AQ21" s="142"/>
      <c r="AR21" s="142"/>
      <c r="AS21" s="142"/>
      <c r="AT21" s="142"/>
      <c r="AU21" s="142"/>
      <c r="AV21" s="142"/>
      <c r="AW21" s="136">
        <v>2.8</v>
      </c>
      <c r="AX21" s="136">
        <v>2.1</v>
      </c>
      <c r="AY21" s="136">
        <v>0.0</v>
      </c>
      <c r="AZ21" s="136">
        <v>0.0</v>
      </c>
      <c r="BA21" s="136">
        <v>0.0</v>
      </c>
      <c r="BB21" s="140">
        <v>0.5118055555555555</v>
      </c>
      <c r="BC21" s="136">
        <v>7.33</v>
      </c>
      <c r="BD21" s="136">
        <v>48.4</v>
      </c>
      <c r="BE21" s="136">
        <v>182.0</v>
      </c>
      <c r="BF21" s="136">
        <v>25.5</v>
      </c>
      <c r="BG21" s="136">
        <v>142.0</v>
      </c>
      <c r="BH21" s="136">
        <v>4.1</v>
      </c>
      <c r="BI21" s="136">
        <v>1.4</v>
      </c>
      <c r="BJ21" s="136">
        <v>118.0</v>
      </c>
      <c r="BK21" s="136">
        <v>11.9</v>
      </c>
      <c r="BL21" s="136">
        <v>11.2</v>
      </c>
      <c r="BM21" s="136">
        <v>-0.7</v>
      </c>
      <c r="BN21" s="140">
        <v>0.5507175925925926</v>
      </c>
      <c r="BO21" s="143"/>
      <c r="BP21" s="136">
        <v>7.296</v>
      </c>
      <c r="BQ21" s="136">
        <v>62.7</v>
      </c>
      <c r="BR21" s="136">
        <v>244.0</v>
      </c>
      <c r="BS21" s="136">
        <v>30.6</v>
      </c>
      <c r="BT21" s="136">
        <v>141.0</v>
      </c>
      <c r="BU21" s="136">
        <v>3.9</v>
      </c>
      <c r="BV21" s="136">
        <v>1.34</v>
      </c>
      <c r="BW21" s="136">
        <v>169.0</v>
      </c>
      <c r="BX21" s="144">
        <v>11.2</v>
      </c>
      <c r="BY21" s="140">
        <v>0.5765509259259259</v>
      </c>
      <c r="BZ21" s="135"/>
      <c r="CA21" s="136">
        <v>7.433</v>
      </c>
      <c r="CB21" s="136">
        <v>45.5</v>
      </c>
      <c r="CC21" s="136">
        <v>389.0</v>
      </c>
      <c r="CD21" s="136">
        <v>30.4</v>
      </c>
      <c r="CE21" s="136">
        <v>140.0</v>
      </c>
      <c r="CF21" s="136">
        <v>3.8</v>
      </c>
      <c r="CG21" s="136">
        <v>1.4</v>
      </c>
      <c r="CH21" s="136">
        <v>172.0</v>
      </c>
      <c r="CI21" s="136">
        <v>10.9</v>
      </c>
      <c r="CJ21" s="137" t="s">
        <v>449</v>
      </c>
      <c r="CK21" s="137"/>
      <c r="CL21" s="137"/>
      <c r="CM21" s="137"/>
      <c r="CN21" s="137"/>
      <c r="CO21" s="137"/>
      <c r="CP21" s="137"/>
      <c r="CQ21" s="137"/>
      <c r="CR21" s="137"/>
      <c r="CS21" s="137"/>
      <c r="CT21" s="137"/>
      <c r="CU21" s="135" t="s">
        <v>449</v>
      </c>
      <c r="CV21" s="135" t="s">
        <v>448</v>
      </c>
      <c r="CW21" s="145">
        <v>0.006944444444444444</v>
      </c>
      <c r="CX21" s="145">
        <v>0.008333333333333333</v>
      </c>
      <c r="CY21" s="141">
        <v>0.010416666666666666</v>
      </c>
      <c r="CZ21" s="135" t="s">
        <v>448</v>
      </c>
      <c r="DA21" s="145">
        <v>0.01597222222222222</v>
      </c>
      <c r="DB21" s="145">
        <v>0.01636574074074074</v>
      </c>
      <c r="DC21" s="136">
        <v>127.0</v>
      </c>
      <c r="DD21" s="136">
        <v>62.0</v>
      </c>
      <c r="DE21" s="136">
        <v>65.0</v>
      </c>
      <c r="DF21" s="136">
        <v>84.0</v>
      </c>
      <c r="DG21" s="136">
        <f t="shared" si="22"/>
        <v>83.66666667</v>
      </c>
      <c r="DH21" s="135" t="s">
        <v>449</v>
      </c>
      <c r="DI21" s="137"/>
      <c r="DJ21" s="137"/>
      <c r="DK21" s="137"/>
      <c r="DL21" s="146" t="str">
        <f t="shared" si="17"/>
        <v>#VALUE!</v>
      </c>
      <c r="DM21" s="136">
        <v>172.0</v>
      </c>
      <c r="DN21" s="136">
        <v>97.0</v>
      </c>
      <c r="DO21" s="145">
        <v>1.6203703703703703E-4</v>
      </c>
      <c r="DP21" s="136">
        <f t="shared" si="18"/>
        <v>122</v>
      </c>
      <c r="DQ21" s="136">
        <v>104.0</v>
      </c>
      <c r="DR21" s="136">
        <v>53.0</v>
      </c>
      <c r="DS21" s="145">
        <v>0.022928240740740742</v>
      </c>
      <c r="DT21" s="137"/>
      <c r="DU21" s="136">
        <v>97.0</v>
      </c>
      <c r="DV21" s="136">
        <v>172.0</v>
      </c>
      <c r="DW21" s="145">
        <v>1.6203703703703703E-4</v>
      </c>
      <c r="DX21" s="136">
        <f t="shared" si="19"/>
        <v>122</v>
      </c>
      <c r="DY21" s="136">
        <v>44.0</v>
      </c>
      <c r="DZ21" s="136">
        <v>118.0</v>
      </c>
      <c r="EA21" s="145">
        <v>8.796296296296296E-4</v>
      </c>
      <c r="EB21" s="136">
        <f t="shared" si="20"/>
        <v>68.66666667</v>
      </c>
      <c r="EC21" s="136">
        <v>126.0</v>
      </c>
      <c r="ED21" s="136">
        <v>69.0</v>
      </c>
      <c r="EE21" s="136">
        <v>132.0</v>
      </c>
      <c r="EF21" s="136">
        <v>72.0</v>
      </c>
      <c r="EG21" s="135" t="s">
        <v>449</v>
      </c>
      <c r="EH21" s="135" t="s">
        <v>449</v>
      </c>
      <c r="EI21" s="135" t="s">
        <v>449</v>
      </c>
      <c r="EJ21" s="135" t="s">
        <v>449</v>
      </c>
      <c r="EK21" s="137"/>
      <c r="EL21" s="137"/>
      <c r="EM21" s="137"/>
      <c r="EN21" s="137"/>
      <c r="EO21" s="137"/>
      <c r="EP21" s="137"/>
      <c r="EQ21" s="137"/>
      <c r="ER21" s="137"/>
      <c r="ES21" s="137"/>
      <c r="ET21" s="137"/>
      <c r="EU21" s="137"/>
      <c r="EV21" s="137"/>
      <c r="EW21" s="137"/>
      <c r="EX21" s="137"/>
      <c r="EY21" s="137"/>
      <c r="EZ21" s="137"/>
      <c r="FA21" s="137"/>
      <c r="FB21" s="137"/>
      <c r="FC21" s="137"/>
      <c r="FD21" s="137"/>
      <c r="FE21" s="137"/>
      <c r="FF21" s="137"/>
      <c r="FG21" s="137"/>
      <c r="FH21" s="137"/>
      <c r="FI21" s="137"/>
      <c r="FJ21" s="137"/>
      <c r="FK21" s="137"/>
      <c r="FL21" s="137"/>
      <c r="FM21" s="137"/>
      <c r="FN21" s="137"/>
      <c r="FO21" s="137"/>
      <c r="FP21" s="137"/>
      <c r="FQ21" s="137"/>
      <c r="FR21" s="137"/>
      <c r="FS21" s="137"/>
      <c r="FT21" s="137"/>
      <c r="FU21" s="137"/>
      <c r="FV21" s="137"/>
      <c r="FW21" s="137"/>
      <c r="FX21" s="137"/>
      <c r="FY21" s="137"/>
      <c r="FZ21" s="137"/>
      <c r="GA21" s="137"/>
      <c r="GB21" s="137"/>
      <c r="GC21" s="137"/>
      <c r="GD21" s="137"/>
      <c r="GE21" s="137"/>
      <c r="GF21" s="137"/>
      <c r="GG21" s="137"/>
      <c r="GH21" s="137"/>
      <c r="GI21" s="137"/>
      <c r="GJ21" s="137"/>
      <c r="GK21" s="137"/>
      <c r="GL21" s="137"/>
      <c r="GM21" s="137"/>
      <c r="GN21" s="137"/>
      <c r="GO21" s="137"/>
      <c r="GP21" s="137"/>
      <c r="GQ21" s="137"/>
      <c r="GR21" s="137"/>
      <c r="GS21" s="137"/>
      <c r="GT21" s="137"/>
      <c r="GU21" s="137"/>
      <c r="GV21" s="137"/>
      <c r="GW21" s="137"/>
      <c r="GX21" s="137"/>
      <c r="GY21" s="137"/>
      <c r="GZ21" s="137"/>
      <c r="HA21" s="137"/>
      <c r="HB21" s="137"/>
      <c r="HC21" s="137"/>
      <c r="HD21" s="137"/>
      <c r="HE21" s="137"/>
      <c r="HF21" s="137"/>
      <c r="HG21" s="137"/>
      <c r="HH21" s="137"/>
      <c r="HI21" s="137"/>
      <c r="HJ21" s="137"/>
      <c r="HK21" s="137"/>
      <c r="HL21" s="137"/>
      <c r="HM21" s="137"/>
      <c r="HN21" s="137"/>
      <c r="HO21" s="137"/>
      <c r="HP21" s="137"/>
      <c r="HQ21" s="137"/>
      <c r="HR21" s="137"/>
      <c r="HS21" s="137"/>
      <c r="HT21" s="137"/>
      <c r="HU21" s="137"/>
      <c r="HV21" s="137"/>
      <c r="HW21" s="137"/>
      <c r="HX21" s="137"/>
      <c r="HY21" s="137"/>
      <c r="HZ21" s="137"/>
      <c r="IA21" s="137"/>
      <c r="IB21" s="137"/>
      <c r="IC21" s="137"/>
      <c r="ID21" s="137"/>
      <c r="IE21" s="137"/>
      <c r="IF21" s="137"/>
      <c r="IG21" s="137"/>
      <c r="IH21" s="137"/>
      <c r="II21" s="137"/>
      <c r="IJ21" s="137"/>
      <c r="IK21" s="137"/>
      <c r="IL21" s="137"/>
      <c r="IM21" s="137"/>
      <c r="IN21" s="137"/>
      <c r="IO21" s="137"/>
      <c r="IP21" s="137"/>
      <c r="IQ21" s="137"/>
      <c r="IR21" s="137"/>
      <c r="IS21" s="137"/>
      <c r="IT21" s="137"/>
      <c r="IU21" s="137"/>
      <c r="IV21" s="137"/>
      <c r="IW21" s="137"/>
      <c r="IX21" s="137"/>
      <c r="IY21" s="137"/>
      <c r="IZ21" s="137"/>
      <c r="JA21" s="137"/>
      <c r="JB21" s="137"/>
      <c r="JC21" s="137"/>
      <c r="JD21" s="137"/>
      <c r="JE21" s="137"/>
      <c r="JF21" s="137"/>
      <c r="JG21" s="137"/>
      <c r="JH21" s="137"/>
      <c r="JI21" s="137"/>
      <c r="JJ21" s="137"/>
      <c r="JK21" s="137"/>
      <c r="JL21" s="137"/>
      <c r="JM21" s="137"/>
      <c r="JN21" s="137"/>
      <c r="JO21" s="137"/>
      <c r="JP21" s="137"/>
      <c r="JQ21" s="137"/>
      <c r="JR21" s="137"/>
      <c r="JS21" s="137"/>
      <c r="JT21" s="137"/>
      <c r="JU21" s="137"/>
      <c r="JV21" s="137"/>
      <c r="JW21" s="137"/>
      <c r="JX21" s="137"/>
      <c r="JY21" s="137"/>
      <c r="JZ21" s="137"/>
      <c r="KA21" s="137"/>
      <c r="KB21" s="137"/>
      <c r="KC21" s="137"/>
      <c r="KD21" s="137"/>
      <c r="KE21" s="137"/>
      <c r="KF21" s="147">
        <v>43053.0</v>
      </c>
      <c r="KG21" s="137"/>
      <c r="KH21" s="137"/>
      <c r="KI21" s="137"/>
      <c r="KJ21" s="137"/>
      <c r="KK21" s="137"/>
      <c r="KL21" s="137"/>
      <c r="KM21" s="137"/>
      <c r="KN21" s="137"/>
      <c r="KO21" s="137"/>
      <c r="KP21" s="136">
        <f t="shared" si="21"/>
        <v>351</v>
      </c>
      <c r="KQ21" s="136">
        <v>118.0</v>
      </c>
      <c r="KR21" s="136">
        <v>169.0</v>
      </c>
      <c r="KS21" s="136">
        <v>8.0</v>
      </c>
      <c r="KT21" s="136">
        <v>1.0</v>
      </c>
      <c r="KU21" s="137"/>
      <c r="KV21" s="137"/>
      <c r="KW21" s="137"/>
      <c r="KX21" s="137"/>
      <c r="KY21" s="137"/>
      <c r="KZ21" s="137"/>
      <c r="LA21" s="137"/>
      <c r="LB21" s="137"/>
      <c r="LC21" s="137"/>
      <c r="LD21" s="137"/>
      <c r="LE21" s="137"/>
      <c r="LF21" s="137"/>
      <c r="LG21" s="137"/>
      <c r="LH21" s="137"/>
      <c r="LI21" s="137"/>
      <c r="LJ21" s="137"/>
      <c r="LK21" s="137"/>
      <c r="LL21" s="137"/>
      <c r="LM21" s="137"/>
      <c r="LN21" s="137"/>
      <c r="LO21" s="137"/>
      <c r="LP21" s="137"/>
      <c r="LQ21" s="137"/>
      <c r="LR21" s="137"/>
      <c r="LS21" s="137"/>
      <c r="LT21" s="137"/>
      <c r="LU21" s="137"/>
      <c r="LV21" s="137"/>
      <c r="LW21" s="137"/>
      <c r="LX21" s="137"/>
      <c r="LY21" s="137"/>
      <c r="LZ21" s="137"/>
      <c r="MA21" s="137"/>
      <c r="MB21" s="137"/>
      <c r="MC21" s="137"/>
      <c r="MD21" s="137"/>
      <c r="ME21" s="137"/>
      <c r="MF21" s="137"/>
      <c r="MG21" s="137"/>
      <c r="MH21" s="137"/>
      <c r="MI21" s="137"/>
      <c r="MJ21" s="137"/>
      <c r="MK21" s="137"/>
      <c r="ML21" s="137"/>
      <c r="MM21" s="137"/>
      <c r="MN21" s="137"/>
      <c r="MO21" s="137"/>
      <c r="MP21" s="137"/>
      <c r="MQ21" s="137"/>
      <c r="MR21" s="137"/>
      <c r="MS21" s="137"/>
      <c r="MT21" s="137"/>
    </row>
    <row r="22">
      <c r="A22" s="18" t="s">
        <v>34</v>
      </c>
      <c r="B22" s="14"/>
      <c r="C22" s="134" t="s">
        <v>34</v>
      </c>
      <c r="D22" s="135" t="s">
        <v>464</v>
      </c>
      <c r="E22" s="135"/>
      <c r="F22" s="136">
        <v>8.0</v>
      </c>
      <c r="G22" s="136">
        <v>1.0</v>
      </c>
      <c r="H22" s="135" t="s">
        <v>443</v>
      </c>
      <c r="I22" s="137"/>
      <c r="J22" s="137" t="s">
        <v>444</v>
      </c>
      <c r="K22" s="137" t="s">
        <v>445</v>
      </c>
      <c r="L22" s="135" t="s">
        <v>446</v>
      </c>
      <c r="M22" s="138" t="s">
        <v>461</v>
      </c>
      <c r="N22" s="137" t="str">
        <f t="shared" si="12"/>
        <v/>
      </c>
      <c r="O22" s="137"/>
      <c r="P22" s="137" t="str">
        <f t="shared" si="13"/>
        <v/>
      </c>
      <c r="Q22" s="137"/>
      <c r="R22" s="137" t="str">
        <f t="shared" si="14"/>
        <v/>
      </c>
      <c r="S22" s="137" t="str">
        <f t="shared" si="15"/>
        <v/>
      </c>
      <c r="T22" s="137" t="str">
        <f t="shared" si="16"/>
        <v/>
      </c>
      <c r="U22" s="137"/>
      <c r="V22" s="137"/>
      <c r="W22" s="137"/>
      <c r="X22" s="136">
        <v>336.0</v>
      </c>
      <c r="Y22" s="147">
        <v>43061.0</v>
      </c>
      <c r="Z22" s="136" t="s">
        <v>478</v>
      </c>
      <c r="AA22" s="135" t="s">
        <v>448</v>
      </c>
      <c r="AB22" s="140">
        <v>0.5643518518518519</v>
      </c>
      <c r="AC22" s="147">
        <v>43061.0</v>
      </c>
      <c r="AD22" s="147">
        <v>43061.0</v>
      </c>
      <c r="AE22" s="140">
        <v>0.6489467592592593</v>
      </c>
      <c r="AF22" s="140">
        <v>0.1554398148148148</v>
      </c>
      <c r="AG22" s="140">
        <v>0.6582175925925926</v>
      </c>
      <c r="AH22" s="141">
        <v>0.004421296296296296</v>
      </c>
      <c r="AI22" s="142"/>
      <c r="AJ22" s="142"/>
      <c r="AK22" s="142"/>
      <c r="AL22" s="142"/>
      <c r="AM22" s="142"/>
      <c r="AN22" s="142"/>
      <c r="AO22" s="142"/>
      <c r="AP22" s="142"/>
      <c r="AQ22" s="142"/>
      <c r="AR22" s="142"/>
      <c r="AS22" s="142"/>
      <c r="AT22" s="142"/>
      <c r="AU22" s="142"/>
      <c r="AV22" s="142"/>
      <c r="AW22" s="136">
        <f>0.7</f>
        <v>0.7</v>
      </c>
      <c r="AX22" s="136">
        <v>7.15</v>
      </c>
      <c r="AY22" s="136">
        <v>0.0</v>
      </c>
      <c r="AZ22" s="136">
        <v>0.0</v>
      </c>
      <c r="BA22" s="136">
        <v>0.0</v>
      </c>
      <c r="BB22" s="140">
        <v>0.4931365740740741</v>
      </c>
      <c r="BC22" s="136">
        <v>7.425</v>
      </c>
      <c r="BD22" s="136">
        <v>40.9</v>
      </c>
      <c r="BE22" s="136">
        <v>169.0</v>
      </c>
      <c r="BF22" s="136">
        <v>26.8</v>
      </c>
      <c r="BG22" s="136">
        <v>140.0</v>
      </c>
      <c r="BH22" s="136">
        <v>4.4</v>
      </c>
      <c r="BI22" s="136">
        <v>1.34</v>
      </c>
      <c r="BJ22" s="136">
        <v>276.0</v>
      </c>
      <c r="BK22" s="136">
        <v>9.9</v>
      </c>
      <c r="BL22" s="136">
        <v>7.5</v>
      </c>
      <c r="BM22" s="136">
        <v>-2.4</v>
      </c>
      <c r="BN22" s="140">
        <v>0.5715856481481482</v>
      </c>
      <c r="BO22" s="143"/>
      <c r="BP22" s="136">
        <v>7.359</v>
      </c>
      <c r="BQ22" s="136">
        <v>51.6</v>
      </c>
      <c r="BR22" s="136">
        <v>328.0</v>
      </c>
      <c r="BS22" s="136">
        <v>29.1</v>
      </c>
      <c r="BT22" s="136">
        <v>142.0</v>
      </c>
      <c r="BU22" s="136">
        <v>3.7</v>
      </c>
      <c r="BV22" s="136">
        <v>1.27</v>
      </c>
      <c r="BW22" s="136">
        <v>245.0</v>
      </c>
      <c r="BX22" s="144">
        <v>7.5</v>
      </c>
      <c r="BY22" s="143"/>
      <c r="BZ22" s="137"/>
      <c r="CA22" s="137"/>
      <c r="CB22" s="137"/>
      <c r="CC22" s="137"/>
      <c r="CD22" s="137"/>
      <c r="CE22" s="137"/>
      <c r="CF22" s="137"/>
      <c r="CG22" s="137"/>
      <c r="CH22" s="137"/>
      <c r="CI22" s="137"/>
      <c r="CJ22" s="143"/>
      <c r="CK22" s="137"/>
      <c r="CL22" s="137"/>
      <c r="CM22" s="137"/>
      <c r="CN22" s="137"/>
      <c r="CO22" s="137"/>
      <c r="CP22" s="137"/>
      <c r="CQ22" s="137"/>
      <c r="CR22" s="137"/>
      <c r="CS22" s="137"/>
      <c r="CT22" s="137"/>
      <c r="CU22" s="148"/>
      <c r="CV22" s="135" t="s">
        <v>448</v>
      </c>
      <c r="CW22" s="145">
        <v>0.004166666666666667</v>
      </c>
      <c r="CX22" s="145">
        <v>0.005555555555555556</v>
      </c>
      <c r="CY22" s="145">
        <v>0.007638888888888889</v>
      </c>
      <c r="CZ22" s="135" t="s">
        <v>448</v>
      </c>
      <c r="DA22" s="145">
        <v>0.013194444444444444</v>
      </c>
      <c r="DB22" s="145">
        <v>0.013657407407407408</v>
      </c>
      <c r="DC22" s="136">
        <v>127.0</v>
      </c>
      <c r="DD22" s="136">
        <v>50.0</v>
      </c>
      <c r="DE22" s="136">
        <v>77.0</v>
      </c>
      <c r="DF22" s="136">
        <v>76.0</v>
      </c>
      <c r="DG22" s="136">
        <f t="shared" si="22"/>
        <v>75.66666667</v>
      </c>
      <c r="DH22" s="137"/>
      <c r="DI22" s="137"/>
      <c r="DJ22" s="137"/>
      <c r="DK22" s="137"/>
      <c r="DL22" s="136">
        <f t="shared" si="17"/>
        <v>0</v>
      </c>
      <c r="DM22" s="136">
        <v>143.0</v>
      </c>
      <c r="DN22" s="136">
        <v>65.0</v>
      </c>
      <c r="DO22" s="145">
        <v>1.1574074074074075E-4</v>
      </c>
      <c r="DP22" s="136">
        <f t="shared" si="18"/>
        <v>91</v>
      </c>
      <c r="DQ22" s="136">
        <v>96.0</v>
      </c>
      <c r="DR22" s="136">
        <v>42.0</v>
      </c>
      <c r="DS22" s="145">
        <v>0.01846064814814815</v>
      </c>
      <c r="DT22" s="137"/>
      <c r="DU22" s="136">
        <v>65.0</v>
      </c>
      <c r="DV22" s="136">
        <v>143.0</v>
      </c>
      <c r="DW22" s="145">
        <v>1.1574074074074075E-4</v>
      </c>
      <c r="DX22" s="136">
        <f t="shared" si="19"/>
        <v>91</v>
      </c>
      <c r="DY22" s="136">
        <v>42.0</v>
      </c>
      <c r="DZ22" s="136">
        <v>96.0</v>
      </c>
      <c r="EA22" s="145">
        <v>0.01846064814814815</v>
      </c>
      <c r="EB22" s="136">
        <f t="shared" si="20"/>
        <v>60</v>
      </c>
      <c r="EC22" s="136">
        <v>126.0</v>
      </c>
      <c r="ED22" s="136">
        <v>61.0</v>
      </c>
      <c r="EE22" s="136">
        <v>100.0</v>
      </c>
      <c r="EF22" s="136">
        <v>46.0</v>
      </c>
      <c r="EG22" s="148"/>
      <c r="EH22" s="137"/>
      <c r="EI22" s="137"/>
      <c r="EJ22" s="137"/>
      <c r="EK22" s="137"/>
      <c r="EL22" s="137"/>
      <c r="EM22" s="137"/>
      <c r="EN22" s="137"/>
      <c r="EO22" s="137"/>
      <c r="EP22" s="137"/>
      <c r="EQ22" s="137"/>
      <c r="ER22" s="137"/>
      <c r="ES22" s="137"/>
      <c r="ET22" s="137"/>
      <c r="EU22" s="137"/>
      <c r="EV22" s="137"/>
      <c r="EW22" s="137"/>
      <c r="EX22" s="137"/>
      <c r="EY22" s="137"/>
      <c r="EZ22" s="137"/>
      <c r="FA22" s="137"/>
      <c r="FB22" s="137"/>
      <c r="FC22" s="137"/>
      <c r="FD22" s="137"/>
      <c r="FE22" s="137"/>
      <c r="FF22" s="137"/>
      <c r="FG22" s="137"/>
      <c r="FH22" s="137"/>
      <c r="FI22" s="137"/>
      <c r="FJ22" s="137"/>
      <c r="FK22" s="137"/>
      <c r="FL22" s="137"/>
      <c r="FM22" s="137"/>
      <c r="FN22" s="137"/>
      <c r="FO22" s="137"/>
      <c r="FP22" s="137"/>
      <c r="FQ22" s="137"/>
      <c r="FR22" s="137"/>
      <c r="FS22" s="137"/>
      <c r="FT22" s="137"/>
      <c r="FU22" s="137"/>
      <c r="FV22" s="137"/>
      <c r="FW22" s="137"/>
      <c r="FX22" s="137"/>
      <c r="FY22" s="137"/>
      <c r="FZ22" s="137"/>
      <c r="GA22" s="137"/>
      <c r="GB22" s="137"/>
      <c r="GC22" s="137"/>
      <c r="GD22" s="137"/>
      <c r="GE22" s="137"/>
      <c r="GF22" s="137"/>
      <c r="GG22" s="137"/>
      <c r="GH22" s="137"/>
      <c r="GI22" s="137"/>
      <c r="GJ22" s="137"/>
      <c r="GK22" s="137"/>
      <c r="GL22" s="137"/>
      <c r="GM22" s="137"/>
      <c r="GN22" s="137"/>
      <c r="GO22" s="137"/>
      <c r="GP22" s="137"/>
      <c r="GQ22" s="137"/>
      <c r="GR22" s="137"/>
      <c r="GS22" s="137"/>
      <c r="GT22" s="137"/>
      <c r="GU22" s="137"/>
      <c r="GV22" s="137"/>
      <c r="GW22" s="137"/>
      <c r="GX22" s="137"/>
      <c r="GY22" s="137"/>
      <c r="GZ22" s="137"/>
      <c r="HA22" s="137"/>
      <c r="HB22" s="137"/>
      <c r="HC22" s="137"/>
      <c r="HD22" s="137"/>
      <c r="HE22" s="137"/>
      <c r="HF22" s="137"/>
      <c r="HG22" s="137"/>
      <c r="HH22" s="137"/>
      <c r="HI22" s="137"/>
      <c r="HJ22" s="137"/>
      <c r="HK22" s="137"/>
      <c r="HL22" s="137"/>
      <c r="HM22" s="137"/>
      <c r="HN22" s="137"/>
      <c r="HO22" s="137"/>
      <c r="HP22" s="137"/>
      <c r="HQ22" s="137"/>
      <c r="HR22" s="137"/>
      <c r="HS22" s="137"/>
      <c r="HT22" s="137"/>
      <c r="HU22" s="137"/>
      <c r="HV22" s="137"/>
      <c r="HW22" s="137"/>
      <c r="HX22" s="137"/>
      <c r="HY22" s="137"/>
      <c r="HZ22" s="137"/>
      <c r="IA22" s="137"/>
      <c r="IB22" s="137"/>
      <c r="IC22" s="137"/>
      <c r="ID22" s="137"/>
      <c r="IE22" s="137"/>
      <c r="IF22" s="137"/>
      <c r="IG22" s="137"/>
      <c r="IH22" s="137"/>
      <c r="II22" s="137"/>
      <c r="IJ22" s="137"/>
      <c r="IK22" s="137"/>
      <c r="IL22" s="137"/>
      <c r="IM22" s="137"/>
      <c r="IN22" s="137"/>
      <c r="IO22" s="137"/>
      <c r="IP22" s="137"/>
      <c r="IQ22" s="137"/>
      <c r="IR22" s="137"/>
      <c r="IS22" s="137"/>
      <c r="IT22" s="137"/>
      <c r="IU22" s="137"/>
      <c r="IV22" s="137"/>
      <c r="IW22" s="137"/>
      <c r="IX22" s="137"/>
      <c r="IY22" s="137"/>
      <c r="IZ22" s="137"/>
      <c r="JA22" s="137"/>
      <c r="JB22" s="137"/>
      <c r="JC22" s="137"/>
      <c r="JD22" s="137"/>
      <c r="JE22" s="137"/>
      <c r="JF22" s="137"/>
      <c r="JG22" s="137"/>
      <c r="JH22" s="137"/>
      <c r="JI22" s="137"/>
      <c r="JJ22" s="137"/>
      <c r="JK22" s="137"/>
      <c r="JL22" s="137"/>
      <c r="JM22" s="137"/>
      <c r="JN22" s="137"/>
      <c r="JO22" s="137"/>
      <c r="JP22" s="137"/>
      <c r="JQ22" s="137"/>
      <c r="JR22" s="137"/>
      <c r="JS22" s="137"/>
      <c r="JT22" s="137"/>
      <c r="JU22" s="137"/>
      <c r="JV22" s="137"/>
      <c r="JW22" s="137"/>
      <c r="JX22" s="137"/>
      <c r="JY22" s="137"/>
      <c r="JZ22" s="137"/>
      <c r="KA22" s="137"/>
      <c r="KB22" s="137"/>
      <c r="KC22" s="137"/>
      <c r="KD22" s="137"/>
      <c r="KE22" s="137"/>
      <c r="KF22" s="137"/>
      <c r="KG22" s="137"/>
      <c r="KH22" s="137"/>
      <c r="KI22" s="137"/>
      <c r="KJ22" s="137"/>
      <c r="KK22" s="137"/>
      <c r="KL22" s="137"/>
      <c r="KM22" s="137"/>
      <c r="KN22" s="137"/>
      <c r="KO22" s="137"/>
      <c r="KP22" s="136">
        <f t="shared" si="21"/>
        <v>336</v>
      </c>
      <c r="KQ22" s="136">
        <v>276.0</v>
      </c>
      <c r="KR22" s="136">
        <v>245.0</v>
      </c>
      <c r="KS22" s="136">
        <v>8.0</v>
      </c>
      <c r="KT22" s="136">
        <v>1.0</v>
      </c>
      <c r="KU22" s="137"/>
      <c r="KV22" s="137"/>
      <c r="KW22" s="137"/>
      <c r="KX22" s="137"/>
      <c r="KY22" s="137"/>
      <c r="KZ22" s="137"/>
      <c r="LA22" s="137"/>
      <c r="LB22" s="137"/>
      <c r="LC22" s="137"/>
      <c r="LD22" s="137"/>
      <c r="LE22" s="137"/>
      <c r="LF22" s="137"/>
      <c r="LG22" s="137"/>
      <c r="LH22" s="137"/>
      <c r="LI22" s="137"/>
      <c r="LJ22" s="137"/>
      <c r="LK22" s="137"/>
      <c r="LL22" s="137"/>
      <c r="LM22" s="137"/>
      <c r="LN22" s="137"/>
      <c r="LO22" s="137"/>
      <c r="LP22" s="137"/>
      <c r="LQ22" s="137"/>
      <c r="LR22" s="137"/>
      <c r="LS22" s="137"/>
      <c r="LT22" s="137"/>
      <c r="LU22" s="137"/>
      <c r="LV22" s="137"/>
      <c r="LW22" s="137"/>
      <c r="LX22" s="137"/>
      <c r="LY22" s="137"/>
      <c r="LZ22" s="137"/>
      <c r="MA22" s="137"/>
      <c r="MB22" s="137"/>
      <c r="MC22" s="137"/>
      <c r="MD22" s="137"/>
      <c r="ME22" s="137"/>
      <c r="MF22" s="137"/>
      <c r="MG22" s="137"/>
      <c r="MH22" s="137"/>
      <c r="MI22" s="137"/>
      <c r="MJ22" s="137"/>
      <c r="MK22" s="137"/>
      <c r="ML22" s="137"/>
      <c r="MM22" s="137"/>
      <c r="MN22" s="137"/>
      <c r="MO22" s="137"/>
      <c r="MP22" s="137"/>
      <c r="MQ22" s="137"/>
      <c r="MR22" s="137"/>
      <c r="MS22" s="137"/>
      <c r="MT22" s="137"/>
    </row>
    <row r="23">
      <c r="A23" s="18" t="s">
        <v>35</v>
      </c>
      <c r="B23" s="14"/>
      <c r="C23" s="149" t="s">
        <v>35</v>
      </c>
      <c r="D23" s="150" t="s">
        <v>464</v>
      </c>
      <c r="E23" s="150" t="s">
        <v>448</v>
      </c>
      <c r="F23" s="151">
        <v>8.0</v>
      </c>
      <c r="G23" s="151">
        <v>1.0</v>
      </c>
      <c r="H23" s="150" t="s">
        <v>443</v>
      </c>
      <c r="I23" s="150" t="s">
        <v>465</v>
      </c>
      <c r="J23" s="150" t="s">
        <v>444</v>
      </c>
      <c r="K23" s="150" t="s">
        <v>445</v>
      </c>
      <c r="L23" s="150" t="s">
        <v>446</v>
      </c>
      <c r="M23" s="138" t="s">
        <v>479</v>
      </c>
      <c r="N23" s="135" t="str">
        <f t="shared" si="12"/>
        <v>`</v>
      </c>
      <c r="O23" s="153"/>
      <c r="P23" s="135" t="str">
        <f t="shared" si="13"/>
        <v/>
      </c>
      <c r="Q23" s="153"/>
      <c r="R23" s="135" t="str">
        <f t="shared" si="14"/>
        <v/>
      </c>
      <c r="S23" s="135" t="str">
        <f t="shared" si="15"/>
        <v/>
      </c>
      <c r="T23" s="135" t="str">
        <f t="shared" si="16"/>
        <v/>
      </c>
      <c r="U23" s="153"/>
      <c r="V23" s="153"/>
      <c r="W23" s="153"/>
      <c r="X23" s="151">
        <v>304.0</v>
      </c>
      <c r="Y23" s="154">
        <v>43166.0</v>
      </c>
      <c r="Z23" s="155">
        <v>0.4875</v>
      </c>
      <c r="AA23" s="150" t="s">
        <v>448</v>
      </c>
      <c r="AB23" s="155">
        <v>0.4935763888888889</v>
      </c>
      <c r="AC23" s="154">
        <v>43166.0</v>
      </c>
      <c r="AD23" s="154">
        <v>43166.0</v>
      </c>
      <c r="AE23" s="155">
        <v>0.5798611111111112</v>
      </c>
      <c r="AF23" s="155">
        <v>0.5903240740740741</v>
      </c>
      <c r="AG23" s="155">
        <v>0.5990972222222222</v>
      </c>
      <c r="AH23" s="156">
        <v>0.005416666666666667</v>
      </c>
      <c r="AI23" s="157"/>
      <c r="AJ23" s="157"/>
      <c r="AK23" s="157"/>
      <c r="AL23" s="157"/>
      <c r="AM23" s="151">
        <v>1.2</v>
      </c>
      <c r="AN23" s="162">
        <v>43166.41527777778</v>
      </c>
      <c r="AO23" s="150"/>
      <c r="AP23" s="150"/>
      <c r="AQ23" s="150"/>
      <c r="AR23" s="150"/>
      <c r="AS23" s="151">
        <v>1.2</v>
      </c>
      <c r="AT23" s="162">
        <v>43166.57152777778</v>
      </c>
      <c r="AU23" s="157"/>
      <c r="AV23" s="157"/>
      <c r="AW23" s="151">
        <v>-0.4</v>
      </c>
      <c r="AX23" s="151">
        <v>5.3</v>
      </c>
      <c r="AY23" s="151">
        <v>0.0</v>
      </c>
      <c r="AZ23" s="151">
        <v>0.0</v>
      </c>
      <c r="BA23" s="151">
        <v>0.0</v>
      </c>
      <c r="BB23" s="155">
        <v>0.4765625</v>
      </c>
      <c r="BC23" s="151">
        <v>7.382</v>
      </c>
      <c r="BD23" s="151">
        <v>41.8</v>
      </c>
      <c r="BE23" s="151">
        <v>188.0</v>
      </c>
      <c r="BF23" s="151">
        <v>24.8</v>
      </c>
      <c r="BG23" s="151">
        <v>140.0</v>
      </c>
      <c r="BH23" s="151">
        <v>3.8</v>
      </c>
      <c r="BI23" s="151">
        <v>1.38</v>
      </c>
      <c r="BJ23" s="151">
        <v>157.0</v>
      </c>
      <c r="BK23" s="151">
        <v>11.6</v>
      </c>
      <c r="BL23" s="151">
        <v>8.8</v>
      </c>
      <c r="BM23" s="151">
        <v>-2.8</v>
      </c>
      <c r="BN23" s="155">
        <v>0.5031712962962963</v>
      </c>
      <c r="BO23" s="158"/>
      <c r="BP23" s="151">
        <v>7.424</v>
      </c>
      <c r="BQ23" s="151">
        <v>39.5</v>
      </c>
      <c r="BR23" s="151">
        <v>364.0</v>
      </c>
      <c r="BS23" s="151">
        <v>25.9</v>
      </c>
      <c r="BT23" s="151">
        <v>145.0</v>
      </c>
      <c r="BU23" s="151">
        <v>3.3</v>
      </c>
      <c r="BV23" s="151">
        <v>1.2</v>
      </c>
      <c r="BW23" s="151">
        <v>159.0</v>
      </c>
      <c r="BX23" s="159">
        <v>8.8</v>
      </c>
      <c r="BY23" s="158"/>
      <c r="BZ23" s="153"/>
      <c r="CA23" s="153"/>
      <c r="CB23" s="153"/>
      <c r="CC23" s="153"/>
      <c r="CD23" s="153"/>
      <c r="CE23" s="153"/>
      <c r="CF23" s="153"/>
      <c r="CG23" s="153"/>
      <c r="CH23" s="153"/>
      <c r="CI23" s="153"/>
      <c r="CJ23" s="158"/>
      <c r="CK23" s="153"/>
      <c r="CL23" s="153"/>
      <c r="CM23" s="153"/>
      <c r="CN23" s="153"/>
      <c r="CO23" s="153"/>
      <c r="CP23" s="153"/>
      <c r="CQ23" s="153"/>
      <c r="CR23" s="153"/>
      <c r="CS23" s="153"/>
      <c r="CT23" s="153"/>
      <c r="CU23" s="150" t="s">
        <v>445</v>
      </c>
      <c r="CV23" s="150" t="s">
        <v>448</v>
      </c>
      <c r="CW23" s="160">
        <v>0.0020833333333333333</v>
      </c>
      <c r="CX23" s="156">
        <v>0.003472222222222222</v>
      </c>
      <c r="CY23" s="160">
        <v>0.005555555555555556</v>
      </c>
      <c r="CZ23" s="150" t="s">
        <v>448</v>
      </c>
      <c r="DA23" s="160">
        <v>0.011111111111111112</v>
      </c>
      <c r="DB23" s="160">
        <v>0.011631944444444445</v>
      </c>
      <c r="DC23" s="151">
        <v>117.0</v>
      </c>
      <c r="DD23" s="151">
        <v>66.0</v>
      </c>
      <c r="DE23" s="151">
        <v>51.0</v>
      </c>
      <c r="DF23" s="151">
        <v>83.0</v>
      </c>
      <c r="DG23" s="151">
        <f t="shared" si="22"/>
        <v>83</v>
      </c>
      <c r="DH23" s="150" t="s">
        <v>449</v>
      </c>
      <c r="DI23" s="150" t="s">
        <v>449</v>
      </c>
      <c r="DJ23" s="150" t="s">
        <v>449</v>
      </c>
      <c r="DK23" s="150" t="s">
        <v>449</v>
      </c>
      <c r="DL23" s="150" t="s">
        <v>449</v>
      </c>
      <c r="DM23" s="151">
        <v>153.0</v>
      </c>
      <c r="DN23" s="151">
        <v>88.0</v>
      </c>
      <c r="DO23" s="160">
        <v>1.0416666666666667E-4</v>
      </c>
      <c r="DP23" s="151">
        <f t="shared" si="18"/>
        <v>109.6666667</v>
      </c>
      <c r="DQ23" s="151">
        <v>91.0</v>
      </c>
      <c r="DR23" s="151">
        <v>47.0</v>
      </c>
      <c r="DS23" s="160">
        <v>0.015046296296296295</v>
      </c>
      <c r="DT23" s="137"/>
      <c r="DU23" s="151">
        <v>88.0</v>
      </c>
      <c r="DV23" s="151">
        <v>154.0</v>
      </c>
      <c r="DW23" s="160">
        <v>1.0416666666666667E-4</v>
      </c>
      <c r="DX23" s="151">
        <f t="shared" si="19"/>
        <v>110</v>
      </c>
      <c r="DY23" s="151">
        <v>42.0</v>
      </c>
      <c r="DZ23" s="151">
        <v>118.0</v>
      </c>
      <c r="EA23" s="160">
        <v>8.449074074074074E-4</v>
      </c>
      <c r="EB23" s="151">
        <f t="shared" si="20"/>
        <v>67.33333333</v>
      </c>
      <c r="EC23" s="151">
        <v>124.0</v>
      </c>
      <c r="ED23" s="151">
        <v>63.0</v>
      </c>
      <c r="EE23" s="150" t="s">
        <v>445</v>
      </c>
      <c r="EF23" s="150" t="s">
        <v>445</v>
      </c>
      <c r="EG23" s="150" t="s">
        <v>445</v>
      </c>
      <c r="EH23" s="150" t="s">
        <v>445</v>
      </c>
      <c r="EI23" s="150" t="s">
        <v>445</v>
      </c>
      <c r="EJ23" s="150" t="s">
        <v>480</v>
      </c>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c r="IK23" s="153"/>
      <c r="IL23" s="153"/>
      <c r="IM23" s="153"/>
      <c r="IN23" s="153"/>
      <c r="IO23" s="153"/>
      <c r="IP23" s="153"/>
      <c r="IQ23" s="153"/>
      <c r="IR23" s="153"/>
      <c r="IS23" s="153"/>
      <c r="IT23" s="153"/>
      <c r="IU23" s="153"/>
      <c r="IV23" s="153"/>
      <c r="IW23" s="153"/>
      <c r="IX23" s="153"/>
      <c r="IY23" s="153"/>
      <c r="IZ23" s="153"/>
      <c r="JA23" s="153"/>
      <c r="JB23" s="153"/>
      <c r="JC23" s="153"/>
      <c r="JD23" s="153"/>
      <c r="JE23" s="153"/>
      <c r="JF23" s="153"/>
      <c r="JG23" s="153"/>
      <c r="JH23" s="153"/>
      <c r="JI23" s="153"/>
      <c r="JJ23" s="153"/>
      <c r="JK23" s="153"/>
      <c r="JL23" s="153"/>
      <c r="JM23" s="153"/>
      <c r="JN23" s="153"/>
      <c r="JO23" s="153"/>
      <c r="JP23" s="153"/>
      <c r="JQ23" s="153"/>
      <c r="JR23" s="153"/>
      <c r="JS23" s="153"/>
      <c r="JT23" s="153"/>
      <c r="JU23" s="153"/>
      <c r="JV23" s="153"/>
      <c r="JW23" s="153"/>
      <c r="JX23" s="153"/>
      <c r="JY23" s="153"/>
      <c r="JZ23" s="153"/>
      <c r="KA23" s="153"/>
      <c r="KB23" s="153"/>
      <c r="KC23" s="153"/>
      <c r="KD23" s="153"/>
      <c r="KE23" s="153"/>
      <c r="KF23" s="153"/>
      <c r="KG23" s="153"/>
      <c r="KH23" s="153"/>
      <c r="KI23" s="153"/>
      <c r="KJ23" s="153"/>
      <c r="KK23" s="153"/>
      <c r="KL23" s="150" t="s">
        <v>451</v>
      </c>
      <c r="KM23" s="153"/>
      <c r="KN23" s="153"/>
      <c r="KO23" s="153"/>
      <c r="KP23" s="136">
        <f t="shared" si="21"/>
        <v>304</v>
      </c>
      <c r="KQ23" s="151">
        <v>157.0</v>
      </c>
      <c r="KR23" s="151">
        <v>159.0</v>
      </c>
      <c r="KS23" s="151">
        <v>8.0</v>
      </c>
      <c r="KT23" s="151">
        <v>1.0</v>
      </c>
      <c r="KU23" s="150" t="s">
        <v>445</v>
      </c>
      <c r="KV23" s="153"/>
      <c r="KW23" s="153"/>
      <c r="KX23" s="153"/>
      <c r="KY23" s="153"/>
      <c r="KZ23" s="153"/>
      <c r="LA23" s="153"/>
      <c r="LB23" s="153"/>
      <c r="LC23" s="153"/>
      <c r="LD23" s="153"/>
      <c r="LE23" s="153"/>
      <c r="LF23" s="153"/>
      <c r="LG23" s="153"/>
      <c r="LH23" s="153"/>
      <c r="LI23" s="153"/>
      <c r="LJ23" s="153"/>
      <c r="LK23" s="153"/>
      <c r="LL23" s="153"/>
      <c r="LM23" s="153"/>
      <c r="LN23" s="153"/>
      <c r="LO23" s="153"/>
      <c r="LP23" s="153"/>
      <c r="LQ23" s="153"/>
      <c r="LR23" s="153"/>
      <c r="LS23" s="153"/>
      <c r="LT23" s="153"/>
      <c r="LU23" s="153"/>
      <c r="LV23" s="153"/>
      <c r="LW23" s="153"/>
      <c r="LX23" s="153"/>
      <c r="LY23" s="153"/>
      <c r="LZ23" s="153"/>
      <c r="MA23" s="153"/>
      <c r="MB23" s="153"/>
      <c r="MC23" s="153"/>
      <c r="MD23" s="153"/>
      <c r="ME23" s="153"/>
      <c r="MF23" s="153"/>
      <c r="MG23" s="153"/>
      <c r="MH23" s="153"/>
      <c r="MI23" s="153"/>
      <c r="MJ23" s="153"/>
      <c r="MK23" s="153"/>
      <c r="ML23" s="153"/>
      <c r="MM23" s="153"/>
      <c r="MN23" s="153"/>
      <c r="MO23" s="153"/>
      <c r="MP23" s="153"/>
      <c r="MQ23" s="153"/>
      <c r="MR23" s="153"/>
      <c r="MS23" s="153"/>
      <c r="MT23" s="153"/>
    </row>
    <row r="24">
      <c r="A24" s="13"/>
      <c r="B24" s="17"/>
    </row>
    <row r="25">
      <c r="A25" s="13" t="s">
        <v>36</v>
      </c>
      <c r="B25" s="29" t="s">
        <v>37</v>
      </c>
      <c r="C25" s="163" t="s">
        <v>36</v>
      </c>
      <c r="D25" s="135" t="s">
        <v>481</v>
      </c>
      <c r="E25" s="135"/>
      <c r="F25" s="136">
        <v>8.0</v>
      </c>
      <c r="G25" s="136">
        <v>1.0</v>
      </c>
      <c r="H25" s="135" t="s">
        <v>443</v>
      </c>
      <c r="I25" s="135"/>
      <c r="J25" s="135" t="s">
        <v>444</v>
      </c>
      <c r="K25" s="164">
        <v>42108.0</v>
      </c>
      <c r="L25" s="135" t="s">
        <v>446</v>
      </c>
      <c r="M25" s="138" t="s">
        <v>482</v>
      </c>
      <c r="N25" s="137" t="str">
        <f t="shared" ref="N25:N30" si="23">EJ25</f>
        <v/>
      </c>
      <c r="O25" s="137"/>
      <c r="P25" s="137" t="str">
        <f t="shared" ref="P25:P30" si="24">FN25</f>
        <v/>
      </c>
      <c r="Q25" s="137"/>
      <c r="R25" s="137" t="str">
        <f t="shared" ref="R25:R30" si="25">GR25</f>
        <v/>
      </c>
      <c r="S25" s="137" t="str">
        <f t="shared" ref="S25:S30" si="26">HV25</f>
        <v/>
      </c>
      <c r="T25" s="137" t="str">
        <f t="shared" ref="T25:T30" si="27">IZ25</f>
        <v/>
      </c>
      <c r="U25" s="137"/>
      <c r="V25" s="137"/>
      <c r="W25" s="137"/>
      <c r="X25" s="137">
        <v>442.0</v>
      </c>
      <c r="Y25" s="164">
        <v>42180.0</v>
      </c>
      <c r="Z25" s="140">
        <v>0.6090277777777777</v>
      </c>
      <c r="AA25" s="140">
        <v>0.6104166666666667</v>
      </c>
      <c r="AB25" s="140">
        <v>0.6152199074074074</v>
      </c>
      <c r="AC25" s="140"/>
      <c r="AD25" s="164">
        <v>42180.0</v>
      </c>
      <c r="AE25" s="140">
        <v>0.7076388888888889</v>
      </c>
      <c r="AF25" s="140">
        <v>0.7222222222222222</v>
      </c>
      <c r="AG25" s="140">
        <v>0.725</v>
      </c>
      <c r="AH25" s="136" t="s">
        <v>483</v>
      </c>
      <c r="AI25" s="136"/>
      <c r="AJ25" s="136"/>
      <c r="AK25" s="136"/>
      <c r="AL25" s="136"/>
      <c r="AM25" s="136"/>
      <c r="AN25" s="136"/>
      <c r="AO25" s="136"/>
      <c r="AP25" s="136"/>
      <c r="AQ25" s="136"/>
      <c r="AR25" s="136"/>
      <c r="AS25" s="136"/>
      <c r="AT25" s="136"/>
      <c r="AU25" s="136"/>
      <c r="AV25" s="136"/>
      <c r="AW25" s="136">
        <v>2.4</v>
      </c>
      <c r="AX25" s="136">
        <v>6.0</v>
      </c>
      <c r="AY25" s="136">
        <v>0.0</v>
      </c>
      <c r="AZ25" s="136">
        <v>0.0</v>
      </c>
      <c r="BA25" s="136">
        <v>0.0</v>
      </c>
      <c r="BB25" s="140">
        <v>0.5916666666666667</v>
      </c>
      <c r="BC25" s="137">
        <v>7.489</v>
      </c>
      <c r="BD25" s="137">
        <v>35.5</v>
      </c>
      <c r="BE25" s="137">
        <v>203.0</v>
      </c>
      <c r="BF25" s="137">
        <v>27.0</v>
      </c>
      <c r="BG25" s="137">
        <v>140.0</v>
      </c>
      <c r="BH25" s="137">
        <v>3.7</v>
      </c>
      <c r="BI25" s="137">
        <v>1.43</v>
      </c>
      <c r="BJ25" s="137">
        <v>167.0</v>
      </c>
      <c r="BK25" s="137">
        <v>13.9</v>
      </c>
      <c r="BL25" s="136">
        <v>16.3</v>
      </c>
      <c r="BM25" s="136">
        <f>BL25-BK25</f>
        <v>2.4</v>
      </c>
      <c r="BN25" s="140">
        <v>0.6270833333333333</v>
      </c>
      <c r="BO25" s="143"/>
      <c r="BP25" s="136">
        <v>7.183</v>
      </c>
      <c r="BQ25" s="136">
        <v>71.7</v>
      </c>
      <c r="BR25" s="136">
        <v>85.0</v>
      </c>
      <c r="BS25" s="136">
        <v>27.0</v>
      </c>
      <c r="BT25" s="136">
        <v>146.0</v>
      </c>
      <c r="BU25" s="136">
        <v>2.5</v>
      </c>
      <c r="BV25" s="136">
        <v>1.3</v>
      </c>
      <c r="BW25" s="136">
        <v>135.0</v>
      </c>
      <c r="BX25" s="136">
        <v>16.3</v>
      </c>
      <c r="BY25" s="143"/>
      <c r="BZ25" s="137"/>
      <c r="CA25" s="137"/>
      <c r="CB25" s="137"/>
      <c r="CC25" s="137"/>
      <c r="CD25" s="137"/>
      <c r="CE25" s="137"/>
      <c r="CF25" s="137"/>
      <c r="CG25" s="137"/>
      <c r="CH25" s="137"/>
      <c r="CI25" s="135"/>
      <c r="CJ25" s="143"/>
      <c r="CK25" s="137"/>
      <c r="CL25" s="137"/>
      <c r="CM25" s="137"/>
      <c r="CN25" s="137"/>
      <c r="CO25" s="137"/>
      <c r="CP25" s="137"/>
      <c r="CQ25" s="137"/>
      <c r="CR25" s="137"/>
      <c r="CS25" s="137"/>
      <c r="CT25" s="137"/>
      <c r="CU25" s="145">
        <v>5.555555555555556E-4</v>
      </c>
      <c r="CV25" s="145">
        <v>0.0015393518518518519</v>
      </c>
      <c r="CW25" s="148"/>
      <c r="CX25" s="145">
        <v>0.004861111111111111</v>
      </c>
      <c r="CY25" s="145">
        <v>0.006944444444444444</v>
      </c>
      <c r="CZ25" s="145">
        <v>0.008483796296296297</v>
      </c>
      <c r="DA25" s="145">
        <v>0.012569444444444444</v>
      </c>
      <c r="DB25" s="145">
        <v>0.013136574074074075</v>
      </c>
      <c r="DC25" s="137">
        <v>171.0</v>
      </c>
      <c r="DD25" s="137">
        <v>95.0</v>
      </c>
      <c r="DE25" s="137">
        <v>76.0</v>
      </c>
      <c r="DF25" s="136">
        <v>120.0</v>
      </c>
      <c r="DG25" s="136">
        <f t="shared" ref="DG25:DG30" si="28">(DC25+(2*DD25))/3</f>
        <v>120.3333333</v>
      </c>
      <c r="DH25" s="137">
        <v>71.0</v>
      </c>
      <c r="DI25" s="137">
        <v>26.0</v>
      </c>
      <c r="DJ25" s="136">
        <f>DH25-DI25</f>
        <v>45</v>
      </c>
      <c r="DK25" s="137">
        <v>41.0</v>
      </c>
      <c r="DL25" s="136">
        <f>(DH25+(2*DI25))/3</f>
        <v>41</v>
      </c>
      <c r="DM25" s="136">
        <v>165.0</v>
      </c>
      <c r="DN25" s="136">
        <v>72.0</v>
      </c>
      <c r="DO25" s="145">
        <v>6.828703703703704E-4</v>
      </c>
      <c r="DP25" s="165">
        <f>(DM25+(2*DN25))/3</f>
        <v>103</v>
      </c>
      <c r="DQ25" s="136">
        <v>91.0</v>
      </c>
      <c r="DR25" s="136">
        <v>32.0</v>
      </c>
      <c r="DS25" s="145">
        <v>0.0028703703703703703</v>
      </c>
      <c r="DT25" s="166">
        <f t="shared" ref="DT25:DT30" si="29">(DQ25+(2*DR25))/3</f>
        <v>51.66666667</v>
      </c>
      <c r="DU25" s="136">
        <v>86.0</v>
      </c>
      <c r="DV25" s="136">
        <v>140.0</v>
      </c>
      <c r="DW25" s="145">
        <v>0.025868055555555554</v>
      </c>
      <c r="DX25" s="165">
        <f>(DV25+(2*DU25))/3</f>
        <v>104</v>
      </c>
      <c r="DY25" s="136">
        <v>27.0</v>
      </c>
      <c r="DZ25" s="136">
        <v>94.0</v>
      </c>
      <c r="EA25" s="145">
        <v>0.002511574074074074</v>
      </c>
      <c r="EB25" s="165">
        <f>(DZ25+(2*DY25))/3</f>
        <v>49.33333333</v>
      </c>
      <c r="EC25" s="136">
        <v>121.0</v>
      </c>
      <c r="ED25" s="136">
        <v>56.0</v>
      </c>
      <c r="EE25" s="136">
        <v>148.0</v>
      </c>
      <c r="EF25" s="136">
        <v>84.0</v>
      </c>
      <c r="EG25" s="145">
        <v>0.012164351851851852</v>
      </c>
      <c r="EH25" s="153"/>
      <c r="EI25" s="167" t="s">
        <v>484</v>
      </c>
      <c r="EJ25" s="167"/>
      <c r="EK25" s="168"/>
      <c r="EL25" s="168"/>
      <c r="EM25" s="168"/>
      <c r="EN25" s="168"/>
      <c r="EO25" s="168"/>
      <c r="EP25" s="168"/>
      <c r="EQ25" s="168"/>
      <c r="ER25" s="168"/>
      <c r="ES25" s="168"/>
      <c r="ET25" s="168"/>
      <c r="EU25" s="168"/>
      <c r="EV25" s="168"/>
      <c r="EW25" s="168"/>
      <c r="EX25" s="168"/>
      <c r="EY25" s="168"/>
      <c r="EZ25" s="168"/>
      <c r="FA25" s="168"/>
      <c r="FB25" s="168"/>
      <c r="FC25" s="168"/>
      <c r="FD25" s="168"/>
      <c r="FE25" s="168"/>
      <c r="FF25" s="168"/>
      <c r="FG25" s="168"/>
      <c r="FH25" s="168"/>
      <c r="FI25" s="168"/>
      <c r="FJ25" s="168"/>
      <c r="FK25" s="168"/>
      <c r="FL25" s="168"/>
      <c r="FM25" s="167"/>
      <c r="FN25" s="167"/>
      <c r="FO25" s="168"/>
      <c r="FP25" s="168"/>
      <c r="FQ25" s="168"/>
      <c r="FR25" s="168"/>
      <c r="FS25" s="168"/>
      <c r="FT25" s="168"/>
      <c r="FU25" s="168"/>
      <c r="FV25" s="168"/>
      <c r="FW25" s="168"/>
      <c r="FX25" s="168"/>
      <c r="FY25" s="168"/>
      <c r="FZ25" s="168"/>
      <c r="GA25" s="168"/>
      <c r="GB25" s="168"/>
      <c r="GC25" s="168"/>
      <c r="GD25" s="168"/>
      <c r="GE25" s="168"/>
      <c r="GF25" s="168"/>
      <c r="GG25" s="168"/>
      <c r="GH25" s="168"/>
      <c r="GI25" s="168"/>
      <c r="GJ25" s="168"/>
      <c r="GK25" s="168"/>
      <c r="GL25" s="168"/>
      <c r="GM25" s="168"/>
      <c r="GN25" s="168"/>
      <c r="GO25" s="168"/>
      <c r="GP25" s="168"/>
      <c r="GQ25" s="167"/>
      <c r="GR25" s="167"/>
      <c r="GS25" s="168"/>
      <c r="GT25" s="168"/>
      <c r="GU25" s="168"/>
      <c r="GV25" s="168"/>
      <c r="GW25" s="168"/>
      <c r="GX25" s="168"/>
      <c r="GY25" s="168"/>
      <c r="GZ25" s="168"/>
      <c r="HA25" s="168"/>
      <c r="HB25" s="168"/>
      <c r="HC25" s="168"/>
      <c r="HD25" s="168"/>
      <c r="HE25" s="168"/>
      <c r="HF25" s="168"/>
      <c r="HG25" s="168"/>
      <c r="HH25" s="168"/>
      <c r="HI25" s="168"/>
      <c r="HJ25" s="168"/>
      <c r="HK25" s="168"/>
      <c r="HL25" s="168"/>
      <c r="HM25" s="168"/>
      <c r="HN25" s="168"/>
      <c r="HO25" s="168"/>
      <c r="HP25" s="168"/>
      <c r="HQ25" s="168"/>
      <c r="HR25" s="168"/>
      <c r="HS25" s="168"/>
      <c r="HT25" s="168"/>
      <c r="HU25" s="167"/>
      <c r="HV25" s="167"/>
      <c r="HW25" s="168"/>
      <c r="HX25" s="168"/>
      <c r="HY25" s="168"/>
      <c r="HZ25" s="168"/>
      <c r="IA25" s="168"/>
      <c r="IB25" s="168"/>
      <c r="IC25" s="168"/>
      <c r="ID25" s="168"/>
      <c r="IE25" s="168"/>
      <c r="IF25" s="168"/>
      <c r="IG25" s="168"/>
      <c r="IH25" s="168"/>
      <c r="II25" s="168"/>
      <c r="IJ25" s="168"/>
      <c r="IK25" s="168"/>
      <c r="IL25" s="168"/>
      <c r="IM25" s="168"/>
      <c r="IN25" s="168"/>
      <c r="IO25" s="168"/>
      <c r="IP25" s="168"/>
      <c r="IQ25" s="168"/>
      <c r="IR25" s="168"/>
      <c r="IS25" s="168"/>
      <c r="IT25" s="168"/>
      <c r="IU25" s="168"/>
      <c r="IV25" s="168"/>
      <c r="IW25" s="168"/>
      <c r="IX25" s="168"/>
      <c r="IY25" s="167"/>
      <c r="IZ25" s="167"/>
      <c r="JA25" s="168"/>
      <c r="JB25" s="168"/>
      <c r="JC25" s="168"/>
      <c r="JD25" s="168"/>
      <c r="JE25" s="168"/>
      <c r="JF25" s="168"/>
      <c r="JG25" s="168"/>
      <c r="JH25" s="168"/>
      <c r="JI25" s="168"/>
      <c r="JJ25" s="168"/>
      <c r="JK25" s="168"/>
      <c r="JL25" s="168"/>
      <c r="JM25" s="168"/>
      <c r="JN25" s="168"/>
      <c r="JO25" s="168"/>
      <c r="JP25" s="168"/>
      <c r="JQ25" s="168"/>
      <c r="JR25" s="168"/>
      <c r="JS25" s="168"/>
      <c r="JT25" s="168"/>
      <c r="JU25" s="168"/>
      <c r="JV25" s="168"/>
      <c r="JW25" s="168"/>
      <c r="JX25" s="168"/>
      <c r="JY25" s="168"/>
      <c r="JZ25" s="168"/>
      <c r="KA25" s="168"/>
      <c r="KB25" s="168"/>
      <c r="KC25" s="168"/>
      <c r="KD25" s="136">
        <v>20.4</v>
      </c>
      <c r="KE25" s="164">
        <v>42038.0</v>
      </c>
      <c r="KF25" s="164">
        <v>42101.0</v>
      </c>
      <c r="KG25" s="135" t="s">
        <v>485</v>
      </c>
      <c r="KH25" s="137"/>
      <c r="KI25" s="137"/>
      <c r="KJ25" s="137"/>
      <c r="KK25" s="137"/>
      <c r="KL25" s="135" t="s">
        <v>37</v>
      </c>
      <c r="KM25" s="137"/>
      <c r="KN25" s="137"/>
      <c r="KO25" s="137"/>
      <c r="KP25" s="136">
        <f t="shared" ref="KP25:KP30" si="30">X25</f>
        <v>442</v>
      </c>
      <c r="KQ25" s="136">
        <v>167.0</v>
      </c>
      <c r="KR25" s="136">
        <v>135.0</v>
      </c>
      <c r="KS25" s="136">
        <v>8.0</v>
      </c>
      <c r="KT25" s="136">
        <v>1.0</v>
      </c>
      <c r="KU25" s="136">
        <v>37.0</v>
      </c>
      <c r="KV25" s="137"/>
      <c r="KW25" s="137"/>
      <c r="KX25" s="137"/>
      <c r="KY25" s="137"/>
      <c r="KZ25" s="137"/>
      <c r="LA25" s="137"/>
      <c r="LB25" s="137"/>
      <c r="LC25" s="137"/>
      <c r="LD25" s="137"/>
      <c r="LE25" s="137"/>
      <c r="LF25" s="137"/>
      <c r="LG25" s="137"/>
      <c r="LH25" s="137"/>
      <c r="LI25" s="137"/>
      <c r="LJ25" s="137"/>
      <c r="LK25" s="137"/>
      <c r="LL25" s="137"/>
      <c r="LM25" s="137"/>
      <c r="LN25" s="137"/>
      <c r="LO25" s="137"/>
      <c r="LP25" s="137"/>
      <c r="LQ25" s="137"/>
      <c r="LR25" s="137"/>
      <c r="LS25" s="137"/>
      <c r="LT25" s="137"/>
      <c r="LU25" s="137"/>
      <c r="LV25" s="137"/>
      <c r="LW25" s="137"/>
      <c r="LX25" s="137"/>
      <c r="LY25" s="137"/>
      <c r="LZ25" s="137"/>
      <c r="MA25" s="137"/>
      <c r="MB25" s="137"/>
      <c r="MC25" s="137"/>
      <c r="MD25" s="137"/>
      <c r="ME25" s="137"/>
      <c r="MF25" s="137"/>
      <c r="MG25" s="137"/>
      <c r="MH25" s="137"/>
      <c r="MI25" s="137"/>
      <c r="MJ25" s="137"/>
      <c r="MK25" s="137"/>
      <c r="ML25" s="137"/>
      <c r="MM25" s="137"/>
      <c r="MN25" s="137"/>
      <c r="MO25" s="137"/>
      <c r="MP25" s="137"/>
      <c r="MQ25" s="137"/>
      <c r="MR25" s="137"/>
      <c r="MS25" s="137"/>
      <c r="MT25" s="137"/>
    </row>
    <row r="26">
      <c r="A26" s="13" t="s">
        <v>38</v>
      </c>
      <c r="B26" s="14"/>
      <c r="C26" s="134" t="s">
        <v>38</v>
      </c>
      <c r="D26" s="135" t="s">
        <v>486</v>
      </c>
      <c r="E26" s="135"/>
      <c r="F26" s="136">
        <v>8.0</v>
      </c>
      <c r="G26" s="136">
        <v>1.0</v>
      </c>
      <c r="H26" s="135" t="s">
        <v>443</v>
      </c>
      <c r="I26" s="137"/>
      <c r="J26" s="137" t="s">
        <v>444</v>
      </c>
      <c r="K26" s="137" t="s">
        <v>445</v>
      </c>
      <c r="L26" s="135" t="s">
        <v>446</v>
      </c>
      <c r="M26" s="138" t="s">
        <v>487</v>
      </c>
      <c r="N26" s="137" t="str">
        <f t="shared" si="23"/>
        <v/>
      </c>
      <c r="O26" s="137"/>
      <c r="P26" s="137" t="str">
        <f t="shared" si="24"/>
        <v/>
      </c>
      <c r="Q26" s="137"/>
      <c r="R26" s="137" t="str">
        <f t="shared" si="25"/>
        <v/>
      </c>
      <c r="S26" s="137" t="str">
        <f t="shared" si="26"/>
        <v/>
      </c>
      <c r="T26" s="137" t="str">
        <f t="shared" si="27"/>
        <v/>
      </c>
      <c r="U26" s="137"/>
      <c r="V26" s="137"/>
      <c r="W26" s="137"/>
      <c r="X26" s="136">
        <v>376.0</v>
      </c>
      <c r="Y26" s="139">
        <v>42837.0</v>
      </c>
      <c r="Z26" s="140">
        <v>0.4930555555555556</v>
      </c>
      <c r="AA26" s="140">
        <v>0.49444444444444446</v>
      </c>
      <c r="AB26" s="140">
        <v>0.49909722222222225</v>
      </c>
      <c r="AC26" s="139">
        <v>42837.0</v>
      </c>
      <c r="AD26" s="139">
        <v>42837.0</v>
      </c>
      <c r="AE26" s="140">
        <v>0.6013888888888889</v>
      </c>
      <c r="AF26" s="140">
        <v>0.6097222222222223</v>
      </c>
      <c r="AG26" s="140">
        <v>0.6131944444444445</v>
      </c>
      <c r="AH26" s="141">
        <v>0.003472222222222222</v>
      </c>
      <c r="AI26" s="142"/>
      <c r="AJ26" s="142"/>
      <c r="AK26" s="142"/>
      <c r="AL26" s="142"/>
      <c r="AM26" s="142"/>
      <c r="AN26" s="142"/>
      <c r="AO26" s="142"/>
      <c r="AP26" s="142"/>
      <c r="AQ26" s="142"/>
      <c r="AR26" s="142"/>
      <c r="AS26" s="142"/>
      <c r="AT26" s="142"/>
      <c r="AU26" s="142"/>
      <c r="AV26" s="142"/>
      <c r="AW26" s="136">
        <v>1.2</v>
      </c>
      <c r="AX26" s="136">
        <v>5.11</v>
      </c>
      <c r="AY26" s="136">
        <v>0.0</v>
      </c>
      <c r="AZ26" s="136">
        <v>0.0</v>
      </c>
      <c r="BA26" s="136">
        <v>0.0</v>
      </c>
      <c r="BB26" s="140">
        <v>0.4270833333333333</v>
      </c>
      <c r="BC26" s="136">
        <v>7.373</v>
      </c>
      <c r="BD26" s="136">
        <v>39.5</v>
      </c>
      <c r="BE26" s="136">
        <v>223.0</v>
      </c>
      <c r="BF26" s="136">
        <v>23.0</v>
      </c>
      <c r="BG26" s="136">
        <v>139.0</v>
      </c>
      <c r="BH26" s="136">
        <v>4.1</v>
      </c>
      <c r="BI26" s="136">
        <v>1.36</v>
      </c>
      <c r="BJ26" s="136">
        <v>153.0</v>
      </c>
      <c r="BK26" s="136">
        <v>11.9</v>
      </c>
      <c r="BL26" s="136">
        <v>14.3</v>
      </c>
      <c r="BM26" s="136">
        <v>2.4</v>
      </c>
      <c r="BN26" s="140">
        <v>0.010416666666666666</v>
      </c>
      <c r="BO26" s="143"/>
      <c r="BP26" s="136">
        <v>7.526</v>
      </c>
      <c r="BQ26" s="136">
        <v>26.7</v>
      </c>
      <c r="BR26" s="136">
        <v>455.0</v>
      </c>
      <c r="BS26" s="136">
        <v>22.1</v>
      </c>
      <c r="BT26" s="136">
        <v>143.0</v>
      </c>
      <c r="BU26" s="136">
        <v>3.2</v>
      </c>
      <c r="BV26" s="136">
        <v>1.13</v>
      </c>
      <c r="BW26" s="136">
        <v>181.0</v>
      </c>
      <c r="BX26" s="144">
        <v>14.3</v>
      </c>
      <c r="BY26" s="143"/>
      <c r="BZ26" s="137"/>
      <c r="CA26" s="137"/>
      <c r="CB26" s="137"/>
      <c r="CC26" s="137"/>
      <c r="CD26" s="137"/>
      <c r="CE26" s="137"/>
      <c r="CF26" s="137"/>
      <c r="CG26" s="137"/>
      <c r="CH26" s="137"/>
      <c r="CI26" s="137"/>
      <c r="CJ26" s="143"/>
      <c r="CK26" s="137"/>
      <c r="CL26" s="137"/>
      <c r="CM26" s="137"/>
      <c r="CN26" s="137"/>
      <c r="CO26" s="137"/>
      <c r="CP26" s="137"/>
      <c r="CQ26" s="137"/>
      <c r="CR26" s="137"/>
      <c r="CS26" s="137"/>
      <c r="CT26" s="137"/>
      <c r="CU26" s="135" t="s">
        <v>445</v>
      </c>
      <c r="CV26" s="145">
        <v>0.001400462962962963</v>
      </c>
      <c r="CW26" s="148"/>
      <c r="CX26" s="145">
        <v>0.02013888888888889</v>
      </c>
      <c r="CY26" s="145">
        <v>0.022222222222222223</v>
      </c>
      <c r="CZ26" s="145">
        <v>0.023622685185185184</v>
      </c>
      <c r="DA26" s="145">
        <v>0.027777777777777776</v>
      </c>
      <c r="DB26" s="145">
        <v>0.02826388888888889</v>
      </c>
      <c r="DC26" s="135" t="s">
        <v>488</v>
      </c>
      <c r="DD26" s="135" t="s">
        <v>488</v>
      </c>
      <c r="DE26" s="135" t="s">
        <v>488</v>
      </c>
      <c r="DF26" s="137"/>
      <c r="DG26" s="146" t="str">
        <f t="shared" si="28"/>
        <v>#VALUE!</v>
      </c>
      <c r="DH26" s="135" t="s">
        <v>445</v>
      </c>
      <c r="DI26" s="135" t="s">
        <v>445</v>
      </c>
      <c r="DJ26" s="135" t="s">
        <v>445</v>
      </c>
      <c r="DK26" s="135" t="s">
        <v>445</v>
      </c>
      <c r="DL26" s="146" t="str">
        <f t="shared" ref="DL26:DL30" si="31">(DI26*2+DH26)/3</f>
        <v>#VALUE!</v>
      </c>
      <c r="DM26" s="136">
        <v>228.0</v>
      </c>
      <c r="DN26" s="136">
        <v>126.0</v>
      </c>
      <c r="DO26" s="145">
        <v>0.004375</v>
      </c>
      <c r="DP26" s="136">
        <f t="shared" ref="DP26:DP30" si="32">((2 * DN26) + DM26)/3</f>
        <v>160</v>
      </c>
      <c r="DQ26" s="136">
        <v>81.0</v>
      </c>
      <c r="DR26" s="136">
        <v>36.0</v>
      </c>
      <c r="DS26" s="145">
        <v>0.046435185185185184</v>
      </c>
      <c r="DT26" s="166">
        <f t="shared" si="29"/>
        <v>51</v>
      </c>
      <c r="DU26" s="136">
        <v>127.0</v>
      </c>
      <c r="DV26" s="136">
        <v>228.0</v>
      </c>
      <c r="DW26" s="145">
        <v>0.004548611111111111</v>
      </c>
      <c r="DX26" s="136">
        <f t="shared" ref="DX26:DX30" si="33">(DV26+DU26*2)/3</f>
        <v>160.6666667</v>
      </c>
      <c r="DY26" s="136">
        <v>36.0</v>
      </c>
      <c r="DZ26" s="136">
        <v>82.0</v>
      </c>
      <c r="EA26" s="145">
        <v>0.0011921296296296296</v>
      </c>
      <c r="EB26" s="136">
        <f t="shared" ref="EB26:EB30" si="34">(DY26*2+DZ26)/3</f>
        <v>51.33333333</v>
      </c>
      <c r="EC26" s="136">
        <v>207.0</v>
      </c>
      <c r="ED26" s="136">
        <v>117.0</v>
      </c>
      <c r="EE26" s="135" t="s">
        <v>445</v>
      </c>
      <c r="EF26" s="135" t="s">
        <v>445</v>
      </c>
      <c r="EG26" s="135" t="s">
        <v>445</v>
      </c>
      <c r="EH26" s="137"/>
      <c r="EI26" s="135" t="s">
        <v>489</v>
      </c>
      <c r="EJ26" s="137"/>
      <c r="EK26" s="137"/>
      <c r="EL26" s="137"/>
      <c r="EM26" s="137"/>
      <c r="EN26" s="137"/>
      <c r="EO26" s="137"/>
      <c r="EP26" s="137"/>
      <c r="EQ26" s="137"/>
      <c r="ER26" s="137"/>
      <c r="ES26" s="137"/>
      <c r="ET26" s="137"/>
      <c r="EU26" s="137"/>
      <c r="EV26" s="137"/>
      <c r="EW26" s="137"/>
      <c r="EX26" s="137"/>
      <c r="EY26" s="137"/>
      <c r="EZ26" s="137"/>
      <c r="FA26" s="137"/>
      <c r="FB26" s="137"/>
      <c r="FC26" s="137"/>
      <c r="FD26" s="137"/>
      <c r="FE26" s="137"/>
      <c r="FF26" s="137"/>
      <c r="FG26" s="137"/>
      <c r="FH26" s="137"/>
      <c r="FI26" s="137"/>
      <c r="FJ26" s="137"/>
      <c r="FK26" s="137"/>
      <c r="FL26" s="137"/>
      <c r="FM26" s="137"/>
      <c r="FN26" s="137"/>
      <c r="FO26" s="137"/>
      <c r="FP26" s="137"/>
      <c r="FQ26" s="137"/>
      <c r="FR26" s="137"/>
      <c r="FS26" s="137"/>
      <c r="FT26" s="137"/>
      <c r="FU26" s="137"/>
      <c r="FV26" s="137"/>
      <c r="FW26" s="137"/>
      <c r="FX26" s="137"/>
      <c r="FY26" s="137"/>
      <c r="FZ26" s="137"/>
      <c r="GA26" s="137"/>
      <c r="GB26" s="137"/>
      <c r="GC26" s="137"/>
      <c r="GD26" s="137"/>
      <c r="GE26" s="137"/>
      <c r="GF26" s="137"/>
      <c r="GG26" s="137"/>
      <c r="GH26" s="137"/>
      <c r="GI26" s="137"/>
      <c r="GJ26" s="137"/>
      <c r="GK26" s="137"/>
      <c r="GL26" s="137"/>
      <c r="GM26" s="137"/>
      <c r="GN26" s="137"/>
      <c r="GO26" s="137"/>
      <c r="GP26" s="137"/>
      <c r="GQ26" s="137"/>
      <c r="GR26" s="137"/>
      <c r="GS26" s="137"/>
      <c r="GT26" s="137"/>
      <c r="GU26" s="137"/>
      <c r="GV26" s="137"/>
      <c r="GW26" s="137"/>
      <c r="GX26" s="137"/>
      <c r="GY26" s="137"/>
      <c r="GZ26" s="137"/>
      <c r="HA26" s="137"/>
      <c r="HB26" s="137"/>
      <c r="HC26" s="137"/>
      <c r="HD26" s="137"/>
      <c r="HE26" s="137"/>
      <c r="HF26" s="137"/>
      <c r="HG26" s="137"/>
      <c r="HH26" s="137"/>
      <c r="HI26" s="137"/>
      <c r="HJ26" s="137"/>
      <c r="HK26" s="137"/>
      <c r="HL26" s="137"/>
      <c r="HM26" s="137"/>
      <c r="HN26" s="137"/>
      <c r="HO26" s="137"/>
      <c r="HP26" s="137"/>
      <c r="HQ26" s="137"/>
      <c r="HR26" s="137"/>
      <c r="HS26" s="137"/>
      <c r="HT26" s="137"/>
      <c r="HU26" s="137"/>
      <c r="HV26" s="137"/>
      <c r="HW26" s="137"/>
      <c r="HX26" s="137"/>
      <c r="HY26" s="137"/>
      <c r="HZ26" s="137"/>
      <c r="IA26" s="137"/>
      <c r="IB26" s="137"/>
      <c r="IC26" s="137"/>
      <c r="ID26" s="137"/>
      <c r="IE26" s="137"/>
      <c r="IF26" s="137"/>
      <c r="IG26" s="137"/>
      <c r="IH26" s="137"/>
      <c r="II26" s="137"/>
      <c r="IJ26" s="137"/>
      <c r="IK26" s="137"/>
      <c r="IL26" s="137"/>
      <c r="IM26" s="137"/>
      <c r="IN26" s="137"/>
      <c r="IO26" s="137"/>
      <c r="IP26" s="137"/>
      <c r="IQ26" s="137"/>
      <c r="IR26" s="137"/>
      <c r="IS26" s="137"/>
      <c r="IT26" s="137"/>
      <c r="IU26" s="137"/>
      <c r="IV26" s="137"/>
      <c r="IW26" s="137"/>
      <c r="IX26" s="137"/>
      <c r="IY26" s="137"/>
      <c r="IZ26" s="137"/>
      <c r="JA26" s="137"/>
      <c r="JB26" s="137"/>
      <c r="JC26" s="137"/>
      <c r="JD26" s="137"/>
      <c r="JE26" s="137"/>
      <c r="JF26" s="137"/>
      <c r="JG26" s="137"/>
      <c r="JH26" s="137"/>
      <c r="JI26" s="137"/>
      <c r="JJ26" s="137"/>
      <c r="JK26" s="137"/>
      <c r="JL26" s="137"/>
      <c r="JM26" s="137"/>
      <c r="JN26" s="137"/>
      <c r="JO26" s="137"/>
      <c r="JP26" s="137"/>
      <c r="JQ26" s="137"/>
      <c r="JR26" s="137"/>
      <c r="JS26" s="137"/>
      <c r="JT26" s="137"/>
      <c r="JU26" s="137"/>
      <c r="JV26" s="137"/>
      <c r="JW26" s="137"/>
      <c r="JX26" s="137"/>
      <c r="JY26" s="137"/>
      <c r="JZ26" s="137"/>
      <c r="KA26" s="137"/>
      <c r="KB26" s="137"/>
      <c r="KC26" s="137"/>
      <c r="KD26" s="137"/>
      <c r="KE26" s="139">
        <v>42759.0</v>
      </c>
      <c r="KF26" s="139">
        <v>42822.0</v>
      </c>
      <c r="KG26" s="137"/>
      <c r="KH26" s="137"/>
      <c r="KI26" s="137"/>
      <c r="KJ26" s="137"/>
      <c r="KK26" s="137"/>
      <c r="KL26" s="135" t="s">
        <v>37</v>
      </c>
      <c r="KM26" s="137"/>
      <c r="KN26" s="137"/>
      <c r="KO26" s="137"/>
      <c r="KP26" s="136">
        <f t="shared" si="30"/>
        <v>376</v>
      </c>
      <c r="KQ26" s="136">
        <v>153.0</v>
      </c>
      <c r="KR26" s="136">
        <v>181.0</v>
      </c>
      <c r="KS26" s="136">
        <v>8.0</v>
      </c>
      <c r="KT26" s="136">
        <v>1.0</v>
      </c>
      <c r="KU26" s="135" t="s">
        <v>489</v>
      </c>
      <c r="KV26" s="137"/>
      <c r="KW26" s="137"/>
      <c r="KX26" s="137"/>
      <c r="KY26" s="137"/>
      <c r="KZ26" s="137"/>
      <c r="LA26" s="137"/>
      <c r="LB26" s="137"/>
      <c r="LC26" s="137"/>
      <c r="LD26" s="137"/>
      <c r="LE26" s="137"/>
      <c r="LF26" s="137"/>
      <c r="LG26" s="137"/>
      <c r="LH26" s="137"/>
      <c r="LI26" s="137"/>
      <c r="LJ26" s="137"/>
      <c r="LK26" s="137"/>
      <c r="LL26" s="137"/>
      <c r="LM26" s="137"/>
      <c r="LN26" s="137"/>
      <c r="LO26" s="137"/>
      <c r="LP26" s="137"/>
      <c r="LQ26" s="137"/>
      <c r="LR26" s="137"/>
      <c r="LS26" s="137"/>
      <c r="LT26" s="137"/>
      <c r="LU26" s="137"/>
      <c r="LV26" s="137"/>
      <c r="LW26" s="137"/>
      <c r="LX26" s="137"/>
      <c r="LY26" s="137"/>
      <c r="LZ26" s="137"/>
      <c r="MA26" s="137"/>
      <c r="MB26" s="137"/>
      <c r="MC26" s="137"/>
      <c r="MD26" s="137"/>
      <c r="ME26" s="137"/>
      <c r="MF26" s="137"/>
      <c r="MG26" s="137"/>
      <c r="MH26" s="137"/>
      <c r="MI26" s="137"/>
      <c r="MJ26" s="137"/>
      <c r="MK26" s="137"/>
      <c r="ML26" s="137"/>
      <c r="MM26" s="137"/>
      <c r="MN26" s="137"/>
      <c r="MO26" s="137"/>
      <c r="MP26" s="137"/>
      <c r="MQ26" s="137"/>
      <c r="MR26" s="137"/>
      <c r="MS26" s="137"/>
      <c r="MT26" s="137"/>
    </row>
    <row r="27">
      <c r="A27" s="13" t="s">
        <v>39</v>
      </c>
      <c r="B27" s="14"/>
      <c r="C27" s="134" t="s">
        <v>490</v>
      </c>
      <c r="D27" s="135" t="s">
        <v>491</v>
      </c>
      <c r="E27" s="135"/>
      <c r="F27" s="136">
        <v>8.0</v>
      </c>
      <c r="G27" s="136">
        <v>1.0</v>
      </c>
      <c r="H27" s="135" t="s">
        <v>443</v>
      </c>
      <c r="I27" s="137"/>
      <c r="J27" s="137" t="s">
        <v>444</v>
      </c>
      <c r="K27" s="137" t="s">
        <v>445</v>
      </c>
      <c r="L27" s="135" t="s">
        <v>446</v>
      </c>
      <c r="M27" s="138" t="s">
        <v>492</v>
      </c>
      <c r="N27" s="137" t="str">
        <f t="shared" si="23"/>
        <v/>
      </c>
      <c r="O27" s="135"/>
      <c r="P27" s="137" t="str">
        <f t="shared" si="24"/>
        <v/>
      </c>
      <c r="Q27" s="135"/>
      <c r="R27" s="137" t="str">
        <f t="shared" si="25"/>
        <v/>
      </c>
      <c r="S27" s="137" t="str">
        <f t="shared" si="26"/>
        <v/>
      </c>
      <c r="T27" s="137" t="str">
        <f t="shared" si="27"/>
        <v/>
      </c>
      <c r="U27" s="135" t="s">
        <v>449</v>
      </c>
      <c r="V27" s="135" t="s">
        <v>449</v>
      </c>
      <c r="W27" s="135" t="s">
        <v>449</v>
      </c>
      <c r="X27" s="136">
        <v>335.0</v>
      </c>
      <c r="Y27" s="139">
        <v>42857.0</v>
      </c>
      <c r="Z27" s="140">
        <v>0.46597222222222223</v>
      </c>
      <c r="AA27" s="140">
        <v>0.4678819444444444</v>
      </c>
      <c r="AB27" s="140">
        <v>0.47891203703703705</v>
      </c>
      <c r="AC27" s="139">
        <v>42857.0</v>
      </c>
      <c r="AD27" s="139">
        <v>42857.0</v>
      </c>
      <c r="AE27" s="140">
        <v>0.5756944444444444</v>
      </c>
      <c r="AF27" s="140">
        <v>0.5854166666666667</v>
      </c>
      <c r="AG27" s="140">
        <v>0.5882291666666667</v>
      </c>
      <c r="AH27" s="141">
        <v>0.0028125</v>
      </c>
      <c r="AI27" s="142"/>
      <c r="AJ27" s="142"/>
      <c r="AK27" s="142"/>
      <c r="AL27" s="142"/>
      <c r="AM27" s="142"/>
      <c r="AN27" s="142"/>
      <c r="AO27" s="142"/>
      <c r="AP27" s="142"/>
      <c r="AQ27" s="142"/>
      <c r="AR27" s="142"/>
      <c r="AS27" s="142"/>
      <c r="AT27" s="142"/>
      <c r="AU27" s="142"/>
      <c r="AV27" s="142"/>
      <c r="AW27" s="136">
        <f>1.55</f>
        <v>1.55</v>
      </c>
      <c r="AX27" s="136">
        <v>0.0</v>
      </c>
      <c r="AY27" s="136">
        <v>0.0</v>
      </c>
      <c r="AZ27" s="136">
        <v>0.0</v>
      </c>
      <c r="BA27" s="136">
        <v>0.0</v>
      </c>
      <c r="BB27" s="140">
        <v>0.4548611111111111</v>
      </c>
      <c r="BC27" s="136">
        <v>7.409</v>
      </c>
      <c r="BD27" s="136">
        <v>37.2</v>
      </c>
      <c r="BE27" s="136">
        <v>207.0</v>
      </c>
      <c r="BF27" s="136">
        <v>23.5</v>
      </c>
      <c r="BG27" s="136">
        <v>139.0</v>
      </c>
      <c r="BH27" s="136">
        <v>3.7</v>
      </c>
      <c r="BI27" s="136">
        <v>1.43</v>
      </c>
      <c r="BJ27" s="136">
        <v>131.0</v>
      </c>
      <c r="BK27" s="136">
        <v>11.9</v>
      </c>
      <c r="BL27" s="136">
        <v>13.3</v>
      </c>
      <c r="BM27" s="136">
        <v>1.4</v>
      </c>
      <c r="BN27" s="135" t="s">
        <v>493</v>
      </c>
      <c r="BO27" s="135"/>
      <c r="BP27" s="136">
        <v>7.485</v>
      </c>
      <c r="BQ27" s="136">
        <v>26.8</v>
      </c>
      <c r="BR27" s="136">
        <v>280.0</v>
      </c>
      <c r="BS27" s="136">
        <v>20.2</v>
      </c>
      <c r="BT27" s="136">
        <v>143.0</v>
      </c>
      <c r="BU27" s="136">
        <v>3.4</v>
      </c>
      <c r="BV27" s="136">
        <v>1.15</v>
      </c>
      <c r="BW27" s="136">
        <v>120.0</v>
      </c>
      <c r="BX27" s="144">
        <v>13.3</v>
      </c>
      <c r="BY27" s="143"/>
      <c r="BZ27" s="137"/>
      <c r="CA27" s="137"/>
      <c r="CB27" s="137"/>
      <c r="CC27" s="137"/>
      <c r="CD27" s="137"/>
      <c r="CE27" s="137"/>
      <c r="CF27" s="137"/>
      <c r="CG27" s="137"/>
      <c r="CH27" s="137"/>
      <c r="CI27" s="137"/>
      <c r="CJ27" s="143"/>
      <c r="CK27" s="137"/>
      <c r="CL27" s="137"/>
      <c r="CM27" s="137"/>
      <c r="CN27" s="137"/>
      <c r="CO27" s="137"/>
      <c r="CP27" s="137"/>
      <c r="CQ27" s="137"/>
      <c r="CR27" s="137"/>
      <c r="CS27" s="137"/>
      <c r="CT27" s="137"/>
      <c r="CU27" s="148"/>
      <c r="CV27" s="148"/>
      <c r="CW27" s="142"/>
      <c r="CX27" s="141">
        <v>0.007638888888888889</v>
      </c>
      <c r="CY27" s="145">
        <v>0.009722222222222222</v>
      </c>
      <c r="CZ27" s="145">
        <v>0.011631944444444445</v>
      </c>
      <c r="DA27" s="145">
        <v>0.015277777777777777</v>
      </c>
      <c r="DB27" s="145">
        <v>0.015717592592592592</v>
      </c>
      <c r="DC27" s="136">
        <v>109.0</v>
      </c>
      <c r="DD27" s="136">
        <v>59.0</v>
      </c>
      <c r="DE27" s="136">
        <v>50.0</v>
      </c>
      <c r="DF27" s="136">
        <v>76.0</v>
      </c>
      <c r="DG27" s="136">
        <f t="shared" si="28"/>
        <v>75.66666667</v>
      </c>
      <c r="DH27" s="135" t="s">
        <v>445</v>
      </c>
      <c r="DI27" s="135" t="s">
        <v>445</v>
      </c>
      <c r="DJ27" s="135" t="s">
        <v>445</v>
      </c>
      <c r="DK27" s="135" t="s">
        <v>445</v>
      </c>
      <c r="DL27" s="146" t="str">
        <f t="shared" si="31"/>
        <v>#VALUE!</v>
      </c>
      <c r="DM27" s="136">
        <v>207.0</v>
      </c>
      <c r="DN27" s="136">
        <v>104.0</v>
      </c>
      <c r="DO27" s="145">
        <v>9.259259259259259E-5</v>
      </c>
      <c r="DP27" s="136">
        <f t="shared" si="32"/>
        <v>138.3333333</v>
      </c>
      <c r="DQ27" s="136">
        <v>91.0</v>
      </c>
      <c r="DR27" s="136">
        <v>40.0</v>
      </c>
      <c r="DS27" s="148"/>
      <c r="DT27" s="166">
        <f t="shared" si="29"/>
        <v>57</v>
      </c>
      <c r="DU27" s="137"/>
      <c r="DV27" s="137"/>
      <c r="DW27" s="148"/>
      <c r="DX27" s="136">
        <f t="shared" si="33"/>
        <v>0</v>
      </c>
      <c r="DY27" s="137"/>
      <c r="DZ27" s="137"/>
      <c r="EA27" s="148"/>
      <c r="EB27" s="136">
        <f t="shared" si="34"/>
        <v>0</v>
      </c>
      <c r="EC27" s="137"/>
      <c r="ED27" s="137"/>
      <c r="EE27" s="137"/>
      <c r="EF27" s="137"/>
      <c r="EG27" s="148"/>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c r="FI27" s="137"/>
      <c r="FJ27" s="137"/>
      <c r="FK27" s="137"/>
      <c r="FL27" s="137"/>
      <c r="FM27" s="137"/>
      <c r="FN27" s="137"/>
      <c r="FO27" s="137"/>
      <c r="FP27" s="137"/>
      <c r="FQ27" s="137"/>
      <c r="FR27" s="137"/>
      <c r="FS27" s="137"/>
      <c r="FT27" s="137"/>
      <c r="FU27" s="137"/>
      <c r="FV27" s="137"/>
      <c r="FW27" s="137"/>
      <c r="FX27" s="137"/>
      <c r="FY27" s="137"/>
      <c r="FZ27" s="137"/>
      <c r="GA27" s="137"/>
      <c r="GB27" s="137"/>
      <c r="GC27" s="137"/>
      <c r="GD27" s="137"/>
      <c r="GE27" s="137"/>
      <c r="GF27" s="137"/>
      <c r="GG27" s="137"/>
      <c r="GH27" s="137"/>
      <c r="GI27" s="137"/>
      <c r="GJ27" s="137"/>
      <c r="GK27" s="137"/>
      <c r="GL27" s="137"/>
      <c r="GM27" s="137"/>
      <c r="GN27" s="137"/>
      <c r="GO27" s="137"/>
      <c r="GP27" s="137"/>
      <c r="GQ27" s="137"/>
      <c r="GR27" s="137"/>
      <c r="GS27" s="137"/>
      <c r="GT27" s="137"/>
      <c r="GU27" s="137"/>
      <c r="GV27" s="137"/>
      <c r="GW27" s="137"/>
      <c r="GX27" s="137"/>
      <c r="GY27" s="137"/>
      <c r="GZ27" s="137"/>
      <c r="HA27" s="137"/>
      <c r="HB27" s="137"/>
      <c r="HC27" s="137"/>
      <c r="HD27" s="137"/>
      <c r="HE27" s="137"/>
      <c r="HF27" s="137"/>
      <c r="HG27" s="137"/>
      <c r="HH27" s="137"/>
      <c r="HI27" s="137"/>
      <c r="HJ27" s="137"/>
      <c r="HK27" s="137"/>
      <c r="HL27" s="137"/>
      <c r="HM27" s="137"/>
      <c r="HN27" s="137"/>
      <c r="HO27" s="137"/>
      <c r="HP27" s="137"/>
      <c r="HQ27" s="137"/>
      <c r="HR27" s="137"/>
      <c r="HS27" s="137"/>
      <c r="HT27" s="137"/>
      <c r="HU27" s="137"/>
      <c r="HV27" s="137"/>
      <c r="HW27" s="137"/>
      <c r="HX27" s="137"/>
      <c r="HY27" s="137"/>
      <c r="HZ27" s="137"/>
      <c r="IA27" s="137"/>
      <c r="IB27" s="137"/>
      <c r="IC27" s="137"/>
      <c r="ID27" s="137"/>
      <c r="IE27" s="137"/>
      <c r="IF27" s="137"/>
      <c r="IG27" s="137"/>
      <c r="IH27" s="137"/>
      <c r="II27" s="137"/>
      <c r="IJ27" s="137"/>
      <c r="IK27" s="137"/>
      <c r="IL27" s="137"/>
      <c r="IM27" s="137"/>
      <c r="IN27" s="137"/>
      <c r="IO27" s="137"/>
      <c r="IP27" s="137"/>
      <c r="IQ27" s="137"/>
      <c r="IR27" s="137"/>
      <c r="IS27" s="137"/>
      <c r="IT27" s="137"/>
      <c r="IU27" s="137"/>
      <c r="IV27" s="137"/>
      <c r="IW27" s="137"/>
      <c r="IX27" s="137"/>
      <c r="IY27" s="137"/>
      <c r="IZ27" s="137"/>
      <c r="JA27" s="137"/>
      <c r="JB27" s="137"/>
      <c r="JC27" s="137"/>
      <c r="JD27" s="137"/>
      <c r="JE27" s="137"/>
      <c r="JF27" s="137"/>
      <c r="JG27" s="137"/>
      <c r="JH27" s="137"/>
      <c r="JI27" s="137"/>
      <c r="JJ27" s="137"/>
      <c r="JK27" s="137"/>
      <c r="JL27" s="137"/>
      <c r="JM27" s="137"/>
      <c r="JN27" s="137"/>
      <c r="JO27" s="137"/>
      <c r="JP27" s="137"/>
      <c r="JQ27" s="137"/>
      <c r="JR27" s="137"/>
      <c r="JS27" s="137"/>
      <c r="JT27" s="137"/>
      <c r="JU27" s="137"/>
      <c r="JV27" s="137"/>
      <c r="JW27" s="137"/>
      <c r="JX27" s="137"/>
      <c r="JY27" s="137"/>
      <c r="JZ27" s="137"/>
      <c r="KA27" s="137"/>
      <c r="KB27" s="137"/>
      <c r="KC27" s="137"/>
      <c r="KD27" s="137"/>
      <c r="KE27" s="139">
        <v>42788.0</v>
      </c>
      <c r="KF27" s="139">
        <v>42843.0</v>
      </c>
      <c r="KG27" s="137"/>
      <c r="KH27" s="137"/>
      <c r="KI27" s="137"/>
      <c r="KJ27" s="137"/>
      <c r="KK27" s="137"/>
      <c r="KL27" s="135" t="s">
        <v>451</v>
      </c>
      <c r="KM27" s="137"/>
      <c r="KN27" s="137"/>
      <c r="KO27" s="137"/>
      <c r="KP27" s="136">
        <f t="shared" si="30"/>
        <v>335</v>
      </c>
      <c r="KQ27" s="136">
        <v>131.0</v>
      </c>
      <c r="KR27" s="136">
        <v>120.0</v>
      </c>
      <c r="KS27" s="136">
        <v>8.0</v>
      </c>
      <c r="KT27" s="136">
        <v>1.0</v>
      </c>
      <c r="KU27" s="136">
        <v>14.0</v>
      </c>
      <c r="KV27" s="137"/>
      <c r="KW27" s="137"/>
      <c r="KX27" s="137"/>
      <c r="KY27" s="137"/>
      <c r="KZ27" s="137"/>
      <c r="LA27" s="137"/>
      <c r="LB27" s="137"/>
      <c r="LC27" s="137"/>
      <c r="LD27" s="137"/>
      <c r="LE27" s="137"/>
      <c r="LF27" s="137"/>
      <c r="LG27" s="137"/>
      <c r="LH27" s="137"/>
      <c r="LI27" s="137"/>
      <c r="LJ27" s="137"/>
      <c r="LK27" s="137"/>
      <c r="LL27" s="137"/>
      <c r="LM27" s="137"/>
      <c r="LN27" s="137"/>
      <c r="LO27" s="137"/>
      <c r="LP27" s="137"/>
      <c r="LQ27" s="137"/>
      <c r="LR27" s="137"/>
      <c r="LS27" s="137"/>
      <c r="LT27" s="137"/>
      <c r="LU27" s="137"/>
      <c r="LV27" s="137"/>
      <c r="LW27" s="137"/>
      <c r="LX27" s="137"/>
      <c r="LY27" s="137"/>
      <c r="LZ27" s="137"/>
      <c r="MA27" s="137"/>
      <c r="MB27" s="137"/>
      <c r="MC27" s="137"/>
      <c r="MD27" s="137"/>
      <c r="ME27" s="137"/>
      <c r="MF27" s="137"/>
      <c r="MG27" s="137"/>
      <c r="MH27" s="137"/>
      <c r="MI27" s="137"/>
      <c r="MJ27" s="137"/>
      <c r="MK27" s="137"/>
      <c r="ML27" s="137"/>
      <c r="MM27" s="137"/>
      <c r="MN27" s="137"/>
      <c r="MO27" s="137"/>
      <c r="MP27" s="137"/>
      <c r="MQ27" s="137"/>
      <c r="MR27" s="137"/>
      <c r="MS27" s="137"/>
      <c r="MT27" s="137"/>
    </row>
    <row r="28">
      <c r="A28" s="13" t="s">
        <v>40</v>
      </c>
      <c r="B28" s="14"/>
      <c r="C28" s="134" t="s">
        <v>494</v>
      </c>
      <c r="D28" s="135" t="s">
        <v>495</v>
      </c>
      <c r="E28" s="135"/>
      <c r="F28" s="136">
        <v>8.0</v>
      </c>
      <c r="G28" s="136">
        <v>1.0</v>
      </c>
      <c r="H28" s="135" t="s">
        <v>443</v>
      </c>
      <c r="I28" s="137"/>
      <c r="J28" s="137" t="s">
        <v>444</v>
      </c>
      <c r="K28" s="137" t="s">
        <v>445</v>
      </c>
      <c r="L28" s="137" t="s">
        <v>446</v>
      </c>
      <c r="M28" s="138" t="s">
        <v>492</v>
      </c>
      <c r="N28" s="135" t="str">
        <f t="shared" si="23"/>
        <v>16(17)</v>
      </c>
      <c r="O28" s="137"/>
      <c r="P28" s="135" t="str">
        <f t="shared" si="24"/>
        <v/>
      </c>
      <c r="Q28" s="137"/>
      <c r="R28" s="135" t="str">
        <f t="shared" si="25"/>
        <v/>
      </c>
      <c r="S28" s="135" t="str">
        <f t="shared" si="26"/>
        <v/>
      </c>
      <c r="T28" s="135" t="str">
        <f t="shared" si="27"/>
        <v/>
      </c>
      <c r="U28" s="137"/>
      <c r="V28" s="137"/>
      <c r="W28" s="137"/>
      <c r="X28" s="136">
        <v>331.0</v>
      </c>
      <c r="Y28" s="139">
        <v>42856.0</v>
      </c>
      <c r="Z28" s="140">
        <v>0.4986111111111111</v>
      </c>
      <c r="AA28" s="140">
        <v>0.4995486111111111</v>
      </c>
      <c r="AB28" s="140">
        <v>0.5048611111111111</v>
      </c>
      <c r="AC28" s="139">
        <v>42856.0</v>
      </c>
      <c r="AD28" s="139">
        <v>42856.0</v>
      </c>
      <c r="AE28" s="140">
        <v>0.6006944444444444</v>
      </c>
      <c r="AF28" s="140">
        <v>0.6064583333333333</v>
      </c>
      <c r="AG28" s="140">
        <v>0.608900462962963</v>
      </c>
      <c r="AH28" s="141">
        <v>0.0028356481481481483</v>
      </c>
      <c r="AI28" s="142"/>
      <c r="AJ28" s="142"/>
      <c r="AK28" s="142"/>
      <c r="AL28" s="142"/>
      <c r="AM28" s="142"/>
      <c r="AN28" s="142"/>
      <c r="AO28" s="142"/>
      <c r="AP28" s="142"/>
      <c r="AQ28" s="142"/>
      <c r="AR28" s="142"/>
      <c r="AS28" s="142"/>
      <c r="AT28" s="142"/>
      <c r="AU28" s="142"/>
      <c r="AV28" s="142"/>
      <c r="AW28" s="136">
        <v>0.7</v>
      </c>
      <c r="AX28" s="136">
        <v>5.52</v>
      </c>
      <c r="AY28" s="136">
        <v>0.0</v>
      </c>
      <c r="AZ28" s="136">
        <v>0.0</v>
      </c>
      <c r="BA28" s="136">
        <v>0.0</v>
      </c>
      <c r="BB28" s="140">
        <v>0.4791666666666667</v>
      </c>
      <c r="BC28" s="136">
        <v>7.408</v>
      </c>
      <c r="BD28" s="136">
        <v>44.1</v>
      </c>
      <c r="BE28" s="136">
        <v>177.0</v>
      </c>
      <c r="BF28" s="136">
        <v>27.8</v>
      </c>
      <c r="BG28" s="136">
        <v>137.0</v>
      </c>
      <c r="BH28" s="136">
        <v>4.5</v>
      </c>
      <c r="BI28" s="136">
        <v>1.42</v>
      </c>
      <c r="BJ28" s="136">
        <v>173.0</v>
      </c>
      <c r="BK28" s="136">
        <v>12.9</v>
      </c>
      <c r="BL28" s="136">
        <v>13.3</v>
      </c>
      <c r="BM28" s="136">
        <v>0.4</v>
      </c>
      <c r="BN28" s="140">
        <v>0.5125</v>
      </c>
      <c r="BO28" s="143"/>
      <c r="BP28" s="136">
        <v>7.193</v>
      </c>
      <c r="BQ28" s="136">
        <v>59.4</v>
      </c>
      <c r="BR28" s="136">
        <v>117.0</v>
      </c>
      <c r="BS28" s="136">
        <v>22.8</v>
      </c>
      <c r="BT28" s="136">
        <v>143.0</v>
      </c>
      <c r="BU28" s="136">
        <v>3.7</v>
      </c>
      <c r="BV28" s="136">
        <v>1.21</v>
      </c>
      <c r="BW28" s="136">
        <v>158.0</v>
      </c>
      <c r="BX28" s="144">
        <v>13.3</v>
      </c>
      <c r="BY28" s="135" t="s">
        <v>449</v>
      </c>
      <c r="BZ28" s="135"/>
      <c r="CA28" s="135" t="s">
        <v>449</v>
      </c>
      <c r="CB28" s="135" t="s">
        <v>449</v>
      </c>
      <c r="CC28" s="135" t="s">
        <v>449</v>
      </c>
      <c r="CD28" s="135" t="s">
        <v>449</v>
      </c>
      <c r="CE28" s="135" t="s">
        <v>449</v>
      </c>
      <c r="CF28" s="135" t="s">
        <v>449</v>
      </c>
      <c r="CG28" s="135" t="s">
        <v>449</v>
      </c>
      <c r="CH28" s="135" t="s">
        <v>449</v>
      </c>
      <c r="CI28" s="135" t="s">
        <v>449</v>
      </c>
      <c r="CJ28" s="137" t="s">
        <v>449</v>
      </c>
      <c r="CK28" s="135"/>
      <c r="CL28" s="135" t="s">
        <v>449</v>
      </c>
      <c r="CM28" s="135" t="s">
        <v>449</v>
      </c>
      <c r="CN28" s="135" t="s">
        <v>449</v>
      </c>
      <c r="CO28" s="135" t="s">
        <v>449</v>
      </c>
      <c r="CP28" s="135" t="s">
        <v>449</v>
      </c>
      <c r="CQ28" s="135" t="s">
        <v>449</v>
      </c>
      <c r="CR28" s="135" t="s">
        <v>449</v>
      </c>
      <c r="CS28" s="135" t="s">
        <v>449</v>
      </c>
      <c r="CT28" s="135" t="s">
        <v>449</v>
      </c>
      <c r="CU28" s="135" t="s">
        <v>445</v>
      </c>
      <c r="CV28" s="145">
        <v>9.375E-4</v>
      </c>
      <c r="CW28" s="145">
        <v>0.005555555555555556</v>
      </c>
      <c r="CX28" s="145">
        <v>0.006944444444444444</v>
      </c>
      <c r="CY28" s="145">
        <v>0.009027777777777777</v>
      </c>
      <c r="CZ28" s="145">
        <v>0.009965277777777778</v>
      </c>
      <c r="DA28" s="145">
        <v>0.014583333333333334</v>
      </c>
      <c r="DB28" s="145">
        <v>0.015277777777777777</v>
      </c>
      <c r="DC28" s="136">
        <v>105.0</v>
      </c>
      <c r="DD28" s="136">
        <v>56.0</v>
      </c>
      <c r="DE28" s="136">
        <v>49.0</v>
      </c>
      <c r="DF28" s="136">
        <v>72.0</v>
      </c>
      <c r="DG28" s="136">
        <f t="shared" si="28"/>
        <v>72.33333333</v>
      </c>
      <c r="DH28" s="135" t="s">
        <v>445</v>
      </c>
      <c r="DI28" s="135" t="s">
        <v>445</v>
      </c>
      <c r="DJ28" s="135" t="s">
        <v>445</v>
      </c>
      <c r="DK28" s="135" t="s">
        <v>445</v>
      </c>
      <c r="DL28" s="146" t="str">
        <f t="shared" si="31"/>
        <v>#VALUE!</v>
      </c>
      <c r="DM28" s="136">
        <v>155.0</v>
      </c>
      <c r="DN28" s="136">
        <v>100.0</v>
      </c>
      <c r="DO28" s="145">
        <v>0.005011574074074074</v>
      </c>
      <c r="DP28" s="136">
        <f t="shared" si="32"/>
        <v>118.3333333</v>
      </c>
      <c r="DQ28" s="136">
        <v>44.0</v>
      </c>
      <c r="DR28" s="136">
        <v>23.0</v>
      </c>
      <c r="DS28" s="145">
        <v>0.028958333333333332</v>
      </c>
      <c r="DT28" s="166">
        <f t="shared" si="29"/>
        <v>30</v>
      </c>
      <c r="DU28" s="136">
        <v>100.0</v>
      </c>
      <c r="DV28" s="136">
        <v>155.0</v>
      </c>
      <c r="DW28" s="145">
        <v>0.020289351851851854</v>
      </c>
      <c r="DX28" s="136">
        <f t="shared" si="33"/>
        <v>118.3333333</v>
      </c>
      <c r="DY28" s="136">
        <v>23.0</v>
      </c>
      <c r="DZ28" s="136">
        <v>44.0</v>
      </c>
      <c r="EA28" s="145">
        <v>0.028958333333333332</v>
      </c>
      <c r="EB28" s="136">
        <f t="shared" si="34"/>
        <v>30</v>
      </c>
      <c r="EC28" s="136">
        <v>106.0</v>
      </c>
      <c r="ED28" s="136">
        <v>64.0</v>
      </c>
      <c r="EE28" s="136">
        <v>90.0</v>
      </c>
      <c r="EF28" s="136">
        <v>60.0</v>
      </c>
      <c r="EG28" s="135" t="s">
        <v>449</v>
      </c>
      <c r="EH28" s="137"/>
      <c r="EI28" s="137"/>
      <c r="EJ28" s="135" t="s">
        <v>496</v>
      </c>
      <c r="EK28" s="137"/>
      <c r="EL28" s="137"/>
      <c r="EM28" s="137"/>
      <c r="EN28" s="137"/>
      <c r="EO28" s="137"/>
      <c r="EP28" s="137"/>
      <c r="EQ28" s="137"/>
      <c r="ER28" s="137"/>
      <c r="ES28" s="137"/>
      <c r="ET28" s="137"/>
      <c r="EU28" s="137"/>
      <c r="EV28" s="137"/>
      <c r="EW28" s="137"/>
      <c r="EX28" s="137"/>
      <c r="EY28" s="137"/>
      <c r="EZ28" s="137"/>
      <c r="FA28" s="137"/>
      <c r="FB28" s="137"/>
      <c r="FC28" s="137"/>
      <c r="FD28" s="137"/>
      <c r="FE28" s="137"/>
      <c r="FF28" s="137"/>
      <c r="FG28" s="137"/>
      <c r="FH28" s="137"/>
      <c r="FI28" s="137"/>
      <c r="FJ28" s="137"/>
      <c r="FK28" s="137"/>
      <c r="FL28" s="137"/>
      <c r="FM28" s="137"/>
      <c r="FN28" s="137"/>
      <c r="FO28" s="137"/>
      <c r="FP28" s="137"/>
      <c r="FQ28" s="137"/>
      <c r="FR28" s="137"/>
      <c r="FS28" s="137"/>
      <c r="FT28" s="137"/>
      <c r="FU28" s="137"/>
      <c r="FV28" s="137"/>
      <c r="FW28" s="137"/>
      <c r="FX28" s="137"/>
      <c r="FY28" s="137"/>
      <c r="FZ28" s="137"/>
      <c r="GA28" s="137"/>
      <c r="GB28" s="137"/>
      <c r="GC28" s="137"/>
      <c r="GD28" s="137"/>
      <c r="GE28" s="137"/>
      <c r="GF28" s="137"/>
      <c r="GG28" s="137"/>
      <c r="GH28" s="137"/>
      <c r="GI28" s="137"/>
      <c r="GJ28" s="137"/>
      <c r="GK28" s="137"/>
      <c r="GL28" s="137"/>
      <c r="GM28" s="137"/>
      <c r="GN28" s="137"/>
      <c r="GO28" s="137"/>
      <c r="GP28" s="137"/>
      <c r="GQ28" s="137"/>
      <c r="GR28" s="137"/>
      <c r="GS28" s="137"/>
      <c r="GT28" s="137"/>
      <c r="GU28" s="137"/>
      <c r="GV28" s="137"/>
      <c r="GW28" s="137"/>
      <c r="GX28" s="137"/>
      <c r="GY28" s="137"/>
      <c r="GZ28" s="137"/>
      <c r="HA28" s="137"/>
      <c r="HB28" s="137"/>
      <c r="HC28" s="137"/>
      <c r="HD28" s="137"/>
      <c r="HE28" s="137"/>
      <c r="HF28" s="137"/>
      <c r="HG28" s="137"/>
      <c r="HH28" s="137"/>
      <c r="HI28" s="137"/>
      <c r="HJ28" s="137"/>
      <c r="HK28" s="137"/>
      <c r="HL28" s="137"/>
      <c r="HM28" s="137"/>
      <c r="HN28" s="137"/>
      <c r="HO28" s="137"/>
      <c r="HP28" s="137"/>
      <c r="HQ28" s="137"/>
      <c r="HR28" s="137"/>
      <c r="HS28" s="137"/>
      <c r="HT28" s="137"/>
      <c r="HU28" s="137"/>
      <c r="HV28" s="137"/>
      <c r="HW28" s="137"/>
      <c r="HX28" s="137"/>
      <c r="HY28" s="137"/>
      <c r="HZ28" s="137"/>
      <c r="IA28" s="137"/>
      <c r="IB28" s="137"/>
      <c r="IC28" s="137"/>
      <c r="ID28" s="137"/>
      <c r="IE28" s="137"/>
      <c r="IF28" s="137"/>
      <c r="IG28" s="137"/>
      <c r="IH28" s="137"/>
      <c r="II28" s="137"/>
      <c r="IJ28" s="137"/>
      <c r="IK28" s="137"/>
      <c r="IL28" s="137"/>
      <c r="IM28" s="137"/>
      <c r="IN28" s="137"/>
      <c r="IO28" s="137"/>
      <c r="IP28" s="137"/>
      <c r="IQ28" s="137"/>
      <c r="IR28" s="137"/>
      <c r="IS28" s="137"/>
      <c r="IT28" s="137"/>
      <c r="IU28" s="137"/>
      <c r="IV28" s="137"/>
      <c r="IW28" s="137"/>
      <c r="IX28" s="137"/>
      <c r="IY28" s="137"/>
      <c r="IZ28" s="137"/>
      <c r="JA28" s="137"/>
      <c r="JB28" s="137"/>
      <c r="JC28" s="137"/>
      <c r="JD28" s="137"/>
      <c r="JE28" s="137"/>
      <c r="JF28" s="137"/>
      <c r="JG28" s="137"/>
      <c r="JH28" s="137"/>
      <c r="JI28" s="137"/>
      <c r="JJ28" s="137"/>
      <c r="JK28" s="137"/>
      <c r="JL28" s="137"/>
      <c r="JM28" s="137"/>
      <c r="JN28" s="137"/>
      <c r="JO28" s="137"/>
      <c r="JP28" s="137"/>
      <c r="JQ28" s="137"/>
      <c r="JR28" s="137"/>
      <c r="JS28" s="137"/>
      <c r="JT28" s="137"/>
      <c r="JU28" s="137"/>
      <c r="JV28" s="137"/>
      <c r="JW28" s="137"/>
      <c r="JX28" s="137"/>
      <c r="JY28" s="137"/>
      <c r="JZ28" s="137"/>
      <c r="KA28" s="137"/>
      <c r="KB28" s="137"/>
      <c r="KC28" s="137"/>
      <c r="KD28" s="137"/>
      <c r="KE28" s="139">
        <v>42788.0</v>
      </c>
      <c r="KF28" s="139">
        <v>42843.0</v>
      </c>
      <c r="KG28" s="137"/>
      <c r="KH28" s="137"/>
      <c r="KI28" s="137"/>
      <c r="KJ28" s="137"/>
      <c r="KK28" s="137"/>
      <c r="KL28" s="135" t="s">
        <v>451</v>
      </c>
      <c r="KM28" s="137"/>
      <c r="KN28" s="137"/>
      <c r="KO28" s="137"/>
      <c r="KP28" s="136">
        <f t="shared" si="30"/>
        <v>331</v>
      </c>
      <c r="KQ28" s="136">
        <v>173.0</v>
      </c>
      <c r="KR28" s="136">
        <v>158.0</v>
      </c>
      <c r="KS28" s="136">
        <v>8.0</v>
      </c>
      <c r="KT28" s="136">
        <v>1.0</v>
      </c>
      <c r="KU28" s="135" t="s">
        <v>496</v>
      </c>
      <c r="KV28" s="137"/>
      <c r="KW28" s="137"/>
      <c r="KX28" s="137"/>
      <c r="KY28" s="137"/>
      <c r="KZ28" s="137"/>
      <c r="LA28" s="137"/>
      <c r="LB28" s="137"/>
      <c r="LC28" s="137"/>
      <c r="LD28" s="137"/>
      <c r="LE28" s="137"/>
      <c r="LF28" s="137"/>
      <c r="LG28" s="137"/>
      <c r="LH28" s="137"/>
      <c r="LI28" s="137"/>
      <c r="LJ28" s="137"/>
      <c r="LK28" s="137"/>
      <c r="LL28" s="137"/>
      <c r="LM28" s="137"/>
      <c r="LN28" s="137"/>
      <c r="LO28" s="137"/>
      <c r="LP28" s="137"/>
      <c r="LQ28" s="137"/>
      <c r="LR28" s="137"/>
      <c r="LS28" s="137"/>
      <c r="LT28" s="137"/>
      <c r="LU28" s="137"/>
      <c r="LV28" s="137"/>
      <c r="LW28" s="137"/>
      <c r="LX28" s="137"/>
      <c r="LY28" s="137"/>
      <c r="LZ28" s="137"/>
      <c r="MA28" s="137"/>
      <c r="MB28" s="137"/>
      <c r="MC28" s="137"/>
      <c r="MD28" s="137"/>
      <c r="ME28" s="137"/>
      <c r="MF28" s="137"/>
      <c r="MG28" s="137"/>
      <c r="MH28" s="137"/>
      <c r="MI28" s="137"/>
      <c r="MJ28" s="137"/>
      <c r="MK28" s="137"/>
      <c r="ML28" s="137"/>
      <c r="MM28" s="137"/>
      <c r="MN28" s="137"/>
      <c r="MO28" s="137"/>
      <c r="MP28" s="137"/>
      <c r="MQ28" s="137"/>
      <c r="MR28" s="137"/>
      <c r="MS28" s="137"/>
      <c r="MT28" s="137"/>
    </row>
    <row r="29">
      <c r="A29" s="13" t="s">
        <v>41</v>
      </c>
      <c r="B29" s="14"/>
      <c r="C29" s="134" t="s">
        <v>497</v>
      </c>
      <c r="D29" s="135" t="s">
        <v>498</v>
      </c>
      <c r="E29" s="135"/>
      <c r="F29" s="136">
        <v>8.0</v>
      </c>
      <c r="G29" s="136">
        <v>1.0</v>
      </c>
      <c r="H29" s="135" t="s">
        <v>443</v>
      </c>
      <c r="I29" s="137"/>
      <c r="J29" s="137" t="s">
        <v>444</v>
      </c>
      <c r="K29" s="147">
        <v>42871.0</v>
      </c>
      <c r="L29" s="135" t="s">
        <v>446</v>
      </c>
      <c r="M29" s="138" t="s">
        <v>499</v>
      </c>
      <c r="N29" s="137" t="str">
        <f t="shared" si="23"/>
        <v/>
      </c>
      <c r="O29" s="135"/>
      <c r="P29" s="137" t="str">
        <f t="shared" si="24"/>
        <v/>
      </c>
      <c r="Q29" s="135"/>
      <c r="R29" s="137" t="str">
        <f t="shared" si="25"/>
        <v/>
      </c>
      <c r="S29" s="137" t="str">
        <f t="shared" si="26"/>
        <v/>
      </c>
      <c r="T29" s="137" t="str">
        <f t="shared" si="27"/>
        <v/>
      </c>
      <c r="U29" s="135" t="s">
        <v>449</v>
      </c>
      <c r="V29" s="135" t="s">
        <v>449</v>
      </c>
      <c r="W29" s="135" t="s">
        <v>449</v>
      </c>
      <c r="X29" s="136">
        <v>326.0</v>
      </c>
      <c r="Y29" s="139">
        <v>42880.0</v>
      </c>
      <c r="Z29" s="140">
        <v>0.4909722222222222</v>
      </c>
      <c r="AA29" s="140">
        <v>0.4919212962962963</v>
      </c>
      <c r="AB29" s="140">
        <v>0.49710648148148145</v>
      </c>
      <c r="AC29" s="139">
        <v>42880.0</v>
      </c>
      <c r="AD29" s="139">
        <v>42880.0</v>
      </c>
      <c r="AE29" s="140">
        <v>0.5951388888888889</v>
      </c>
      <c r="AF29" s="140">
        <v>0.6136574074074074</v>
      </c>
      <c r="AG29" s="140">
        <v>0.6230324074074074</v>
      </c>
      <c r="AH29" s="141">
        <v>0.006354166666666667</v>
      </c>
      <c r="AI29" s="142"/>
      <c r="AJ29" s="142"/>
      <c r="AK29" s="142"/>
      <c r="AL29" s="142"/>
      <c r="AM29" s="142"/>
      <c r="AN29" s="142"/>
      <c r="AO29" s="142"/>
      <c r="AP29" s="142"/>
      <c r="AQ29" s="142"/>
      <c r="AR29" s="142"/>
      <c r="AS29" s="142"/>
      <c r="AT29" s="142"/>
      <c r="AU29" s="142"/>
      <c r="AV29" s="142"/>
      <c r="AW29" s="136">
        <v>0.9</v>
      </c>
      <c r="AX29" s="136">
        <v>2.5</v>
      </c>
      <c r="AY29" s="136">
        <v>0.5</v>
      </c>
      <c r="AZ29" s="136">
        <v>0.5</v>
      </c>
      <c r="BA29" s="136">
        <v>2.5</v>
      </c>
      <c r="BB29" s="140">
        <v>0.46875</v>
      </c>
      <c r="BC29" s="136">
        <v>7.436</v>
      </c>
      <c r="BD29" s="136">
        <v>35.4</v>
      </c>
      <c r="BE29" s="136">
        <v>196.0</v>
      </c>
      <c r="BF29" s="136">
        <v>23.8</v>
      </c>
      <c r="BG29" s="136">
        <v>140.0</v>
      </c>
      <c r="BH29" s="136">
        <v>3.9</v>
      </c>
      <c r="BI29" s="136">
        <v>1.36</v>
      </c>
      <c r="BJ29" s="136">
        <v>150.0</v>
      </c>
      <c r="BK29" s="136">
        <v>10.5</v>
      </c>
      <c r="BL29" s="137"/>
      <c r="BM29" s="137"/>
      <c r="BN29" s="143"/>
      <c r="BO29" s="143"/>
      <c r="BP29" s="137"/>
      <c r="BQ29" s="137"/>
      <c r="BR29" s="137"/>
      <c r="BS29" s="137"/>
      <c r="BT29" s="137"/>
      <c r="BU29" s="137"/>
      <c r="BV29" s="137"/>
      <c r="BW29" s="137"/>
      <c r="BX29" s="137"/>
      <c r="BY29" s="143"/>
      <c r="BZ29" s="137"/>
      <c r="CA29" s="137"/>
      <c r="CB29" s="137"/>
      <c r="CC29" s="137"/>
      <c r="CD29" s="137"/>
      <c r="CE29" s="137"/>
      <c r="CF29" s="137"/>
      <c r="CG29" s="137"/>
      <c r="CH29" s="137"/>
      <c r="CI29" s="137"/>
      <c r="CJ29" s="143"/>
      <c r="CK29" s="137"/>
      <c r="CL29" s="137"/>
      <c r="CM29" s="137"/>
      <c r="CN29" s="137"/>
      <c r="CO29" s="137"/>
      <c r="CP29" s="137"/>
      <c r="CQ29" s="137"/>
      <c r="CR29" s="137"/>
      <c r="CS29" s="137"/>
      <c r="CT29" s="137"/>
      <c r="CU29" s="145">
        <v>2.8935185185185184E-4</v>
      </c>
      <c r="CV29" s="145">
        <v>9.490740740740741E-4</v>
      </c>
      <c r="CW29" s="145">
        <v>0.0020833333333333333</v>
      </c>
      <c r="CX29" s="145">
        <v>0.003472222222222222</v>
      </c>
      <c r="CY29" s="145">
        <v>0.005555555555555556</v>
      </c>
      <c r="CZ29" s="145">
        <v>0.006504629629629629</v>
      </c>
      <c r="DA29" s="145">
        <v>0.011111111111111112</v>
      </c>
      <c r="DB29" s="145">
        <v>0.011689814814814814</v>
      </c>
      <c r="DC29" s="136">
        <v>112.0</v>
      </c>
      <c r="DD29" s="136">
        <v>60.0</v>
      </c>
      <c r="DE29" s="136">
        <v>52.0</v>
      </c>
      <c r="DF29" s="136">
        <v>77.0</v>
      </c>
      <c r="DG29" s="136">
        <f t="shared" si="28"/>
        <v>77.33333333</v>
      </c>
      <c r="DH29" s="137"/>
      <c r="DI29" s="137"/>
      <c r="DJ29" s="137"/>
      <c r="DK29" s="137"/>
      <c r="DL29" s="136">
        <f t="shared" si="31"/>
        <v>0</v>
      </c>
      <c r="DM29" s="136">
        <v>164.0</v>
      </c>
      <c r="DN29" s="136">
        <v>116.0</v>
      </c>
      <c r="DO29" s="145">
        <v>0.0042824074074074075</v>
      </c>
      <c r="DP29" s="136">
        <f t="shared" si="32"/>
        <v>132</v>
      </c>
      <c r="DQ29" s="136">
        <v>65.0</v>
      </c>
      <c r="DR29" s="136">
        <v>33.0</v>
      </c>
      <c r="DS29" s="145">
        <v>0.0013310185185185185</v>
      </c>
      <c r="DT29" s="166">
        <f t="shared" si="29"/>
        <v>43.66666667</v>
      </c>
      <c r="DU29" s="136">
        <v>131.0</v>
      </c>
      <c r="DV29" s="136">
        <v>161.0</v>
      </c>
      <c r="DW29" s="145">
        <v>0.005011574074074074</v>
      </c>
      <c r="DX29" s="136">
        <f t="shared" si="33"/>
        <v>141</v>
      </c>
      <c r="DY29" s="136">
        <v>33.0</v>
      </c>
      <c r="DZ29" s="136">
        <v>65.0</v>
      </c>
      <c r="EA29" s="145">
        <v>0.0016203703703703703</v>
      </c>
      <c r="EB29" s="136">
        <f t="shared" si="34"/>
        <v>43.66666667</v>
      </c>
      <c r="EC29" s="136">
        <v>97.0</v>
      </c>
      <c r="ED29" s="136">
        <v>55.0</v>
      </c>
      <c r="EE29" s="137"/>
      <c r="EF29" s="137"/>
      <c r="EG29" s="145">
        <v>0.009074074074074075</v>
      </c>
      <c r="EH29" s="137"/>
      <c r="EI29" s="137"/>
      <c r="EJ29" s="137"/>
      <c r="EK29" s="137"/>
      <c r="EL29" s="137"/>
      <c r="EM29" s="137"/>
      <c r="EN29" s="137"/>
      <c r="EO29" s="137"/>
      <c r="EP29" s="137"/>
      <c r="EQ29" s="137"/>
      <c r="ER29" s="137"/>
      <c r="ES29" s="137"/>
      <c r="ET29" s="137"/>
      <c r="EU29" s="137"/>
      <c r="EV29" s="137"/>
      <c r="EW29" s="137"/>
      <c r="EX29" s="137"/>
      <c r="EY29" s="137"/>
      <c r="EZ29" s="137"/>
      <c r="FA29" s="137"/>
      <c r="FB29" s="137"/>
      <c r="FC29" s="137"/>
      <c r="FD29" s="137"/>
      <c r="FE29" s="137"/>
      <c r="FF29" s="137"/>
      <c r="FG29" s="137"/>
      <c r="FH29" s="137"/>
      <c r="FI29" s="137"/>
      <c r="FJ29" s="137"/>
      <c r="FK29" s="137"/>
      <c r="FL29" s="137"/>
      <c r="FM29" s="137"/>
      <c r="FN29" s="137"/>
      <c r="FO29" s="137"/>
      <c r="FP29" s="137"/>
      <c r="FQ29" s="137"/>
      <c r="FR29" s="137"/>
      <c r="FS29" s="137"/>
      <c r="FT29" s="137"/>
      <c r="FU29" s="137"/>
      <c r="FV29" s="137"/>
      <c r="FW29" s="137"/>
      <c r="FX29" s="137"/>
      <c r="FY29" s="137"/>
      <c r="FZ29" s="137"/>
      <c r="GA29" s="137"/>
      <c r="GB29" s="137"/>
      <c r="GC29" s="137"/>
      <c r="GD29" s="137"/>
      <c r="GE29" s="137"/>
      <c r="GF29" s="137"/>
      <c r="GG29" s="137"/>
      <c r="GH29" s="137"/>
      <c r="GI29" s="137"/>
      <c r="GJ29" s="137"/>
      <c r="GK29" s="137"/>
      <c r="GL29" s="137"/>
      <c r="GM29" s="137"/>
      <c r="GN29" s="137"/>
      <c r="GO29" s="137"/>
      <c r="GP29" s="137"/>
      <c r="GQ29" s="137"/>
      <c r="GR29" s="137"/>
      <c r="GS29" s="137"/>
      <c r="GT29" s="137"/>
      <c r="GU29" s="137"/>
      <c r="GV29" s="137"/>
      <c r="GW29" s="137"/>
      <c r="GX29" s="137"/>
      <c r="GY29" s="137"/>
      <c r="GZ29" s="137"/>
      <c r="HA29" s="137"/>
      <c r="HB29" s="137"/>
      <c r="HC29" s="137"/>
      <c r="HD29" s="137"/>
      <c r="HE29" s="137"/>
      <c r="HF29" s="137"/>
      <c r="HG29" s="137"/>
      <c r="HH29" s="137"/>
      <c r="HI29" s="137"/>
      <c r="HJ29" s="137"/>
      <c r="HK29" s="137"/>
      <c r="HL29" s="137"/>
      <c r="HM29" s="137"/>
      <c r="HN29" s="137"/>
      <c r="HO29" s="137"/>
      <c r="HP29" s="137"/>
      <c r="HQ29" s="137"/>
      <c r="HR29" s="137"/>
      <c r="HS29" s="137"/>
      <c r="HT29" s="137"/>
      <c r="HU29" s="137"/>
      <c r="HV29" s="137"/>
      <c r="HW29" s="137"/>
      <c r="HX29" s="137"/>
      <c r="HY29" s="137"/>
      <c r="HZ29" s="137"/>
      <c r="IA29" s="137"/>
      <c r="IB29" s="137"/>
      <c r="IC29" s="137"/>
      <c r="ID29" s="137"/>
      <c r="IE29" s="137"/>
      <c r="IF29" s="137"/>
      <c r="IG29" s="137"/>
      <c r="IH29" s="137"/>
      <c r="II29" s="137"/>
      <c r="IJ29" s="137"/>
      <c r="IK29" s="137"/>
      <c r="IL29" s="137"/>
      <c r="IM29" s="137"/>
      <c r="IN29" s="137"/>
      <c r="IO29" s="137"/>
      <c r="IP29" s="137"/>
      <c r="IQ29" s="137"/>
      <c r="IR29" s="137"/>
      <c r="IS29" s="137"/>
      <c r="IT29" s="137"/>
      <c r="IU29" s="137"/>
      <c r="IV29" s="137"/>
      <c r="IW29" s="137"/>
      <c r="IX29" s="137"/>
      <c r="IY29" s="137"/>
      <c r="IZ29" s="137"/>
      <c r="JA29" s="137"/>
      <c r="JB29" s="137"/>
      <c r="JC29" s="137"/>
      <c r="JD29" s="137"/>
      <c r="JE29" s="137"/>
      <c r="JF29" s="137"/>
      <c r="JG29" s="137"/>
      <c r="JH29" s="137"/>
      <c r="JI29" s="137"/>
      <c r="JJ29" s="137"/>
      <c r="JK29" s="137"/>
      <c r="JL29" s="137"/>
      <c r="JM29" s="137"/>
      <c r="JN29" s="137"/>
      <c r="JO29" s="137"/>
      <c r="JP29" s="137"/>
      <c r="JQ29" s="137"/>
      <c r="JR29" s="137"/>
      <c r="JS29" s="137"/>
      <c r="JT29" s="137"/>
      <c r="JU29" s="137"/>
      <c r="JV29" s="137"/>
      <c r="JW29" s="137"/>
      <c r="JX29" s="137"/>
      <c r="JY29" s="137"/>
      <c r="JZ29" s="137"/>
      <c r="KA29" s="137"/>
      <c r="KB29" s="137"/>
      <c r="KC29" s="137"/>
      <c r="KD29" s="137"/>
      <c r="KE29" s="139">
        <v>42805.0</v>
      </c>
      <c r="KF29" s="139">
        <v>42864.0</v>
      </c>
      <c r="KG29" s="137"/>
      <c r="KH29" s="137"/>
      <c r="KI29" s="137"/>
      <c r="KJ29" s="137"/>
      <c r="KK29" s="137"/>
      <c r="KL29" s="135" t="s">
        <v>451</v>
      </c>
      <c r="KM29" s="137"/>
      <c r="KN29" s="137"/>
      <c r="KO29" s="137"/>
      <c r="KP29" s="136">
        <f t="shared" si="30"/>
        <v>326</v>
      </c>
      <c r="KQ29" s="136">
        <v>150.0</v>
      </c>
      <c r="KR29" s="137"/>
      <c r="KS29" s="136">
        <v>8.0</v>
      </c>
      <c r="KT29" s="136">
        <v>0.0</v>
      </c>
      <c r="KU29" s="135" t="s">
        <v>500</v>
      </c>
      <c r="KV29" s="137"/>
      <c r="KW29" s="137"/>
      <c r="KX29" s="137"/>
      <c r="KY29" s="137"/>
      <c r="KZ29" s="137"/>
      <c r="LA29" s="137"/>
      <c r="LB29" s="137"/>
      <c r="LC29" s="137"/>
      <c r="LD29" s="137"/>
      <c r="LE29" s="137"/>
      <c r="LF29" s="137"/>
      <c r="LG29" s="137"/>
      <c r="LH29" s="137"/>
      <c r="LI29" s="137"/>
      <c r="LJ29" s="137"/>
      <c r="LK29" s="137"/>
      <c r="LL29" s="137"/>
      <c r="LM29" s="137"/>
      <c r="LN29" s="137"/>
      <c r="LO29" s="137"/>
      <c r="LP29" s="137"/>
      <c r="LQ29" s="137"/>
      <c r="LR29" s="137"/>
      <c r="LS29" s="137"/>
      <c r="LT29" s="137"/>
      <c r="LU29" s="137"/>
      <c r="LV29" s="137"/>
      <c r="LW29" s="137"/>
      <c r="LX29" s="137"/>
      <c r="LY29" s="137"/>
      <c r="LZ29" s="137"/>
      <c r="MA29" s="137"/>
      <c r="MB29" s="137"/>
      <c r="MC29" s="137"/>
      <c r="MD29" s="137"/>
      <c r="ME29" s="137"/>
      <c r="MF29" s="137"/>
      <c r="MG29" s="137"/>
      <c r="MH29" s="137"/>
      <c r="MI29" s="137"/>
      <c r="MJ29" s="137"/>
      <c r="MK29" s="137"/>
      <c r="ML29" s="137"/>
      <c r="MM29" s="137"/>
      <c r="MN29" s="137"/>
      <c r="MO29" s="137"/>
      <c r="MP29" s="137"/>
      <c r="MQ29" s="137"/>
      <c r="MR29" s="137"/>
      <c r="MS29" s="137"/>
      <c r="MT29" s="137"/>
    </row>
    <row r="30">
      <c r="A30" s="13" t="s">
        <v>42</v>
      </c>
      <c r="B30" s="17"/>
      <c r="C30" s="134" t="s">
        <v>42</v>
      </c>
      <c r="D30" s="135" t="s">
        <v>486</v>
      </c>
      <c r="E30" s="135"/>
      <c r="F30" s="136">
        <v>8.0</v>
      </c>
      <c r="G30" s="136">
        <v>1.0</v>
      </c>
      <c r="H30" s="135" t="s">
        <v>443</v>
      </c>
      <c r="I30" s="137"/>
      <c r="J30" s="137" t="s">
        <v>444</v>
      </c>
      <c r="K30" s="137" t="s">
        <v>445</v>
      </c>
      <c r="L30" s="135" t="s">
        <v>446</v>
      </c>
      <c r="M30" s="138" t="s">
        <v>487</v>
      </c>
      <c r="N30" s="137" t="str">
        <f t="shared" si="23"/>
        <v/>
      </c>
      <c r="O30" s="137"/>
      <c r="P30" s="137" t="str">
        <f t="shared" si="24"/>
        <v/>
      </c>
      <c r="Q30" s="137"/>
      <c r="R30" s="137" t="str">
        <f t="shared" si="25"/>
        <v/>
      </c>
      <c r="S30" s="137" t="str">
        <f t="shared" si="26"/>
        <v/>
      </c>
      <c r="T30" s="137" t="str">
        <f t="shared" si="27"/>
        <v/>
      </c>
      <c r="U30" s="137"/>
      <c r="V30" s="137"/>
      <c r="W30" s="137"/>
      <c r="X30" s="136">
        <v>343.0</v>
      </c>
      <c r="Y30" s="139">
        <v>42836.0</v>
      </c>
      <c r="Z30" s="140">
        <v>0.47708333333333336</v>
      </c>
      <c r="AA30" s="140">
        <v>0.4780902777777778</v>
      </c>
      <c r="AB30" s="140">
        <v>0.4829861111111111</v>
      </c>
      <c r="AC30" s="139">
        <v>42836.0</v>
      </c>
      <c r="AD30" s="139">
        <v>42836.0</v>
      </c>
      <c r="AE30" s="140">
        <v>0.5814699074074074</v>
      </c>
      <c r="AF30" s="140">
        <v>0.6004976851851852</v>
      </c>
      <c r="AG30" s="140">
        <v>0.10277777777777777</v>
      </c>
      <c r="AH30" s="141">
        <v>0.002800925925925926</v>
      </c>
      <c r="AI30" s="142"/>
      <c r="AJ30" s="142"/>
      <c r="AK30" s="142"/>
      <c r="AL30" s="142"/>
      <c r="AM30" s="142"/>
      <c r="AN30" s="142"/>
      <c r="AO30" s="142"/>
      <c r="AP30" s="142"/>
      <c r="AQ30" s="142"/>
      <c r="AR30" s="142"/>
      <c r="AS30" s="142"/>
      <c r="AT30" s="142"/>
      <c r="AU30" s="142"/>
      <c r="AV30" s="142"/>
      <c r="AW30" s="136">
        <v>0.1</v>
      </c>
      <c r="AX30" s="136">
        <v>2.66</v>
      </c>
      <c r="AY30" s="136">
        <v>0.0</v>
      </c>
      <c r="AZ30" s="136">
        <v>0.0</v>
      </c>
      <c r="BA30" s="136">
        <v>0.0</v>
      </c>
      <c r="BB30" s="140">
        <v>0.41875</v>
      </c>
      <c r="BC30" s="136">
        <v>7.47</v>
      </c>
      <c r="BD30" s="136">
        <v>32.5</v>
      </c>
      <c r="BE30" s="136">
        <v>195.0</v>
      </c>
      <c r="BF30" s="136">
        <v>23.6</v>
      </c>
      <c r="BG30" s="136">
        <v>138.0</v>
      </c>
      <c r="BH30" s="136">
        <v>5.0</v>
      </c>
      <c r="BI30" s="136">
        <v>1.32</v>
      </c>
      <c r="BJ30" s="136">
        <v>178.0</v>
      </c>
      <c r="BK30" s="136">
        <v>12.6</v>
      </c>
      <c r="BL30" s="136">
        <v>14.3</v>
      </c>
      <c r="BM30" s="136">
        <v>1.7</v>
      </c>
      <c r="BN30" s="140">
        <v>0.45416666666666666</v>
      </c>
      <c r="BO30" s="143"/>
      <c r="BP30" s="136">
        <v>7.337</v>
      </c>
      <c r="BQ30" s="136">
        <v>47.2</v>
      </c>
      <c r="BR30" s="136">
        <v>388.0</v>
      </c>
      <c r="BS30" s="136">
        <v>25.3</v>
      </c>
      <c r="BT30" s="136">
        <v>143.0</v>
      </c>
      <c r="BU30" s="136">
        <v>3.4</v>
      </c>
      <c r="BV30" s="136">
        <v>1.13</v>
      </c>
      <c r="BW30" s="136">
        <v>193.0</v>
      </c>
      <c r="BX30" s="144">
        <v>14.3</v>
      </c>
      <c r="BY30" s="143"/>
      <c r="BZ30" s="137"/>
      <c r="CA30" s="137"/>
      <c r="CB30" s="137"/>
      <c r="CC30" s="137"/>
      <c r="CD30" s="137"/>
      <c r="CE30" s="137"/>
      <c r="CF30" s="137"/>
      <c r="CG30" s="137"/>
      <c r="CH30" s="137"/>
      <c r="CI30" s="137"/>
      <c r="CJ30" s="143"/>
      <c r="CK30" s="137"/>
      <c r="CL30" s="137"/>
      <c r="CM30" s="137"/>
      <c r="CN30" s="137"/>
      <c r="CO30" s="137"/>
      <c r="CP30" s="137"/>
      <c r="CQ30" s="137"/>
      <c r="CR30" s="137"/>
      <c r="CS30" s="137"/>
      <c r="CT30" s="137"/>
      <c r="CU30" s="135" t="s">
        <v>445</v>
      </c>
      <c r="CV30" s="145">
        <v>0.0010069444444444444</v>
      </c>
      <c r="CW30" s="148"/>
      <c r="CX30" s="145">
        <v>0.004166666666666667</v>
      </c>
      <c r="CY30" s="145">
        <v>0.00625</v>
      </c>
      <c r="CZ30" s="145">
        <v>0.007256944444444444</v>
      </c>
      <c r="DA30" s="145">
        <v>0.011805555555555555</v>
      </c>
      <c r="DB30" s="145">
        <v>0.012152777777777778</v>
      </c>
      <c r="DC30" s="135" t="s">
        <v>488</v>
      </c>
      <c r="DD30" s="135" t="s">
        <v>488</v>
      </c>
      <c r="DE30" s="135" t="s">
        <v>488</v>
      </c>
      <c r="DF30" s="137"/>
      <c r="DG30" s="146" t="str">
        <f t="shared" si="28"/>
        <v>#VALUE!</v>
      </c>
      <c r="DH30" s="135" t="s">
        <v>445</v>
      </c>
      <c r="DI30" s="135" t="s">
        <v>445</v>
      </c>
      <c r="DJ30" s="135" t="s">
        <v>445</v>
      </c>
      <c r="DK30" s="169" t="s">
        <v>445</v>
      </c>
      <c r="DL30" s="146" t="str">
        <f t="shared" si="31"/>
        <v>#VALUE!</v>
      </c>
      <c r="DM30" s="169">
        <v>259.0</v>
      </c>
      <c r="DN30" s="136">
        <v>133.0</v>
      </c>
      <c r="DO30" s="145">
        <v>0.00798611111111111</v>
      </c>
      <c r="DP30" s="136">
        <f t="shared" si="32"/>
        <v>175</v>
      </c>
      <c r="DQ30" s="136">
        <v>91.0</v>
      </c>
      <c r="DR30" s="136">
        <v>35.0</v>
      </c>
      <c r="DS30" s="145">
        <v>0.004768518518518518</v>
      </c>
      <c r="DT30" s="166">
        <f t="shared" si="29"/>
        <v>53.66666667</v>
      </c>
      <c r="DU30" s="136">
        <v>133.0</v>
      </c>
      <c r="DV30" s="136">
        <v>259.0</v>
      </c>
      <c r="DW30" s="145">
        <v>0.00798611111111111</v>
      </c>
      <c r="DX30" s="136">
        <f t="shared" si="33"/>
        <v>175</v>
      </c>
      <c r="DY30" s="136">
        <v>34.0</v>
      </c>
      <c r="DZ30" s="136">
        <v>97.0</v>
      </c>
      <c r="EA30" s="145">
        <v>0.0014236111111111112</v>
      </c>
      <c r="EB30" s="136">
        <f t="shared" si="34"/>
        <v>55</v>
      </c>
      <c r="EC30" s="136">
        <v>195.0</v>
      </c>
      <c r="ED30" s="136">
        <v>105.0</v>
      </c>
      <c r="EE30" s="135" t="s">
        <v>445</v>
      </c>
      <c r="EF30" s="135" t="s">
        <v>445</v>
      </c>
      <c r="EG30" s="135" t="s">
        <v>445</v>
      </c>
      <c r="EH30" s="137"/>
      <c r="EI30" s="135" t="s">
        <v>501</v>
      </c>
      <c r="EJ30" s="137"/>
      <c r="EK30" s="137"/>
      <c r="EL30" s="137"/>
      <c r="EM30" s="137"/>
      <c r="EN30" s="137"/>
      <c r="EO30" s="137"/>
      <c r="EP30" s="137"/>
      <c r="EQ30" s="137"/>
      <c r="ER30" s="137"/>
      <c r="ES30" s="137"/>
      <c r="ET30" s="137"/>
      <c r="EU30" s="137"/>
      <c r="EV30" s="137"/>
      <c r="EW30" s="137"/>
      <c r="EX30" s="137"/>
      <c r="EY30" s="137"/>
      <c r="EZ30" s="137"/>
      <c r="FA30" s="137"/>
      <c r="FB30" s="137"/>
      <c r="FC30" s="137"/>
      <c r="FD30" s="137"/>
      <c r="FE30" s="137"/>
      <c r="FF30" s="137"/>
      <c r="FG30" s="137"/>
      <c r="FH30" s="137"/>
      <c r="FI30" s="137"/>
      <c r="FJ30" s="137"/>
      <c r="FK30" s="137"/>
      <c r="FL30" s="137"/>
      <c r="FM30" s="137"/>
      <c r="FN30" s="137"/>
      <c r="FO30" s="137"/>
      <c r="FP30" s="137"/>
      <c r="FQ30" s="137"/>
      <c r="FR30" s="137"/>
      <c r="FS30" s="137"/>
      <c r="FT30" s="137"/>
      <c r="FU30" s="137"/>
      <c r="FV30" s="137"/>
      <c r="FW30" s="137"/>
      <c r="FX30" s="137"/>
      <c r="FY30" s="137"/>
      <c r="FZ30" s="137"/>
      <c r="GA30" s="137"/>
      <c r="GB30" s="137"/>
      <c r="GC30" s="137"/>
      <c r="GD30" s="137"/>
      <c r="GE30" s="137"/>
      <c r="GF30" s="137"/>
      <c r="GG30" s="137"/>
      <c r="GH30" s="137"/>
      <c r="GI30" s="137"/>
      <c r="GJ30" s="137"/>
      <c r="GK30" s="137"/>
      <c r="GL30" s="137"/>
      <c r="GM30" s="137"/>
      <c r="GN30" s="137"/>
      <c r="GO30" s="137"/>
      <c r="GP30" s="137"/>
      <c r="GQ30" s="137"/>
      <c r="GR30" s="137"/>
      <c r="GS30" s="137"/>
      <c r="GT30" s="137"/>
      <c r="GU30" s="137"/>
      <c r="GV30" s="137"/>
      <c r="GW30" s="137"/>
      <c r="GX30" s="137"/>
      <c r="GY30" s="137"/>
      <c r="GZ30" s="137"/>
      <c r="HA30" s="137"/>
      <c r="HB30" s="137"/>
      <c r="HC30" s="137"/>
      <c r="HD30" s="137"/>
      <c r="HE30" s="137"/>
      <c r="HF30" s="137"/>
      <c r="HG30" s="137"/>
      <c r="HH30" s="137"/>
      <c r="HI30" s="137"/>
      <c r="HJ30" s="137"/>
      <c r="HK30" s="137"/>
      <c r="HL30" s="137"/>
      <c r="HM30" s="137"/>
      <c r="HN30" s="137"/>
      <c r="HO30" s="137"/>
      <c r="HP30" s="137"/>
      <c r="HQ30" s="137"/>
      <c r="HR30" s="137"/>
      <c r="HS30" s="137"/>
      <c r="HT30" s="137"/>
      <c r="HU30" s="137"/>
      <c r="HV30" s="137"/>
      <c r="HW30" s="137"/>
      <c r="HX30" s="137"/>
      <c r="HY30" s="137"/>
      <c r="HZ30" s="137"/>
      <c r="IA30" s="137"/>
      <c r="IB30" s="137"/>
      <c r="IC30" s="137"/>
      <c r="ID30" s="137"/>
      <c r="IE30" s="137"/>
      <c r="IF30" s="137"/>
      <c r="IG30" s="137"/>
      <c r="IH30" s="137"/>
      <c r="II30" s="137"/>
      <c r="IJ30" s="137"/>
      <c r="IK30" s="137"/>
      <c r="IL30" s="137"/>
      <c r="IM30" s="137"/>
      <c r="IN30" s="137"/>
      <c r="IO30" s="137"/>
      <c r="IP30" s="137"/>
      <c r="IQ30" s="137"/>
      <c r="IR30" s="137"/>
      <c r="IS30" s="137"/>
      <c r="IT30" s="137"/>
      <c r="IU30" s="137"/>
      <c r="IV30" s="137"/>
      <c r="IW30" s="137"/>
      <c r="IX30" s="137"/>
      <c r="IY30" s="137"/>
      <c r="IZ30" s="137"/>
      <c r="JA30" s="137"/>
      <c r="JB30" s="137"/>
      <c r="JC30" s="137"/>
      <c r="JD30" s="137"/>
      <c r="JE30" s="137"/>
      <c r="JF30" s="137"/>
      <c r="JG30" s="137"/>
      <c r="JH30" s="137"/>
      <c r="JI30" s="137"/>
      <c r="JJ30" s="137"/>
      <c r="JK30" s="137"/>
      <c r="JL30" s="137"/>
      <c r="JM30" s="137"/>
      <c r="JN30" s="137"/>
      <c r="JO30" s="137"/>
      <c r="JP30" s="137"/>
      <c r="JQ30" s="137"/>
      <c r="JR30" s="137"/>
      <c r="JS30" s="137"/>
      <c r="JT30" s="137"/>
      <c r="JU30" s="137"/>
      <c r="JV30" s="137"/>
      <c r="JW30" s="137"/>
      <c r="JX30" s="137"/>
      <c r="JY30" s="137"/>
      <c r="JZ30" s="137"/>
      <c r="KA30" s="137"/>
      <c r="KB30" s="137"/>
      <c r="KC30" s="137"/>
      <c r="KD30" s="137"/>
      <c r="KE30" s="139">
        <v>42759.0</v>
      </c>
      <c r="KF30" s="139">
        <v>42822.0</v>
      </c>
      <c r="KG30" s="137"/>
      <c r="KH30" s="137"/>
      <c r="KI30" s="137"/>
      <c r="KJ30" s="137"/>
      <c r="KK30" s="137"/>
      <c r="KL30" s="135" t="s">
        <v>37</v>
      </c>
      <c r="KM30" s="137"/>
      <c r="KN30" s="137"/>
      <c r="KO30" s="137"/>
      <c r="KP30" s="136">
        <f t="shared" si="30"/>
        <v>343</v>
      </c>
      <c r="KQ30" s="136">
        <v>178.0</v>
      </c>
      <c r="KR30" s="136">
        <v>193.0</v>
      </c>
      <c r="KS30" s="136">
        <v>8.0</v>
      </c>
      <c r="KT30" s="136">
        <v>1.0</v>
      </c>
      <c r="KU30" s="135" t="s">
        <v>501</v>
      </c>
      <c r="KV30" s="137"/>
      <c r="KW30" s="137"/>
      <c r="KX30" s="137"/>
      <c r="KY30" s="137"/>
      <c r="KZ30" s="137"/>
      <c r="LA30" s="137"/>
      <c r="LB30" s="137"/>
      <c r="LC30" s="137"/>
      <c r="LD30" s="137"/>
      <c r="LE30" s="137"/>
      <c r="LF30" s="137"/>
      <c r="LG30" s="137"/>
      <c r="LH30" s="137"/>
      <c r="LI30" s="137"/>
      <c r="LJ30" s="137"/>
      <c r="LK30" s="137"/>
      <c r="LL30" s="137"/>
      <c r="LM30" s="137"/>
      <c r="LN30" s="137"/>
      <c r="LO30" s="137"/>
      <c r="LP30" s="137"/>
      <c r="LQ30" s="137"/>
      <c r="LR30" s="137"/>
      <c r="LS30" s="137"/>
      <c r="LT30" s="137"/>
      <c r="LU30" s="137"/>
      <c r="LV30" s="137"/>
      <c r="LW30" s="137"/>
      <c r="LX30" s="137"/>
      <c r="LY30" s="137"/>
      <c r="LZ30" s="137"/>
      <c r="MA30" s="137"/>
      <c r="MB30" s="137"/>
      <c r="MC30" s="137"/>
      <c r="MD30" s="137"/>
      <c r="ME30" s="137"/>
      <c r="MF30" s="137"/>
      <c r="MG30" s="137"/>
      <c r="MH30" s="137"/>
      <c r="MI30" s="137"/>
      <c r="MJ30" s="137"/>
      <c r="MK30" s="137"/>
      <c r="ML30" s="137"/>
      <c r="MM30" s="137"/>
      <c r="MN30" s="137"/>
      <c r="MO30" s="137"/>
      <c r="MP30" s="137"/>
      <c r="MQ30" s="137"/>
      <c r="MR30" s="137"/>
      <c r="MS30" s="137"/>
      <c r="MT30" s="137"/>
    </row>
    <row r="31">
      <c r="A31" s="13"/>
      <c r="B31" s="19"/>
    </row>
    <row r="32" ht="26.25" customHeight="1">
      <c r="A32" s="13" t="s">
        <v>43</v>
      </c>
      <c r="B32" s="29" t="s">
        <v>44</v>
      </c>
      <c r="C32" s="170" t="s">
        <v>43</v>
      </c>
      <c r="D32" s="135" t="s">
        <v>481</v>
      </c>
      <c r="E32" s="135"/>
      <c r="F32" s="136">
        <v>8.0</v>
      </c>
      <c r="G32" s="136">
        <v>1.0</v>
      </c>
      <c r="H32" s="135" t="s">
        <v>443</v>
      </c>
      <c r="I32" s="137"/>
      <c r="J32" s="137" t="s">
        <v>444</v>
      </c>
      <c r="K32" s="171">
        <v>42117.0</v>
      </c>
      <c r="L32" s="172" t="s">
        <v>446</v>
      </c>
      <c r="M32" s="138" t="s">
        <v>502</v>
      </c>
      <c r="N32" s="135" t="str">
        <f t="shared" ref="N32:N38" si="35">EJ32</f>
        <v>33 (37)</v>
      </c>
      <c r="O32" s="137"/>
      <c r="P32" s="135" t="str">
        <f t="shared" ref="P32:P38" si="36">FN32</f>
        <v/>
      </c>
      <c r="Q32" s="137"/>
      <c r="R32" s="135" t="str">
        <f t="shared" ref="R32:R38" si="37">GR32</f>
        <v/>
      </c>
      <c r="S32" s="135" t="str">
        <f t="shared" ref="S32:S38" si="38">HV32</f>
        <v/>
      </c>
      <c r="T32" s="135" t="str">
        <f t="shared" ref="T32:T38" si="39">IZ32</f>
        <v/>
      </c>
      <c r="U32" s="137"/>
      <c r="V32" s="137"/>
      <c r="W32" s="137"/>
      <c r="X32" s="173">
        <v>504.0</v>
      </c>
      <c r="Y32" s="171">
        <v>42181.0</v>
      </c>
      <c r="Z32" s="174">
        <v>0.6027777777777777</v>
      </c>
      <c r="AA32" s="174">
        <v>0.6052314814814815</v>
      </c>
      <c r="AB32" s="174">
        <v>0.6086805555555556</v>
      </c>
      <c r="AC32" s="143"/>
      <c r="AD32" s="171">
        <v>42181.0</v>
      </c>
      <c r="AE32" s="174">
        <v>0.7819444444444444</v>
      </c>
      <c r="AF32" s="174">
        <v>0.7979166666666667</v>
      </c>
      <c r="AG32" s="174">
        <v>0.7991898148148148</v>
      </c>
      <c r="AH32" s="173">
        <v>17.0</v>
      </c>
      <c r="AI32" s="137"/>
      <c r="AJ32" s="137"/>
      <c r="AK32" s="137"/>
      <c r="AL32" s="137"/>
      <c r="AM32" s="137"/>
      <c r="AN32" s="137"/>
      <c r="AO32" s="137"/>
      <c r="AP32" s="137"/>
      <c r="AQ32" s="137"/>
      <c r="AR32" s="137"/>
      <c r="AS32" s="137"/>
      <c r="AT32" s="137"/>
      <c r="AU32" s="137"/>
      <c r="AV32" s="137"/>
      <c r="AW32" s="173">
        <v>0.9</v>
      </c>
      <c r="AX32" s="173">
        <v>3.4</v>
      </c>
      <c r="AY32" s="136">
        <v>0.0</v>
      </c>
      <c r="AZ32" s="136">
        <v>0.0</v>
      </c>
      <c r="BA32" s="136">
        <v>0.0</v>
      </c>
      <c r="BB32" s="174">
        <v>0.5590277777777778</v>
      </c>
      <c r="BC32" s="173">
        <v>7.47</v>
      </c>
      <c r="BD32" s="173">
        <v>35.0</v>
      </c>
      <c r="BE32" s="173">
        <v>200.0</v>
      </c>
      <c r="BF32" s="173">
        <v>25.5</v>
      </c>
      <c r="BG32" s="173">
        <v>140.0</v>
      </c>
      <c r="BH32" s="173">
        <v>3.6</v>
      </c>
      <c r="BI32" s="173">
        <v>1.48</v>
      </c>
      <c r="BJ32" s="173">
        <v>165.0</v>
      </c>
      <c r="BK32" s="173">
        <v>12.9</v>
      </c>
      <c r="BL32" s="173">
        <v>15.0</v>
      </c>
      <c r="BM32" s="173">
        <v>2.1</v>
      </c>
      <c r="BN32" s="174">
        <v>0.61875</v>
      </c>
      <c r="BO32" s="143"/>
      <c r="BP32" s="136">
        <v>7.376</v>
      </c>
      <c r="BQ32" s="136">
        <v>40.1</v>
      </c>
      <c r="BR32" s="136">
        <v>247.0</v>
      </c>
      <c r="BS32" s="136">
        <v>23.5</v>
      </c>
      <c r="BT32" s="136">
        <v>145.0</v>
      </c>
      <c r="BU32" s="136">
        <v>3.3</v>
      </c>
      <c r="BV32" s="136">
        <v>1.29</v>
      </c>
      <c r="BW32" s="136">
        <v>178.0</v>
      </c>
      <c r="BX32" s="175">
        <v>15.0</v>
      </c>
      <c r="BY32" s="143"/>
      <c r="BZ32" s="137"/>
      <c r="CA32" s="137"/>
      <c r="CB32" s="137"/>
      <c r="CC32" s="137"/>
      <c r="CD32" s="137"/>
      <c r="CE32" s="137"/>
      <c r="CF32" s="137"/>
      <c r="CG32" s="137"/>
      <c r="CH32" s="137"/>
      <c r="CI32" s="135"/>
      <c r="CJ32" s="143"/>
      <c r="CK32" s="137"/>
      <c r="CL32" s="137"/>
      <c r="CM32" s="137"/>
      <c r="CN32" s="137"/>
      <c r="CO32" s="137"/>
      <c r="CP32" s="137"/>
      <c r="CQ32" s="137"/>
      <c r="CR32" s="137"/>
      <c r="CS32" s="137"/>
      <c r="CT32" s="137"/>
      <c r="CU32" s="145">
        <v>6.597222222222222E-4</v>
      </c>
      <c r="CV32" s="176">
        <v>0.002337962962962963</v>
      </c>
      <c r="CW32" s="148"/>
      <c r="CX32" s="145">
        <v>0.0020833333333333333</v>
      </c>
      <c r="CY32" s="145">
        <v>0.004166666666666667</v>
      </c>
      <c r="CZ32" s="145">
        <v>0.00662037037037037</v>
      </c>
      <c r="DA32" s="145">
        <v>0.009722222222222222</v>
      </c>
      <c r="DB32" s="145">
        <v>0.010069444444444445</v>
      </c>
      <c r="DC32" s="136">
        <v>143.0</v>
      </c>
      <c r="DD32" s="136">
        <v>71.0</v>
      </c>
      <c r="DE32" s="136">
        <v>72.0</v>
      </c>
      <c r="DF32" s="136">
        <v>95.0</v>
      </c>
      <c r="DG32" s="136">
        <f t="shared" ref="DG32:DG38" si="40">(DC32+(2*DD32))/3</f>
        <v>95</v>
      </c>
      <c r="DH32" s="136">
        <v>84.0</v>
      </c>
      <c r="DI32" s="136">
        <v>38.0</v>
      </c>
      <c r="DJ32" s="136">
        <v>46.0</v>
      </c>
      <c r="DK32" s="136">
        <v>53.0</v>
      </c>
      <c r="DL32" s="136">
        <f t="shared" ref="DL32:DL37" si="41">(DH32+(2*DI32))/3</f>
        <v>53.33333333</v>
      </c>
      <c r="DM32" s="136">
        <v>205.0</v>
      </c>
      <c r="DN32" s="136">
        <v>124.0</v>
      </c>
      <c r="DO32" s="145">
        <v>0.005208333333333333</v>
      </c>
      <c r="DP32" s="165">
        <f t="shared" ref="DP32:DP38" si="42">(DM32+(2*DN32))/3</f>
        <v>151</v>
      </c>
      <c r="DQ32" s="136">
        <v>73.0</v>
      </c>
      <c r="DR32" s="136">
        <v>28.0</v>
      </c>
      <c r="DS32" s="145">
        <v>9.25925925925926E-4</v>
      </c>
      <c r="DT32" s="166">
        <f t="shared" ref="DT32:DT38" si="43">(DQ32+(2*DR32))/3</f>
        <v>43</v>
      </c>
      <c r="DU32" s="136">
        <v>124.0</v>
      </c>
      <c r="DV32" s="136">
        <v>205.0</v>
      </c>
      <c r="DW32" s="145">
        <v>0.005208333333333333</v>
      </c>
      <c r="DX32" s="165">
        <f t="shared" ref="DX32:DX38" si="44">(DV32+(2*DU32))/3</f>
        <v>151</v>
      </c>
      <c r="DY32" s="136">
        <v>28.0</v>
      </c>
      <c r="DZ32" s="136">
        <v>73.0</v>
      </c>
      <c r="EA32" s="145">
        <v>9.25925925925926E-4</v>
      </c>
      <c r="EB32" s="165">
        <f t="shared" ref="EB32:EB38" si="45">(DZ32+(2*DY32))/3</f>
        <v>43</v>
      </c>
      <c r="EC32" s="136">
        <v>176.0</v>
      </c>
      <c r="ED32" s="136">
        <v>108.0</v>
      </c>
      <c r="EE32" s="136">
        <v>138.0</v>
      </c>
      <c r="EF32" s="136">
        <v>88.0</v>
      </c>
      <c r="EG32" s="145">
        <v>0.013020833333333334</v>
      </c>
      <c r="EH32" s="153"/>
      <c r="EI32" s="168"/>
      <c r="EJ32" s="177" t="s">
        <v>503</v>
      </c>
      <c r="EK32" s="177">
        <v>5.0</v>
      </c>
      <c r="EL32" s="177">
        <v>3.0</v>
      </c>
      <c r="EM32" s="177">
        <v>3.0</v>
      </c>
      <c r="EN32" s="177">
        <v>11.0</v>
      </c>
      <c r="EO32" s="177">
        <v>3.0</v>
      </c>
      <c r="EP32" s="177">
        <v>0.0</v>
      </c>
      <c r="EQ32" s="177">
        <v>3.0</v>
      </c>
      <c r="ER32" s="177">
        <v>3.0</v>
      </c>
      <c r="ES32" s="167" t="s">
        <v>504</v>
      </c>
      <c r="ET32" s="177">
        <v>3.0</v>
      </c>
      <c r="EU32" s="177">
        <v>0.0</v>
      </c>
      <c r="EV32" s="167" t="s">
        <v>505</v>
      </c>
      <c r="EW32" s="177">
        <v>0.0</v>
      </c>
      <c r="EX32" s="177">
        <v>0.0</v>
      </c>
      <c r="EY32" s="177">
        <v>0.0</v>
      </c>
      <c r="EZ32" s="177">
        <v>0.0</v>
      </c>
      <c r="FA32" s="177">
        <v>0.0</v>
      </c>
      <c r="FB32" s="177">
        <v>0.0</v>
      </c>
      <c r="FC32" s="177">
        <v>0.0</v>
      </c>
      <c r="FD32" s="167" t="s">
        <v>506</v>
      </c>
      <c r="FE32" s="177">
        <v>0.0</v>
      </c>
      <c r="FF32" s="177">
        <v>0.0</v>
      </c>
      <c r="FG32" s="177">
        <v>0.0</v>
      </c>
      <c r="FH32" s="167" t="s">
        <v>506</v>
      </c>
      <c r="FI32" s="177">
        <v>10.0</v>
      </c>
      <c r="FJ32" s="177">
        <v>37.0</v>
      </c>
      <c r="FK32" s="177">
        <v>33.0</v>
      </c>
      <c r="FL32" s="167" t="s">
        <v>507</v>
      </c>
      <c r="FM32" s="177"/>
      <c r="FN32" s="168"/>
      <c r="FO32" s="168"/>
      <c r="FP32" s="168"/>
      <c r="FQ32" s="168"/>
      <c r="FR32" s="168"/>
      <c r="FS32" s="168"/>
      <c r="FT32" s="168"/>
      <c r="FU32" s="168"/>
      <c r="FV32" s="168"/>
      <c r="FW32" s="168"/>
      <c r="FX32" s="168"/>
      <c r="FY32" s="168"/>
      <c r="FZ32" s="168"/>
      <c r="GA32" s="168"/>
      <c r="GB32" s="168"/>
      <c r="GC32" s="168"/>
      <c r="GD32" s="168"/>
      <c r="GE32" s="168"/>
      <c r="GF32" s="168"/>
      <c r="GG32" s="168"/>
      <c r="GH32" s="168"/>
      <c r="GI32" s="168"/>
      <c r="GJ32" s="168"/>
      <c r="GK32" s="168"/>
      <c r="GL32" s="168"/>
      <c r="GM32" s="168"/>
      <c r="GN32" s="168"/>
      <c r="GO32" s="168"/>
      <c r="GP32" s="168"/>
      <c r="GQ32" s="168"/>
      <c r="GR32" s="168"/>
      <c r="GS32" s="168"/>
      <c r="GT32" s="168"/>
      <c r="GU32" s="168"/>
      <c r="GV32" s="168"/>
      <c r="GW32" s="168"/>
      <c r="GX32" s="168"/>
      <c r="GY32" s="168"/>
      <c r="GZ32" s="168"/>
      <c r="HA32" s="168"/>
      <c r="HB32" s="168"/>
      <c r="HC32" s="168"/>
      <c r="HD32" s="168"/>
      <c r="HE32" s="168"/>
      <c r="HF32" s="168"/>
      <c r="HG32" s="168"/>
      <c r="HH32" s="168"/>
      <c r="HI32" s="168"/>
      <c r="HJ32" s="168"/>
      <c r="HK32" s="168"/>
      <c r="HL32" s="168"/>
      <c r="HM32" s="168"/>
      <c r="HN32" s="168"/>
      <c r="HO32" s="168"/>
      <c r="HP32" s="168"/>
      <c r="HQ32" s="168"/>
      <c r="HR32" s="168"/>
      <c r="HS32" s="168"/>
      <c r="HT32" s="168"/>
      <c r="HU32" s="168"/>
      <c r="HV32" s="168"/>
      <c r="HW32" s="168"/>
      <c r="HX32" s="168"/>
      <c r="HY32" s="168"/>
      <c r="HZ32" s="168"/>
      <c r="IA32" s="168"/>
      <c r="IB32" s="168"/>
      <c r="IC32" s="168"/>
      <c r="ID32" s="168"/>
      <c r="IE32" s="168"/>
      <c r="IF32" s="168"/>
      <c r="IG32" s="168"/>
      <c r="IH32" s="168"/>
      <c r="II32" s="168"/>
      <c r="IJ32" s="168"/>
      <c r="IK32" s="168"/>
      <c r="IL32" s="168"/>
      <c r="IM32" s="168"/>
      <c r="IN32" s="168"/>
      <c r="IO32" s="168"/>
      <c r="IP32" s="168"/>
      <c r="IQ32" s="168"/>
      <c r="IR32" s="168"/>
      <c r="IS32" s="168"/>
      <c r="IT32" s="168"/>
      <c r="IU32" s="168"/>
      <c r="IV32" s="168"/>
      <c r="IW32" s="168"/>
      <c r="IX32" s="168"/>
      <c r="IY32" s="168"/>
      <c r="IZ32" s="168"/>
      <c r="JA32" s="168"/>
      <c r="JB32" s="168"/>
      <c r="JC32" s="168"/>
      <c r="JD32" s="168"/>
      <c r="JE32" s="168"/>
      <c r="JF32" s="168"/>
      <c r="JG32" s="168"/>
      <c r="JH32" s="168"/>
      <c r="JI32" s="168"/>
      <c r="JJ32" s="168"/>
      <c r="JK32" s="168"/>
      <c r="JL32" s="168"/>
      <c r="JM32" s="168"/>
      <c r="JN32" s="168"/>
      <c r="JO32" s="168"/>
      <c r="JP32" s="168"/>
      <c r="JQ32" s="168"/>
      <c r="JR32" s="168"/>
      <c r="JS32" s="168"/>
      <c r="JT32" s="168"/>
      <c r="JU32" s="168"/>
      <c r="JV32" s="168"/>
      <c r="JW32" s="168"/>
      <c r="JX32" s="168"/>
      <c r="JY32" s="168"/>
      <c r="JZ32" s="168"/>
      <c r="KA32" s="168"/>
      <c r="KB32" s="168"/>
      <c r="KC32" s="168"/>
      <c r="KD32" s="136">
        <v>19.5</v>
      </c>
      <c r="KE32" s="164">
        <v>42045.0</v>
      </c>
      <c r="KF32" s="164">
        <v>42108.0</v>
      </c>
      <c r="KG32" s="135" t="s">
        <v>508</v>
      </c>
      <c r="KH32" s="135"/>
      <c r="KI32" s="135" t="s">
        <v>509</v>
      </c>
      <c r="KJ32" s="137"/>
      <c r="KK32" s="137"/>
      <c r="KL32" s="135" t="s">
        <v>44</v>
      </c>
      <c r="KM32" s="137"/>
      <c r="KN32" s="137"/>
      <c r="KO32" s="137"/>
      <c r="KP32" s="136">
        <f t="shared" ref="KP32:KP38" si="46">X32</f>
        <v>504</v>
      </c>
      <c r="KQ32" s="136">
        <v>165.0</v>
      </c>
      <c r="KR32" s="136">
        <v>178.0</v>
      </c>
      <c r="KS32" s="136">
        <v>8.0</v>
      </c>
      <c r="KT32" s="136">
        <v>1.0</v>
      </c>
      <c r="KU32" s="136">
        <v>33.0</v>
      </c>
      <c r="KV32" s="137"/>
      <c r="KW32" s="137"/>
      <c r="KX32" s="137"/>
      <c r="KY32" s="137"/>
      <c r="KZ32" s="137"/>
      <c r="LA32" s="137"/>
      <c r="LB32" s="137"/>
      <c r="LC32" s="137"/>
      <c r="LD32" s="137"/>
      <c r="LE32" s="137"/>
      <c r="LF32" s="137"/>
      <c r="LG32" s="137"/>
      <c r="LH32" s="137"/>
      <c r="LI32" s="136"/>
      <c r="LJ32" s="136"/>
      <c r="LK32" s="136"/>
      <c r="LL32" s="136"/>
      <c r="LM32" s="137"/>
      <c r="LN32" s="137"/>
      <c r="LO32" s="137"/>
      <c r="LP32" s="137"/>
      <c r="LQ32" s="137"/>
      <c r="LR32" s="137"/>
      <c r="LS32" s="137"/>
      <c r="LT32" s="137"/>
      <c r="LU32" s="137"/>
      <c r="LV32" s="137"/>
      <c r="LW32" s="137"/>
      <c r="LX32" s="137"/>
      <c r="LY32" s="137"/>
      <c r="LZ32" s="137"/>
      <c r="MA32" s="137"/>
      <c r="MB32" s="137"/>
      <c r="MC32" s="137"/>
      <c r="MD32" s="137"/>
      <c r="ME32" s="137"/>
      <c r="MF32" s="137"/>
      <c r="MG32" s="137"/>
      <c r="MH32" s="137"/>
      <c r="MI32" s="137"/>
      <c r="MJ32" s="137"/>
      <c r="MK32" s="137"/>
      <c r="ML32" s="137"/>
      <c r="MM32" s="137"/>
      <c r="MN32" s="137"/>
      <c r="MO32" s="137"/>
      <c r="MP32" s="137"/>
      <c r="MQ32" s="137"/>
      <c r="MR32" s="137"/>
      <c r="MS32" s="137"/>
      <c r="MT32" s="137"/>
    </row>
    <row r="33" ht="33.0" customHeight="1">
      <c r="A33" s="13" t="s">
        <v>45</v>
      </c>
      <c r="B33" s="14"/>
      <c r="C33" s="178" t="s">
        <v>45</v>
      </c>
      <c r="D33" s="135" t="s">
        <v>510</v>
      </c>
      <c r="E33" s="135"/>
      <c r="F33" s="136">
        <v>8.0</v>
      </c>
      <c r="G33" s="136">
        <v>1.0</v>
      </c>
      <c r="H33" s="135" t="s">
        <v>443</v>
      </c>
      <c r="I33" s="137"/>
      <c r="J33" s="137" t="s">
        <v>444</v>
      </c>
      <c r="K33" s="164">
        <v>42270.0</v>
      </c>
      <c r="L33" s="135" t="s">
        <v>446</v>
      </c>
      <c r="M33" s="138" t="s">
        <v>511</v>
      </c>
      <c r="N33" s="136">
        <f t="shared" si="35"/>
        <v>30</v>
      </c>
      <c r="O33" s="135"/>
      <c r="P33" s="137" t="str">
        <f t="shared" si="36"/>
        <v/>
      </c>
      <c r="Q33" s="135"/>
      <c r="R33" s="137" t="str">
        <f t="shared" si="37"/>
        <v/>
      </c>
      <c r="S33" s="137" t="str">
        <f t="shared" si="38"/>
        <v/>
      </c>
      <c r="T33" s="137" t="str">
        <f t="shared" si="39"/>
        <v/>
      </c>
      <c r="U33" s="135"/>
      <c r="V33" s="135"/>
      <c r="W33" s="135"/>
      <c r="X33" s="136">
        <v>383.0</v>
      </c>
      <c r="Y33" s="164">
        <v>42279.0</v>
      </c>
      <c r="Z33" s="140">
        <v>0.45625</v>
      </c>
      <c r="AA33" s="135" t="s">
        <v>512</v>
      </c>
      <c r="AB33" s="140">
        <v>0.4624189814814815</v>
      </c>
      <c r="AC33" s="143"/>
      <c r="AD33" s="164">
        <v>42279.0</v>
      </c>
      <c r="AE33" s="140">
        <v>0.64375</v>
      </c>
      <c r="AF33" s="140">
        <v>0.6541666666666667</v>
      </c>
      <c r="AG33" s="143" t="s">
        <v>445</v>
      </c>
      <c r="AH33" s="135" t="s">
        <v>445</v>
      </c>
      <c r="AI33" s="135"/>
      <c r="AJ33" s="135"/>
      <c r="AK33" s="135"/>
      <c r="AL33" s="135"/>
      <c r="AM33" s="135"/>
      <c r="AN33" s="135"/>
      <c r="AO33" s="135"/>
      <c r="AP33" s="135"/>
      <c r="AQ33" s="135"/>
      <c r="AR33" s="135"/>
      <c r="AS33" s="135"/>
      <c r="AT33" s="135"/>
      <c r="AU33" s="135"/>
      <c r="AV33" s="135"/>
      <c r="AW33" s="136">
        <v>1.8</v>
      </c>
      <c r="AX33" s="136">
        <v>3.65</v>
      </c>
      <c r="AY33" s="136">
        <v>0.0</v>
      </c>
      <c r="AZ33" s="136">
        <v>0.0</v>
      </c>
      <c r="BA33" s="136">
        <v>0.0</v>
      </c>
      <c r="BB33" s="140">
        <v>0.4354166666666667</v>
      </c>
      <c r="BC33" s="136">
        <v>7.528</v>
      </c>
      <c r="BD33" s="136">
        <v>32.0</v>
      </c>
      <c r="BE33" s="136">
        <v>173.0</v>
      </c>
      <c r="BF33" s="136">
        <v>26.6</v>
      </c>
      <c r="BG33" s="136">
        <v>141.0</v>
      </c>
      <c r="BH33" s="136">
        <v>3.8</v>
      </c>
      <c r="BI33" s="136">
        <v>1.36</v>
      </c>
      <c r="BJ33" s="136">
        <v>163.0</v>
      </c>
      <c r="BK33" s="136">
        <v>12.9</v>
      </c>
      <c r="BL33" s="136">
        <v>14.3</v>
      </c>
      <c r="BM33" s="136">
        <v>1.4</v>
      </c>
      <c r="BN33" s="140">
        <v>0.9694444444444444</v>
      </c>
      <c r="BO33" s="143"/>
      <c r="BP33" s="136">
        <v>7.288</v>
      </c>
      <c r="BQ33" s="136">
        <v>47.6</v>
      </c>
      <c r="BR33" s="136">
        <v>84.0</v>
      </c>
      <c r="BS33" s="136">
        <v>22.7</v>
      </c>
      <c r="BT33" s="136">
        <v>143.0</v>
      </c>
      <c r="BU33" s="136">
        <v>3.4</v>
      </c>
      <c r="BV33" s="136">
        <v>1.25</v>
      </c>
      <c r="BW33" s="136">
        <v>149.0</v>
      </c>
      <c r="BX33" s="136">
        <v>14.3</v>
      </c>
      <c r="BY33" s="143"/>
      <c r="BZ33" s="137"/>
      <c r="CA33" s="137"/>
      <c r="CB33" s="137"/>
      <c r="CC33" s="137"/>
      <c r="CD33" s="137"/>
      <c r="CE33" s="137"/>
      <c r="CF33" s="137"/>
      <c r="CG33" s="137"/>
      <c r="CH33" s="137"/>
      <c r="CI33" s="137"/>
      <c r="CJ33" s="143"/>
      <c r="CK33" s="137"/>
      <c r="CL33" s="137"/>
      <c r="CM33" s="137"/>
      <c r="CN33" s="137"/>
      <c r="CO33" s="137"/>
      <c r="CP33" s="137"/>
      <c r="CQ33" s="137"/>
      <c r="CR33" s="137"/>
      <c r="CS33" s="137"/>
      <c r="CT33" s="137"/>
      <c r="CU33" s="145">
        <v>5.208333333333333E-4</v>
      </c>
      <c r="CV33" s="135" t="s">
        <v>512</v>
      </c>
      <c r="CW33" s="148"/>
      <c r="CX33" s="145">
        <v>0.011111111111111112</v>
      </c>
      <c r="CY33" s="145">
        <v>0.013194444444444444</v>
      </c>
      <c r="CZ33" s="135" t="s">
        <v>512</v>
      </c>
      <c r="DA33" s="145">
        <v>0.01875</v>
      </c>
      <c r="DB33" s="145">
        <v>0.019363425925925926</v>
      </c>
      <c r="DC33" s="136">
        <v>154.0</v>
      </c>
      <c r="DD33" s="136">
        <v>87.0</v>
      </c>
      <c r="DE33" s="136">
        <v>67.0</v>
      </c>
      <c r="DF33" s="136">
        <v>109.0</v>
      </c>
      <c r="DG33" s="136">
        <f t="shared" si="40"/>
        <v>109.3333333</v>
      </c>
      <c r="DH33" s="136">
        <v>62.0</v>
      </c>
      <c r="DI33" s="136">
        <v>52.0</v>
      </c>
      <c r="DJ33" s="136">
        <v>10.0</v>
      </c>
      <c r="DK33" s="136">
        <v>55.0</v>
      </c>
      <c r="DL33" s="136">
        <f t="shared" si="41"/>
        <v>55.33333333</v>
      </c>
      <c r="DM33" s="136">
        <v>227.0</v>
      </c>
      <c r="DN33" s="136">
        <v>124.0</v>
      </c>
      <c r="DO33" s="145">
        <v>0.004710648148148148</v>
      </c>
      <c r="DP33" s="165">
        <f t="shared" si="42"/>
        <v>158.3333333</v>
      </c>
      <c r="DQ33" s="136">
        <v>89.0</v>
      </c>
      <c r="DR33" s="136">
        <v>31.0</v>
      </c>
      <c r="DS33" s="145">
        <v>0.0014699074074074074</v>
      </c>
      <c r="DT33" s="166">
        <f t="shared" si="43"/>
        <v>50.33333333</v>
      </c>
      <c r="DU33" s="136">
        <v>124.0</v>
      </c>
      <c r="DV33" s="136">
        <v>227.0</v>
      </c>
      <c r="DW33" s="145">
        <v>0.004710648148148148</v>
      </c>
      <c r="DX33" s="165">
        <f t="shared" si="44"/>
        <v>158.3333333</v>
      </c>
      <c r="DY33" s="136">
        <v>31.0</v>
      </c>
      <c r="DZ33" s="136">
        <v>97.0</v>
      </c>
      <c r="EA33" s="145">
        <v>0.0011458333333333333</v>
      </c>
      <c r="EB33" s="165">
        <f t="shared" si="45"/>
        <v>53</v>
      </c>
      <c r="EC33" s="136">
        <v>147.0</v>
      </c>
      <c r="ED33" s="136">
        <v>76.0</v>
      </c>
      <c r="EE33" s="136">
        <v>89.0</v>
      </c>
      <c r="EF33" s="136">
        <v>47.0</v>
      </c>
      <c r="EG33" s="145">
        <v>0.009247685185185185</v>
      </c>
      <c r="EH33" s="151">
        <v>13.2255</v>
      </c>
      <c r="EI33" s="168"/>
      <c r="EJ33" s="177">
        <v>30.0</v>
      </c>
      <c r="EK33" s="177">
        <v>0.0</v>
      </c>
      <c r="EL33" s="177">
        <v>3.0</v>
      </c>
      <c r="EM33" s="177">
        <v>3.0</v>
      </c>
      <c r="EN33" s="177">
        <v>6.0</v>
      </c>
      <c r="EO33" s="177">
        <v>3.0</v>
      </c>
      <c r="EP33" s="177">
        <v>0.0</v>
      </c>
      <c r="EQ33" s="177">
        <v>3.0</v>
      </c>
      <c r="ER33" s="177">
        <v>3.0</v>
      </c>
      <c r="ES33" s="177">
        <v>3.0</v>
      </c>
      <c r="ET33" s="177">
        <v>0.0</v>
      </c>
      <c r="EU33" s="177">
        <v>0.0</v>
      </c>
      <c r="EV33" s="177">
        <v>12.0</v>
      </c>
      <c r="EW33" s="177">
        <v>0.0</v>
      </c>
      <c r="EX33" s="177">
        <v>0.0</v>
      </c>
      <c r="EY33" s="177">
        <v>2.0</v>
      </c>
      <c r="EZ33" s="177">
        <v>2.0</v>
      </c>
      <c r="FA33" s="177">
        <v>0.0</v>
      </c>
      <c r="FB33" s="177">
        <v>0.0</v>
      </c>
      <c r="FC33" s="177">
        <v>0.0</v>
      </c>
      <c r="FD33" s="177">
        <v>0.0</v>
      </c>
      <c r="FE33" s="177">
        <v>0.0</v>
      </c>
      <c r="FF33" s="177">
        <v>0.0</v>
      </c>
      <c r="FG33" s="177">
        <v>0.0</v>
      </c>
      <c r="FH33" s="177">
        <v>0.0</v>
      </c>
      <c r="FI33" s="177">
        <v>10.0</v>
      </c>
      <c r="FJ33" s="177">
        <v>30.0</v>
      </c>
      <c r="FK33" s="177">
        <v>30.0</v>
      </c>
      <c r="FL33" s="177">
        <v>30.0</v>
      </c>
      <c r="FM33" s="168"/>
      <c r="FN33" s="168"/>
      <c r="FO33" s="168"/>
      <c r="FP33" s="168"/>
      <c r="FQ33" s="168"/>
      <c r="FR33" s="168"/>
      <c r="FS33" s="168"/>
      <c r="FT33" s="168"/>
      <c r="FU33" s="168"/>
      <c r="FV33" s="168"/>
      <c r="FW33" s="168"/>
      <c r="FX33" s="168"/>
      <c r="FY33" s="168"/>
      <c r="FZ33" s="168"/>
      <c r="GA33" s="168"/>
      <c r="GB33" s="168"/>
      <c r="GC33" s="168"/>
      <c r="GD33" s="168"/>
      <c r="GE33" s="168"/>
      <c r="GF33" s="168"/>
      <c r="GG33" s="168"/>
      <c r="GH33" s="168"/>
      <c r="GI33" s="168"/>
      <c r="GJ33" s="168"/>
      <c r="GK33" s="168"/>
      <c r="GL33" s="168"/>
      <c r="GM33" s="168"/>
      <c r="GN33" s="168"/>
      <c r="GO33" s="168"/>
      <c r="GP33" s="168"/>
      <c r="GQ33" s="168"/>
      <c r="GR33" s="168"/>
      <c r="GS33" s="168"/>
      <c r="GT33" s="168"/>
      <c r="GU33" s="168"/>
      <c r="GV33" s="168"/>
      <c r="GW33" s="168"/>
      <c r="GX33" s="168"/>
      <c r="GY33" s="168"/>
      <c r="GZ33" s="168"/>
      <c r="HA33" s="168"/>
      <c r="HB33" s="168"/>
      <c r="HC33" s="168"/>
      <c r="HD33" s="168"/>
      <c r="HE33" s="168"/>
      <c r="HF33" s="168"/>
      <c r="HG33" s="168"/>
      <c r="HH33" s="168"/>
      <c r="HI33" s="168"/>
      <c r="HJ33" s="168"/>
      <c r="HK33" s="168"/>
      <c r="HL33" s="168"/>
      <c r="HM33" s="168"/>
      <c r="HN33" s="168"/>
      <c r="HO33" s="168"/>
      <c r="HP33" s="168"/>
      <c r="HQ33" s="168"/>
      <c r="HR33" s="168"/>
      <c r="HS33" s="168"/>
      <c r="HT33" s="168"/>
      <c r="HU33" s="168"/>
      <c r="HV33" s="168"/>
      <c r="HW33" s="168"/>
      <c r="HX33" s="168"/>
      <c r="HY33" s="168"/>
      <c r="HZ33" s="168"/>
      <c r="IA33" s="168"/>
      <c r="IB33" s="168"/>
      <c r="IC33" s="168"/>
      <c r="ID33" s="168"/>
      <c r="IE33" s="168"/>
      <c r="IF33" s="168"/>
      <c r="IG33" s="168"/>
      <c r="IH33" s="168"/>
      <c r="II33" s="168"/>
      <c r="IJ33" s="168"/>
      <c r="IK33" s="168"/>
      <c r="IL33" s="168"/>
      <c r="IM33" s="168"/>
      <c r="IN33" s="168"/>
      <c r="IO33" s="168"/>
      <c r="IP33" s="168"/>
      <c r="IQ33" s="168"/>
      <c r="IR33" s="168"/>
      <c r="IS33" s="168"/>
      <c r="IT33" s="168"/>
      <c r="IU33" s="168"/>
      <c r="IV33" s="168"/>
      <c r="IW33" s="168"/>
      <c r="IX33" s="168"/>
      <c r="IY33" s="168"/>
      <c r="IZ33" s="168"/>
      <c r="JA33" s="168"/>
      <c r="JB33" s="168"/>
      <c r="JC33" s="168"/>
      <c r="JD33" s="168"/>
      <c r="JE33" s="168"/>
      <c r="JF33" s="168"/>
      <c r="JG33" s="168"/>
      <c r="JH33" s="168"/>
      <c r="JI33" s="168"/>
      <c r="JJ33" s="168"/>
      <c r="JK33" s="168"/>
      <c r="JL33" s="168"/>
      <c r="JM33" s="168"/>
      <c r="JN33" s="168"/>
      <c r="JO33" s="168"/>
      <c r="JP33" s="168"/>
      <c r="JQ33" s="168"/>
      <c r="JR33" s="168"/>
      <c r="JS33" s="168"/>
      <c r="JT33" s="168"/>
      <c r="JU33" s="168"/>
      <c r="JV33" s="168"/>
      <c r="JW33" s="168"/>
      <c r="JX33" s="168"/>
      <c r="JY33" s="168"/>
      <c r="JZ33" s="168"/>
      <c r="KA33" s="168"/>
      <c r="KB33" s="168"/>
      <c r="KC33" s="168"/>
      <c r="KD33" s="137"/>
      <c r="KE33" s="137"/>
      <c r="KF33" s="164">
        <v>42262.0</v>
      </c>
      <c r="KG33" s="135" t="s">
        <v>508</v>
      </c>
      <c r="KH33" s="137"/>
      <c r="KI33" s="137"/>
      <c r="KJ33" s="137"/>
      <c r="KK33" s="137"/>
      <c r="KL33" s="135" t="s">
        <v>513</v>
      </c>
      <c r="KM33" s="137"/>
      <c r="KN33" s="137"/>
      <c r="KO33" s="137"/>
      <c r="KP33" s="136">
        <f t="shared" si="46"/>
        <v>383</v>
      </c>
      <c r="KQ33" s="136">
        <v>163.0</v>
      </c>
      <c r="KR33" s="136">
        <v>149.0</v>
      </c>
      <c r="KS33" s="136">
        <v>8.0</v>
      </c>
      <c r="KT33" s="136">
        <v>1.0</v>
      </c>
      <c r="KU33" s="136">
        <v>30.0</v>
      </c>
      <c r="KV33" s="135"/>
      <c r="KW33" s="137"/>
      <c r="KX33" s="137"/>
      <c r="KY33" s="137"/>
      <c r="KZ33" s="137"/>
      <c r="LA33" s="137"/>
      <c r="LB33" s="137"/>
      <c r="LC33" s="137"/>
      <c r="LD33" s="137"/>
      <c r="LE33" s="137"/>
      <c r="LF33" s="137"/>
      <c r="LG33" s="137"/>
      <c r="LH33" s="137"/>
      <c r="LI33" s="137"/>
      <c r="LJ33" s="137"/>
      <c r="LK33" s="137"/>
      <c r="LL33" s="137"/>
      <c r="LM33" s="137"/>
      <c r="LN33" s="137"/>
      <c r="LO33" s="137"/>
      <c r="LP33" s="137"/>
      <c r="LQ33" s="137"/>
      <c r="LR33" s="137"/>
      <c r="LS33" s="137"/>
      <c r="LT33" s="137"/>
      <c r="LU33" s="137"/>
      <c r="LV33" s="137"/>
      <c r="LW33" s="137"/>
      <c r="LX33" s="137"/>
      <c r="LY33" s="137"/>
      <c r="LZ33" s="137"/>
      <c r="MA33" s="137"/>
      <c r="MB33" s="137"/>
      <c r="MC33" s="137"/>
      <c r="MD33" s="137"/>
      <c r="ME33" s="137"/>
      <c r="MF33" s="137"/>
      <c r="MG33" s="137"/>
      <c r="MH33" s="137"/>
      <c r="MI33" s="137"/>
      <c r="MJ33" s="137"/>
      <c r="MK33" s="137"/>
      <c r="ML33" s="137"/>
      <c r="MM33" s="137"/>
      <c r="MN33" s="137"/>
      <c r="MO33" s="137"/>
      <c r="MP33" s="137"/>
      <c r="MQ33" s="137"/>
      <c r="MR33" s="137"/>
      <c r="MS33" s="137"/>
      <c r="MT33" s="137"/>
    </row>
    <row r="34" ht="30.0" customHeight="1">
      <c r="A34" s="13" t="s">
        <v>46</v>
      </c>
      <c r="B34" s="14"/>
      <c r="C34" s="163" t="s">
        <v>46</v>
      </c>
      <c r="D34" s="135" t="s">
        <v>514</v>
      </c>
      <c r="E34" s="135"/>
      <c r="F34" s="136">
        <v>8.0</v>
      </c>
      <c r="G34" s="135"/>
      <c r="H34" s="135" t="s">
        <v>443</v>
      </c>
      <c r="I34" s="137"/>
      <c r="J34" s="137" t="s">
        <v>444</v>
      </c>
      <c r="K34" s="164">
        <v>42283.0</v>
      </c>
      <c r="L34" s="135" t="s">
        <v>446</v>
      </c>
      <c r="M34" s="179" t="s">
        <v>515</v>
      </c>
      <c r="N34" s="136">
        <f t="shared" si="35"/>
        <v>20</v>
      </c>
      <c r="O34" s="135"/>
      <c r="P34" s="137" t="str">
        <f t="shared" si="36"/>
        <v/>
      </c>
      <c r="Q34" s="135"/>
      <c r="R34" s="137" t="str">
        <f t="shared" si="37"/>
        <v/>
      </c>
      <c r="S34" s="137" t="str">
        <f t="shared" si="38"/>
        <v/>
      </c>
      <c r="T34" s="137" t="str">
        <f t="shared" si="39"/>
        <v/>
      </c>
      <c r="U34" s="135"/>
      <c r="V34" s="135"/>
      <c r="W34" s="135"/>
      <c r="X34" s="136">
        <v>364.0</v>
      </c>
      <c r="Y34" s="164">
        <v>42299.0</v>
      </c>
      <c r="Z34" s="140">
        <v>0.5458333333333333</v>
      </c>
      <c r="AA34" s="140">
        <v>0.5482870370370371</v>
      </c>
      <c r="AB34" s="140">
        <v>0.5518402777777778</v>
      </c>
      <c r="AC34" s="143"/>
      <c r="AD34" s="164">
        <v>42299.0</v>
      </c>
      <c r="AE34" s="140">
        <v>0.7284722222222222</v>
      </c>
      <c r="AF34" s="140">
        <v>0.7372685185185185</v>
      </c>
      <c r="AG34" s="140">
        <v>0.7409837962962963</v>
      </c>
      <c r="AH34" s="136">
        <v>18.0</v>
      </c>
      <c r="AI34" s="135"/>
      <c r="AJ34" s="135"/>
      <c r="AK34" s="135"/>
      <c r="AL34" s="135"/>
      <c r="AM34" s="135"/>
      <c r="AN34" s="135"/>
      <c r="AO34" s="135"/>
      <c r="AP34" s="135"/>
      <c r="AQ34" s="135"/>
      <c r="AR34" s="135"/>
      <c r="AS34" s="135"/>
      <c r="AT34" s="135"/>
      <c r="AU34" s="135"/>
      <c r="AV34" s="135"/>
      <c r="AW34" s="136">
        <v>1.4</v>
      </c>
      <c r="AX34" s="136">
        <v>5.11</v>
      </c>
      <c r="AY34" s="136">
        <v>0.0</v>
      </c>
      <c r="AZ34" s="136">
        <v>0.0</v>
      </c>
      <c r="BA34" s="136">
        <v>0.0</v>
      </c>
      <c r="BB34" s="140">
        <v>0.5180555555555556</v>
      </c>
      <c r="BC34" s="136">
        <v>7.48</v>
      </c>
      <c r="BD34" s="136">
        <v>37.9</v>
      </c>
      <c r="BE34" s="136">
        <v>182.0</v>
      </c>
      <c r="BF34" s="136">
        <v>28.2</v>
      </c>
      <c r="BG34" s="136">
        <v>139.0</v>
      </c>
      <c r="BH34" s="136">
        <v>4.0</v>
      </c>
      <c r="BI34" s="136">
        <v>1.36</v>
      </c>
      <c r="BJ34" s="136">
        <v>159.0</v>
      </c>
      <c r="BK34" s="136">
        <v>11.2</v>
      </c>
      <c r="BL34" s="136">
        <v>12.6</v>
      </c>
      <c r="BM34" s="136">
        <v>1.4</v>
      </c>
      <c r="BN34" s="140">
        <v>0.5611111111111111</v>
      </c>
      <c r="BO34" s="143"/>
      <c r="BP34" s="136">
        <v>7.414</v>
      </c>
      <c r="BQ34" s="136">
        <v>38.0</v>
      </c>
      <c r="BR34" s="136">
        <v>312.0</v>
      </c>
      <c r="BS34" s="136">
        <v>24.3</v>
      </c>
      <c r="BT34" s="136">
        <v>145.0</v>
      </c>
      <c r="BU34" s="136">
        <v>2.9</v>
      </c>
      <c r="BV34" s="136">
        <v>1.11</v>
      </c>
      <c r="BW34" s="136">
        <v>116.0</v>
      </c>
      <c r="BX34" s="136">
        <v>12.6</v>
      </c>
      <c r="BY34" s="143"/>
      <c r="BZ34" s="137"/>
      <c r="CA34" s="137"/>
      <c r="CB34" s="137"/>
      <c r="CC34" s="137"/>
      <c r="CD34" s="137"/>
      <c r="CE34" s="137"/>
      <c r="CF34" s="137"/>
      <c r="CG34" s="137"/>
      <c r="CH34" s="137"/>
      <c r="CI34" s="137"/>
      <c r="CJ34" s="143"/>
      <c r="CK34" s="137"/>
      <c r="CL34" s="137"/>
      <c r="CM34" s="137"/>
      <c r="CN34" s="137"/>
      <c r="CO34" s="137"/>
      <c r="CP34" s="137"/>
      <c r="CQ34" s="137"/>
      <c r="CR34" s="137"/>
      <c r="CS34" s="137"/>
      <c r="CT34" s="137"/>
      <c r="CU34" s="145">
        <v>4.398148148148148E-4</v>
      </c>
      <c r="CV34" s="145">
        <v>0.0024537037037037036</v>
      </c>
      <c r="CW34" s="148"/>
      <c r="CX34" s="145">
        <v>0.003472222222222222</v>
      </c>
      <c r="CY34" s="145">
        <v>0.005555555555555556</v>
      </c>
      <c r="CZ34" s="145">
        <v>0.00800925925925926</v>
      </c>
      <c r="DA34" s="145">
        <v>0.011111111111111112</v>
      </c>
      <c r="DB34" s="145">
        <v>0.69375</v>
      </c>
      <c r="DC34" s="136">
        <v>147.0</v>
      </c>
      <c r="DD34" s="136">
        <v>95.0</v>
      </c>
      <c r="DE34" s="136">
        <v>52.0</v>
      </c>
      <c r="DF34" s="136">
        <v>112.0</v>
      </c>
      <c r="DG34" s="136">
        <f t="shared" si="40"/>
        <v>112.3333333</v>
      </c>
      <c r="DH34" s="136">
        <v>89.0</v>
      </c>
      <c r="DI34" s="136">
        <v>57.0</v>
      </c>
      <c r="DJ34" s="136">
        <v>32.0</v>
      </c>
      <c r="DK34" s="136">
        <v>68.0</v>
      </c>
      <c r="DL34" s="136">
        <f t="shared" si="41"/>
        <v>67.66666667</v>
      </c>
      <c r="DM34" s="136">
        <v>236.0</v>
      </c>
      <c r="DN34" s="136">
        <v>141.0</v>
      </c>
      <c r="DO34" s="145">
        <v>0.005046296296296296</v>
      </c>
      <c r="DP34" s="165">
        <f t="shared" si="42"/>
        <v>172.6666667</v>
      </c>
      <c r="DQ34" s="136">
        <v>79.0</v>
      </c>
      <c r="DR34" s="136">
        <v>34.0</v>
      </c>
      <c r="DS34" s="145">
        <v>0.0016319444444444445</v>
      </c>
      <c r="DT34" s="166">
        <f t="shared" si="43"/>
        <v>49</v>
      </c>
      <c r="DU34" s="136">
        <v>141.0</v>
      </c>
      <c r="DV34" s="136">
        <v>236.0</v>
      </c>
      <c r="DW34" s="145">
        <v>0.005046296296296296</v>
      </c>
      <c r="DX34" s="165">
        <f t="shared" si="44"/>
        <v>172.6666667</v>
      </c>
      <c r="DY34" s="136">
        <v>34.0</v>
      </c>
      <c r="DZ34" s="136">
        <v>84.0</v>
      </c>
      <c r="EA34" s="145">
        <v>0.0012847222222222223</v>
      </c>
      <c r="EB34" s="165">
        <f t="shared" si="45"/>
        <v>50.66666667</v>
      </c>
      <c r="EC34" s="136">
        <v>130.0</v>
      </c>
      <c r="ED34" s="136">
        <v>77.0</v>
      </c>
      <c r="EE34" s="136">
        <v>132.0</v>
      </c>
      <c r="EF34" s="136">
        <v>78.0</v>
      </c>
      <c r="EG34" s="145">
        <v>0.011018518518518518</v>
      </c>
      <c r="EH34" s="151">
        <v>11.217</v>
      </c>
      <c r="EI34" s="168"/>
      <c r="EJ34" s="177">
        <v>20.0</v>
      </c>
      <c r="EK34" s="177">
        <v>0.0</v>
      </c>
      <c r="EL34" s="177">
        <v>1.0</v>
      </c>
      <c r="EM34" s="177">
        <v>3.0</v>
      </c>
      <c r="EN34" s="177">
        <v>4.0</v>
      </c>
      <c r="EO34" s="177">
        <v>0.0</v>
      </c>
      <c r="EP34" s="177">
        <v>0.0</v>
      </c>
      <c r="EQ34" s="177">
        <v>3.0</v>
      </c>
      <c r="ER34" s="177">
        <v>3.0</v>
      </c>
      <c r="ES34" s="177">
        <v>0.0</v>
      </c>
      <c r="ET34" s="177">
        <v>0.0</v>
      </c>
      <c r="EU34" s="177">
        <v>0.0</v>
      </c>
      <c r="EV34" s="177">
        <v>6.0</v>
      </c>
      <c r="EW34" s="177">
        <v>0.0</v>
      </c>
      <c r="EX34" s="177">
        <v>0.0</v>
      </c>
      <c r="EY34" s="177">
        <v>0.0</v>
      </c>
      <c r="EZ34" s="177">
        <v>0.0</v>
      </c>
      <c r="FA34" s="177">
        <v>0.0</v>
      </c>
      <c r="FB34" s="177">
        <v>0.0</v>
      </c>
      <c r="FC34" s="177">
        <v>0.0</v>
      </c>
      <c r="FD34" s="177">
        <v>0.0</v>
      </c>
      <c r="FE34" s="177">
        <v>0.0</v>
      </c>
      <c r="FF34" s="177">
        <v>0.0</v>
      </c>
      <c r="FG34" s="177">
        <v>0.0</v>
      </c>
      <c r="FH34" s="177">
        <v>0.0</v>
      </c>
      <c r="FI34" s="177">
        <v>10.0</v>
      </c>
      <c r="FJ34" s="177">
        <v>20.0</v>
      </c>
      <c r="FK34" s="177">
        <v>20.0</v>
      </c>
      <c r="FL34" s="177">
        <v>20.0</v>
      </c>
      <c r="FM34" s="168"/>
      <c r="FN34" s="168"/>
      <c r="FO34" s="168"/>
      <c r="FP34" s="168"/>
      <c r="FQ34" s="168"/>
      <c r="FR34" s="168"/>
      <c r="FS34" s="168"/>
      <c r="FT34" s="168"/>
      <c r="FU34" s="168"/>
      <c r="FV34" s="168"/>
      <c r="FW34" s="168"/>
      <c r="FX34" s="168"/>
      <c r="FY34" s="168"/>
      <c r="FZ34" s="168"/>
      <c r="GA34" s="168"/>
      <c r="GB34" s="168"/>
      <c r="GC34" s="168"/>
      <c r="GD34" s="168"/>
      <c r="GE34" s="168"/>
      <c r="GF34" s="168"/>
      <c r="GG34" s="168"/>
      <c r="GH34" s="168"/>
      <c r="GI34" s="168"/>
      <c r="GJ34" s="168"/>
      <c r="GK34" s="168"/>
      <c r="GL34" s="168"/>
      <c r="GM34" s="168"/>
      <c r="GN34" s="168"/>
      <c r="GO34" s="168"/>
      <c r="GP34" s="168"/>
      <c r="GQ34" s="168"/>
      <c r="GR34" s="168"/>
      <c r="GS34" s="168"/>
      <c r="GT34" s="168"/>
      <c r="GU34" s="168"/>
      <c r="GV34" s="168"/>
      <c r="GW34" s="168"/>
      <c r="GX34" s="168"/>
      <c r="GY34" s="168"/>
      <c r="GZ34" s="168"/>
      <c r="HA34" s="168"/>
      <c r="HB34" s="168"/>
      <c r="HC34" s="168"/>
      <c r="HD34" s="168"/>
      <c r="HE34" s="168"/>
      <c r="HF34" s="168"/>
      <c r="HG34" s="168"/>
      <c r="HH34" s="168"/>
      <c r="HI34" s="168"/>
      <c r="HJ34" s="168"/>
      <c r="HK34" s="168"/>
      <c r="HL34" s="168"/>
      <c r="HM34" s="168"/>
      <c r="HN34" s="168"/>
      <c r="HO34" s="168"/>
      <c r="HP34" s="168"/>
      <c r="HQ34" s="168"/>
      <c r="HR34" s="168"/>
      <c r="HS34" s="168"/>
      <c r="HT34" s="168"/>
      <c r="HU34" s="168"/>
      <c r="HV34" s="168"/>
      <c r="HW34" s="168"/>
      <c r="HX34" s="168"/>
      <c r="HY34" s="168"/>
      <c r="HZ34" s="168"/>
      <c r="IA34" s="168"/>
      <c r="IB34" s="168"/>
      <c r="IC34" s="168"/>
      <c r="ID34" s="168"/>
      <c r="IE34" s="168"/>
      <c r="IF34" s="168"/>
      <c r="IG34" s="168"/>
      <c r="IH34" s="168"/>
      <c r="II34" s="168"/>
      <c r="IJ34" s="168"/>
      <c r="IK34" s="168"/>
      <c r="IL34" s="168"/>
      <c r="IM34" s="168"/>
      <c r="IN34" s="168"/>
      <c r="IO34" s="168"/>
      <c r="IP34" s="168"/>
      <c r="IQ34" s="168"/>
      <c r="IR34" s="168"/>
      <c r="IS34" s="168"/>
      <c r="IT34" s="168"/>
      <c r="IU34" s="168"/>
      <c r="IV34" s="168"/>
      <c r="IW34" s="168"/>
      <c r="IX34" s="168"/>
      <c r="IY34" s="168"/>
      <c r="IZ34" s="168"/>
      <c r="JA34" s="168"/>
      <c r="JB34" s="168"/>
      <c r="JC34" s="168"/>
      <c r="JD34" s="168"/>
      <c r="JE34" s="168"/>
      <c r="JF34" s="168"/>
      <c r="JG34" s="168"/>
      <c r="JH34" s="168"/>
      <c r="JI34" s="168"/>
      <c r="JJ34" s="168"/>
      <c r="JK34" s="168"/>
      <c r="JL34" s="168"/>
      <c r="JM34" s="168"/>
      <c r="JN34" s="168"/>
      <c r="JO34" s="168"/>
      <c r="JP34" s="168"/>
      <c r="JQ34" s="168"/>
      <c r="JR34" s="168"/>
      <c r="JS34" s="168"/>
      <c r="JT34" s="168"/>
      <c r="JU34" s="168"/>
      <c r="JV34" s="168"/>
      <c r="JW34" s="168"/>
      <c r="JX34" s="168"/>
      <c r="JY34" s="168"/>
      <c r="JZ34" s="168"/>
      <c r="KA34" s="168"/>
      <c r="KB34" s="168"/>
      <c r="KC34" s="168"/>
      <c r="KD34" s="137"/>
      <c r="KE34" s="137"/>
      <c r="KF34" s="164">
        <v>42276.0</v>
      </c>
      <c r="KG34" s="135" t="s">
        <v>508</v>
      </c>
      <c r="KH34" s="137"/>
      <c r="KI34" s="137"/>
      <c r="KJ34" s="137"/>
      <c r="KK34" s="137"/>
      <c r="KL34" s="135" t="s">
        <v>44</v>
      </c>
      <c r="KM34" s="137"/>
      <c r="KN34" s="137"/>
      <c r="KO34" s="137"/>
      <c r="KP34" s="136">
        <f t="shared" si="46"/>
        <v>364</v>
      </c>
      <c r="KQ34" s="136">
        <v>159.0</v>
      </c>
      <c r="KR34" s="136">
        <v>116.0</v>
      </c>
      <c r="KS34" s="136">
        <v>8.0</v>
      </c>
      <c r="KT34" s="135"/>
      <c r="KU34" s="136">
        <v>20.0</v>
      </c>
      <c r="KV34" s="137"/>
      <c r="KW34" s="137"/>
      <c r="KX34" s="137"/>
      <c r="KY34" s="137"/>
      <c r="KZ34" s="137"/>
      <c r="LA34" s="137"/>
      <c r="LB34" s="137"/>
      <c r="LC34" s="137"/>
      <c r="LD34" s="137"/>
      <c r="LE34" s="137"/>
      <c r="LF34" s="137"/>
      <c r="LG34" s="137"/>
      <c r="LH34" s="137"/>
      <c r="LI34" s="137"/>
      <c r="LJ34" s="137"/>
      <c r="LK34" s="137"/>
      <c r="LL34" s="137"/>
      <c r="LM34" s="137"/>
      <c r="LN34" s="137"/>
      <c r="LO34" s="137"/>
      <c r="LP34" s="137"/>
      <c r="LQ34" s="137"/>
      <c r="LR34" s="137"/>
      <c r="LS34" s="137"/>
      <c r="LT34" s="137"/>
      <c r="LU34" s="137"/>
      <c r="LV34" s="137"/>
      <c r="LW34" s="137"/>
      <c r="LX34" s="137"/>
      <c r="LY34" s="137"/>
      <c r="LZ34" s="137"/>
      <c r="MA34" s="137"/>
      <c r="MB34" s="137"/>
      <c r="MC34" s="137"/>
      <c r="MD34" s="137"/>
      <c r="ME34" s="137"/>
      <c r="MF34" s="137"/>
      <c r="MG34" s="137"/>
      <c r="MH34" s="137"/>
      <c r="MI34" s="137"/>
      <c r="MJ34" s="137"/>
      <c r="MK34" s="137"/>
      <c r="ML34" s="137"/>
      <c r="MM34" s="137"/>
      <c r="MN34" s="137"/>
      <c r="MO34" s="137"/>
      <c r="MP34" s="137"/>
      <c r="MQ34" s="137"/>
      <c r="MR34" s="137"/>
      <c r="MS34" s="137"/>
      <c r="MT34" s="137"/>
    </row>
    <row r="35">
      <c r="A35" s="13" t="s">
        <v>47</v>
      </c>
      <c r="B35" s="14"/>
      <c r="C35" s="134" t="s">
        <v>47</v>
      </c>
      <c r="D35" s="135" t="s">
        <v>516</v>
      </c>
      <c r="E35" s="135"/>
      <c r="F35" s="136">
        <v>8.0</v>
      </c>
      <c r="G35" s="136">
        <v>1.0</v>
      </c>
      <c r="H35" s="135" t="s">
        <v>443</v>
      </c>
      <c r="I35" s="137"/>
      <c r="J35" s="137" t="s">
        <v>444</v>
      </c>
      <c r="K35" s="147">
        <v>42527.0</v>
      </c>
      <c r="L35" s="135" t="s">
        <v>446</v>
      </c>
      <c r="M35" s="138" t="s">
        <v>517</v>
      </c>
      <c r="N35" s="135" t="str">
        <f t="shared" si="35"/>
        <v>30(32)</v>
      </c>
      <c r="O35" s="137"/>
      <c r="P35" s="135" t="str">
        <f t="shared" si="36"/>
        <v/>
      </c>
      <c r="Q35" s="137"/>
      <c r="R35" s="135" t="str">
        <f t="shared" si="37"/>
        <v/>
      </c>
      <c r="S35" s="135" t="str">
        <f t="shared" si="38"/>
        <v/>
      </c>
      <c r="T35" s="135" t="str">
        <f t="shared" si="39"/>
        <v/>
      </c>
      <c r="U35" s="137"/>
      <c r="V35" s="137"/>
      <c r="W35" s="137"/>
      <c r="X35" s="136">
        <v>334.0</v>
      </c>
      <c r="Y35" s="147">
        <v>42544.0</v>
      </c>
      <c r="Z35" s="140">
        <v>0.5208333333333334</v>
      </c>
      <c r="AA35" s="140">
        <v>0.5227777777777778</v>
      </c>
      <c r="AB35" s="140">
        <v>0.5269097222222222</v>
      </c>
      <c r="AC35" s="180">
        <v>42544.0</v>
      </c>
      <c r="AD35" s="180">
        <v>42544.0</v>
      </c>
      <c r="AE35" s="140">
        <v>0.7229629629629629</v>
      </c>
      <c r="AF35" s="140">
        <v>0.7316898148148148</v>
      </c>
      <c r="AG35" s="140">
        <v>0.7352893518518518</v>
      </c>
      <c r="AH35" s="141">
        <v>0.01615740740740741</v>
      </c>
      <c r="AI35" s="142"/>
      <c r="AJ35" s="142"/>
      <c r="AK35" s="142"/>
      <c r="AL35" s="142"/>
      <c r="AM35" s="142"/>
      <c r="AN35" s="142"/>
      <c r="AO35" s="142"/>
      <c r="AP35" s="142"/>
      <c r="AQ35" s="142"/>
      <c r="AR35" s="142"/>
      <c r="AS35" s="142"/>
      <c r="AT35" s="142"/>
      <c r="AU35" s="142"/>
      <c r="AV35" s="142"/>
      <c r="AW35" s="136">
        <v>0.9</v>
      </c>
      <c r="AX35" s="136">
        <v>3.65</v>
      </c>
      <c r="AY35" s="136">
        <v>0.0</v>
      </c>
      <c r="AZ35" s="136">
        <v>0.0</v>
      </c>
      <c r="BA35" s="136">
        <v>0.0</v>
      </c>
      <c r="BB35" s="140">
        <v>0.5069444444444444</v>
      </c>
      <c r="BC35" s="136">
        <v>7.39</v>
      </c>
      <c r="BD35" s="136">
        <v>42.4</v>
      </c>
      <c r="BE35" s="136">
        <v>177.0</v>
      </c>
      <c r="BF35" s="136">
        <v>25.7</v>
      </c>
      <c r="BG35" s="136">
        <v>142.0</v>
      </c>
      <c r="BH35" s="136">
        <v>3.5</v>
      </c>
      <c r="BI35" s="136">
        <v>1.33</v>
      </c>
      <c r="BJ35" s="136">
        <v>146.0</v>
      </c>
      <c r="BK35" s="136">
        <v>12.6</v>
      </c>
      <c r="BL35" s="136">
        <v>13.9</v>
      </c>
      <c r="BM35" s="136">
        <v>1.3</v>
      </c>
      <c r="BN35" s="140">
        <v>0.5333333333333333</v>
      </c>
      <c r="BO35" s="143"/>
      <c r="BP35" s="136">
        <v>7.496</v>
      </c>
      <c r="BQ35" s="136">
        <v>30.1</v>
      </c>
      <c r="BR35" s="136">
        <v>490.0</v>
      </c>
      <c r="BS35" s="136">
        <v>23.3</v>
      </c>
      <c r="BT35" s="136">
        <v>145.0</v>
      </c>
      <c r="BU35" s="136">
        <v>3.3</v>
      </c>
      <c r="BV35" s="136">
        <v>1.05</v>
      </c>
      <c r="BW35" s="136">
        <v>137.0</v>
      </c>
      <c r="BX35" s="144">
        <v>13.9</v>
      </c>
      <c r="BY35" s="143"/>
      <c r="BZ35" s="137"/>
      <c r="CA35" s="137"/>
      <c r="CB35" s="137"/>
      <c r="CC35" s="137"/>
      <c r="CD35" s="137"/>
      <c r="CE35" s="137"/>
      <c r="CF35" s="137"/>
      <c r="CG35" s="137"/>
      <c r="CH35" s="137"/>
      <c r="CI35" s="137"/>
      <c r="CJ35" s="143"/>
      <c r="CK35" s="137"/>
      <c r="CL35" s="137"/>
      <c r="CM35" s="137"/>
      <c r="CN35" s="137"/>
      <c r="CO35" s="137"/>
      <c r="CP35" s="137"/>
      <c r="CQ35" s="137"/>
      <c r="CR35" s="137"/>
      <c r="CS35" s="137"/>
      <c r="CT35" s="137"/>
      <c r="CU35" s="145">
        <v>5.208333333333333E-4</v>
      </c>
      <c r="CV35" s="145">
        <v>0.0019444444444444444</v>
      </c>
      <c r="CW35" s="148"/>
      <c r="CX35" s="145">
        <v>0.004861111111111111</v>
      </c>
      <c r="CY35" s="145">
        <v>0.006944444444444444</v>
      </c>
      <c r="CZ35" s="145">
        <v>0.008888888888888889</v>
      </c>
      <c r="DA35" s="145">
        <v>0.0125</v>
      </c>
      <c r="DB35" s="145">
        <v>0.013020833333333334</v>
      </c>
      <c r="DC35" s="136">
        <v>132.0</v>
      </c>
      <c r="DD35" s="136">
        <v>73.0</v>
      </c>
      <c r="DE35" s="136">
        <v>59.0</v>
      </c>
      <c r="DF35" s="136">
        <v>93.0</v>
      </c>
      <c r="DG35" s="181">
        <f t="shared" si="40"/>
        <v>92.66666667</v>
      </c>
      <c r="DH35" s="136">
        <v>63.0</v>
      </c>
      <c r="DI35" s="136">
        <v>32.0</v>
      </c>
      <c r="DJ35" s="136">
        <v>31.0</v>
      </c>
      <c r="DK35" s="136">
        <v>42.0</v>
      </c>
      <c r="DL35" s="181">
        <f t="shared" si="41"/>
        <v>42.33333333</v>
      </c>
      <c r="DM35" s="136">
        <v>211.0</v>
      </c>
      <c r="DN35" s="136">
        <v>123.0</v>
      </c>
      <c r="DO35" s="145">
        <v>0.0046875</v>
      </c>
      <c r="DP35" s="165">
        <f t="shared" si="42"/>
        <v>152.3333333</v>
      </c>
      <c r="DQ35" s="136">
        <v>86.0</v>
      </c>
      <c r="DR35" s="136">
        <v>37.0</v>
      </c>
      <c r="DS35" s="145">
        <v>0.0015046296296296296</v>
      </c>
      <c r="DT35" s="166">
        <f t="shared" si="43"/>
        <v>53.33333333</v>
      </c>
      <c r="DU35" s="136">
        <v>124.0</v>
      </c>
      <c r="DV35" s="136">
        <v>210.0</v>
      </c>
      <c r="DW35" s="145">
        <v>0.004768518518518518</v>
      </c>
      <c r="DX35" s="165">
        <f t="shared" si="44"/>
        <v>152.6666667</v>
      </c>
      <c r="DY35" s="136">
        <v>36.0</v>
      </c>
      <c r="DZ35" s="136">
        <v>87.0</v>
      </c>
      <c r="EA35" s="145">
        <v>0.0012962962962962963</v>
      </c>
      <c r="EB35" s="165">
        <f t="shared" si="45"/>
        <v>53</v>
      </c>
      <c r="EC35" s="136">
        <v>183.0</v>
      </c>
      <c r="ED35" s="136">
        <v>110.0</v>
      </c>
      <c r="EE35" s="136">
        <v>140.0</v>
      </c>
      <c r="EF35" s="136">
        <v>79.0</v>
      </c>
      <c r="EG35" s="145">
        <v>0.008958333333333334</v>
      </c>
      <c r="EH35" s="137"/>
      <c r="EI35" s="137"/>
      <c r="EJ35" s="135" t="s">
        <v>518</v>
      </c>
      <c r="EK35" s="135" t="s">
        <v>519</v>
      </c>
      <c r="EL35" s="136">
        <v>3.0</v>
      </c>
      <c r="EM35" s="136">
        <v>3.0</v>
      </c>
      <c r="EN35" s="135" t="s">
        <v>520</v>
      </c>
      <c r="EO35" s="135" t="s">
        <v>521</v>
      </c>
      <c r="EP35" s="136">
        <v>0.0</v>
      </c>
      <c r="EQ35" s="136">
        <v>3.0</v>
      </c>
      <c r="ER35" s="136">
        <v>3.0</v>
      </c>
      <c r="ES35" s="135" t="s">
        <v>521</v>
      </c>
      <c r="ET35" s="135" t="s">
        <v>522</v>
      </c>
      <c r="EU35" s="136">
        <v>0.0</v>
      </c>
      <c r="EV35" s="135" t="s">
        <v>523</v>
      </c>
      <c r="EW35" s="136">
        <v>0.0</v>
      </c>
      <c r="EX35" s="136">
        <v>0.0</v>
      </c>
      <c r="EY35" s="136">
        <v>2.0</v>
      </c>
      <c r="EZ35" s="136">
        <v>2.0</v>
      </c>
      <c r="FA35" s="136">
        <v>0.0</v>
      </c>
      <c r="FB35" s="136">
        <v>0.0</v>
      </c>
      <c r="FC35" s="136">
        <v>0.0</v>
      </c>
      <c r="FD35" s="136">
        <v>0.0</v>
      </c>
      <c r="FE35" s="136">
        <v>0.0</v>
      </c>
      <c r="FF35" s="136">
        <v>0.0</v>
      </c>
      <c r="FG35" s="136">
        <v>0.0</v>
      </c>
      <c r="FH35" s="136">
        <v>0.0</v>
      </c>
      <c r="FI35" s="136">
        <v>10.0</v>
      </c>
      <c r="FJ35" s="136">
        <v>38.0</v>
      </c>
      <c r="FK35" s="136">
        <v>24.0</v>
      </c>
      <c r="FL35" s="135" t="s">
        <v>524</v>
      </c>
      <c r="FM35" s="135"/>
      <c r="FN35" s="137"/>
      <c r="FO35" s="137"/>
      <c r="FP35" s="137"/>
      <c r="FQ35" s="137"/>
      <c r="FR35" s="137"/>
      <c r="FS35" s="137"/>
      <c r="FT35" s="137"/>
      <c r="FU35" s="137"/>
      <c r="FV35" s="137"/>
      <c r="FW35" s="137"/>
      <c r="FX35" s="137"/>
      <c r="FY35" s="137"/>
      <c r="FZ35" s="137"/>
      <c r="GA35" s="137"/>
      <c r="GB35" s="137"/>
      <c r="GC35" s="137"/>
      <c r="GD35" s="137"/>
      <c r="GE35" s="137"/>
      <c r="GF35" s="137"/>
      <c r="GG35" s="137"/>
      <c r="GH35" s="137"/>
      <c r="GI35" s="137"/>
      <c r="GJ35" s="137"/>
      <c r="GK35" s="137"/>
      <c r="GL35" s="137"/>
      <c r="GM35" s="137"/>
      <c r="GN35" s="137"/>
      <c r="GO35" s="137"/>
      <c r="GP35" s="137"/>
      <c r="GQ35" s="137"/>
      <c r="GR35" s="137"/>
      <c r="GS35" s="137"/>
      <c r="GT35" s="137"/>
      <c r="GU35" s="137"/>
      <c r="GV35" s="137"/>
      <c r="GW35" s="137"/>
      <c r="GX35" s="137"/>
      <c r="GY35" s="137"/>
      <c r="GZ35" s="137"/>
      <c r="HA35" s="137"/>
      <c r="HB35" s="137"/>
      <c r="HC35" s="137"/>
      <c r="HD35" s="137"/>
      <c r="HE35" s="137"/>
      <c r="HF35" s="137"/>
      <c r="HG35" s="137"/>
      <c r="HH35" s="137"/>
      <c r="HI35" s="137"/>
      <c r="HJ35" s="137"/>
      <c r="HK35" s="137"/>
      <c r="HL35" s="137"/>
      <c r="HM35" s="137"/>
      <c r="HN35" s="137"/>
      <c r="HO35" s="137"/>
      <c r="HP35" s="137"/>
      <c r="HQ35" s="137"/>
      <c r="HR35" s="137"/>
      <c r="HS35" s="137"/>
      <c r="HT35" s="137"/>
      <c r="HU35" s="137"/>
      <c r="HV35" s="137"/>
      <c r="HW35" s="137"/>
      <c r="HX35" s="137"/>
      <c r="HY35" s="137"/>
      <c r="HZ35" s="137"/>
      <c r="IA35" s="137"/>
      <c r="IB35" s="137"/>
      <c r="IC35" s="137"/>
      <c r="ID35" s="137"/>
      <c r="IE35" s="137"/>
      <c r="IF35" s="137"/>
      <c r="IG35" s="137"/>
      <c r="IH35" s="137"/>
      <c r="II35" s="137"/>
      <c r="IJ35" s="137"/>
      <c r="IK35" s="137"/>
      <c r="IL35" s="137"/>
      <c r="IM35" s="137"/>
      <c r="IN35" s="137"/>
      <c r="IO35" s="137"/>
      <c r="IP35" s="137"/>
      <c r="IQ35" s="137"/>
      <c r="IR35" s="137"/>
      <c r="IS35" s="137"/>
      <c r="IT35" s="137"/>
      <c r="IU35" s="137"/>
      <c r="IV35" s="137"/>
      <c r="IW35" s="137"/>
      <c r="IX35" s="137"/>
      <c r="IY35" s="137"/>
      <c r="IZ35" s="137"/>
      <c r="JA35" s="137"/>
      <c r="JB35" s="137"/>
      <c r="JC35" s="137"/>
      <c r="JD35" s="137"/>
      <c r="JE35" s="137"/>
      <c r="JF35" s="137"/>
      <c r="JG35" s="137"/>
      <c r="JH35" s="137"/>
      <c r="JI35" s="137"/>
      <c r="JJ35" s="137"/>
      <c r="JK35" s="137"/>
      <c r="JL35" s="137"/>
      <c r="JM35" s="137"/>
      <c r="JN35" s="137"/>
      <c r="JO35" s="137"/>
      <c r="JP35" s="137"/>
      <c r="JQ35" s="137"/>
      <c r="JR35" s="137"/>
      <c r="JS35" s="137"/>
      <c r="JT35" s="137"/>
      <c r="JU35" s="137"/>
      <c r="JV35" s="137"/>
      <c r="JW35" s="137"/>
      <c r="JX35" s="137"/>
      <c r="JY35" s="137"/>
      <c r="JZ35" s="137"/>
      <c r="KA35" s="137"/>
      <c r="KB35" s="137"/>
      <c r="KC35" s="137"/>
      <c r="KD35" s="137"/>
      <c r="KE35" s="137"/>
      <c r="KF35" s="137"/>
      <c r="KG35" s="137"/>
      <c r="KH35" s="137"/>
      <c r="KI35" s="137"/>
      <c r="KJ35" s="137"/>
      <c r="KK35" s="137"/>
      <c r="KL35" s="135" t="s">
        <v>525</v>
      </c>
      <c r="KM35" s="137"/>
      <c r="KN35" s="137"/>
      <c r="KO35" s="137"/>
      <c r="KP35" s="136">
        <f t="shared" si="46"/>
        <v>334</v>
      </c>
      <c r="KQ35" s="136">
        <v>146.0</v>
      </c>
      <c r="KR35" s="136">
        <v>137.0</v>
      </c>
      <c r="KS35" s="136">
        <v>8.0</v>
      </c>
      <c r="KT35" s="136">
        <v>1.0</v>
      </c>
      <c r="KU35" s="135" t="s">
        <v>518</v>
      </c>
      <c r="KV35" s="137"/>
      <c r="KW35" s="137"/>
      <c r="KX35" s="137"/>
      <c r="KY35" s="137"/>
      <c r="KZ35" s="137"/>
      <c r="LA35" s="137"/>
      <c r="LB35" s="137"/>
      <c r="LC35" s="137"/>
      <c r="LD35" s="137"/>
      <c r="LE35" s="137"/>
      <c r="LF35" s="137"/>
      <c r="LG35" s="137"/>
      <c r="LH35" s="137"/>
      <c r="LI35" s="137"/>
      <c r="LJ35" s="137"/>
      <c r="LK35" s="137"/>
      <c r="LL35" s="137"/>
      <c r="LM35" s="137"/>
      <c r="LN35" s="137"/>
      <c r="LO35" s="137"/>
      <c r="LP35" s="137"/>
      <c r="LQ35" s="137"/>
      <c r="LR35" s="137"/>
      <c r="LS35" s="137"/>
      <c r="LT35" s="137"/>
      <c r="LU35" s="137"/>
      <c r="LV35" s="137"/>
      <c r="LW35" s="137"/>
      <c r="LX35" s="137"/>
      <c r="LY35" s="137"/>
      <c r="LZ35" s="137"/>
      <c r="MA35" s="137"/>
      <c r="MB35" s="137"/>
      <c r="MC35" s="137"/>
      <c r="MD35" s="137"/>
      <c r="ME35" s="137"/>
      <c r="MF35" s="137"/>
      <c r="MG35" s="137"/>
      <c r="MH35" s="137"/>
      <c r="MI35" s="137"/>
      <c r="MJ35" s="137"/>
      <c r="MK35" s="137"/>
      <c r="ML35" s="137"/>
      <c r="MM35" s="137"/>
      <c r="MN35" s="137"/>
      <c r="MO35" s="137"/>
      <c r="MP35" s="137"/>
      <c r="MQ35" s="137"/>
      <c r="MR35" s="135" t="s">
        <v>500</v>
      </c>
      <c r="MS35" s="135" t="s">
        <v>500</v>
      </c>
      <c r="MT35" s="135" t="s">
        <v>500</v>
      </c>
    </row>
    <row r="36">
      <c r="A36" s="13" t="s">
        <v>48</v>
      </c>
      <c r="B36" s="14"/>
      <c r="C36" s="134" t="s">
        <v>48</v>
      </c>
      <c r="D36" s="135" t="s">
        <v>526</v>
      </c>
      <c r="E36" s="135"/>
      <c r="F36" s="136">
        <v>8.0</v>
      </c>
      <c r="G36" s="136">
        <v>1.0</v>
      </c>
      <c r="H36" s="135" t="s">
        <v>443</v>
      </c>
      <c r="I36" s="137"/>
      <c r="J36" s="137" t="s">
        <v>444</v>
      </c>
      <c r="K36" s="139">
        <v>42528.0</v>
      </c>
      <c r="L36" s="135" t="s">
        <v>446</v>
      </c>
      <c r="M36" s="152"/>
      <c r="N36" s="135" t="str">
        <f t="shared" si="35"/>
        <v>27(19)</v>
      </c>
      <c r="O36" s="137"/>
      <c r="P36" s="135" t="str">
        <f t="shared" si="36"/>
        <v/>
      </c>
      <c r="Q36" s="137"/>
      <c r="R36" s="135" t="str">
        <f t="shared" si="37"/>
        <v/>
      </c>
      <c r="S36" s="135" t="str">
        <f t="shared" si="38"/>
        <v/>
      </c>
      <c r="T36" s="135" t="str">
        <f t="shared" si="39"/>
        <v/>
      </c>
      <c r="U36" s="137"/>
      <c r="V36" s="137"/>
      <c r="W36" s="137"/>
      <c r="X36" s="136">
        <v>317.0</v>
      </c>
      <c r="Y36" s="139">
        <v>42536.0</v>
      </c>
      <c r="Z36" s="140">
        <v>0.5541666666666667</v>
      </c>
      <c r="AA36" s="140">
        <v>0.5569444444444445</v>
      </c>
      <c r="AB36" s="140">
        <v>0.5631944444444444</v>
      </c>
      <c r="AC36" s="139">
        <v>42536.0</v>
      </c>
      <c r="AD36" s="139">
        <v>42536.0</v>
      </c>
      <c r="AE36" s="140">
        <v>0.7493055555555556</v>
      </c>
      <c r="AF36" s="140">
        <v>0.7576388888888889</v>
      </c>
      <c r="AG36" s="140">
        <v>0.7604166666666666</v>
      </c>
      <c r="AH36" s="141">
        <v>0.011111111111111112</v>
      </c>
      <c r="AI36" s="142"/>
      <c r="AJ36" s="142"/>
      <c r="AK36" s="142"/>
      <c r="AL36" s="142"/>
      <c r="AM36" s="142"/>
      <c r="AN36" s="142"/>
      <c r="AO36" s="142"/>
      <c r="AP36" s="142"/>
      <c r="AQ36" s="142"/>
      <c r="AR36" s="142"/>
      <c r="AS36" s="142"/>
      <c r="AT36" s="142"/>
      <c r="AU36" s="142"/>
      <c r="AV36" s="142"/>
      <c r="AW36" s="136">
        <v>1.2</v>
      </c>
      <c r="AX36" s="136">
        <v>2.6</v>
      </c>
      <c r="AY36" s="136">
        <v>0.0</v>
      </c>
      <c r="AZ36" s="136">
        <v>0.0</v>
      </c>
      <c r="BA36" s="136">
        <v>0.0</v>
      </c>
      <c r="BB36" s="140">
        <v>0.5125</v>
      </c>
      <c r="BC36" s="136">
        <v>7.389</v>
      </c>
      <c r="BD36" s="136">
        <v>40.6</v>
      </c>
      <c r="BE36" s="136">
        <v>131.0</v>
      </c>
      <c r="BF36" s="136">
        <v>24.5</v>
      </c>
      <c r="BG36" s="136">
        <v>139.0</v>
      </c>
      <c r="BH36" s="136">
        <v>4.2</v>
      </c>
      <c r="BI36" s="136">
        <v>1.34</v>
      </c>
      <c r="BJ36" s="136">
        <v>179.0</v>
      </c>
      <c r="BK36" s="136">
        <v>11.6</v>
      </c>
      <c r="BL36" s="136">
        <v>13.3</v>
      </c>
      <c r="BM36" s="136">
        <v>1.7</v>
      </c>
      <c r="BN36" s="140">
        <v>0.5708333333333333</v>
      </c>
      <c r="BO36" s="143"/>
      <c r="BP36" s="136">
        <v>7.409</v>
      </c>
      <c r="BQ36" s="136">
        <v>41.5</v>
      </c>
      <c r="BR36" s="136">
        <v>396.0</v>
      </c>
      <c r="BS36" s="136">
        <v>26.3</v>
      </c>
      <c r="BT36" s="136">
        <v>151.0</v>
      </c>
      <c r="BU36" s="136">
        <v>3.0</v>
      </c>
      <c r="BV36" s="136">
        <v>1.05</v>
      </c>
      <c r="BW36" s="136">
        <v>159.0</v>
      </c>
      <c r="BX36" s="144">
        <v>13.3</v>
      </c>
      <c r="BY36" s="143"/>
      <c r="BZ36" s="137"/>
      <c r="CA36" s="137"/>
      <c r="CB36" s="137"/>
      <c r="CC36" s="137"/>
      <c r="CD36" s="137"/>
      <c r="CE36" s="137"/>
      <c r="CF36" s="137"/>
      <c r="CG36" s="137"/>
      <c r="CH36" s="137"/>
      <c r="CI36" s="137"/>
      <c r="CJ36" s="143"/>
      <c r="CK36" s="137"/>
      <c r="CL36" s="137"/>
      <c r="CM36" s="137"/>
      <c r="CN36" s="137"/>
      <c r="CO36" s="137"/>
      <c r="CP36" s="137"/>
      <c r="CQ36" s="137"/>
      <c r="CR36" s="137"/>
      <c r="CS36" s="137"/>
      <c r="CT36" s="137"/>
      <c r="CU36" s="145">
        <v>5.787037037037037E-4</v>
      </c>
      <c r="CV36" s="145">
        <v>0.0027546296296296294</v>
      </c>
      <c r="CW36" s="142"/>
      <c r="CX36" s="141">
        <v>0.025</v>
      </c>
      <c r="CY36" s="145">
        <v>0.027083333333333334</v>
      </c>
      <c r="CZ36" s="145">
        <v>0.029837962962962962</v>
      </c>
      <c r="DA36" s="145">
        <v>0.03263888888888889</v>
      </c>
      <c r="DB36" s="145">
        <v>0.03340277777777778</v>
      </c>
      <c r="DC36" s="136">
        <v>146.0</v>
      </c>
      <c r="DD36" s="136">
        <v>76.0</v>
      </c>
      <c r="DE36" s="136">
        <v>70.0</v>
      </c>
      <c r="DF36" s="136">
        <v>99.0</v>
      </c>
      <c r="DG36" s="136">
        <f t="shared" si="40"/>
        <v>99.33333333</v>
      </c>
      <c r="DH36" s="136">
        <v>96.0</v>
      </c>
      <c r="DI36" s="136">
        <v>58.0</v>
      </c>
      <c r="DJ36" s="136">
        <v>38.0</v>
      </c>
      <c r="DK36" s="136">
        <v>71.0</v>
      </c>
      <c r="DL36" s="136">
        <f t="shared" si="41"/>
        <v>70.66666667</v>
      </c>
      <c r="DM36" s="136">
        <v>268.0</v>
      </c>
      <c r="DN36" s="136">
        <v>125.0</v>
      </c>
      <c r="DO36" s="141">
        <v>0.006238425925925926</v>
      </c>
      <c r="DP36" s="136">
        <f t="shared" si="42"/>
        <v>172.6666667</v>
      </c>
      <c r="DQ36" s="136">
        <v>103.0</v>
      </c>
      <c r="DR36" s="136">
        <v>41.0</v>
      </c>
      <c r="DS36" s="145">
        <v>0.0026157407407407405</v>
      </c>
      <c r="DT36" s="166">
        <f t="shared" si="43"/>
        <v>61.66666667</v>
      </c>
      <c r="DU36" s="136">
        <v>125.0</v>
      </c>
      <c r="DV36" s="136">
        <v>268.0</v>
      </c>
      <c r="DW36" s="145">
        <v>0.006238425925925926</v>
      </c>
      <c r="DX36" s="136">
        <f t="shared" si="44"/>
        <v>172.6666667</v>
      </c>
      <c r="DY36" s="136">
        <v>37.0</v>
      </c>
      <c r="DZ36" s="136">
        <v>105.0</v>
      </c>
      <c r="EA36" s="145">
        <v>0.001851851851851852</v>
      </c>
      <c r="EB36" s="136">
        <f t="shared" si="45"/>
        <v>59.66666667</v>
      </c>
      <c r="EC36" s="136">
        <v>131.0</v>
      </c>
      <c r="ED36" s="136">
        <v>69.0</v>
      </c>
      <c r="EE36" s="135" t="s">
        <v>500</v>
      </c>
      <c r="EF36" s="135" t="s">
        <v>500</v>
      </c>
      <c r="EG36" s="141">
        <v>0.009247685185185185</v>
      </c>
      <c r="EH36" s="142"/>
      <c r="EI36" s="137"/>
      <c r="EJ36" s="135" t="s">
        <v>527</v>
      </c>
      <c r="EK36" s="136">
        <v>0.0</v>
      </c>
      <c r="EL36" s="136">
        <v>1.0</v>
      </c>
      <c r="EM36" s="136">
        <v>3.0</v>
      </c>
      <c r="EN36" s="136">
        <v>4.0</v>
      </c>
      <c r="EO36" s="136">
        <v>3.0</v>
      </c>
      <c r="EP36" s="136">
        <v>0.0</v>
      </c>
      <c r="EQ36" s="136">
        <v>3.0</v>
      </c>
      <c r="ER36" s="136">
        <v>3.0</v>
      </c>
      <c r="ES36" s="136">
        <v>0.0</v>
      </c>
      <c r="ET36" s="136">
        <v>0.0</v>
      </c>
      <c r="EU36" s="136">
        <v>0.0</v>
      </c>
      <c r="EV36" s="136">
        <v>9.0</v>
      </c>
      <c r="EW36" s="136">
        <v>0.0</v>
      </c>
      <c r="EX36" s="136">
        <v>0.0</v>
      </c>
      <c r="EY36" s="136">
        <v>4.0</v>
      </c>
      <c r="EZ36" s="136">
        <v>4.0</v>
      </c>
      <c r="FA36" s="136">
        <v>0.0</v>
      </c>
      <c r="FB36" s="136">
        <v>0.0</v>
      </c>
      <c r="FC36" s="136">
        <v>0.0</v>
      </c>
      <c r="FD36" s="136">
        <v>0.0</v>
      </c>
      <c r="FE36" s="136">
        <v>0.0</v>
      </c>
      <c r="FF36" s="136">
        <v>0.0</v>
      </c>
      <c r="FG36" s="136">
        <v>0.0</v>
      </c>
      <c r="FH36" s="136">
        <v>0.0</v>
      </c>
      <c r="FI36" s="136">
        <v>10.0</v>
      </c>
      <c r="FJ36" s="136">
        <v>30.0</v>
      </c>
      <c r="FK36" s="136">
        <v>16.0</v>
      </c>
      <c r="FL36" s="135" t="s">
        <v>528</v>
      </c>
      <c r="FM36" s="137"/>
      <c r="FN36" s="137"/>
      <c r="FO36" s="137"/>
      <c r="FP36" s="137"/>
      <c r="FQ36" s="137"/>
      <c r="FR36" s="137"/>
      <c r="FS36" s="137"/>
      <c r="FT36" s="137"/>
      <c r="FU36" s="137"/>
      <c r="FV36" s="137"/>
      <c r="FW36" s="137"/>
      <c r="FX36" s="137"/>
      <c r="FY36" s="137"/>
      <c r="FZ36" s="137"/>
      <c r="GA36" s="137"/>
      <c r="GB36" s="137"/>
      <c r="GC36" s="137"/>
      <c r="GD36" s="137"/>
      <c r="GE36" s="137"/>
      <c r="GF36" s="137"/>
      <c r="GG36" s="137"/>
      <c r="GH36" s="137"/>
      <c r="GI36" s="137"/>
      <c r="GJ36" s="137"/>
      <c r="GK36" s="137"/>
      <c r="GL36" s="137"/>
      <c r="GM36" s="137"/>
      <c r="GN36" s="137"/>
      <c r="GO36" s="137"/>
      <c r="GP36" s="137"/>
      <c r="GQ36" s="137"/>
      <c r="GR36" s="137"/>
      <c r="GS36" s="137"/>
      <c r="GT36" s="137"/>
      <c r="GU36" s="137"/>
      <c r="GV36" s="137"/>
      <c r="GW36" s="137"/>
      <c r="GX36" s="137"/>
      <c r="GY36" s="137"/>
      <c r="GZ36" s="137"/>
      <c r="HA36" s="137"/>
      <c r="HB36" s="137"/>
      <c r="HC36" s="137"/>
      <c r="HD36" s="137"/>
      <c r="HE36" s="137"/>
      <c r="HF36" s="137"/>
      <c r="HG36" s="137"/>
      <c r="HH36" s="137"/>
      <c r="HI36" s="137"/>
      <c r="HJ36" s="137"/>
      <c r="HK36" s="137"/>
      <c r="HL36" s="137"/>
      <c r="HM36" s="137"/>
      <c r="HN36" s="137"/>
      <c r="HO36" s="137"/>
      <c r="HP36" s="137"/>
      <c r="HQ36" s="137"/>
      <c r="HR36" s="137"/>
      <c r="HS36" s="137"/>
      <c r="HT36" s="137"/>
      <c r="HU36" s="137"/>
      <c r="HV36" s="137"/>
      <c r="HW36" s="137"/>
      <c r="HX36" s="137"/>
      <c r="HY36" s="137"/>
      <c r="HZ36" s="137"/>
      <c r="IA36" s="137"/>
      <c r="IB36" s="137"/>
      <c r="IC36" s="137"/>
      <c r="ID36" s="137"/>
      <c r="IE36" s="137"/>
      <c r="IF36" s="137"/>
      <c r="IG36" s="137"/>
      <c r="IH36" s="137"/>
      <c r="II36" s="137"/>
      <c r="IJ36" s="137"/>
      <c r="IK36" s="137"/>
      <c r="IL36" s="137"/>
      <c r="IM36" s="137"/>
      <c r="IN36" s="137"/>
      <c r="IO36" s="137"/>
      <c r="IP36" s="137"/>
      <c r="IQ36" s="137"/>
      <c r="IR36" s="137"/>
      <c r="IS36" s="137"/>
      <c r="IT36" s="137"/>
      <c r="IU36" s="137"/>
      <c r="IV36" s="137"/>
      <c r="IW36" s="137"/>
      <c r="IX36" s="137"/>
      <c r="IY36" s="137"/>
      <c r="IZ36" s="137"/>
      <c r="JA36" s="137"/>
      <c r="JB36" s="137"/>
      <c r="JC36" s="137"/>
      <c r="JD36" s="137"/>
      <c r="JE36" s="137"/>
      <c r="JF36" s="137"/>
      <c r="JG36" s="137"/>
      <c r="JH36" s="137"/>
      <c r="JI36" s="137"/>
      <c r="JJ36" s="137"/>
      <c r="JK36" s="137"/>
      <c r="JL36" s="137"/>
      <c r="JM36" s="137"/>
      <c r="JN36" s="137"/>
      <c r="JO36" s="137"/>
      <c r="JP36" s="137"/>
      <c r="JQ36" s="137"/>
      <c r="JR36" s="137"/>
      <c r="JS36" s="137"/>
      <c r="JT36" s="137"/>
      <c r="JU36" s="137"/>
      <c r="JV36" s="137"/>
      <c r="JW36" s="137"/>
      <c r="JX36" s="137"/>
      <c r="JY36" s="137"/>
      <c r="JZ36" s="137"/>
      <c r="KA36" s="137"/>
      <c r="KB36" s="137"/>
      <c r="KC36" s="137"/>
      <c r="KD36" s="137"/>
      <c r="KE36" s="137"/>
      <c r="KF36" s="137"/>
      <c r="KG36" s="137"/>
      <c r="KH36" s="137"/>
      <c r="KI36" s="137"/>
      <c r="KJ36" s="137"/>
      <c r="KK36" s="137"/>
      <c r="KL36" s="135" t="s">
        <v>525</v>
      </c>
      <c r="KM36" s="137"/>
      <c r="KN36" s="137"/>
      <c r="KO36" s="137"/>
      <c r="KP36" s="136">
        <f t="shared" si="46"/>
        <v>317</v>
      </c>
      <c r="KQ36" s="136">
        <v>179.0</v>
      </c>
      <c r="KR36" s="136">
        <v>159.0</v>
      </c>
      <c r="KS36" s="136">
        <v>8.0</v>
      </c>
      <c r="KT36" s="136">
        <v>1.0</v>
      </c>
      <c r="KU36" s="135" t="s">
        <v>527</v>
      </c>
      <c r="KV36" s="137"/>
      <c r="KW36" s="137"/>
      <c r="KX36" s="137"/>
      <c r="KY36" s="137"/>
      <c r="KZ36" s="137"/>
      <c r="LA36" s="137"/>
      <c r="LB36" s="137"/>
      <c r="LC36" s="137"/>
      <c r="LD36" s="137"/>
      <c r="LE36" s="137"/>
      <c r="LF36" s="137"/>
      <c r="LG36" s="137"/>
      <c r="LH36" s="137"/>
      <c r="LI36" s="137"/>
      <c r="LJ36" s="137"/>
      <c r="LK36" s="137"/>
      <c r="LL36" s="137"/>
      <c r="LM36" s="137"/>
      <c r="LN36" s="137"/>
      <c r="LO36" s="137"/>
      <c r="LP36" s="137"/>
      <c r="LQ36" s="137"/>
      <c r="LR36" s="137"/>
      <c r="LS36" s="137"/>
      <c r="LT36" s="137"/>
      <c r="LU36" s="137"/>
      <c r="LV36" s="137"/>
      <c r="LW36" s="137"/>
      <c r="LX36" s="137"/>
      <c r="LY36" s="137"/>
      <c r="LZ36" s="137"/>
      <c r="MA36" s="137"/>
      <c r="MB36" s="137"/>
      <c r="MC36" s="137"/>
      <c r="MD36" s="137"/>
      <c r="ME36" s="137"/>
      <c r="MF36" s="137"/>
      <c r="MG36" s="137"/>
      <c r="MH36" s="137"/>
      <c r="MI36" s="137"/>
      <c r="MJ36" s="137"/>
      <c r="MK36" s="137"/>
      <c r="ML36" s="137"/>
      <c r="MM36" s="137"/>
      <c r="MN36" s="137"/>
      <c r="MO36" s="137"/>
      <c r="MP36" s="137"/>
      <c r="MQ36" s="137"/>
      <c r="MR36" s="135" t="s">
        <v>500</v>
      </c>
      <c r="MS36" s="135" t="s">
        <v>500</v>
      </c>
      <c r="MT36" s="135" t="s">
        <v>500</v>
      </c>
    </row>
    <row r="37" ht="27.0" customHeight="1">
      <c r="A37" s="13" t="s">
        <v>49</v>
      </c>
      <c r="B37" s="14"/>
      <c r="C37" s="182" t="s">
        <v>49</v>
      </c>
      <c r="D37" s="135" t="s">
        <v>529</v>
      </c>
      <c r="E37" s="135"/>
      <c r="F37" s="136">
        <v>8.0</v>
      </c>
      <c r="G37" s="137"/>
      <c r="H37" s="135" t="s">
        <v>443</v>
      </c>
      <c r="I37" s="137"/>
      <c r="J37" s="137" t="s">
        <v>444</v>
      </c>
      <c r="K37" s="164">
        <v>42298.0</v>
      </c>
      <c r="L37" s="135" t="s">
        <v>446</v>
      </c>
      <c r="M37" s="138" t="s">
        <v>530</v>
      </c>
      <c r="N37" s="135" t="str">
        <f t="shared" si="35"/>
        <v>23 (25)</v>
      </c>
      <c r="O37" s="135"/>
      <c r="P37" s="135" t="str">
        <f t="shared" si="36"/>
        <v/>
      </c>
      <c r="Q37" s="135"/>
      <c r="R37" s="135" t="str">
        <f t="shared" si="37"/>
        <v/>
      </c>
      <c r="S37" s="135" t="str">
        <f t="shared" si="38"/>
        <v/>
      </c>
      <c r="T37" s="135" t="str">
        <f t="shared" si="39"/>
        <v/>
      </c>
      <c r="U37" s="135"/>
      <c r="V37" s="135"/>
      <c r="W37" s="135"/>
      <c r="X37" s="136">
        <v>332.0</v>
      </c>
      <c r="Y37" s="164">
        <v>42304.0</v>
      </c>
      <c r="Z37" s="140">
        <v>0.5055555555555555</v>
      </c>
      <c r="AA37" s="140">
        <v>0.5070949074074074</v>
      </c>
      <c r="AB37" s="140">
        <v>0.5116898148148148</v>
      </c>
      <c r="AC37" s="143"/>
      <c r="AD37" s="164">
        <v>42304.0</v>
      </c>
      <c r="AE37" s="140">
        <v>0.6895833333333333</v>
      </c>
      <c r="AF37" s="140">
        <v>0.6986689814814815</v>
      </c>
      <c r="AG37" s="140">
        <v>0.7014467592592593</v>
      </c>
      <c r="AH37" s="136">
        <v>15.0</v>
      </c>
      <c r="AI37" s="135"/>
      <c r="AJ37" s="135"/>
      <c r="AK37" s="135"/>
      <c r="AL37" s="135"/>
      <c r="AM37" s="135"/>
      <c r="AN37" s="135"/>
      <c r="AO37" s="135"/>
      <c r="AP37" s="135"/>
      <c r="AQ37" s="135"/>
      <c r="AR37" s="135"/>
      <c r="AS37" s="135"/>
      <c r="AT37" s="135"/>
      <c r="AU37" s="135"/>
      <c r="AV37" s="135"/>
      <c r="AW37" s="136">
        <v>1.2</v>
      </c>
      <c r="AX37" s="136">
        <v>5.58</v>
      </c>
      <c r="AY37" s="136">
        <v>0.0</v>
      </c>
      <c r="AZ37" s="136">
        <v>0.0</v>
      </c>
      <c r="BA37" s="136">
        <v>0.0</v>
      </c>
      <c r="BB37" s="140">
        <v>0.4888888888888889</v>
      </c>
      <c r="BC37" s="136">
        <v>7.473</v>
      </c>
      <c r="BD37" s="136">
        <v>37.6</v>
      </c>
      <c r="BE37" s="136">
        <v>135.0</v>
      </c>
      <c r="BF37" s="136">
        <v>27.6</v>
      </c>
      <c r="BG37" s="136">
        <v>137.0</v>
      </c>
      <c r="BH37" s="136">
        <v>4.1</v>
      </c>
      <c r="BI37" s="136">
        <v>1.4</v>
      </c>
      <c r="BJ37" s="136">
        <v>175.0</v>
      </c>
      <c r="BK37" s="136">
        <v>12.2</v>
      </c>
      <c r="BL37" s="136">
        <v>12.9</v>
      </c>
      <c r="BM37" s="136">
        <v>0.7</v>
      </c>
      <c r="BN37" s="140">
        <v>0.5194444444444445</v>
      </c>
      <c r="BO37" s="143"/>
      <c r="BP37" s="136">
        <v>7.308</v>
      </c>
      <c r="BQ37" s="136">
        <v>45.5</v>
      </c>
      <c r="BR37" s="136">
        <v>97.0</v>
      </c>
      <c r="BS37" s="136">
        <v>22.8</v>
      </c>
      <c r="BT37" s="136">
        <v>145.0</v>
      </c>
      <c r="BU37" s="136">
        <v>2.9</v>
      </c>
      <c r="BV37" s="136">
        <v>1.19</v>
      </c>
      <c r="BW37" s="136">
        <v>142.0</v>
      </c>
      <c r="BX37" s="136">
        <v>12.9</v>
      </c>
      <c r="BY37" s="143"/>
      <c r="BZ37" s="137"/>
      <c r="CA37" s="137"/>
      <c r="CB37" s="137"/>
      <c r="CC37" s="137"/>
      <c r="CD37" s="137"/>
      <c r="CE37" s="137"/>
      <c r="CF37" s="137"/>
      <c r="CG37" s="137"/>
      <c r="CH37" s="137"/>
      <c r="CI37" s="137"/>
      <c r="CJ37" s="143"/>
      <c r="CK37" s="137"/>
      <c r="CL37" s="137"/>
      <c r="CM37" s="137"/>
      <c r="CN37" s="137"/>
      <c r="CO37" s="137"/>
      <c r="CP37" s="137"/>
      <c r="CQ37" s="137"/>
      <c r="CR37" s="137"/>
      <c r="CS37" s="137"/>
      <c r="CT37" s="137"/>
      <c r="CU37" s="145">
        <v>4.62962962962963E-4</v>
      </c>
      <c r="CV37" s="145">
        <v>0.0015393518518518519</v>
      </c>
      <c r="CW37" s="148"/>
      <c r="CX37" s="145">
        <v>0.005381944444444444</v>
      </c>
      <c r="CY37" s="145">
        <v>0.007638888888888889</v>
      </c>
      <c r="CZ37" s="145">
        <v>0.00917824074074074</v>
      </c>
      <c r="DA37" s="145">
        <v>0.013194444444444444</v>
      </c>
      <c r="DB37" s="145">
        <v>0.013773148148148149</v>
      </c>
      <c r="DC37" s="136">
        <v>139.0</v>
      </c>
      <c r="DD37" s="136">
        <v>91.0</v>
      </c>
      <c r="DE37" s="136">
        <v>48.0</v>
      </c>
      <c r="DF37" s="136">
        <v>107.0</v>
      </c>
      <c r="DG37" s="136">
        <f t="shared" si="40"/>
        <v>107</v>
      </c>
      <c r="DH37" s="136">
        <v>57.0</v>
      </c>
      <c r="DI37" s="136">
        <v>48.0</v>
      </c>
      <c r="DJ37" s="136">
        <v>9.0</v>
      </c>
      <c r="DK37" s="136">
        <v>51.0</v>
      </c>
      <c r="DL37" s="136">
        <f t="shared" si="41"/>
        <v>51</v>
      </c>
      <c r="DM37" s="136">
        <v>203.0</v>
      </c>
      <c r="DN37" s="136">
        <v>132.0</v>
      </c>
      <c r="DO37" s="145">
        <v>0.005671296296296297</v>
      </c>
      <c r="DP37" s="165">
        <f t="shared" si="42"/>
        <v>155.6666667</v>
      </c>
      <c r="DQ37" s="136">
        <v>65.0</v>
      </c>
      <c r="DR37" s="136">
        <v>33.0</v>
      </c>
      <c r="DS37" s="145">
        <v>0.0021180555555555558</v>
      </c>
      <c r="DT37" s="166">
        <f t="shared" si="43"/>
        <v>43.66666667</v>
      </c>
      <c r="DU37" s="136">
        <v>135.0</v>
      </c>
      <c r="DV37" s="136">
        <v>198.0</v>
      </c>
      <c r="DW37" s="145">
        <v>0.00619212962962963</v>
      </c>
      <c r="DX37" s="165">
        <f t="shared" si="44"/>
        <v>156</v>
      </c>
      <c r="DY37" s="136">
        <v>32.0</v>
      </c>
      <c r="DZ37" s="136">
        <v>67.0</v>
      </c>
      <c r="EA37" s="145">
        <v>0.0015046296296296296</v>
      </c>
      <c r="EB37" s="165">
        <f t="shared" si="45"/>
        <v>43.66666667</v>
      </c>
      <c r="EC37" s="136">
        <v>128.0</v>
      </c>
      <c r="ED37" s="136">
        <v>78.0</v>
      </c>
      <c r="EE37" s="136">
        <v>145.0</v>
      </c>
      <c r="EF37" s="136">
        <v>85.0</v>
      </c>
      <c r="EG37" s="141">
        <v>0.011400462962962963</v>
      </c>
      <c r="EH37" s="151">
        <v>16.3477</v>
      </c>
      <c r="EI37" s="168"/>
      <c r="EJ37" s="167" t="s">
        <v>531</v>
      </c>
      <c r="EK37" s="177">
        <v>0.0</v>
      </c>
      <c r="EL37" s="167" t="s">
        <v>532</v>
      </c>
      <c r="EM37" s="177">
        <v>3.0</v>
      </c>
      <c r="EN37" s="167" t="s">
        <v>533</v>
      </c>
      <c r="EO37" s="177">
        <v>3.0</v>
      </c>
      <c r="EP37" s="177">
        <v>0.0</v>
      </c>
      <c r="EQ37" s="177">
        <v>3.0</v>
      </c>
      <c r="ER37" s="177">
        <v>3.0</v>
      </c>
      <c r="ES37" s="177">
        <v>0.0</v>
      </c>
      <c r="ET37" s="177">
        <v>0.0</v>
      </c>
      <c r="EU37" s="177">
        <v>0.0</v>
      </c>
      <c r="EV37" s="177">
        <v>12.0</v>
      </c>
      <c r="EW37" s="177">
        <v>0.0</v>
      </c>
      <c r="EX37" s="177">
        <v>0.0</v>
      </c>
      <c r="EY37" s="177">
        <v>0.0</v>
      </c>
      <c r="EZ37" s="177">
        <v>0.0</v>
      </c>
      <c r="FA37" s="177">
        <v>0.0</v>
      </c>
      <c r="FB37" s="177">
        <v>0.0</v>
      </c>
      <c r="FC37" s="177">
        <v>0.0</v>
      </c>
      <c r="FD37" s="177">
        <v>0.0</v>
      </c>
      <c r="FE37" s="177">
        <v>0.0</v>
      </c>
      <c r="FF37" s="177">
        <v>0.0</v>
      </c>
      <c r="FG37" s="177">
        <v>0.0</v>
      </c>
      <c r="FH37" s="177">
        <v>0.0</v>
      </c>
      <c r="FI37" s="177">
        <v>10.0</v>
      </c>
      <c r="FJ37" s="177">
        <v>25.0</v>
      </c>
      <c r="FK37" s="177">
        <v>23.0</v>
      </c>
      <c r="FL37" s="167" t="s">
        <v>534</v>
      </c>
      <c r="FM37" s="167"/>
      <c r="FN37" s="167"/>
      <c r="FO37" s="167"/>
      <c r="FP37" s="167"/>
      <c r="FQ37" s="167"/>
      <c r="FR37" s="167"/>
      <c r="FS37" s="167"/>
      <c r="FT37" s="167"/>
      <c r="FU37" s="167"/>
      <c r="FV37" s="167"/>
      <c r="FW37" s="167"/>
      <c r="FX37" s="167"/>
      <c r="FY37" s="167"/>
      <c r="FZ37" s="167"/>
      <c r="GA37" s="167"/>
      <c r="GB37" s="167"/>
      <c r="GC37" s="167"/>
      <c r="GD37" s="167"/>
      <c r="GE37" s="167"/>
      <c r="GF37" s="167"/>
      <c r="GG37" s="167"/>
      <c r="GH37" s="167"/>
      <c r="GI37" s="167"/>
      <c r="GJ37" s="167"/>
      <c r="GK37" s="167"/>
      <c r="GL37" s="167"/>
      <c r="GM37" s="167"/>
      <c r="GN37" s="167"/>
      <c r="GO37" s="167"/>
      <c r="GP37" s="167"/>
      <c r="GQ37" s="167"/>
      <c r="GR37" s="167"/>
      <c r="GS37" s="167"/>
      <c r="GT37" s="167"/>
      <c r="GU37" s="167"/>
      <c r="GV37" s="167"/>
      <c r="GW37" s="167"/>
      <c r="GX37" s="167"/>
      <c r="GY37" s="167"/>
      <c r="GZ37" s="167"/>
      <c r="HA37" s="167"/>
      <c r="HB37" s="167"/>
      <c r="HC37" s="167"/>
      <c r="HD37" s="167"/>
      <c r="HE37" s="167"/>
      <c r="HF37" s="167"/>
      <c r="HG37" s="167"/>
      <c r="HH37" s="167"/>
      <c r="HI37" s="167"/>
      <c r="HJ37" s="167"/>
      <c r="HK37" s="167"/>
      <c r="HL37" s="167"/>
      <c r="HM37" s="167"/>
      <c r="HN37" s="167"/>
      <c r="HO37" s="167"/>
      <c r="HP37" s="167"/>
      <c r="HQ37" s="167"/>
      <c r="HR37" s="167"/>
      <c r="HS37" s="167"/>
      <c r="HT37" s="167"/>
      <c r="HU37" s="167"/>
      <c r="HV37" s="167"/>
      <c r="HW37" s="167"/>
      <c r="HX37" s="167"/>
      <c r="HY37" s="167"/>
      <c r="HZ37" s="167"/>
      <c r="IA37" s="167"/>
      <c r="IB37" s="167"/>
      <c r="IC37" s="167"/>
      <c r="ID37" s="167"/>
      <c r="IE37" s="167"/>
      <c r="IF37" s="167"/>
      <c r="IG37" s="167"/>
      <c r="IH37" s="167"/>
      <c r="II37" s="167"/>
      <c r="IJ37" s="167"/>
      <c r="IK37" s="167"/>
      <c r="IL37" s="167"/>
      <c r="IM37" s="167"/>
      <c r="IN37" s="167"/>
      <c r="IO37" s="167"/>
      <c r="IP37" s="167"/>
      <c r="IQ37" s="167"/>
      <c r="IR37" s="167"/>
      <c r="IS37" s="167"/>
      <c r="IT37" s="167"/>
      <c r="IU37" s="167"/>
      <c r="IV37" s="167"/>
      <c r="IW37" s="167"/>
      <c r="IX37" s="167"/>
      <c r="IY37" s="167"/>
      <c r="IZ37" s="167"/>
      <c r="JA37" s="167"/>
      <c r="JB37" s="167"/>
      <c r="JC37" s="167"/>
      <c r="JD37" s="168"/>
      <c r="JE37" s="167"/>
      <c r="JF37" s="167"/>
      <c r="JG37" s="167"/>
      <c r="JH37" s="167"/>
      <c r="JI37" s="167"/>
      <c r="JJ37" s="167"/>
      <c r="JK37" s="167"/>
      <c r="JL37" s="168"/>
      <c r="JM37" s="167"/>
      <c r="JN37" s="167"/>
      <c r="JO37" s="167"/>
      <c r="JP37" s="167"/>
      <c r="JQ37" s="167"/>
      <c r="JR37" s="167"/>
      <c r="JS37" s="167"/>
      <c r="JT37" s="167"/>
      <c r="JU37" s="167"/>
      <c r="JV37" s="167"/>
      <c r="JW37" s="167"/>
      <c r="JX37" s="167"/>
      <c r="JY37" s="167"/>
      <c r="JZ37" s="167"/>
      <c r="KA37" s="167"/>
      <c r="KB37" s="168"/>
      <c r="KC37" s="168"/>
      <c r="KD37" s="137"/>
      <c r="KE37" s="137"/>
      <c r="KF37" s="164">
        <v>42290.0</v>
      </c>
      <c r="KG37" s="137"/>
      <c r="KH37" s="137"/>
      <c r="KI37" s="137"/>
      <c r="KJ37" s="137"/>
      <c r="KK37" s="137"/>
      <c r="KL37" s="135" t="s">
        <v>44</v>
      </c>
      <c r="KM37" s="137"/>
      <c r="KN37" s="137"/>
      <c r="KO37" s="137"/>
      <c r="KP37" s="136">
        <f t="shared" si="46"/>
        <v>332</v>
      </c>
      <c r="KQ37" s="136">
        <v>175.0</v>
      </c>
      <c r="KR37" s="136">
        <v>142.0</v>
      </c>
      <c r="KS37" s="136">
        <v>8.0</v>
      </c>
      <c r="KT37" s="137"/>
      <c r="KU37" s="136">
        <v>23.0</v>
      </c>
      <c r="KV37" s="137"/>
      <c r="KW37" s="137"/>
      <c r="KX37" s="137"/>
      <c r="KY37" s="137"/>
      <c r="KZ37" s="137"/>
      <c r="LA37" s="137"/>
      <c r="LB37" s="137"/>
      <c r="LC37" s="137"/>
      <c r="LD37" s="137"/>
      <c r="LE37" s="137"/>
      <c r="LF37" s="137"/>
      <c r="LG37" s="137"/>
      <c r="LH37" s="137"/>
      <c r="LI37" s="137"/>
      <c r="LJ37" s="137"/>
      <c r="LK37" s="137"/>
      <c r="LL37" s="137"/>
      <c r="LM37" s="137"/>
      <c r="LN37" s="137"/>
      <c r="LO37" s="137"/>
      <c r="LP37" s="137"/>
      <c r="LQ37" s="137"/>
      <c r="LR37" s="137"/>
      <c r="LS37" s="137"/>
      <c r="LT37" s="137"/>
      <c r="LU37" s="137"/>
      <c r="LV37" s="137"/>
      <c r="LW37" s="137"/>
      <c r="LX37" s="137"/>
      <c r="LY37" s="137"/>
      <c r="LZ37" s="137"/>
      <c r="MA37" s="137"/>
      <c r="MB37" s="137"/>
      <c r="MC37" s="137"/>
      <c r="MD37" s="137"/>
      <c r="ME37" s="137"/>
      <c r="MF37" s="137"/>
      <c r="MG37" s="137"/>
      <c r="MH37" s="137"/>
      <c r="MI37" s="137"/>
      <c r="MJ37" s="137"/>
      <c r="MK37" s="137"/>
      <c r="ML37" s="137"/>
      <c r="MM37" s="137"/>
      <c r="MN37" s="137"/>
      <c r="MO37" s="137"/>
      <c r="MP37" s="137"/>
      <c r="MQ37" s="137"/>
      <c r="MR37" s="137"/>
      <c r="MS37" s="137"/>
      <c r="MT37" s="137"/>
    </row>
    <row r="38" ht="27.0" customHeight="1">
      <c r="A38" s="13" t="s">
        <v>50</v>
      </c>
      <c r="B38" s="17"/>
      <c r="C38" s="163" t="s">
        <v>50</v>
      </c>
      <c r="D38" s="183" t="s">
        <v>514</v>
      </c>
      <c r="E38" s="137"/>
      <c r="F38" s="136">
        <v>8.0</v>
      </c>
      <c r="G38" s="137"/>
      <c r="H38" s="135" t="s">
        <v>443</v>
      </c>
      <c r="I38" s="137"/>
      <c r="J38" s="137" t="s">
        <v>444</v>
      </c>
      <c r="K38" s="164">
        <v>42285.0</v>
      </c>
      <c r="L38" s="137" t="s">
        <v>446</v>
      </c>
      <c r="M38" s="179" t="s">
        <v>535</v>
      </c>
      <c r="N38" s="135" t="str">
        <f t="shared" si="35"/>
        <v>27(19)</v>
      </c>
      <c r="O38" s="137"/>
      <c r="P38" s="135" t="str">
        <f t="shared" si="36"/>
        <v/>
      </c>
      <c r="Q38" s="137"/>
      <c r="R38" s="135" t="str">
        <f t="shared" si="37"/>
        <v/>
      </c>
      <c r="S38" s="135" t="str">
        <f t="shared" si="38"/>
        <v/>
      </c>
      <c r="T38" s="135" t="str">
        <f t="shared" si="39"/>
        <v/>
      </c>
      <c r="U38" s="137"/>
      <c r="V38" s="137"/>
      <c r="W38" s="137"/>
      <c r="X38" s="136">
        <v>373.0</v>
      </c>
      <c r="Y38" s="164">
        <v>42300.0</v>
      </c>
      <c r="Z38" s="140">
        <v>0.48125</v>
      </c>
      <c r="AA38" s="140">
        <v>0.9825810185185185</v>
      </c>
      <c r="AB38" s="140">
        <v>0.9874189814814814</v>
      </c>
      <c r="AC38" s="184"/>
      <c r="AD38" s="164">
        <v>42300.0</v>
      </c>
      <c r="AE38" s="140">
        <v>0.6881944444444444</v>
      </c>
      <c r="AF38" s="140">
        <v>0.6990277777777778</v>
      </c>
      <c r="AG38" s="140">
        <v>0.7026736111111112</v>
      </c>
      <c r="AH38" s="136">
        <v>24.0</v>
      </c>
      <c r="AI38" s="137"/>
      <c r="AJ38" s="137"/>
      <c r="AK38" s="137"/>
      <c r="AL38" s="137"/>
      <c r="AM38" s="137"/>
      <c r="AN38" s="137"/>
      <c r="AO38" s="137"/>
      <c r="AP38" s="137"/>
      <c r="AQ38" s="137"/>
      <c r="AR38" s="137"/>
      <c r="AS38" s="137"/>
      <c r="AT38" s="137"/>
      <c r="AU38" s="137"/>
      <c r="AV38" s="137"/>
      <c r="AW38" s="136">
        <v>1.7</v>
      </c>
      <c r="AX38" s="136">
        <v>4.3</v>
      </c>
      <c r="AY38" s="136">
        <v>0.0</v>
      </c>
      <c r="AZ38" s="136">
        <v>0.0</v>
      </c>
      <c r="BA38" s="136">
        <v>0.0</v>
      </c>
      <c r="BB38" s="140">
        <v>0.46597222222222223</v>
      </c>
      <c r="BC38" s="136">
        <v>7.493</v>
      </c>
      <c r="BD38" s="136">
        <v>35.4</v>
      </c>
      <c r="BE38" s="136">
        <v>191.0</v>
      </c>
      <c r="BF38" s="136">
        <v>27.1</v>
      </c>
      <c r="BG38" s="136">
        <v>138.0</v>
      </c>
      <c r="BH38" s="136">
        <v>3.8</v>
      </c>
      <c r="BI38" s="136">
        <v>1.41</v>
      </c>
      <c r="BJ38" s="136">
        <v>167.0</v>
      </c>
      <c r="BK38" s="136">
        <v>13.9</v>
      </c>
      <c r="BL38" s="136">
        <v>14.6</v>
      </c>
      <c r="BM38" s="136">
        <v>0.7</v>
      </c>
      <c r="BN38" s="140">
        <v>0.4951388888888889</v>
      </c>
      <c r="BO38" s="143"/>
      <c r="BP38" s="136">
        <v>7.365</v>
      </c>
      <c r="BQ38" s="136">
        <v>37.9</v>
      </c>
      <c r="BR38" s="136">
        <v>80.0</v>
      </c>
      <c r="BS38" s="136">
        <v>21.7</v>
      </c>
      <c r="BT38" s="136">
        <v>143.0</v>
      </c>
      <c r="BU38" s="136">
        <v>3.2</v>
      </c>
      <c r="BV38" s="136">
        <v>1.09</v>
      </c>
      <c r="BW38" s="136">
        <v>153.0</v>
      </c>
      <c r="BX38" s="136">
        <v>14.6</v>
      </c>
      <c r="BY38" s="143"/>
      <c r="BZ38" s="137"/>
      <c r="CA38" s="137"/>
      <c r="CB38" s="137"/>
      <c r="CC38" s="137"/>
      <c r="CD38" s="137"/>
      <c r="CE38" s="137"/>
      <c r="CF38" s="137"/>
      <c r="CG38" s="137"/>
      <c r="CH38" s="137"/>
      <c r="CI38" s="137"/>
      <c r="CJ38" s="143"/>
      <c r="CK38" s="137"/>
      <c r="CL38" s="137"/>
      <c r="CM38" s="137"/>
      <c r="CN38" s="137"/>
      <c r="CO38" s="137"/>
      <c r="CP38" s="137"/>
      <c r="CQ38" s="137"/>
      <c r="CR38" s="137"/>
      <c r="CS38" s="137"/>
      <c r="CT38" s="137"/>
      <c r="CU38" s="145">
        <v>8.449074074074074E-4</v>
      </c>
      <c r="CV38" s="145">
        <v>0.0013310185185185185</v>
      </c>
      <c r="CW38" s="148"/>
      <c r="CX38" s="145">
        <v>0.006805555555555555</v>
      </c>
      <c r="CY38" s="145">
        <v>0.5416666666666666</v>
      </c>
      <c r="CZ38" s="145">
        <v>0.6215277777777778</v>
      </c>
      <c r="DA38" s="145">
        <v>0.875</v>
      </c>
      <c r="DB38" s="145">
        <v>0.9118055555555555</v>
      </c>
      <c r="DC38" s="136">
        <v>153.0</v>
      </c>
      <c r="DD38" s="136">
        <v>88.0</v>
      </c>
      <c r="DE38" s="136">
        <v>65.0</v>
      </c>
      <c r="DF38" s="136">
        <v>110.0</v>
      </c>
      <c r="DG38" s="136">
        <f t="shared" si="40"/>
        <v>109.6666667</v>
      </c>
      <c r="DH38" s="137" t="s">
        <v>536</v>
      </c>
      <c r="DI38" s="137" t="s">
        <v>536</v>
      </c>
      <c r="DJ38" s="137" t="s">
        <v>536</v>
      </c>
      <c r="DK38" s="137" t="s">
        <v>536</v>
      </c>
      <c r="DL38" s="137"/>
      <c r="DM38" s="136">
        <v>228.0</v>
      </c>
      <c r="DN38" s="136">
        <v>128.0</v>
      </c>
      <c r="DO38" s="145">
        <v>0.004664351851851852</v>
      </c>
      <c r="DP38" s="165">
        <f t="shared" si="42"/>
        <v>161.3333333</v>
      </c>
      <c r="DQ38" s="136">
        <v>84.0</v>
      </c>
      <c r="DR38" s="136">
        <v>33.0</v>
      </c>
      <c r="DS38" s="145">
        <v>0.001400462962962963</v>
      </c>
      <c r="DT38" s="166">
        <f t="shared" si="43"/>
        <v>50</v>
      </c>
      <c r="DU38" s="136">
        <v>129.0</v>
      </c>
      <c r="DV38" s="136">
        <v>226.0</v>
      </c>
      <c r="DW38" s="145">
        <v>0.004976851851851852</v>
      </c>
      <c r="DX38" s="165">
        <f t="shared" si="44"/>
        <v>161.3333333</v>
      </c>
      <c r="DY38" s="136">
        <v>33.0</v>
      </c>
      <c r="DZ38" s="136">
        <v>85.0</v>
      </c>
      <c r="EA38" s="145">
        <v>0.0012731481481481483</v>
      </c>
      <c r="EB38" s="165">
        <f t="shared" si="45"/>
        <v>50.33333333</v>
      </c>
      <c r="EC38" s="136">
        <v>192.0</v>
      </c>
      <c r="ED38" s="136">
        <v>113.0</v>
      </c>
      <c r="EE38" s="185">
        <v>97.0</v>
      </c>
      <c r="EF38" s="185">
        <v>52.0</v>
      </c>
      <c r="EG38" s="145">
        <v>0.011863425925925927</v>
      </c>
      <c r="EH38" s="151">
        <v>16.2357</v>
      </c>
      <c r="EI38" s="168"/>
      <c r="EJ38" s="167" t="s">
        <v>527</v>
      </c>
      <c r="EK38" s="177">
        <v>0.0</v>
      </c>
      <c r="EL38" s="167" t="s">
        <v>537</v>
      </c>
      <c r="EM38" s="177">
        <v>3.0</v>
      </c>
      <c r="EN38" s="167" t="s">
        <v>538</v>
      </c>
      <c r="EO38" s="167" t="s">
        <v>537</v>
      </c>
      <c r="EP38" s="177">
        <v>0.0</v>
      </c>
      <c r="EQ38" s="177">
        <v>3.0</v>
      </c>
      <c r="ER38" s="177">
        <v>3.0</v>
      </c>
      <c r="ES38" s="177">
        <v>0.0</v>
      </c>
      <c r="ET38" s="177">
        <v>0.0</v>
      </c>
      <c r="EU38" s="177">
        <v>0.0</v>
      </c>
      <c r="EV38" s="167" t="s">
        <v>539</v>
      </c>
      <c r="EW38" s="177">
        <v>0.0</v>
      </c>
      <c r="EX38" s="177">
        <v>0.0</v>
      </c>
      <c r="EY38" s="167" t="s">
        <v>540</v>
      </c>
      <c r="EZ38" s="167" t="s">
        <v>540</v>
      </c>
      <c r="FA38" s="177">
        <v>0.0</v>
      </c>
      <c r="FB38" s="177">
        <v>0.0</v>
      </c>
      <c r="FC38" s="177">
        <v>0.0</v>
      </c>
      <c r="FD38" s="177">
        <v>0.0</v>
      </c>
      <c r="FE38" s="177">
        <v>0.0</v>
      </c>
      <c r="FF38" s="177">
        <v>0.0</v>
      </c>
      <c r="FG38" s="177">
        <v>0.0</v>
      </c>
      <c r="FH38" s="177">
        <v>0.0</v>
      </c>
      <c r="FI38" s="177">
        <v>10.0</v>
      </c>
      <c r="FJ38" s="177">
        <v>27.0</v>
      </c>
      <c r="FK38" s="177">
        <v>19.0</v>
      </c>
      <c r="FL38" s="167" t="s">
        <v>541</v>
      </c>
      <c r="FM38" s="168"/>
      <c r="FN38" s="168"/>
      <c r="FO38" s="168"/>
      <c r="FP38" s="168"/>
      <c r="FQ38" s="168"/>
      <c r="FR38" s="168"/>
      <c r="FS38" s="168"/>
      <c r="FT38" s="168"/>
      <c r="FU38" s="168"/>
      <c r="FV38" s="168"/>
      <c r="FW38" s="168"/>
      <c r="FX38" s="168"/>
      <c r="FY38" s="168"/>
      <c r="FZ38" s="168"/>
      <c r="GA38" s="168"/>
      <c r="GB38" s="168"/>
      <c r="GC38" s="168"/>
      <c r="GD38" s="168"/>
      <c r="GE38" s="168"/>
      <c r="GF38" s="168"/>
      <c r="GG38" s="168"/>
      <c r="GH38" s="168"/>
      <c r="GI38" s="168"/>
      <c r="GJ38" s="168"/>
      <c r="GK38" s="168"/>
      <c r="GL38" s="168"/>
      <c r="GM38" s="168"/>
      <c r="GN38" s="168"/>
      <c r="GO38" s="168"/>
      <c r="GP38" s="168"/>
      <c r="GQ38" s="168"/>
      <c r="GR38" s="168"/>
      <c r="GS38" s="168"/>
      <c r="GT38" s="168"/>
      <c r="GU38" s="168"/>
      <c r="GV38" s="168"/>
      <c r="GW38" s="168"/>
      <c r="GX38" s="168"/>
      <c r="GY38" s="168"/>
      <c r="GZ38" s="168"/>
      <c r="HA38" s="168"/>
      <c r="HB38" s="168"/>
      <c r="HC38" s="168"/>
      <c r="HD38" s="168"/>
      <c r="HE38" s="168"/>
      <c r="HF38" s="168"/>
      <c r="HG38" s="168"/>
      <c r="HH38" s="168"/>
      <c r="HI38" s="168"/>
      <c r="HJ38" s="168"/>
      <c r="HK38" s="168"/>
      <c r="HL38" s="168"/>
      <c r="HM38" s="168"/>
      <c r="HN38" s="168"/>
      <c r="HO38" s="168"/>
      <c r="HP38" s="168"/>
      <c r="HQ38" s="168"/>
      <c r="HR38" s="168"/>
      <c r="HS38" s="168"/>
      <c r="HT38" s="168"/>
      <c r="HU38" s="168"/>
      <c r="HV38" s="168"/>
      <c r="HW38" s="168"/>
      <c r="HX38" s="168"/>
      <c r="HY38" s="168"/>
      <c r="HZ38" s="168"/>
      <c r="IA38" s="168"/>
      <c r="IB38" s="168"/>
      <c r="IC38" s="168"/>
      <c r="ID38" s="168"/>
      <c r="IE38" s="168"/>
      <c r="IF38" s="168"/>
      <c r="IG38" s="168"/>
      <c r="IH38" s="168"/>
      <c r="II38" s="168"/>
      <c r="IJ38" s="168"/>
      <c r="IK38" s="168"/>
      <c r="IL38" s="168"/>
      <c r="IM38" s="168"/>
      <c r="IN38" s="168"/>
      <c r="IO38" s="168"/>
      <c r="IP38" s="168"/>
      <c r="IQ38" s="168"/>
      <c r="IR38" s="168"/>
      <c r="IS38" s="168"/>
      <c r="IT38" s="168"/>
      <c r="IU38" s="168"/>
      <c r="IV38" s="168"/>
      <c r="IW38" s="168"/>
      <c r="IX38" s="168"/>
      <c r="IY38" s="168"/>
      <c r="IZ38" s="168"/>
      <c r="JA38" s="168"/>
      <c r="JB38" s="168"/>
      <c r="JC38" s="168"/>
      <c r="JD38" s="168"/>
      <c r="JE38" s="168"/>
      <c r="JF38" s="168"/>
      <c r="JG38" s="168"/>
      <c r="JH38" s="168"/>
      <c r="JI38" s="168"/>
      <c r="JJ38" s="168"/>
      <c r="JK38" s="168"/>
      <c r="JL38" s="168"/>
      <c r="JM38" s="168"/>
      <c r="JN38" s="168"/>
      <c r="JO38" s="168"/>
      <c r="JP38" s="168"/>
      <c r="JQ38" s="168"/>
      <c r="JR38" s="168"/>
      <c r="JS38" s="168"/>
      <c r="JT38" s="168"/>
      <c r="JU38" s="168"/>
      <c r="JV38" s="168"/>
      <c r="JW38" s="168"/>
      <c r="JX38" s="168"/>
      <c r="JY38" s="168"/>
      <c r="JZ38" s="168"/>
      <c r="KA38" s="168"/>
      <c r="KB38" s="168"/>
      <c r="KC38" s="168"/>
      <c r="KD38" s="137"/>
      <c r="KE38" s="137"/>
      <c r="KF38" s="164">
        <v>42276.0</v>
      </c>
      <c r="KG38" s="137" t="s">
        <v>508</v>
      </c>
      <c r="KH38" s="137"/>
      <c r="KI38" s="137"/>
      <c r="KJ38" s="137"/>
      <c r="KK38" s="137"/>
      <c r="KL38" s="137" t="s">
        <v>44</v>
      </c>
      <c r="KM38" s="137"/>
      <c r="KN38" s="137"/>
      <c r="KO38" s="137"/>
      <c r="KP38" s="136">
        <f t="shared" si="46"/>
        <v>373</v>
      </c>
      <c r="KQ38" s="136">
        <v>167.0</v>
      </c>
      <c r="KR38" s="136">
        <v>153.0</v>
      </c>
      <c r="KS38" s="136">
        <v>8.0</v>
      </c>
      <c r="KT38" s="137"/>
      <c r="KU38" s="136">
        <v>27.0</v>
      </c>
      <c r="KV38" s="137"/>
      <c r="KW38" s="137"/>
      <c r="KX38" s="137"/>
      <c r="KY38" s="137"/>
      <c r="KZ38" s="137"/>
      <c r="LA38" s="137"/>
      <c r="LB38" s="137"/>
      <c r="LC38" s="137"/>
      <c r="LD38" s="137"/>
      <c r="LE38" s="137"/>
      <c r="LF38" s="137"/>
      <c r="LG38" s="137"/>
      <c r="LH38" s="137"/>
      <c r="LI38" s="137"/>
      <c r="LJ38" s="137"/>
      <c r="LK38" s="137"/>
      <c r="LL38" s="137"/>
      <c r="LM38" s="137"/>
      <c r="LN38" s="137"/>
      <c r="LO38" s="137"/>
      <c r="LP38" s="137"/>
      <c r="LQ38" s="137"/>
      <c r="LR38" s="137"/>
      <c r="LS38" s="137"/>
      <c r="LT38" s="137"/>
      <c r="LU38" s="137"/>
      <c r="LV38" s="137"/>
      <c r="LW38" s="137"/>
      <c r="LX38" s="137"/>
      <c r="LY38" s="137"/>
      <c r="LZ38" s="137"/>
      <c r="MA38" s="137"/>
      <c r="MB38" s="137"/>
      <c r="MC38" s="137"/>
      <c r="MD38" s="137"/>
      <c r="ME38" s="137"/>
      <c r="MF38" s="137"/>
      <c r="MG38" s="137"/>
      <c r="MH38" s="137"/>
      <c r="MI38" s="137"/>
      <c r="MJ38" s="137"/>
      <c r="MK38" s="137"/>
      <c r="ML38" s="137"/>
      <c r="MM38" s="137"/>
      <c r="MN38" s="137"/>
      <c r="MO38" s="137"/>
      <c r="MP38" s="137"/>
      <c r="MQ38" s="137"/>
      <c r="MR38" s="137"/>
      <c r="MS38" s="137"/>
      <c r="MT38" s="137"/>
    </row>
    <row r="39">
      <c r="A39" s="13"/>
      <c r="B39" s="19"/>
    </row>
    <row r="40" ht="22.5" customHeight="1">
      <c r="A40" s="13" t="s">
        <v>51</v>
      </c>
      <c r="B40" s="29" t="s">
        <v>52</v>
      </c>
      <c r="C40" s="186" t="s">
        <v>51</v>
      </c>
      <c r="D40" s="135" t="s">
        <v>542</v>
      </c>
      <c r="E40" s="135"/>
      <c r="F40" s="136">
        <v>8.0</v>
      </c>
      <c r="G40" s="136">
        <v>1.0</v>
      </c>
      <c r="H40" s="135" t="s">
        <v>443</v>
      </c>
      <c r="I40" s="137"/>
      <c r="J40" s="137" t="s">
        <v>444</v>
      </c>
      <c r="K40" s="164">
        <v>42261.0</v>
      </c>
      <c r="L40" s="135" t="s">
        <v>446</v>
      </c>
      <c r="M40" s="138" t="s">
        <v>543</v>
      </c>
      <c r="N40" s="135" t="str">
        <f t="shared" ref="N40:N47" si="47">EJ40</f>
        <v>24(27)</v>
      </c>
      <c r="O40" s="135"/>
      <c r="P40" s="135" t="str">
        <f t="shared" ref="P40:P47" si="48">FN40</f>
        <v>42(45)</v>
      </c>
      <c r="Q40" s="135"/>
      <c r="R40" s="135" t="str">
        <f t="shared" ref="R40:R47" si="49">GR40</f>
        <v/>
      </c>
      <c r="S40" s="135" t="str">
        <f t="shared" ref="S40:S47" si="50">HV40</f>
        <v/>
      </c>
      <c r="T40" s="135" t="str">
        <f t="shared" ref="T40:T47" si="51">IZ40</f>
        <v/>
      </c>
      <c r="U40" s="135"/>
      <c r="V40" s="135"/>
      <c r="W40" s="135"/>
      <c r="X40" s="136">
        <v>371.0</v>
      </c>
      <c r="Y40" s="164">
        <v>42278.0</v>
      </c>
      <c r="Z40" s="140">
        <v>0.5375</v>
      </c>
      <c r="AA40" s="140">
        <v>0.5399421296296296</v>
      </c>
      <c r="AB40" s="140">
        <v>0.04346064814814815</v>
      </c>
      <c r="AC40" s="184"/>
      <c r="AD40" s="164">
        <v>42279.0</v>
      </c>
      <c r="AE40" s="140">
        <v>0.6777777777777778</v>
      </c>
      <c r="AF40" s="140">
        <v>0.6854166666666667</v>
      </c>
      <c r="AG40" s="140">
        <v>0.6881944444444444</v>
      </c>
      <c r="AH40" s="135" t="s">
        <v>500</v>
      </c>
      <c r="AI40" s="135"/>
      <c r="AJ40" s="135"/>
      <c r="AK40" s="135"/>
      <c r="AL40" s="135"/>
      <c r="AM40" s="135"/>
      <c r="AN40" s="135"/>
      <c r="AO40" s="135"/>
      <c r="AP40" s="135"/>
      <c r="AQ40" s="135"/>
      <c r="AR40" s="135"/>
      <c r="AS40" s="135"/>
      <c r="AT40" s="135"/>
      <c r="AU40" s="135"/>
      <c r="AV40" s="135"/>
      <c r="AW40" s="136">
        <v>1.9</v>
      </c>
      <c r="AX40" s="136">
        <v>3.83</v>
      </c>
      <c r="AY40" s="136">
        <v>0.0</v>
      </c>
      <c r="AZ40" s="136">
        <v>0.0</v>
      </c>
      <c r="BA40" s="136">
        <v>0.0</v>
      </c>
      <c r="BB40" s="140">
        <v>0.49027777777777776</v>
      </c>
      <c r="BC40" s="136">
        <v>7.411</v>
      </c>
      <c r="BD40" s="136">
        <v>46.8</v>
      </c>
      <c r="BE40" s="136">
        <v>164.0</v>
      </c>
      <c r="BF40" s="136">
        <v>29.7</v>
      </c>
      <c r="BG40" s="136">
        <v>136.0</v>
      </c>
      <c r="BH40" s="136">
        <v>4.5</v>
      </c>
      <c r="BI40" s="136">
        <v>1.43</v>
      </c>
      <c r="BJ40" s="136">
        <v>233.0</v>
      </c>
      <c r="BK40" s="136">
        <v>15.3</v>
      </c>
      <c r="BL40" s="136">
        <v>15.6</v>
      </c>
      <c r="BM40" s="136">
        <v>0.3</v>
      </c>
      <c r="BN40" s="187">
        <v>0.5527777777777778</v>
      </c>
      <c r="BO40" s="187"/>
      <c r="BP40" s="136">
        <v>7.391</v>
      </c>
      <c r="BQ40" s="136">
        <v>37.3</v>
      </c>
      <c r="BR40" s="136">
        <v>148.0</v>
      </c>
      <c r="BS40" s="136">
        <v>22.3</v>
      </c>
      <c r="BT40" s="136">
        <v>140.0</v>
      </c>
      <c r="BU40" s="136">
        <v>3.2</v>
      </c>
      <c r="BV40" s="136">
        <v>1.25</v>
      </c>
      <c r="BW40" s="136">
        <v>322.0</v>
      </c>
      <c r="BX40" s="136">
        <v>15.6</v>
      </c>
      <c r="BY40" s="143"/>
      <c r="BZ40" s="135"/>
      <c r="CA40" s="135"/>
      <c r="CB40" s="135"/>
      <c r="CC40" s="135"/>
      <c r="CD40" s="135"/>
      <c r="CE40" s="135"/>
      <c r="CF40" s="135"/>
      <c r="CG40" s="135"/>
      <c r="CH40" s="135"/>
      <c r="CI40" s="135"/>
      <c r="CJ40" s="143"/>
      <c r="CK40" s="135"/>
      <c r="CL40" s="135"/>
      <c r="CM40" s="135"/>
      <c r="CN40" s="135"/>
      <c r="CO40" s="135"/>
      <c r="CP40" s="135"/>
      <c r="CQ40" s="135"/>
      <c r="CR40" s="135"/>
      <c r="CS40" s="135"/>
      <c r="CT40" s="135"/>
      <c r="CU40" s="145">
        <v>5.324074074074074E-4</v>
      </c>
      <c r="CV40" s="145">
        <v>0.0024421296296296296</v>
      </c>
      <c r="CW40" s="148"/>
      <c r="CX40" s="145">
        <v>0.002777777777777778</v>
      </c>
      <c r="CY40" s="145">
        <v>0.004861111111111111</v>
      </c>
      <c r="CZ40" s="145">
        <v>0.00730324074074074</v>
      </c>
      <c r="DA40" s="145">
        <v>0.010416666666666666</v>
      </c>
      <c r="DB40" s="145">
        <v>0.010821759259259258</v>
      </c>
      <c r="DC40" s="136">
        <v>136.0</v>
      </c>
      <c r="DD40" s="136">
        <v>85.0</v>
      </c>
      <c r="DE40" s="136">
        <v>51.0</v>
      </c>
      <c r="DF40" s="136">
        <v>102.0</v>
      </c>
      <c r="DG40" s="136">
        <f t="shared" ref="DG40:DG44" si="52">(DC40+(2*DD40))/3</f>
        <v>102</v>
      </c>
      <c r="DH40" s="136">
        <v>89.0</v>
      </c>
      <c r="DI40" s="136">
        <v>30.0</v>
      </c>
      <c r="DJ40" s="136">
        <v>59.0</v>
      </c>
      <c r="DK40" s="136">
        <v>50.0</v>
      </c>
      <c r="DL40" s="136">
        <f t="shared" ref="DL40:DL44" si="53">(DH40+(2*DI40))/3</f>
        <v>49.66666667</v>
      </c>
      <c r="DM40" s="136">
        <v>238.0</v>
      </c>
      <c r="DN40" s="136">
        <v>135.0</v>
      </c>
      <c r="DO40" s="145">
        <v>0.005497685185185185</v>
      </c>
      <c r="DP40" s="165">
        <f t="shared" ref="DP40:DP44" si="54">(DM40+(2*DN40))/3</f>
        <v>169.3333333</v>
      </c>
      <c r="DQ40" s="136">
        <v>88.0</v>
      </c>
      <c r="DR40" s="136">
        <v>30.0</v>
      </c>
      <c r="DS40" s="145">
        <v>0.0019675925925925924</v>
      </c>
      <c r="DT40" s="166">
        <f t="shared" ref="DT40:DT47" si="55">(DQ40+(2*DR40))/3</f>
        <v>49.33333333</v>
      </c>
      <c r="DU40" s="136">
        <v>135.0</v>
      </c>
      <c r="DV40" s="136">
        <v>238.0</v>
      </c>
      <c r="DW40" s="145">
        <v>0.005497685185185185</v>
      </c>
      <c r="DX40" s="165">
        <f t="shared" ref="DX40:DX44" si="56">(DV40+(2*DU40))/3</f>
        <v>169.3333333</v>
      </c>
      <c r="DY40" s="136">
        <v>30.0</v>
      </c>
      <c r="DZ40" s="136">
        <v>91.0</v>
      </c>
      <c r="EA40" s="145">
        <v>0.0016203703703703703</v>
      </c>
      <c r="EB40" s="165">
        <f t="shared" ref="EB40:EB44" si="57">(DZ40+(2*DY40))/3</f>
        <v>50.33333333</v>
      </c>
      <c r="EC40" s="136">
        <v>134.0</v>
      </c>
      <c r="ED40" s="136">
        <v>79.0</v>
      </c>
      <c r="EE40" s="136">
        <v>138.0</v>
      </c>
      <c r="EF40" s="136">
        <v>71.0</v>
      </c>
      <c r="EG40" s="145">
        <v>0.010185185185185186</v>
      </c>
      <c r="EH40" s="151">
        <v>15.4583</v>
      </c>
      <c r="EI40" s="168"/>
      <c r="EJ40" s="167" t="s">
        <v>544</v>
      </c>
      <c r="EK40" s="177">
        <v>0.0</v>
      </c>
      <c r="EL40" s="177">
        <v>3.0</v>
      </c>
      <c r="EM40" s="177">
        <v>3.0</v>
      </c>
      <c r="EN40" s="177">
        <v>6.0</v>
      </c>
      <c r="EO40" s="177">
        <v>0.0</v>
      </c>
      <c r="EP40" s="167" t="s">
        <v>504</v>
      </c>
      <c r="EQ40" s="177">
        <v>3.0</v>
      </c>
      <c r="ER40" s="177">
        <v>3.0</v>
      </c>
      <c r="ES40" s="177">
        <v>0.0</v>
      </c>
      <c r="ET40" s="177">
        <v>0.0</v>
      </c>
      <c r="EU40" s="177">
        <v>0.0</v>
      </c>
      <c r="EV40" s="167" t="s">
        <v>545</v>
      </c>
      <c r="EW40" s="177">
        <v>0.0</v>
      </c>
      <c r="EX40" s="177">
        <v>0.0</v>
      </c>
      <c r="EY40" s="177">
        <v>2.0</v>
      </c>
      <c r="EZ40" s="177">
        <v>2.0</v>
      </c>
      <c r="FA40" s="177">
        <v>0.0</v>
      </c>
      <c r="FB40" s="177">
        <v>0.0</v>
      </c>
      <c r="FC40" s="177">
        <v>0.0</v>
      </c>
      <c r="FD40" s="177">
        <v>0.0</v>
      </c>
      <c r="FE40" s="177">
        <v>0.0</v>
      </c>
      <c r="FF40" s="177">
        <v>0.0</v>
      </c>
      <c r="FG40" s="177">
        <v>0.0</v>
      </c>
      <c r="FH40" s="177">
        <v>0.0</v>
      </c>
      <c r="FI40" s="177">
        <v>10.0</v>
      </c>
      <c r="FJ40" s="177">
        <v>27.0</v>
      </c>
      <c r="FK40" s="177">
        <v>24.0</v>
      </c>
      <c r="FL40" s="167" t="s">
        <v>546</v>
      </c>
      <c r="FM40" s="167"/>
      <c r="FN40" s="167" t="s">
        <v>547</v>
      </c>
      <c r="FO40" s="177">
        <v>5.0</v>
      </c>
      <c r="FP40" s="177">
        <v>3.0</v>
      </c>
      <c r="FQ40" s="177">
        <v>3.0</v>
      </c>
      <c r="FR40" s="177">
        <v>11.0</v>
      </c>
      <c r="FS40" s="177">
        <v>3.0</v>
      </c>
      <c r="FT40" s="167" t="s">
        <v>504</v>
      </c>
      <c r="FU40" s="177">
        <v>3.0</v>
      </c>
      <c r="FV40" s="177">
        <v>3.0</v>
      </c>
      <c r="FW40" s="177">
        <v>3.0</v>
      </c>
      <c r="FX40" s="177">
        <v>3.0</v>
      </c>
      <c r="FY40" s="177">
        <v>3.0</v>
      </c>
      <c r="FZ40" s="167" t="s">
        <v>548</v>
      </c>
      <c r="GA40" s="177">
        <v>0.0</v>
      </c>
      <c r="GB40" s="177">
        <v>0.0</v>
      </c>
      <c r="GC40" s="177">
        <v>2.0</v>
      </c>
      <c r="GD40" s="177">
        <v>2.0</v>
      </c>
      <c r="GE40" s="177">
        <v>0.0</v>
      </c>
      <c r="GF40" s="177">
        <v>0.0</v>
      </c>
      <c r="GG40" s="177">
        <v>0.0</v>
      </c>
      <c r="GH40" s="177">
        <v>0.0</v>
      </c>
      <c r="GI40" s="177">
        <v>0.0</v>
      </c>
      <c r="GJ40" s="177">
        <v>1.0</v>
      </c>
      <c r="GK40" s="177">
        <v>0.0</v>
      </c>
      <c r="GL40" s="177">
        <v>1.0</v>
      </c>
      <c r="GM40" s="177">
        <v>10.0</v>
      </c>
      <c r="GN40" s="177">
        <v>45.0</v>
      </c>
      <c r="GO40" s="177">
        <v>42.0</v>
      </c>
      <c r="GP40" s="167" t="s">
        <v>549</v>
      </c>
      <c r="GQ40" s="167"/>
      <c r="GR40" s="167"/>
      <c r="GS40" s="168"/>
      <c r="GT40" s="168"/>
      <c r="GU40" s="168"/>
      <c r="GV40" s="168"/>
      <c r="GW40" s="168"/>
      <c r="GX40" s="168"/>
      <c r="GY40" s="168"/>
      <c r="GZ40" s="168"/>
      <c r="HA40" s="168"/>
      <c r="HB40" s="168"/>
      <c r="HC40" s="168"/>
      <c r="HD40" s="168"/>
      <c r="HE40" s="168"/>
      <c r="HF40" s="168"/>
      <c r="HG40" s="168"/>
      <c r="HH40" s="168"/>
      <c r="HI40" s="168"/>
      <c r="HJ40" s="168"/>
      <c r="HK40" s="168"/>
      <c r="HL40" s="168"/>
      <c r="HM40" s="168"/>
      <c r="HN40" s="168"/>
      <c r="HO40" s="168"/>
      <c r="HP40" s="168"/>
      <c r="HQ40" s="168"/>
      <c r="HR40" s="168"/>
      <c r="HS40" s="168"/>
      <c r="HT40" s="168"/>
      <c r="HU40" s="167"/>
      <c r="HV40" s="167"/>
      <c r="HW40" s="168"/>
      <c r="HX40" s="168"/>
      <c r="HY40" s="168"/>
      <c r="HZ40" s="168"/>
      <c r="IA40" s="168"/>
      <c r="IB40" s="168"/>
      <c r="IC40" s="168"/>
      <c r="ID40" s="168"/>
      <c r="IE40" s="168"/>
      <c r="IF40" s="168"/>
      <c r="IG40" s="168"/>
      <c r="IH40" s="168"/>
      <c r="II40" s="168"/>
      <c r="IJ40" s="168"/>
      <c r="IK40" s="168"/>
      <c r="IL40" s="168"/>
      <c r="IM40" s="168"/>
      <c r="IN40" s="168"/>
      <c r="IO40" s="168"/>
      <c r="IP40" s="168"/>
      <c r="IQ40" s="168"/>
      <c r="IR40" s="168"/>
      <c r="IS40" s="168"/>
      <c r="IT40" s="168"/>
      <c r="IU40" s="168"/>
      <c r="IV40" s="168"/>
      <c r="IW40" s="168"/>
      <c r="IX40" s="168"/>
      <c r="IY40" s="167"/>
      <c r="IZ40" s="167"/>
      <c r="JA40" s="168"/>
      <c r="JB40" s="168"/>
      <c r="JC40" s="168"/>
      <c r="JD40" s="168"/>
      <c r="JE40" s="168"/>
      <c r="JF40" s="168"/>
      <c r="JG40" s="168"/>
      <c r="JH40" s="168"/>
      <c r="JI40" s="168"/>
      <c r="JJ40" s="168"/>
      <c r="JK40" s="168"/>
      <c r="JL40" s="168"/>
      <c r="JM40" s="168"/>
      <c r="JN40" s="168"/>
      <c r="JO40" s="168"/>
      <c r="JP40" s="168"/>
      <c r="JQ40" s="168"/>
      <c r="JR40" s="168"/>
      <c r="JS40" s="168"/>
      <c r="JT40" s="168"/>
      <c r="JU40" s="168"/>
      <c r="JV40" s="168"/>
      <c r="JW40" s="168"/>
      <c r="JX40" s="168"/>
      <c r="JY40" s="168"/>
      <c r="JZ40" s="168"/>
      <c r="KA40" s="168"/>
      <c r="KB40" s="168"/>
      <c r="KC40" s="167"/>
      <c r="KD40" s="136">
        <v>12.4</v>
      </c>
      <c r="KE40" s="164">
        <v>42192.0</v>
      </c>
      <c r="KF40" s="164">
        <v>42255.0</v>
      </c>
      <c r="KG40" s="135" t="s">
        <v>508</v>
      </c>
      <c r="KH40" s="137"/>
      <c r="KI40" s="137"/>
      <c r="KJ40" s="137"/>
      <c r="KK40" s="137"/>
      <c r="KL40" s="135" t="s">
        <v>550</v>
      </c>
      <c r="KM40" s="137"/>
      <c r="KN40" s="137"/>
      <c r="KO40" s="137"/>
      <c r="KP40" s="136">
        <f t="shared" ref="KP40:KP47" si="58">X40</f>
        <v>371</v>
      </c>
      <c r="KQ40" s="136">
        <v>233.0</v>
      </c>
      <c r="KR40" s="136">
        <v>322.0</v>
      </c>
      <c r="KS40" s="136">
        <v>8.0</v>
      </c>
      <c r="KT40" s="136">
        <v>1.0</v>
      </c>
      <c r="KU40" s="136">
        <v>42.0</v>
      </c>
      <c r="KV40" s="137"/>
      <c r="KW40" s="137"/>
      <c r="KX40" s="137"/>
      <c r="KY40" s="137"/>
      <c r="KZ40" s="137"/>
      <c r="LA40" s="137"/>
      <c r="LB40" s="137"/>
      <c r="LC40" s="137"/>
      <c r="LD40" s="137"/>
      <c r="LE40" s="137"/>
      <c r="LF40" s="137"/>
      <c r="LG40" s="137"/>
      <c r="LH40" s="137"/>
      <c r="LI40" s="137"/>
      <c r="LJ40" s="137"/>
      <c r="LK40" s="137"/>
      <c r="LL40" s="137"/>
      <c r="LM40" s="137"/>
      <c r="LN40" s="137"/>
      <c r="LO40" s="137"/>
      <c r="LP40" s="137"/>
      <c r="LQ40" s="137"/>
      <c r="LR40" s="137"/>
      <c r="LS40" s="137"/>
      <c r="LT40" s="137"/>
      <c r="LU40" s="137"/>
      <c r="LV40" s="137"/>
      <c r="LW40" s="137"/>
      <c r="LX40" s="137"/>
      <c r="LY40" s="137"/>
      <c r="LZ40" s="137"/>
      <c r="MA40" s="137"/>
      <c r="MB40" s="137"/>
      <c r="MC40" s="137"/>
      <c r="MD40" s="137"/>
      <c r="ME40" s="137"/>
      <c r="MF40" s="137"/>
      <c r="MG40" s="137"/>
      <c r="MH40" s="137"/>
      <c r="MI40" s="137"/>
      <c r="MJ40" s="137"/>
      <c r="MK40" s="137"/>
      <c r="ML40" s="137"/>
      <c r="MM40" s="137"/>
      <c r="MN40" s="137"/>
      <c r="MO40" s="137"/>
      <c r="MP40" s="137"/>
      <c r="MQ40" s="137"/>
      <c r="MR40" s="137"/>
      <c r="MS40" s="137"/>
      <c r="MT40" s="137"/>
    </row>
    <row r="41" ht="27.75" customHeight="1">
      <c r="A41" s="13" t="s">
        <v>53</v>
      </c>
      <c r="B41" s="14"/>
      <c r="C41" s="178" t="s">
        <v>53</v>
      </c>
      <c r="D41" s="135" t="s">
        <v>551</v>
      </c>
      <c r="E41" s="135"/>
      <c r="F41" s="136">
        <v>7.5</v>
      </c>
      <c r="G41" s="135"/>
      <c r="H41" s="135" t="s">
        <v>443</v>
      </c>
      <c r="I41" s="137"/>
      <c r="J41" s="137" t="s">
        <v>444</v>
      </c>
      <c r="K41" s="164">
        <v>42269.0</v>
      </c>
      <c r="L41" s="135" t="s">
        <v>446</v>
      </c>
      <c r="M41" s="138" t="s">
        <v>552</v>
      </c>
      <c r="N41" s="135" t="str">
        <f t="shared" si="47"/>
        <v>30 (24)</v>
      </c>
      <c r="O41" s="135"/>
      <c r="P41" s="135" t="str">
        <f t="shared" si="48"/>
        <v>73 (77)</v>
      </c>
      <c r="Q41" s="135"/>
      <c r="R41" s="135" t="str">
        <f t="shared" si="49"/>
        <v/>
      </c>
      <c r="S41" s="135" t="str">
        <f t="shared" si="50"/>
        <v/>
      </c>
      <c r="T41" s="135" t="str">
        <f t="shared" si="51"/>
        <v/>
      </c>
      <c r="U41" s="135"/>
      <c r="V41" s="135"/>
      <c r="W41" s="135"/>
      <c r="X41" s="136">
        <v>326.0</v>
      </c>
      <c r="Y41" s="164">
        <v>42277.0</v>
      </c>
      <c r="Z41" s="140">
        <v>0.6319444444444444</v>
      </c>
      <c r="AA41" s="140">
        <v>0.6340625</v>
      </c>
      <c r="AB41" s="140">
        <v>0.6379282407407407</v>
      </c>
      <c r="AC41" s="143"/>
      <c r="AD41" s="164">
        <v>42278.0</v>
      </c>
      <c r="AE41" s="135" t="s">
        <v>488</v>
      </c>
      <c r="AF41" s="135" t="s">
        <v>488</v>
      </c>
      <c r="AG41" s="135" t="s">
        <v>488</v>
      </c>
      <c r="AH41" s="135" t="s">
        <v>488</v>
      </c>
      <c r="AI41" s="135"/>
      <c r="AJ41" s="135"/>
      <c r="AK41" s="135"/>
      <c r="AL41" s="135"/>
      <c r="AM41" s="135"/>
      <c r="AN41" s="135"/>
      <c r="AO41" s="135"/>
      <c r="AP41" s="135"/>
      <c r="AQ41" s="135"/>
      <c r="AR41" s="135"/>
      <c r="AS41" s="135"/>
      <c r="AT41" s="135"/>
      <c r="AU41" s="135"/>
      <c r="AV41" s="135"/>
      <c r="AW41" s="136">
        <v>2.3</v>
      </c>
      <c r="AX41" s="136">
        <v>4.89</v>
      </c>
      <c r="AY41" s="136">
        <v>0.0</v>
      </c>
      <c r="AZ41" s="136">
        <v>0.0</v>
      </c>
      <c r="BA41" s="136">
        <v>0.0</v>
      </c>
      <c r="BB41" s="140">
        <v>0.6118055555555556</v>
      </c>
      <c r="BC41" s="136">
        <v>7.437</v>
      </c>
      <c r="BD41" s="136">
        <v>37.5</v>
      </c>
      <c r="BE41" s="136">
        <v>123.0</v>
      </c>
      <c r="BF41" s="136">
        <v>25.3</v>
      </c>
      <c r="BG41" s="136">
        <v>139.0</v>
      </c>
      <c r="BH41" s="136">
        <v>3.9</v>
      </c>
      <c r="BI41" s="136">
        <v>1.29</v>
      </c>
      <c r="BJ41" s="136">
        <v>149.0</v>
      </c>
      <c r="BK41" s="136">
        <v>11.2</v>
      </c>
      <c r="BL41" s="136">
        <v>13.6</v>
      </c>
      <c r="BM41" s="136">
        <v>2.4</v>
      </c>
      <c r="BN41" s="140">
        <v>0.6486111111111111</v>
      </c>
      <c r="BO41" s="143"/>
      <c r="BP41" s="136">
        <v>7.329</v>
      </c>
      <c r="BQ41" s="136">
        <v>42.8</v>
      </c>
      <c r="BR41" s="136">
        <v>121.0</v>
      </c>
      <c r="BS41" s="136">
        <v>22.5</v>
      </c>
      <c r="BT41" s="136">
        <v>145.0</v>
      </c>
      <c r="BU41" s="136">
        <v>2.6</v>
      </c>
      <c r="BV41" s="136">
        <v>1.13</v>
      </c>
      <c r="BW41" s="136">
        <v>108.0</v>
      </c>
      <c r="BX41" s="136">
        <v>13.6</v>
      </c>
      <c r="BY41" s="143"/>
      <c r="BZ41" s="137"/>
      <c r="CA41" s="137"/>
      <c r="CB41" s="137"/>
      <c r="CC41" s="137"/>
      <c r="CD41" s="137"/>
      <c r="CE41" s="137"/>
      <c r="CF41" s="137"/>
      <c r="CG41" s="137"/>
      <c r="CH41" s="137"/>
      <c r="CI41" s="137"/>
      <c r="CJ41" s="143"/>
      <c r="CK41" s="137"/>
      <c r="CL41" s="137"/>
      <c r="CM41" s="137"/>
      <c r="CN41" s="137"/>
      <c r="CO41" s="137"/>
      <c r="CP41" s="137"/>
      <c r="CQ41" s="137"/>
      <c r="CR41" s="137"/>
      <c r="CS41" s="137"/>
      <c r="CT41" s="137"/>
      <c r="CU41" s="145">
        <v>5.092592592592592E-4</v>
      </c>
      <c r="CV41" s="145">
        <v>0.0021180555555555558</v>
      </c>
      <c r="CW41" s="148"/>
      <c r="CX41" s="145">
        <v>0.005416666666666667</v>
      </c>
      <c r="CY41" s="145">
        <v>0.007638888888888889</v>
      </c>
      <c r="CZ41" s="145">
        <v>0.009756944444444445</v>
      </c>
      <c r="DA41" s="145">
        <v>0.012847222222222222</v>
      </c>
      <c r="DB41" s="145">
        <v>0.013622685185185186</v>
      </c>
      <c r="DC41" s="136">
        <v>100.0</v>
      </c>
      <c r="DD41" s="136">
        <v>51.0</v>
      </c>
      <c r="DE41" s="136">
        <v>49.0</v>
      </c>
      <c r="DF41" s="136">
        <v>67.0</v>
      </c>
      <c r="DG41" s="136">
        <f t="shared" si="52"/>
        <v>67.33333333</v>
      </c>
      <c r="DH41" s="136">
        <v>52.0</v>
      </c>
      <c r="DI41" s="136">
        <v>39.0</v>
      </c>
      <c r="DJ41" s="136">
        <v>13.0</v>
      </c>
      <c r="DK41" s="136">
        <v>43.0</v>
      </c>
      <c r="DL41" s="136">
        <f t="shared" si="53"/>
        <v>43.33333333</v>
      </c>
      <c r="DM41" s="136">
        <v>214.0</v>
      </c>
      <c r="DN41" s="136">
        <v>124.0</v>
      </c>
      <c r="DO41" s="145">
        <v>0.006296296296296296</v>
      </c>
      <c r="DP41" s="165">
        <f t="shared" si="54"/>
        <v>154</v>
      </c>
      <c r="DQ41" s="136">
        <v>89.0</v>
      </c>
      <c r="DR41" s="136">
        <v>31.0</v>
      </c>
      <c r="DS41" s="145">
        <v>0.0019328703703703704</v>
      </c>
      <c r="DT41" s="166">
        <f t="shared" si="55"/>
        <v>50.33333333</v>
      </c>
      <c r="DU41" s="136">
        <v>125.0</v>
      </c>
      <c r="DV41" s="136">
        <v>212.0</v>
      </c>
      <c r="DW41" s="145">
        <v>0.005405092592592592</v>
      </c>
      <c r="DX41" s="165">
        <f t="shared" si="56"/>
        <v>154</v>
      </c>
      <c r="DY41" s="136">
        <v>31.0</v>
      </c>
      <c r="DZ41" s="136">
        <v>95.0</v>
      </c>
      <c r="EA41" s="145">
        <v>0.001412037037037037</v>
      </c>
      <c r="EB41" s="165">
        <f t="shared" si="57"/>
        <v>52.33333333</v>
      </c>
      <c r="EC41" s="136">
        <v>132.0</v>
      </c>
      <c r="ED41" s="136">
        <v>76.0</v>
      </c>
      <c r="EE41" s="136">
        <v>113.0</v>
      </c>
      <c r="EF41" s="136">
        <v>61.0</v>
      </c>
      <c r="EG41" s="145">
        <v>0.012847222222222222</v>
      </c>
      <c r="EH41" s="151">
        <v>17.9512</v>
      </c>
      <c r="EI41" s="168"/>
      <c r="EJ41" s="167" t="s">
        <v>553</v>
      </c>
      <c r="EK41" s="177">
        <v>0.0</v>
      </c>
      <c r="EL41" s="167" t="s">
        <v>554</v>
      </c>
      <c r="EM41" s="177">
        <v>3.0</v>
      </c>
      <c r="EN41" s="167" t="s">
        <v>555</v>
      </c>
      <c r="EO41" s="167" t="s">
        <v>537</v>
      </c>
      <c r="EP41" s="177">
        <v>0.0</v>
      </c>
      <c r="EQ41" s="177">
        <v>3.0</v>
      </c>
      <c r="ER41" s="177">
        <v>3.0</v>
      </c>
      <c r="ES41" s="177">
        <v>3.0</v>
      </c>
      <c r="ET41" s="177">
        <v>0.0</v>
      </c>
      <c r="EU41" s="177">
        <v>0.0</v>
      </c>
      <c r="EV41" s="167" t="s">
        <v>556</v>
      </c>
      <c r="EW41" s="177">
        <v>0.0</v>
      </c>
      <c r="EX41" s="177">
        <v>0.0</v>
      </c>
      <c r="EY41" s="167" t="s">
        <v>557</v>
      </c>
      <c r="EZ41" s="167" t="s">
        <v>557</v>
      </c>
      <c r="FA41" s="177">
        <v>0.0</v>
      </c>
      <c r="FB41" s="177">
        <v>0.0</v>
      </c>
      <c r="FC41" s="177">
        <v>0.0</v>
      </c>
      <c r="FD41" s="177">
        <v>0.0</v>
      </c>
      <c r="FE41" s="177">
        <v>0.0</v>
      </c>
      <c r="FF41" s="177">
        <v>0.0</v>
      </c>
      <c r="FG41" s="177">
        <v>0.0</v>
      </c>
      <c r="FH41" s="177">
        <v>0.0</v>
      </c>
      <c r="FI41" s="177">
        <v>10.0</v>
      </c>
      <c r="FJ41" s="177">
        <v>30.0</v>
      </c>
      <c r="FK41" s="177">
        <v>24.0</v>
      </c>
      <c r="FL41" s="167" t="s">
        <v>558</v>
      </c>
      <c r="FM41" s="167"/>
      <c r="FN41" s="167" t="s">
        <v>559</v>
      </c>
      <c r="FO41" s="177">
        <v>10.0</v>
      </c>
      <c r="FP41" s="177">
        <v>3.0</v>
      </c>
      <c r="FQ41" s="177">
        <v>3.0</v>
      </c>
      <c r="FR41" s="177">
        <v>16.0</v>
      </c>
      <c r="FS41" s="177">
        <v>3.0</v>
      </c>
      <c r="FT41" s="177">
        <v>3.0</v>
      </c>
      <c r="FU41" s="177">
        <v>3.0</v>
      </c>
      <c r="FV41" s="177">
        <v>3.0</v>
      </c>
      <c r="FW41" s="177">
        <v>3.0</v>
      </c>
      <c r="FX41" s="177">
        <v>3.0</v>
      </c>
      <c r="FY41" s="177">
        <v>3.0</v>
      </c>
      <c r="FZ41" s="177">
        <v>21.0</v>
      </c>
      <c r="GA41" s="177">
        <v>6.0</v>
      </c>
      <c r="GB41" s="177">
        <v>6.0</v>
      </c>
      <c r="GC41" s="177">
        <v>6.0</v>
      </c>
      <c r="GD41" s="177">
        <v>6.0</v>
      </c>
      <c r="GE41" s="177">
        <v>3.0</v>
      </c>
      <c r="GF41" s="167" t="s">
        <v>532</v>
      </c>
      <c r="GG41" s="167" t="s">
        <v>533</v>
      </c>
      <c r="GH41" s="177">
        <v>3.0</v>
      </c>
      <c r="GI41" s="167" t="s">
        <v>532</v>
      </c>
      <c r="GJ41" s="177">
        <v>3.0</v>
      </c>
      <c r="GK41" s="177">
        <v>3.0</v>
      </c>
      <c r="GL41" s="167" t="s">
        <v>560</v>
      </c>
      <c r="GM41" s="177">
        <v>10.0</v>
      </c>
      <c r="GN41" s="177">
        <v>77.0</v>
      </c>
      <c r="GO41" s="177">
        <v>73.0</v>
      </c>
      <c r="GP41" s="167" t="s">
        <v>561</v>
      </c>
      <c r="GQ41" s="167"/>
      <c r="GR41" s="167"/>
      <c r="GS41" s="168"/>
      <c r="GT41" s="168"/>
      <c r="GU41" s="168"/>
      <c r="GV41" s="168"/>
      <c r="GW41" s="168"/>
      <c r="GX41" s="168"/>
      <c r="GY41" s="168"/>
      <c r="GZ41" s="168"/>
      <c r="HA41" s="168"/>
      <c r="HB41" s="168"/>
      <c r="HC41" s="168"/>
      <c r="HD41" s="168"/>
      <c r="HE41" s="168"/>
      <c r="HF41" s="168"/>
      <c r="HG41" s="168"/>
      <c r="HH41" s="168"/>
      <c r="HI41" s="168"/>
      <c r="HJ41" s="168"/>
      <c r="HK41" s="168"/>
      <c r="HL41" s="168"/>
      <c r="HM41" s="168"/>
      <c r="HN41" s="168"/>
      <c r="HO41" s="168"/>
      <c r="HP41" s="168"/>
      <c r="HQ41" s="168"/>
      <c r="HR41" s="168"/>
      <c r="HS41" s="168"/>
      <c r="HT41" s="168"/>
      <c r="HU41" s="168"/>
      <c r="HV41" s="168"/>
      <c r="HW41" s="168"/>
      <c r="HX41" s="168"/>
      <c r="HY41" s="168"/>
      <c r="HZ41" s="168"/>
      <c r="IA41" s="168"/>
      <c r="IB41" s="168"/>
      <c r="IC41" s="168"/>
      <c r="ID41" s="168"/>
      <c r="IE41" s="168"/>
      <c r="IF41" s="168"/>
      <c r="IG41" s="168"/>
      <c r="IH41" s="168"/>
      <c r="II41" s="168"/>
      <c r="IJ41" s="168"/>
      <c r="IK41" s="168"/>
      <c r="IL41" s="168"/>
      <c r="IM41" s="168"/>
      <c r="IN41" s="168"/>
      <c r="IO41" s="168"/>
      <c r="IP41" s="168"/>
      <c r="IQ41" s="168"/>
      <c r="IR41" s="168"/>
      <c r="IS41" s="168"/>
      <c r="IT41" s="168"/>
      <c r="IU41" s="168"/>
      <c r="IV41" s="168"/>
      <c r="IW41" s="168"/>
      <c r="IX41" s="168"/>
      <c r="IY41" s="168"/>
      <c r="IZ41" s="168"/>
      <c r="JA41" s="168"/>
      <c r="JB41" s="168"/>
      <c r="JC41" s="168"/>
      <c r="JD41" s="168"/>
      <c r="JE41" s="168"/>
      <c r="JF41" s="168"/>
      <c r="JG41" s="168"/>
      <c r="JH41" s="168"/>
      <c r="JI41" s="168"/>
      <c r="JJ41" s="168"/>
      <c r="JK41" s="168"/>
      <c r="JL41" s="168"/>
      <c r="JM41" s="168"/>
      <c r="JN41" s="168"/>
      <c r="JO41" s="168"/>
      <c r="JP41" s="168"/>
      <c r="JQ41" s="168"/>
      <c r="JR41" s="168"/>
      <c r="JS41" s="168"/>
      <c r="JT41" s="168"/>
      <c r="JU41" s="168"/>
      <c r="JV41" s="168"/>
      <c r="JW41" s="168"/>
      <c r="JX41" s="168"/>
      <c r="JY41" s="168"/>
      <c r="JZ41" s="168"/>
      <c r="KA41" s="168"/>
      <c r="KB41" s="168"/>
      <c r="KC41" s="168"/>
      <c r="KD41" s="137"/>
      <c r="KE41" s="137"/>
      <c r="KF41" s="164">
        <v>42262.0</v>
      </c>
      <c r="KG41" s="135" t="s">
        <v>508</v>
      </c>
      <c r="KH41" s="137"/>
      <c r="KI41" s="137"/>
      <c r="KJ41" s="137"/>
      <c r="KK41" s="137"/>
      <c r="KL41" s="135" t="s">
        <v>550</v>
      </c>
      <c r="KM41" s="137"/>
      <c r="KN41" s="137"/>
      <c r="KO41" s="137"/>
      <c r="KP41" s="136">
        <f t="shared" si="58"/>
        <v>326</v>
      </c>
      <c r="KQ41" s="136">
        <v>149.0</v>
      </c>
      <c r="KR41" s="136">
        <v>108.0</v>
      </c>
      <c r="KS41" s="136">
        <v>7.5</v>
      </c>
      <c r="KT41" s="135"/>
      <c r="KU41" s="136">
        <v>73.0</v>
      </c>
      <c r="KV41" s="137"/>
      <c r="KW41" s="137"/>
      <c r="KX41" s="137"/>
      <c r="KY41" s="137"/>
      <c r="KZ41" s="137"/>
      <c r="LA41" s="137"/>
      <c r="LB41" s="137"/>
      <c r="LC41" s="137"/>
      <c r="LD41" s="137"/>
      <c r="LE41" s="137"/>
      <c r="LF41" s="137"/>
      <c r="LG41" s="137"/>
      <c r="LH41" s="137"/>
      <c r="LI41" s="137"/>
      <c r="LJ41" s="137"/>
      <c r="LK41" s="137"/>
      <c r="LL41" s="137"/>
      <c r="LM41" s="137"/>
      <c r="LN41" s="137"/>
      <c r="LO41" s="137"/>
      <c r="LP41" s="137"/>
      <c r="LQ41" s="137"/>
      <c r="LR41" s="137"/>
      <c r="LS41" s="137"/>
      <c r="LT41" s="137"/>
      <c r="LU41" s="137"/>
      <c r="LV41" s="137"/>
      <c r="LW41" s="137"/>
      <c r="LX41" s="137"/>
      <c r="LY41" s="137"/>
      <c r="LZ41" s="137"/>
      <c r="MA41" s="137"/>
      <c r="MB41" s="137"/>
      <c r="MC41" s="137"/>
      <c r="MD41" s="137"/>
      <c r="ME41" s="137"/>
      <c r="MF41" s="137"/>
      <c r="MG41" s="137"/>
      <c r="MH41" s="137"/>
      <c r="MI41" s="137"/>
      <c r="MJ41" s="137"/>
      <c r="MK41" s="137"/>
      <c r="ML41" s="137"/>
      <c r="MM41" s="137"/>
      <c r="MN41" s="137"/>
      <c r="MO41" s="137"/>
      <c r="MP41" s="137"/>
      <c r="MQ41" s="137"/>
      <c r="MR41" s="137"/>
      <c r="MS41" s="137"/>
      <c r="MT41" s="137"/>
    </row>
    <row r="42" ht="28.5" customHeight="1">
      <c r="A42" s="13" t="s">
        <v>54</v>
      </c>
      <c r="B42" s="14"/>
      <c r="C42" s="134" t="s">
        <v>54</v>
      </c>
      <c r="D42" s="135" t="s">
        <v>510</v>
      </c>
      <c r="E42" s="135"/>
      <c r="F42" s="136">
        <v>8.0</v>
      </c>
      <c r="G42" s="135"/>
      <c r="H42" s="135" t="s">
        <v>443</v>
      </c>
      <c r="I42" s="137"/>
      <c r="J42" s="137" t="s">
        <v>444</v>
      </c>
      <c r="K42" s="164">
        <v>42296.0</v>
      </c>
      <c r="L42" s="135" t="s">
        <v>446</v>
      </c>
      <c r="M42" s="138" t="s">
        <v>562</v>
      </c>
      <c r="N42" s="136">
        <f t="shared" si="47"/>
        <v>27</v>
      </c>
      <c r="O42" s="135"/>
      <c r="P42" s="135" t="str">
        <f t="shared" si="48"/>
        <v>50 (45)</v>
      </c>
      <c r="Q42" s="135"/>
      <c r="R42" s="135" t="str">
        <f t="shared" si="49"/>
        <v/>
      </c>
      <c r="S42" s="135" t="str">
        <f t="shared" si="50"/>
        <v/>
      </c>
      <c r="T42" s="135" t="str">
        <f t="shared" si="51"/>
        <v/>
      </c>
      <c r="U42" s="135"/>
      <c r="V42" s="135"/>
      <c r="W42" s="135"/>
      <c r="X42" s="136">
        <v>374.0</v>
      </c>
      <c r="Y42" s="164">
        <v>42303.0</v>
      </c>
      <c r="Z42" s="140">
        <v>0.5131944444444444</v>
      </c>
      <c r="AA42" s="140">
        <v>0.5148958333333333</v>
      </c>
      <c r="AB42" s="140">
        <v>0.5206018518518518</v>
      </c>
      <c r="AC42" s="143"/>
      <c r="AD42" s="164">
        <v>42304.0</v>
      </c>
      <c r="AE42" s="140">
        <v>0.5694444444444444</v>
      </c>
      <c r="AF42" s="140">
        <v>0.5830439814814815</v>
      </c>
      <c r="AG42" s="140">
        <v>0.5848148148148148</v>
      </c>
      <c r="AH42" s="136">
        <v>18.0</v>
      </c>
      <c r="AI42" s="135"/>
      <c r="AJ42" s="135"/>
      <c r="AK42" s="135"/>
      <c r="AL42" s="135"/>
      <c r="AM42" s="135"/>
      <c r="AN42" s="135"/>
      <c r="AO42" s="135"/>
      <c r="AP42" s="135"/>
      <c r="AQ42" s="135"/>
      <c r="AR42" s="135"/>
      <c r="AS42" s="135"/>
      <c r="AT42" s="135"/>
      <c r="AU42" s="135"/>
      <c r="AV42" s="135"/>
      <c r="AW42" s="136">
        <v>1.5</v>
      </c>
      <c r="AX42" s="136">
        <v>4.1</v>
      </c>
      <c r="AY42" s="136">
        <v>0.0</v>
      </c>
      <c r="AZ42" s="136">
        <v>0.0</v>
      </c>
      <c r="BA42" s="136">
        <v>0.0</v>
      </c>
      <c r="BB42" s="140">
        <v>0.49583333333333335</v>
      </c>
      <c r="BC42" s="136">
        <v>7.429</v>
      </c>
      <c r="BD42" s="136">
        <v>41.3</v>
      </c>
      <c r="BE42" s="136">
        <v>162.0</v>
      </c>
      <c r="BF42" s="136">
        <v>27.4</v>
      </c>
      <c r="BG42" s="136">
        <v>139.0</v>
      </c>
      <c r="BH42" s="136">
        <v>3.6</v>
      </c>
      <c r="BI42" s="136">
        <v>1.36</v>
      </c>
      <c r="BJ42" s="136">
        <v>156.0</v>
      </c>
      <c r="BK42" s="136">
        <v>10.9</v>
      </c>
      <c r="BL42" s="136">
        <v>12.2</v>
      </c>
      <c r="BM42" s="136">
        <v>1.3</v>
      </c>
      <c r="BN42" s="140">
        <v>0.5263888888888889</v>
      </c>
      <c r="BO42" s="143"/>
      <c r="BP42" s="136">
        <v>7.285</v>
      </c>
      <c r="BQ42" s="136">
        <v>50.8</v>
      </c>
      <c r="BR42" s="136">
        <v>161.0</v>
      </c>
      <c r="BS42" s="136">
        <v>24.2</v>
      </c>
      <c r="BT42" s="136">
        <v>143.0</v>
      </c>
      <c r="BU42" s="136">
        <v>3.1</v>
      </c>
      <c r="BV42" s="136">
        <v>1.21</v>
      </c>
      <c r="BW42" s="136">
        <v>143.0</v>
      </c>
      <c r="BX42" s="136">
        <v>12.2</v>
      </c>
      <c r="BY42" s="143"/>
      <c r="BZ42" s="137"/>
      <c r="CA42" s="137"/>
      <c r="CB42" s="137"/>
      <c r="CC42" s="137"/>
      <c r="CD42" s="137"/>
      <c r="CE42" s="137"/>
      <c r="CF42" s="137"/>
      <c r="CG42" s="137"/>
      <c r="CH42" s="137"/>
      <c r="CI42" s="137"/>
      <c r="CJ42" s="143"/>
      <c r="CK42" s="137"/>
      <c r="CL42" s="137"/>
      <c r="CM42" s="137"/>
      <c r="CN42" s="137"/>
      <c r="CO42" s="137"/>
      <c r="CP42" s="137"/>
      <c r="CQ42" s="137"/>
      <c r="CR42" s="137"/>
      <c r="CS42" s="137"/>
      <c r="CT42" s="137"/>
      <c r="CU42" s="145">
        <v>6.365740740740741E-4</v>
      </c>
      <c r="CV42" s="145">
        <v>0.0017013888888888888</v>
      </c>
      <c r="CW42" s="148"/>
      <c r="CX42" s="145">
        <v>0.002777777777777778</v>
      </c>
      <c r="CY42" s="145">
        <v>0.004861111111111111</v>
      </c>
      <c r="CZ42" s="145">
        <v>0.0065625</v>
      </c>
      <c r="DA42" s="145">
        <v>0.010416666666666666</v>
      </c>
      <c r="DB42" s="145">
        <v>0.01087962962962963</v>
      </c>
      <c r="DC42" s="136">
        <v>131.0</v>
      </c>
      <c r="DD42" s="136">
        <v>76.0</v>
      </c>
      <c r="DE42" s="136">
        <v>55.0</v>
      </c>
      <c r="DF42" s="136">
        <v>94.0</v>
      </c>
      <c r="DG42" s="136">
        <f t="shared" si="52"/>
        <v>94.33333333</v>
      </c>
      <c r="DH42" s="136">
        <v>72.0</v>
      </c>
      <c r="DI42" s="136">
        <v>18.0</v>
      </c>
      <c r="DJ42" s="136">
        <v>54.0</v>
      </c>
      <c r="DK42" s="136">
        <v>36.0</v>
      </c>
      <c r="DL42" s="136">
        <f t="shared" si="53"/>
        <v>36</v>
      </c>
      <c r="DM42" s="136">
        <v>220.0</v>
      </c>
      <c r="DN42" s="136">
        <v>127.0</v>
      </c>
      <c r="DO42" s="145">
        <v>0.005115740740740741</v>
      </c>
      <c r="DP42" s="165">
        <f t="shared" si="54"/>
        <v>158</v>
      </c>
      <c r="DQ42" s="136">
        <v>80.0</v>
      </c>
      <c r="DR42" s="136">
        <v>34.0</v>
      </c>
      <c r="DS42" s="145">
        <v>0.0017939814814814815</v>
      </c>
      <c r="DT42" s="166">
        <f t="shared" si="55"/>
        <v>49.33333333</v>
      </c>
      <c r="DU42" s="136">
        <v>130.0</v>
      </c>
      <c r="DV42" s="136">
        <v>200.0</v>
      </c>
      <c r="DW42" s="145">
        <v>0.005451388888888889</v>
      </c>
      <c r="DX42" s="165">
        <f t="shared" si="56"/>
        <v>153.3333333</v>
      </c>
      <c r="DY42" s="136">
        <v>34.0</v>
      </c>
      <c r="DZ42" s="136">
        <v>87.0</v>
      </c>
      <c r="EA42" s="145">
        <v>9.375E-4</v>
      </c>
      <c r="EB42" s="165">
        <f t="shared" si="57"/>
        <v>51.66666667</v>
      </c>
      <c r="EC42" s="136">
        <v>158.0</v>
      </c>
      <c r="ED42" s="136">
        <v>102.0</v>
      </c>
      <c r="EE42" s="136">
        <v>109.0</v>
      </c>
      <c r="EF42" s="136">
        <v>63.0</v>
      </c>
      <c r="EG42" s="145">
        <v>0.010208333333333333</v>
      </c>
      <c r="EH42" s="151">
        <v>15.3936</v>
      </c>
      <c r="EI42" s="168"/>
      <c r="EJ42" s="177">
        <v>27.0</v>
      </c>
      <c r="EK42" s="177">
        <v>0.0</v>
      </c>
      <c r="EL42" s="177">
        <v>3.0</v>
      </c>
      <c r="EM42" s="177">
        <v>3.0</v>
      </c>
      <c r="EN42" s="177">
        <v>6.0</v>
      </c>
      <c r="EO42" s="177">
        <v>3.0</v>
      </c>
      <c r="EP42" s="177">
        <v>0.0</v>
      </c>
      <c r="EQ42" s="177">
        <v>3.0</v>
      </c>
      <c r="ER42" s="177">
        <v>3.0</v>
      </c>
      <c r="ES42" s="177">
        <v>0.0</v>
      </c>
      <c r="ET42" s="177">
        <v>0.0</v>
      </c>
      <c r="EU42" s="177">
        <v>0.0</v>
      </c>
      <c r="EV42" s="177">
        <v>9.0</v>
      </c>
      <c r="EW42" s="177">
        <v>0.0</v>
      </c>
      <c r="EX42" s="177">
        <v>0.0</v>
      </c>
      <c r="EY42" s="177">
        <v>2.0</v>
      </c>
      <c r="EZ42" s="177">
        <v>2.0</v>
      </c>
      <c r="FA42" s="177">
        <v>0.0</v>
      </c>
      <c r="FB42" s="177">
        <v>0.0</v>
      </c>
      <c r="FC42" s="177">
        <v>0.0</v>
      </c>
      <c r="FD42" s="177">
        <v>0.0</v>
      </c>
      <c r="FE42" s="177">
        <v>0.0</v>
      </c>
      <c r="FF42" s="177">
        <v>0.0</v>
      </c>
      <c r="FG42" s="177">
        <v>0.0</v>
      </c>
      <c r="FH42" s="177">
        <v>0.0</v>
      </c>
      <c r="FI42" s="177">
        <v>10.0</v>
      </c>
      <c r="FJ42" s="177">
        <v>27.0</v>
      </c>
      <c r="FK42" s="177">
        <v>27.0</v>
      </c>
      <c r="FL42" s="177">
        <v>27.0</v>
      </c>
      <c r="FM42" s="168"/>
      <c r="FN42" s="167" t="s">
        <v>563</v>
      </c>
      <c r="FO42" s="177">
        <v>5.0</v>
      </c>
      <c r="FP42" s="177">
        <v>3.0</v>
      </c>
      <c r="FQ42" s="177">
        <v>3.0</v>
      </c>
      <c r="FR42" s="177">
        <v>11.0</v>
      </c>
      <c r="FS42" s="167" t="s">
        <v>537</v>
      </c>
      <c r="FT42" s="177">
        <v>3.0</v>
      </c>
      <c r="FU42" s="177">
        <v>3.0</v>
      </c>
      <c r="FV42" s="177">
        <v>3.0</v>
      </c>
      <c r="FW42" s="167" t="s">
        <v>537</v>
      </c>
      <c r="FX42" s="177">
        <v>3.0</v>
      </c>
      <c r="FY42" s="177">
        <v>3.0</v>
      </c>
      <c r="FZ42" s="167" t="s">
        <v>564</v>
      </c>
      <c r="GA42" s="177">
        <v>2.0</v>
      </c>
      <c r="GB42" s="177">
        <v>2.0</v>
      </c>
      <c r="GC42" s="177">
        <v>2.0</v>
      </c>
      <c r="GD42" s="177">
        <v>2.0</v>
      </c>
      <c r="GE42" s="177">
        <v>1.0</v>
      </c>
      <c r="GF42" s="177">
        <v>0.0</v>
      </c>
      <c r="GG42" s="177">
        <v>1.0</v>
      </c>
      <c r="GH42" s="167" t="s">
        <v>532</v>
      </c>
      <c r="GI42" s="177">
        <v>0.0</v>
      </c>
      <c r="GJ42" s="177">
        <v>1.0</v>
      </c>
      <c r="GK42" s="167" t="s">
        <v>565</v>
      </c>
      <c r="GL42" s="167" t="s">
        <v>566</v>
      </c>
      <c r="GM42" s="177">
        <v>10.0</v>
      </c>
      <c r="GN42" s="177">
        <v>52.0</v>
      </c>
      <c r="GO42" s="177">
        <v>44.0</v>
      </c>
      <c r="GP42" s="167" t="s">
        <v>567</v>
      </c>
      <c r="GQ42" s="168"/>
      <c r="GR42" s="168"/>
      <c r="GS42" s="168"/>
      <c r="GT42" s="168"/>
      <c r="GU42" s="168"/>
      <c r="GV42" s="168"/>
      <c r="GW42" s="168"/>
      <c r="GX42" s="168"/>
      <c r="GY42" s="168"/>
      <c r="GZ42" s="168"/>
      <c r="HA42" s="168"/>
      <c r="HB42" s="168"/>
      <c r="HC42" s="168"/>
      <c r="HD42" s="168"/>
      <c r="HE42" s="168"/>
      <c r="HF42" s="168"/>
      <c r="HG42" s="168"/>
      <c r="HH42" s="168"/>
      <c r="HI42" s="168"/>
      <c r="HJ42" s="168"/>
      <c r="HK42" s="168"/>
      <c r="HL42" s="168"/>
      <c r="HM42" s="168"/>
      <c r="HN42" s="168"/>
      <c r="HO42" s="168"/>
      <c r="HP42" s="168"/>
      <c r="HQ42" s="168"/>
      <c r="HR42" s="168"/>
      <c r="HS42" s="168"/>
      <c r="HT42" s="168"/>
      <c r="HU42" s="168"/>
      <c r="HV42" s="168"/>
      <c r="HW42" s="168"/>
      <c r="HX42" s="168"/>
      <c r="HY42" s="168"/>
      <c r="HZ42" s="168"/>
      <c r="IA42" s="168"/>
      <c r="IB42" s="168"/>
      <c r="IC42" s="168"/>
      <c r="ID42" s="168"/>
      <c r="IE42" s="168"/>
      <c r="IF42" s="168"/>
      <c r="IG42" s="168"/>
      <c r="IH42" s="168"/>
      <c r="II42" s="168"/>
      <c r="IJ42" s="168"/>
      <c r="IK42" s="168"/>
      <c r="IL42" s="168"/>
      <c r="IM42" s="168"/>
      <c r="IN42" s="168"/>
      <c r="IO42" s="168"/>
      <c r="IP42" s="168"/>
      <c r="IQ42" s="168"/>
      <c r="IR42" s="168"/>
      <c r="IS42" s="168"/>
      <c r="IT42" s="168"/>
      <c r="IU42" s="168"/>
      <c r="IV42" s="168"/>
      <c r="IW42" s="168"/>
      <c r="IX42" s="168"/>
      <c r="IY42" s="168"/>
      <c r="IZ42" s="168"/>
      <c r="JA42" s="168"/>
      <c r="JB42" s="168"/>
      <c r="JC42" s="168"/>
      <c r="JD42" s="168"/>
      <c r="JE42" s="168"/>
      <c r="JF42" s="168"/>
      <c r="JG42" s="168"/>
      <c r="JH42" s="168"/>
      <c r="JI42" s="168"/>
      <c r="JJ42" s="168"/>
      <c r="JK42" s="168"/>
      <c r="JL42" s="168"/>
      <c r="JM42" s="168"/>
      <c r="JN42" s="168"/>
      <c r="JO42" s="168"/>
      <c r="JP42" s="168"/>
      <c r="JQ42" s="168"/>
      <c r="JR42" s="168"/>
      <c r="JS42" s="168"/>
      <c r="JT42" s="168"/>
      <c r="JU42" s="168"/>
      <c r="JV42" s="168"/>
      <c r="JW42" s="168"/>
      <c r="JX42" s="168"/>
      <c r="JY42" s="168"/>
      <c r="JZ42" s="168"/>
      <c r="KA42" s="168"/>
      <c r="KB42" s="168"/>
      <c r="KC42" s="168"/>
      <c r="KD42" s="137"/>
      <c r="KE42" s="137"/>
      <c r="KF42" s="164">
        <v>42276.0</v>
      </c>
      <c r="KG42" s="137"/>
      <c r="KH42" s="137"/>
      <c r="KI42" s="137"/>
      <c r="KJ42" s="137"/>
      <c r="KK42" s="137"/>
      <c r="KL42" s="135" t="s">
        <v>52</v>
      </c>
      <c r="KM42" s="137"/>
      <c r="KN42" s="137"/>
      <c r="KO42" s="137"/>
      <c r="KP42" s="136">
        <f t="shared" si="58"/>
        <v>374</v>
      </c>
      <c r="KQ42" s="136">
        <v>156.0</v>
      </c>
      <c r="KR42" s="136">
        <v>143.0</v>
      </c>
      <c r="KS42" s="136">
        <v>8.0</v>
      </c>
      <c r="KT42" s="135"/>
      <c r="KU42" s="136">
        <v>50.0</v>
      </c>
      <c r="KV42" s="137"/>
      <c r="KW42" s="137"/>
      <c r="KX42" s="137"/>
      <c r="KY42" s="137"/>
      <c r="KZ42" s="137"/>
      <c r="LA42" s="137"/>
      <c r="LB42" s="137"/>
      <c r="LC42" s="137"/>
      <c r="LD42" s="137"/>
      <c r="LE42" s="137"/>
      <c r="LF42" s="137"/>
      <c r="LG42" s="137"/>
      <c r="LH42" s="137"/>
      <c r="LI42" s="137"/>
      <c r="LJ42" s="137"/>
      <c r="LK42" s="137"/>
      <c r="LL42" s="137"/>
      <c r="LM42" s="137"/>
      <c r="LN42" s="137"/>
      <c r="LO42" s="137"/>
      <c r="LP42" s="137"/>
      <c r="LQ42" s="137"/>
      <c r="LR42" s="137"/>
      <c r="LS42" s="137"/>
      <c r="LT42" s="137"/>
      <c r="LU42" s="137"/>
      <c r="LV42" s="137"/>
      <c r="LW42" s="137"/>
      <c r="LX42" s="137"/>
      <c r="LY42" s="137"/>
      <c r="LZ42" s="137"/>
      <c r="MA42" s="137"/>
      <c r="MB42" s="137"/>
      <c r="MC42" s="137"/>
      <c r="MD42" s="137"/>
      <c r="ME42" s="137"/>
      <c r="MF42" s="137"/>
      <c r="MG42" s="137"/>
      <c r="MH42" s="137"/>
      <c r="MI42" s="137"/>
      <c r="MJ42" s="137"/>
      <c r="MK42" s="137"/>
      <c r="ML42" s="137"/>
      <c r="MM42" s="137"/>
      <c r="MN42" s="137"/>
      <c r="MO42" s="137"/>
      <c r="MP42" s="137"/>
      <c r="MQ42" s="137"/>
      <c r="MR42" s="137"/>
      <c r="MS42" s="137"/>
      <c r="MT42" s="137"/>
    </row>
    <row r="43" ht="26.25" customHeight="1">
      <c r="A43" s="13" t="s">
        <v>55</v>
      </c>
      <c r="B43" s="14"/>
      <c r="C43" s="134" t="s">
        <v>55</v>
      </c>
      <c r="D43" s="135" t="s">
        <v>568</v>
      </c>
      <c r="E43" s="135"/>
      <c r="F43" s="136">
        <v>8.0</v>
      </c>
      <c r="G43" s="136">
        <v>1.0</v>
      </c>
      <c r="H43" s="135" t="s">
        <v>443</v>
      </c>
      <c r="I43" s="137"/>
      <c r="J43" s="137" t="s">
        <v>444</v>
      </c>
      <c r="K43" s="139">
        <v>42549.0</v>
      </c>
      <c r="L43" s="135" t="s">
        <v>446</v>
      </c>
      <c r="M43" s="138" t="s">
        <v>569</v>
      </c>
      <c r="N43" s="135" t="str">
        <f t="shared" si="47"/>
        <v>24 (30)</v>
      </c>
      <c r="O43" s="137"/>
      <c r="P43" s="135" t="str">
        <f t="shared" si="48"/>
        <v>50(42)</v>
      </c>
      <c r="Q43" s="137"/>
      <c r="R43" s="135" t="str">
        <f t="shared" si="49"/>
        <v>48(40)</v>
      </c>
      <c r="S43" s="135" t="str">
        <f t="shared" si="50"/>
        <v/>
      </c>
      <c r="T43" s="135" t="str">
        <f t="shared" si="51"/>
        <v/>
      </c>
      <c r="U43" s="137"/>
      <c r="V43" s="137"/>
      <c r="W43" s="137"/>
      <c r="X43" s="136">
        <v>330.0</v>
      </c>
      <c r="Y43" s="139">
        <v>42556.0</v>
      </c>
      <c r="Z43" s="140">
        <v>0.4965277777777778</v>
      </c>
      <c r="AA43" s="140">
        <v>0.49930555555555556</v>
      </c>
      <c r="AB43" s="140">
        <v>0.5027777777777778</v>
      </c>
      <c r="AC43" s="139">
        <v>42557.0</v>
      </c>
      <c r="AD43" s="139">
        <v>42557.0</v>
      </c>
      <c r="AE43" s="140">
        <v>0.6610185185185186</v>
      </c>
      <c r="AF43" s="140">
        <v>0.6735532407407407</v>
      </c>
      <c r="AG43" s="140">
        <v>0.6771412037037037</v>
      </c>
      <c r="AH43" s="141">
        <v>0.005763888888888889</v>
      </c>
      <c r="AI43" s="142"/>
      <c r="AJ43" s="142"/>
      <c r="AK43" s="142"/>
      <c r="AL43" s="142"/>
      <c r="AM43" s="142"/>
      <c r="AN43" s="142"/>
      <c r="AO43" s="142"/>
      <c r="AP43" s="142"/>
      <c r="AQ43" s="142"/>
      <c r="AR43" s="142"/>
      <c r="AS43" s="142"/>
      <c r="AT43" s="142"/>
      <c r="AU43" s="142"/>
      <c r="AV43" s="142"/>
      <c r="AW43" s="136">
        <v>1.6</v>
      </c>
      <c r="AX43" s="136">
        <v>4.15</v>
      </c>
      <c r="AY43" s="136">
        <v>0.0</v>
      </c>
      <c r="AZ43" s="136">
        <v>0.0</v>
      </c>
      <c r="BA43" s="136">
        <v>0.0</v>
      </c>
      <c r="BB43" s="140">
        <v>0.46805555555555556</v>
      </c>
      <c r="BC43" s="136">
        <v>7.481</v>
      </c>
      <c r="BD43" s="136">
        <v>34.2</v>
      </c>
      <c r="BE43" s="136">
        <v>228.0</v>
      </c>
      <c r="BF43" s="136">
        <v>25.5</v>
      </c>
      <c r="BG43" s="136">
        <v>139.0</v>
      </c>
      <c r="BH43" s="136">
        <v>3.5</v>
      </c>
      <c r="BI43" s="136">
        <v>1.35</v>
      </c>
      <c r="BJ43" s="136">
        <v>184.0</v>
      </c>
      <c r="BK43" s="136">
        <v>11.9</v>
      </c>
      <c r="BL43" s="136">
        <v>13.9</v>
      </c>
      <c r="BM43" s="136">
        <v>2.0</v>
      </c>
      <c r="BN43" s="140">
        <v>0.5125</v>
      </c>
      <c r="BO43" s="143"/>
      <c r="BP43" s="136">
        <v>7.525</v>
      </c>
      <c r="BQ43" s="136">
        <v>27.3</v>
      </c>
      <c r="BR43" s="136">
        <v>503.0</v>
      </c>
      <c r="BS43" s="136">
        <v>22.5</v>
      </c>
      <c r="BT43" s="136">
        <v>143.0</v>
      </c>
      <c r="BU43" s="136">
        <v>2.7</v>
      </c>
      <c r="BV43" s="136">
        <v>1.12</v>
      </c>
      <c r="BW43" s="136">
        <v>218.0</v>
      </c>
      <c r="BX43" s="144">
        <v>13.9</v>
      </c>
      <c r="BY43" s="143"/>
      <c r="BZ43" s="137"/>
      <c r="CA43" s="137"/>
      <c r="CB43" s="137"/>
      <c r="CC43" s="137"/>
      <c r="CD43" s="137"/>
      <c r="CE43" s="137"/>
      <c r="CF43" s="137"/>
      <c r="CG43" s="137"/>
      <c r="CH43" s="137"/>
      <c r="CI43" s="137"/>
      <c r="CJ43" s="143"/>
      <c r="CK43" s="137"/>
      <c r="CL43" s="137"/>
      <c r="CM43" s="137"/>
      <c r="CN43" s="137"/>
      <c r="CO43" s="137"/>
      <c r="CP43" s="137"/>
      <c r="CQ43" s="137"/>
      <c r="CR43" s="137"/>
      <c r="CS43" s="137"/>
      <c r="CT43" s="137"/>
      <c r="CU43" s="145">
        <v>6.828703703703704E-4</v>
      </c>
      <c r="CV43" s="145">
        <v>0.0025</v>
      </c>
      <c r="CW43" s="148"/>
      <c r="CX43" s="145">
        <v>0.004166666666666667</v>
      </c>
      <c r="CY43" s="145">
        <v>0.007465277777777778</v>
      </c>
      <c r="CZ43" s="145">
        <v>0.009965277777777778</v>
      </c>
      <c r="DA43" s="145">
        <v>0.013194444444444444</v>
      </c>
      <c r="DB43" s="141">
        <v>0.013888888888888888</v>
      </c>
      <c r="DC43" s="136">
        <v>190.0</v>
      </c>
      <c r="DD43" s="136">
        <v>92.0</v>
      </c>
      <c r="DE43" s="136">
        <v>98.0</v>
      </c>
      <c r="DF43" s="136">
        <v>125.0</v>
      </c>
      <c r="DG43" s="136">
        <f t="shared" si="52"/>
        <v>124.6666667</v>
      </c>
      <c r="DH43" s="136">
        <v>120.0</v>
      </c>
      <c r="DI43" s="136">
        <v>52.0</v>
      </c>
      <c r="DJ43" s="136">
        <v>68.0</v>
      </c>
      <c r="DK43" s="136">
        <v>75.0</v>
      </c>
      <c r="DL43" s="136">
        <f t="shared" si="53"/>
        <v>74.66666667</v>
      </c>
      <c r="DM43" s="136">
        <v>245.0</v>
      </c>
      <c r="DN43" s="136">
        <v>138.0</v>
      </c>
      <c r="DO43" s="145">
        <v>0.004537037037037037</v>
      </c>
      <c r="DP43" s="136">
        <f t="shared" si="54"/>
        <v>173.6666667</v>
      </c>
      <c r="DQ43" s="136">
        <v>75.0</v>
      </c>
      <c r="DR43" s="136">
        <v>30.0</v>
      </c>
      <c r="DS43" s="145">
        <v>0.0017824074074074075</v>
      </c>
      <c r="DT43" s="166">
        <f t="shared" si="55"/>
        <v>45</v>
      </c>
      <c r="DU43" s="136">
        <v>138.0</v>
      </c>
      <c r="DV43" s="136">
        <v>145.0</v>
      </c>
      <c r="DW43" s="145">
        <v>0.004537037037037037</v>
      </c>
      <c r="DX43" s="136">
        <f t="shared" si="56"/>
        <v>140.3333333</v>
      </c>
      <c r="DY43" s="136">
        <v>30.0</v>
      </c>
      <c r="DZ43" s="136">
        <v>87.0</v>
      </c>
      <c r="EA43" s="145">
        <v>9.837962962962962E-4</v>
      </c>
      <c r="EB43" s="136">
        <f t="shared" si="57"/>
        <v>49</v>
      </c>
      <c r="EC43" s="136">
        <v>180.0</v>
      </c>
      <c r="ED43" s="136">
        <v>104.0</v>
      </c>
      <c r="EE43" s="136">
        <v>132.0</v>
      </c>
      <c r="EF43" s="136">
        <v>40.0</v>
      </c>
      <c r="EG43" s="145">
        <v>0.011111111111111112</v>
      </c>
      <c r="EH43" s="188"/>
      <c r="EI43" s="137"/>
      <c r="EJ43" s="135" t="s">
        <v>570</v>
      </c>
      <c r="EK43" s="136">
        <v>0.0</v>
      </c>
      <c r="EL43" s="135" t="s">
        <v>532</v>
      </c>
      <c r="EM43" s="136">
        <v>3.0</v>
      </c>
      <c r="EN43" s="135" t="s">
        <v>533</v>
      </c>
      <c r="EO43" s="136">
        <v>3.0</v>
      </c>
      <c r="EP43" s="136">
        <v>0.0</v>
      </c>
      <c r="EQ43" s="136">
        <v>3.0</v>
      </c>
      <c r="ER43" s="136">
        <v>3.0</v>
      </c>
      <c r="ES43" s="136">
        <v>0.0</v>
      </c>
      <c r="ET43" s="135" t="s">
        <v>504</v>
      </c>
      <c r="EU43" s="136">
        <v>0.0</v>
      </c>
      <c r="EV43" s="135" t="s">
        <v>571</v>
      </c>
      <c r="EW43" s="136">
        <v>0.0</v>
      </c>
      <c r="EX43" s="136">
        <v>0.0</v>
      </c>
      <c r="EY43" s="135" t="s">
        <v>572</v>
      </c>
      <c r="EZ43" s="135" t="s">
        <v>572</v>
      </c>
      <c r="FA43" s="136">
        <v>0.0</v>
      </c>
      <c r="FB43" s="136">
        <v>0.0</v>
      </c>
      <c r="FC43" s="136">
        <v>0.0</v>
      </c>
      <c r="FD43" s="136">
        <v>0.0</v>
      </c>
      <c r="FE43" s="136">
        <v>0.0</v>
      </c>
      <c r="FF43" s="136">
        <v>0.0</v>
      </c>
      <c r="FG43" s="136">
        <v>0.0</v>
      </c>
      <c r="FH43" s="136">
        <v>0.0</v>
      </c>
      <c r="FI43" s="136">
        <v>10.0</v>
      </c>
      <c r="FJ43" s="136">
        <v>30.0</v>
      </c>
      <c r="FK43" s="136">
        <v>24.0</v>
      </c>
      <c r="FL43" s="135" t="s">
        <v>558</v>
      </c>
      <c r="FM43" s="137"/>
      <c r="FN43" s="135" t="s">
        <v>573</v>
      </c>
      <c r="FO43" s="135" t="s">
        <v>574</v>
      </c>
      <c r="FP43" s="136">
        <v>3.0</v>
      </c>
      <c r="FQ43" s="136">
        <v>3.0</v>
      </c>
      <c r="FR43" s="135" t="s">
        <v>575</v>
      </c>
      <c r="FS43" s="136">
        <v>3.0</v>
      </c>
      <c r="FT43" s="136">
        <v>3.0</v>
      </c>
      <c r="FU43" s="136">
        <v>3.0</v>
      </c>
      <c r="FV43" s="136">
        <v>3.0</v>
      </c>
      <c r="FW43" s="136">
        <v>3.0</v>
      </c>
      <c r="FX43" s="135" t="s">
        <v>537</v>
      </c>
      <c r="FY43" s="136">
        <v>3.0</v>
      </c>
      <c r="FZ43" s="135" t="s">
        <v>576</v>
      </c>
      <c r="GA43" s="136">
        <v>0.0</v>
      </c>
      <c r="GB43" s="136">
        <v>0.0</v>
      </c>
      <c r="GC43" s="136">
        <v>2.0</v>
      </c>
      <c r="GD43" s="136">
        <v>2.0</v>
      </c>
      <c r="GE43" s="136">
        <v>0.0</v>
      </c>
      <c r="GF43" s="136">
        <v>0.0</v>
      </c>
      <c r="GG43" s="136">
        <v>0.0</v>
      </c>
      <c r="GH43" s="136">
        <v>1.0</v>
      </c>
      <c r="GI43" s="136">
        <v>0.0</v>
      </c>
      <c r="GJ43" s="136">
        <v>0.0</v>
      </c>
      <c r="GK43" s="136">
        <v>0.0</v>
      </c>
      <c r="GL43" s="136">
        <v>1.0</v>
      </c>
      <c r="GM43" s="136">
        <v>10.0</v>
      </c>
      <c r="GN43" s="136">
        <v>50.0</v>
      </c>
      <c r="GO43" s="136">
        <v>42.0</v>
      </c>
      <c r="GP43" s="135" t="s">
        <v>577</v>
      </c>
      <c r="GQ43" s="137"/>
      <c r="GR43" s="135" t="s">
        <v>578</v>
      </c>
      <c r="GS43" s="135" t="s">
        <v>579</v>
      </c>
      <c r="GT43" s="136">
        <v>3.0</v>
      </c>
      <c r="GU43" s="136">
        <v>3.0</v>
      </c>
      <c r="GV43" s="135" t="s">
        <v>575</v>
      </c>
      <c r="GW43" s="136">
        <v>3.0</v>
      </c>
      <c r="GX43" s="136">
        <v>3.0</v>
      </c>
      <c r="GY43" s="136">
        <v>3.0</v>
      </c>
      <c r="GZ43" s="136">
        <v>3.0</v>
      </c>
      <c r="HA43" s="135" t="s">
        <v>537</v>
      </c>
      <c r="HB43" s="136">
        <v>3.0</v>
      </c>
      <c r="HC43" s="136">
        <v>3.0</v>
      </c>
      <c r="HD43" s="135" t="s">
        <v>576</v>
      </c>
      <c r="HE43" s="136">
        <v>0.0</v>
      </c>
      <c r="HF43" s="136">
        <v>0.0</v>
      </c>
      <c r="HG43" s="136">
        <v>0.0</v>
      </c>
      <c r="HH43" s="136">
        <v>0.0</v>
      </c>
      <c r="HI43" s="136">
        <v>0.0</v>
      </c>
      <c r="HJ43" s="136">
        <v>0.0</v>
      </c>
      <c r="HK43" s="136">
        <v>0.0</v>
      </c>
      <c r="HL43" s="136">
        <v>1.0</v>
      </c>
      <c r="HM43" s="136">
        <v>0.0</v>
      </c>
      <c r="HN43" s="136">
        <v>0.0</v>
      </c>
      <c r="HO43" s="136">
        <v>0.0</v>
      </c>
      <c r="HP43" s="136">
        <v>1.0</v>
      </c>
      <c r="HQ43" s="136">
        <v>10.0</v>
      </c>
      <c r="HR43" s="136">
        <v>48.0</v>
      </c>
      <c r="HS43" s="136">
        <v>40.0</v>
      </c>
      <c r="HT43" s="135" t="s">
        <v>580</v>
      </c>
      <c r="HU43" s="137"/>
      <c r="HV43" s="137"/>
      <c r="HW43" s="137"/>
      <c r="HX43" s="137"/>
      <c r="HY43" s="137"/>
      <c r="HZ43" s="137"/>
      <c r="IA43" s="137"/>
      <c r="IB43" s="137"/>
      <c r="IC43" s="137"/>
      <c r="ID43" s="137"/>
      <c r="IE43" s="137"/>
      <c r="IF43" s="137"/>
      <c r="IG43" s="137"/>
      <c r="IH43" s="137"/>
      <c r="II43" s="137"/>
      <c r="IJ43" s="137"/>
      <c r="IK43" s="137"/>
      <c r="IL43" s="137"/>
      <c r="IM43" s="137"/>
      <c r="IN43" s="137"/>
      <c r="IO43" s="137"/>
      <c r="IP43" s="137"/>
      <c r="IQ43" s="137"/>
      <c r="IR43" s="137"/>
      <c r="IS43" s="137"/>
      <c r="IT43" s="137"/>
      <c r="IU43" s="137"/>
      <c r="IV43" s="137"/>
      <c r="IW43" s="137"/>
      <c r="IX43" s="137"/>
      <c r="IY43" s="137"/>
      <c r="IZ43" s="137"/>
      <c r="JA43" s="137"/>
      <c r="JB43" s="137"/>
      <c r="JC43" s="137"/>
      <c r="JD43" s="137"/>
      <c r="JE43" s="137"/>
      <c r="JF43" s="137"/>
      <c r="JG43" s="137"/>
      <c r="JH43" s="137"/>
      <c r="JI43" s="137"/>
      <c r="JJ43" s="137"/>
      <c r="JK43" s="137"/>
      <c r="JL43" s="137"/>
      <c r="JM43" s="137"/>
      <c r="JN43" s="137"/>
      <c r="JO43" s="137"/>
      <c r="JP43" s="137"/>
      <c r="JQ43" s="137"/>
      <c r="JR43" s="137"/>
      <c r="JS43" s="137"/>
      <c r="JT43" s="137"/>
      <c r="JU43" s="137"/>
      <c r="JV43" s="137"/>
      <c r="JW43" s="137"/>
      <c r="JX43" s="137"/>
      <c r="JY43" s="137"/>
      <c r="JZ43" s="137"/>
      <c r="KA43" s="137"/>
      <c r="KB43" s="137"/>
      <c r="KC43" s="137"/>
      <c r="KD43" s="137"/>
      <c r="KE43" s="137"/>
      <c r="KF43" s="137"/>
      <c r="KG43" s="137"/>
      <c r="KH43" s="137"/>
      <c r="KI43" s="137"/>
      <c r="KJ43" s="137"/>
      <c r="KK43" s="137"/>
      <c r="KL43" s="135" t="s">
        <v>550</v>
      </c>
      <c r="KM43" s="137"/>
      <c r="KN43" s="137"/>
      <c r="KO43" s="137"/>
      <c r="KP43" s="136">
        <f t="shared" si="58"/>
        <v>330</v>
      </c>
      <c r="KQ43" s="136">
        <v>199.0</v>
      </c>
      <c r="KR43" s="136">
        <v>184.0</v>
      </c>
      <c r="KS43" s="136">
        <v>8.0</v>
      </c>
      <c r="KT43" s="136">
        <v>1.0</v>
      </c>
      <c r="KU43" s="135" t="s">
        <v>578</v>
      </c>
      <c r="KV43" s="137"/>
      <c r="KW43" s="137"/>
      <c r="KX43" s="137"/>
      <c r="KY43" s="137"/>
      <c r="KZ43" s="137"/>
      <c r="LA43" s="137"/>
      <c r="LB43" s="137"/>
      <c r="LC43" s="137"/>
      <c r="LD43" s="137"/>
      <c r="LE43" s="137"/>
      <c r="LF43" s="137"/>
      <c r="LG43" s="137"/>
      <c r="LH43" s="137"/>
      <c r="LI43" s="137"/>
      <c r="LJ43" s="137"/>
      <c r="LK43" s="137"/>
      <c r="LL43" s="137"/>
      <c r="LM43" s="137"/>
      <c r="LN43" s="137"/>
      <c r="LO43" s="137"/>
      <c r="LP43" s="137"/>
      <c r="LQ43" s="137"/>
      <c r="LR43" s="137"/>
      <c r="LS43" s="137"/>
      <c r="LT43" s="137"/>
      <c r="LU43" s="137"/>
      <c r="LV43" s="137"/>
      <c r="LW43" s="137"/>
      <c r="LX43" s="137"/>
      <c r="LY43" s="137"/>
      <c r="LZ43" s="137"/>
      <c r="MA43" s="137"/>
      <c r="MB43" s="137"/>
      <c r="MC43" s="137"/>
      <c r="MD43" s="137"/>
      <c r="ME43" s="137"/>
      <c r="MF43" s="137"/>
      <c r="MG43" s="137"/>
      <c r="MH43" s="137"/>
      <c r="MI43" s="137"/>
      <c r="MJ43" s="137"/>
      <c r="MK43" s="137"/>
      <c r="ML43" s="137"/>
      <c r="MM43" s="137"/>
      <c r="MN43" s="137"/>
      <c r="MO43" s="137"/>
      <c r="MP43" s="137"/>
      <c r="MQ43" s="137"/>
      <c r="MR43" s="137"/>
      <c r="MS43" s="137"/>
      <c r="MT43" s="137"/>
    </row>
    <row r="44" ht="31.5" customHeight="1">
      <c r="A44" s="25" t="s">
        <v>56</v>
      </c>
      <c r="B44" s="14"/>
      <c r="C44" s="134" t="s">
        <v>56</v>
      </c>
      <c r="D44" s="135" t="s">
        <v>581</v>
      </c>
      <c r="E44" s="135"/>
      <c r="F44" s="136">
        <v>8.0</v>
      </c>
      <c r="G44" s="136">
        <v>1.0</v>
      </c>
      <c r="H44" s="135" t="s">
        <v>443</v>
      </c>
      <c r="I44" s="137"/>
      <c r="J44" s="137" t="s">
        <v>444</v>
      </c>
      <c r="K44" s="189">
        <v>42557.0</v>
      </c>
      <c r="L44" s="135" t="s">
        <v>446</v>
      </c>
      <c r="M44" s="138" t="s">
        <v>582</v>
      </c>
      <c r="N44" s="135" t="str">
        <f t="shared" si="47"/>
        <v>25(33)</v>
      </c>
      <c r="O44" s="137"/>
      <c r="P44" s="135" t="str">
        <f t="shared" si="48"/>
        <v>63(62)</v>
      </c>
      <c r="Q44" s="137"/>
      <c r="R44" s="135" t="str">
        <f t="shared" si="49"/>
        <v/>
      </c>
      <c r="S44" s="135" t="str">
        <f t="shared" si="50"/>
        <v/>
      </c>
      <c r="T44" s="135" t="str">
        <f t="shared" si="51"/>
        <v/>
      </c>
      <c r="U44" s="137"/>
      <c r="V44" s="137"/>
      <c r="W44" s="137"/>
      <c r="X44" s="136">
        <v>334.0</v>
      </c>
      <c r="Y44" s="139">
        <v>42565.0</v>
      </c>
      <c r="Z44" s="140">
        <v>0.55</v>
      </c>
      <c r="AA44" s="140">
        <v>0.5516203703703704</v>
      </c>
      <c r="AB44" s="140">
        <v>0.5562268518518518</v>
      </c>
      <c r="AC44" s="139">
        <v>42566.0</v>
      </c>
      <c r="AD44" s="139">
        <v>42566.0</v>
      </c>
      <c r="AE44" s="140">
        <v>0.6110300925925926</v>
      </c>
      <c r="AF44" s="140">
        <v>0.6296643518518519</v>
      </c>
      <c r="AG44" s="140">
        <v>0.6324421296296296</v>
      </c>
      <c r="AH44" s="141">
        <v>0.0059375</v>
      </c>
      <c r="AI44" s="142"/>
      <c r="AJ44" s="142"/>
      <c r="AK44" s="142"/>
      <c r="AL44" s="142"/>
      <c r="AM44" s="142"/>
      <c r="AN44" s="142"/>
      <c r="AO44" s="142"/>
      <c r="AP44" s="142"/>
      <c r="AQ44" s="142"/>
      <c r="AR44" s="142"/>
      <c r="AS44" s="142"/>
      <c r="AT44" s="142"/>
      <c r="AU44" s="142"/>
      <c r="AV44" s="142"/>
      <c r="AW44" s="136">
        <v>-0.3</v>
      </c>
      <c r="AX44" s="136">
        <v>8.6</v>
      </c>
      <c r="AY44" s="136">
        <v>0.0</v>
      </c>
      <c r="AZ44" s="136">
        <v>0.5</v>
      </c>
      <c r="BA44" s="136">
        <v>1.0</v>
      </c>
      <c r="BB44" s="140">
        <v>0.5277777777777778</v>
      </c>
      <c r="BC44" s="136">
        <v>7.397</v>
      </c>
      <c r="BD44" s="136">
        <v>34.9</v>
      </c>
      <c r="BE44" s="136">
        <v>190.0</v>
      </c>
      <c r="BF44" s="136">
        <v>21.5</v>
      </c>
      <c r="BG44" s="136">
        <v>141.0</v>
      </c>
      <c r="BH44" s="136">
        <v>3.2</v>
      </c>
      <c r="BI44" s="136">
        <v>1.36</v>
      </c>
      <c r="BJ44" s="136">
        <v>131.0</v>
      </c>
      <c r="BK44" s="136">
        <v>11.9</v>
      </c>
      <c r="BL44" s="136">
        <v>12.6</v>
      </c>
      <c r="BM44" s="136">
        <v>0.7</v>
      </c>
      <c r="BN44" s="140">
        <v>0.5631944444444444</v>
      </c>
      <c r="BO44" s="143"/>
      <c r="BP44" s="136">
        <v>7.236</v>
      </c>
      <c r="BQ44" s="136">
        <v>40.4</v>
      </c>
      <c r="BR44" s="136">
        <v>101.0</v>
      </c>
      <c r="BS44" s="136">
        <v>17.2</v>
      </c>
      <c r="BT44" s="136">
        <v>145.0</v>
      </c>
      <c r="BU44" s="136">
        <v>3.7</v>
      </c>
      <c r="BV44" s="136">
        <v>1.16</v>
      </c>
      <c r="BW44" s="136">
        <v>87.0</v>
      </c>
      <c r="BX44" s="144">
        <v>12.6</v>
      </c>
      <c r="BY44" s="143"/>
      <c r="BZ44" s="137"/>
      <c r="CA44" s="137"/>
      <c r="CB44" s="137"/>
      <c r="CC44" s="137"/>
      <c r="CD44" s="137"/>
      <c r="CE44" s="137"/>
      <c r="CF44" s="137"/>
      <c r="CG44" s="137"/>
      <c r="CH44" s="137"/>
      <c r="CI44" s="137"/>
      <c r="CJ44" s="143"/>
      <c r="CK44" s="137"/>
      <c r="CL44" s="137"/>
      <c r="CM44" s="137"/>
      <c r="CN44" s="137"/>
      <c r="CO44" s="137"/>
      <c r="CP44" s="137"/>
      <c r="CQ44" s="137"/>
      <c r="CR44" s="137"/>
      <c r="CS44" s="137"/>
      <c r="CT44" s="137"/>
      <c r="CU44" s="145">
        <v>5.324074074074074E-4</v>
      </c>
      <c r="CV44" s="145">
        <v>0.0016203703703703703</v>
      </c>
      <c r="CW44" s="148"/>
      <c r="CX44" s="145">
        <v>0.00625</v>
      </c>
      <c r="CY44" s="145">
        <v>0.008333333333333333</v>
      </c>
      <c r="CZ44" s="145">
        <v>0.009953703703703704</v>
      </c>
      <c r="DA44" s="145">
        <v>0.013900462962962963</v>
      </c>
      <c r="DB44" s="145">
        <v>0.014560185185185185</v>
      </c>
      <c r="DC44" s="136">
        <v>173.0</v>
      </c>
      <c r="DD44" s="136">
        <v>90.0</v>
      </c>
      <c r="DE44" s="136">
        <v>83.0</v>
      </c>
      <c r="DF44" s="136">
        <v>118.0</v>
      </c>
      <c r="DG44" s="136">
        <f t="shared" si="52"/>
        <v>117.6666667</v>
      </c>
      <c r="DH44" s="136">
        <v>116.0</v>
      </c>
      <c r="DI44" s="136">
        <v>45.0</v>
      </c>
      <c r="DJ44" s="136">
        <v>71.0</v>
      </c>
      <c r="DK44" s="136">
        <v>69.0</v>
      </c>
      <c r="DL44" s="136">
        <f t="shared" si="53"/>
        <v>68.66666667</v>
      </c>
      <c r="DM44" s="136">
        <v>168.0</v>
      </c>
      <c r="DN44" s="136">
        <v>108.0</v>
      </c>
      <c r="DO44" s="145">
        <v>0.005601851851851852</v>
      </c>
      <c r="DP44" s="136">
        <f t="shared" si="54"/>
        <v>128</v>
      </c>
      <c r="DQ44" s="136">
        <v>77.0</v>
      </c>
      <c r="DR44" s="136">
        <v>25.0</v>
      </c>
      <c r="DS44" s="145">
        <v>0.0022337962962962962</v>
      </c>
      <c r="DT44" s="166">
        <f t="shared" si="55"/>
        <v>42.33333333</v>
      </c>
      <c r="DU44" s="136">
        <v>108.0</v>
      </c>
      <c r="DV44" s="136">
        <v>168.0</v>
      </c>
      <c r="DW44" s="141">
        <v>0.005601851851851852</v>
      </c>
      <c r="DX44" s="136">
        <f t="shared" si="56"/>
        <v>128</v>
      </c>
      <c r="DY44" s="136">
        <v>24.0</v>
      </c>
      <c r="DZ44" s="136">
        <v>84.0</v>
      </c>
      <c r="EA44" s="145">
        <v>9.953703703703704E-4</v>
      </c>
      <c r="EB44" s="136">
        <f t="shared" si="57"/>
        <v>44</v>
      </c>
      <c r="EC44" s="136">
        <v>90.0</v>
      </c>
      <c r="ED44" s="136">
        <v>40.0</v>
      </c>
      <c r="EE44" s="136">
        <v>90.0</v>
      </c>
      <c r="EF44" s="136">
        <v>52.0</v>
      </c>
      <c r="EG44" s="145">
        <v>0.009351851851851853</v>
      </c>
      <c r="EH44" s="137"/>
      <c r="EI44" s="137"/>
      <c r="EJ44" s="135" t="s">
        <v>583</v>
      </c>
      <c r="EK44" s="135" t="s">
        <v>584</v>
      </c>
      <c r="EL44" s="136">
        <v>1.0</v>
      </c>
      <c r="EM44" s="136">
        <v>3.0</v>
      </c>
      <c r="EN44" s="135" t="s">
        <v>585</v>
      </c>
      <c r="EO44" s="135" t="s">
        <v>537</v>
      </c>
      <c r="EP44" s="135" t="s">
        <v>504</v>
      </c>
      <c r="EQ44" s="136">
        <v>3.0</v>
      </c>
      <c r="ER44" s="136">
        <v>3.0</v>
      </c>
      <c r="ES44" s="135" t="s">
        <v>504</v>
      </c>
      <c r="ET44" s="136">
        <v>0.0</v>
      </c>
      <c r="EU44" s="136">
        <v>0.0</v>
      </c>
      <c r="EV44" s="135" t="s">
        <v>571</v>
      </c>
      <c r="EW44" s="136">
        <v>0.0</v>
      </c>
      <c r="EX44" s="136">
        <v>0.0</v>
      </c>
      <c r="EY44" s="136">
        <v>1.0</v>
      </c>
      <c r="EZ44" s="136">
        <v>2.0</v>
      </c>
      <c r="FA44" s="136">
        <v>0.0</v>
      </c>
      <c r="FB44" s="136">
        <v>0.0</v>
      </c>
      <c r="FC44" s="136">
        <v>0.0</v>
      </c>
      <c r="FD44" s="136">
        <v>0.0</v>
      </c>
      <c r="FE44" s="136">
        <v>0.0</v>
      </c>
      <c r="FF44" s="136">
        <v>0.0</v>
      </c>
      <c r="FG44" s="136">
        <v>0.0</v>
      </c>
      <c r="FH44" s="136">
        <v>0.0</v>
      </c>
      <c r="FI44" s="136">
        <v>10.0</v>
      </c>
      <c r="FJ44" s="136">
        <v>36.0</v>
      </c>
      <c r="FK44" s="136">
        <v>22.0</v>
      </c>
      <c r="FL44" s="135" t="s">
        <v>586</v>
      </c>
      <c r="FM44" s="137"/>
      <c r="FN44" s="135" t="s">
        <v>587</v>
      </c>
      <c r="FO44" s="136">
        <v>10.0</v>
      </c>
      <c r="FP44" s="136">
        <v>3.0</v>
      </c>
      <c r="FQ44" s="136">
        <v>3.0</v>
      </c>
      <c r="FR44" s="136">
        <v>16.0</v>
      </c>
      <c r="FS44" s="136">
        <v>3.0</v>
      </c>
      <c r="FT44" s="136">
        <v>3.0</v>
      </c>
      <c r="FU44" s="136">
        <v>3.0</v>
      </c>
      <c r="FV44" s="136">
        <v>3.0</v>
      </c>
      <c r="FW44" s="136">
        <v>3.0</v>
      </c>
      <c r="FX44" s="136">
        <v>3.0</v>
      </c>
      <c r="FY44" s="136">
        <v>3.0</v>
      </c>
      <c r="FZ44" s="136">
        <v>21.0</v>
      </c>
      <c r="GA44" s="136">
        <v>1.0</v>
      </c>
      <c r="GB44" s="136">
        <v>2.0</v>
      </c>
      <c r="GC44" s="136">
        <v>2.0</v>
      </c>
      <c r="GD44" s="136">
        <v>2.0</v>
      </c>
      <c r="GE44" s="136">
        <v>1.0</v>
      </c>
      <c r="GF44" s="135" t="s">
        <v>565</v>
      </c>
      <c r="GG44" s="135" t="s">
        <v>588</v>
      </c>
      <c r="GH44" s="136">
        <v>3.0</v>
      </c>
      <c r="GI44" s="136">
        <v>3.0</v>
      </c>
      <c r="GJ44" s="136">
        <v>3.0</v>
      </c>
      <c r="GK44" s="136">
        <v>1.0</v>
      </c>
      <c r="GL44" s="136">
        <v>10.0</v>
      </c>
      <c r="GM44" s="136">
        <v>10.0</v>
      </c>
      <c r="GN44" s="136">
        <v>63.0</v>
      </c>
      <c r="GO44" s="136">
        <v>62.0</v>
      </c>
      <c r="GP44" s="135" t="s">
        <v>589</v>
      </c>
      <c r="GQ44" s="137"/>
      <c r="GR44" s="137"/>
      <c r="GS44" s="137"/>
      <c r="GT44" s="137"/>
      <c r="GU44" s="137"/>
      <c r="GV44" s="137"/>
      <c r="GW44" s="137"/>
      <c r="GX44" s="137"/>
      <c r="GY44" s="137"/>
      <c r="GZ44" s="137"/>
      <c r="HA44" s="137"/>
      <c r="HB44" s="137"/>
      <c r="HC44" s="137"/>
      <c r="HD44" s="137"/>
      <c r="HE44" s="137"/>
      <c r="HF44" s="137"/>
      <c r="HG44" s="137"/>
      <c r="HH44" s="137"/>
      <c r="HI44" s="137"/>
      <c r="HJ44" s="137"/>
      <c r="HK44" s="137"/>
      <c r="HL44" s="137"/>
      <c r="HM44" s="137"/>
      <c r="HN44" s="137"/>
      <c r="HO44" s="137"/>
      <c r="HP44" s="137"/>
      <c r="HQ44" s="137"/>
      <c r="HR44" s="137"/>
      <c r="HS44" s="137"/>
      <c r="HT44" s="137"/>
      <c r="HU44" s="137"/>
      <c r="HV44" s="137"/>
      <c r="HW44" s="137"/>
      <c r="HX44" s="137"/>
      <c r="HY44" s="137"/>
      <c r="HZ44" s="137"/>
      <c r="IA44" s="137"/>
      <c r="IB44" s="137"/>
      <c r="IC44" s="137"/>
      <c r="ID44" s="137"/>
      <c r="IE44" s="137"/>
      <c r="IF44" s="137"/>
      <c r="IG44" s="137"/>
      <c r="IH44" s="137"/>
      <c r="II44" s="137"/>
      <c r="IJ44" s="137"/>
      <c r="IK44" s="137"/>
      <c r="IL44" s="137"/>
      <c r="IM44" s="137"/>
      <c r="IN44" s="137"/>
      <c r="IO44" s="137"/>
      <c r="IP44" s="137"/>
      <c r="IQ44" s="137"/>
      <c r="IR44" s="137"/>
      <c r="IS44" s="137"/>
      <c r="IT44" s="137"/>
      <c r="IU44" s="137"/>
      <c r="IV44" s="137"/>
      <c r="IW44" s="137"/>
      <c r="IX44" s="137"/>
      <c r="IY44" s="137"/>
      <c r="IZ44" s="137"/>
      <c r="JA44" s="137"/>
      <c r="JB44" s="137"/>
      <c r="JC44" s="137"/>
      <c r="JD44" s="137"/>
      <c r="JE44" s="137"/>
      <c r="JF44" s="137"/>
      <c r="JG44" s="137"/>
      <c r="JH44" s="137"/>
      <c r="JI44" s="137"/>
      <c r="JJ44" s="137"/>
      <c r="JK44" s="137"/>
      <c r="JL44" s="137"/>
      <c r="JM44" s="137"/>
      <c r="JN44" s="137"/>
      <c r="JO44" s="137"/>
      <c r="JP44" s="137"/>
      <c r="JQ44" s="137"/>
      <c r="JR44" s="137"/>
      <c r="JS44" s="137"/>
      <c r="JT44" s="137"/>
      <c r="JU44" s="137"/>
      <c r="JV44" s="137"/>
      <c r="JW44" s="137"/>
      <c r="JX44" s="137"/>
      <c r="JY44" s="137"/>
      <c r="JZ44" s="137"/>
      <c r="KA44" s="137"/>
      <c r="KB44" s="137"/>
      <c r="KC44" s="137"/>
      <c r="KD44" s="136">
        <v>8.0</v>
      </c>
      <c r="KE44" s="147">
        <v>42486.0</v>
      </c>
      <c r="KF44" s="139">
        <v>42549.0</v>
      </c>
      <c r="KG44" s="137"/>
      <c r="KH44" s="137"/>
      <c r="KI44" s="137"/>
      <c r="KJ44" s="137"/>
      <c r="KK44" s="137"/>
      <c r="KL44" s="135" t="s">
        <v>590</v>
      </c>
      <c r="KM44" s="137"/>
      <c r="KN44" s="137"/>
      <c r="KO44" s="137"/>
      <c r="KP44" s="136">
        <f t="shared" si="58"/>
        <v>334</v>
      </c>
      <c r="KQ44" s="136">
        <v>131.0</v>
      </c>
      <c r="KR44" s="136">
        <v>87.0</v>
      </c>
      <c r="KS44" s="136">
        <v>8.0</v>
      </c>
      <c r="KT44" s="136">
        <v>1.0</v>
      </c>
      <c r="KU44" s="135" t="s">
        <v>587</v>
      </c>
      <c r="KV44" s="137"/>
      <c r="KW44" s="137"/>
      <c r="KX44" s="137"/>
      <c r="KY44" s="137"/>
      <c r="KZ44" s="137"/>
      <c r="LA44" s="137"/>
      <c r="LB44" s="137"/>
      <c r="LC44" s="137"/>
      <c r="LD44" s="137"/>
      <c r="LE44" s="137"/>
      <c r="LF44" s="137"/>
      <c r="LG44" s="137"/>
      <c r="LH44" s="137"/>
      <c r="LI44" s="137"/>
      <c r="LJ44" s="137"/>
      <c r="LK44" s="137"/>
      <c r="LL44" s="137"/>
      <c r="LM44" s="137"/>
      <c r="LN44" s="137"/>
      <c r="LO44" s="137"/>
      <c r="LP44" s="137"/>
      <c r="LQ44" s="137"/>
      <c r="LR44" s="137"/>
      <c r="LS44" s="137"/>
      <c r="LT44" s="137"/>
      <c r="LU44" s="137"/>
      <c r="LV44" s="137"/>
      <c r="LW44" s="137"/>
      <c r="LX44" s="137"/>
      <c r="LY44" s="137"/>
      <c r="LZ44" s="137"/>
      <c r="MA44" s="137"/>
      <c r="MB44" s="137"/>
      <c r="MC44" s="137"/>
      <c r="MD44" s="137"/>
      <c r="ME44" s="137"/>
      <c r="MF44" s="137"/>
      <c r="MG44" s="137"/>
      <c r="MH44" s="137"/>
      <c r="MI44" s="137"/>
      <c r="MJ44" s="137"/>
      <c r="MK44" s="137"/>
      <c r="ML44" s="137"/>
      <c r="MM44" s="137"/>
      <c r="MN44" s="137"/>
      <c r="MO44" s="137"/>
      <c r="MP44" s="137"/>
      <c r="MQ44" s="137"/>
      <c r="MR44" s="137"/>
      <c r="MS44" s="137"/>
      <c r="MT44" s="137"/>
    </row>
    <row r="45" ht="30.75" customHeight="1">
      <c r="A45" s="13" t="s">
        <v>57</v>
      </c>
      <c r="B45" s="14"/>
      <c r="C45" s="134" t="s">
        <v>57</v>
      </c>
      <c r="D45" s="135" t="s">
        <v>591</v>
      </c>
      <c r="E45" s="135"/>
      <c r="F45" s="136">
        <v>8.0</v>
      </c>
      <c r="G45" s="136">
        <v>1.0</v>
      </c>
      <c r="H45" s="135" t="s">
        <v>443</v>
      </c>
      <c r="I45" s="137"/>
      <c r="J45" s="137" t="s">
        <v>444</v>
      </c>
      <c r="K45" s="139">
        <v>42639.0</v>
      </c>
      <c r="L45" s="135" t="s">
        <v>446</v>
      </c>
      <c r="M45" s="138" t="s">
        <v>592</v>
      </c>
      <c r="N45" s="135" t="str">
        <f t="shared" si="47"/>
        <v>37(36)</v>
      </c>
      <c r="O45" s="137"/>
      <c r="P45" s="135" t="str">
        <f t="shared" si="48"/>
        <v>65(58)</v>
      </c>
      <c r="Q45" s="137"/>
      <c r="R45" s="135" t="str">
        <f t="shared" si="49"/>
        <v/>
      </c>
      <c r="S45" s="135" t="str">
        <f t="shared" si="50"/>
        <v/>
      </c>
      <c r="T45" s="135" t="str">
        <f t="shared" si="51"/>
        <v/>
      </c>
      <c r="U45" s="137"/>
      <c r="V45" s="137"/>
      <c r="W45" s="137"/>
      <c r="X45" s="136">
        <v>353.0</v>
      </c>
      <c r="Y45" s="147">
        <v>42647.0</v>
      </c>
      <c r="Z45" s="140">
        <v>0.5152777777777777</v>
      </c>
      <c r="AA45" s="140">
        <v>0.5166666666666667</v>
      </c>
      <c r="AB45" s="140">
        <v>0.5211805555555555</v>
      </c>
      <c r="AC45" s="143"/>
      <c r="AD45" s="147">
        <v>42648.0</v>
      </c>
      <c r="AE45" s="140">
        <v>0.5458333333333333</v>
      </c>
      <c r="AF45" s="140">
        <v>0.5673726851851851</v>
      </c>
      <c r="AG45" s="140">
        <v>0.5708449074074075</v>
      </c>
      <c r="AH45" s="190">
        <v>0.2833333333333333</v>
      </c>
      <c r="AI45" s="188"/>
      <c r="AJ45" s="188"/>
      <c r="AK45" s="188"/>
      <c r="AL45" s="188"/>
      <c r="AM45" s="188"/>
      <c r="AN45" s="188"/>
      <c r="AO45" s="188"/>
      <c r="AP45" s="188"/>
      <c r="AQ45" s="188"/>
      <c r="AR45" s="188"/>
      <c r="AS45" s="188"/>
      <c r="AT45" s="188"/>
      <c r="AU45" s="188"/>
      <c r="AV45" s="188"/>
      <c r="AW45" s="136">
        <v>1.4</v>
      </c>
      <c r="AX45" s="136">
        <v>6.5</v>
      </c>
      <c r="AY45" s="136">
        <v>0.0</v>
      </c>
      <c r="AZ45" s="136">
        <v>0.0</v>
      </c>
      <c r="BA45" s="136">
        <v>0.0</v>
      </c>
      <c r="BB45" s="140">
        <v>0.44513888888888886</v>
      </c>
      <c r="BC45" s="136">
        <v>7.445</v>
      </c>
      <c r="BD45" s="136">
        <v>38.2</v>
      </c>
      <c r="BE45" s="136">
        <v>179.0</v>
      </c>
      <c r="BF45" s="136">
        <v>26.3</v>
      </c>
      <c r="BG45" s="136">
        <v>137.0</v>
      </c>
      <c r="BH45" s="136">
        <v>4.1</v>
      </c>
      <c r="BI45" s="136">
        <v>1.36</v>
      </c>
      <c r="BJ45" s="136">
        <v>158.0</v>
      </c>
      <c r="BK45" s="136">
        <v>11.2</v>
      </c>
      <c r="BL45" s="136">
        <v>12.9</v>
      </c>
      <c r="BM45" s="136">
        <f>(BL45-BK45)</f>
        <v>1.7</v>
      </c>
      <c r="BN45" s="140">
        <v>0.53125</v>
      </c>
      <c r="BO45" s="143"/>
      <c r="BP45" s="136">
        <v>7.469</v>
      </c>
      <c r="BQ45" s="136">
        <v>32.1</v>
      </c>
      <c r="BR45" s="136">
        <v>482.0</v>
      </c>
      <c r="BS45" s="136">
        <v>23.3</v>
      </c>
      <c r="BT45" s="136">
        <v>143.0</v>
      </c>
      <c r="BU45" s="136">
        <v>3.2</v>
      </c>
      <c r="BV45" s="136">
        <v>1.1</v>
      </c>
      <c r="BW45" s="136">
        <v>120.0</v>
      </c>
      <c r="BX45" s="144">
        <v>12.9</v>
      </c>
      <c r="BY45" s="143"/>
      <c r="BZ45" s="137"/>
      <c r="CA45" s="137"/>
      <c r="CB45" s="137"/>
      <c r="CC45" s="137"/>
      <c r="CD45" s="137"/>
      <c r="CE45" s="137"/>
      <c r="CF45" s="137"/>
      <c r="CG45" s="137"/>
      <c r="CH45" s="137"/>
      <c r="CI45" s="137"/>
      <c r="CJ45" s="143"/>
      <c r="CK45" s="137"/>
      <c r="CL45" s="137"/>
      <c r="CM45" s="137"/>
      <c r="CN45" s="137"/>
      <c r="CO45" s="137"/>
      <c r="CP45" s="137"/>
      <c r="CQ45" s="137"/>
      <c r="CR45" s="137"/>
      <c r="CS45" s="137"/>
      <c r="CT45" s="137"/>
      <c r="CU45" s="145">
        <v>3.356481481481481E-4</v>
      </c>
      <c r="CV45" s="145">
        <v>0.0015277777777777779</v>
      </c>
      <c r="CW45" s="135"/>
      <c r="CX45" s="190">
        <v>0.8333333333333334</v>
      </c>
      <c r="CY45" s="190">
        <v>0.9583333333333334</v>
      </c>
      <c r="CZ45" s="145">
        <v>1.05</v>
      </c>
      <c r="DA45" s="145">
        <v>1.2916666666666667</v>
      </c>
      <c r="DB45" s="145">
        <v>1.3118055555555554</v>
      </c>
      <c r="DC45" s="136">
        <v>141.0</v>
      </c>
      <c r="DD45" s="136">
        <v>82.0</v>
      </c>
      <c r="DE45" s="136">
        <v>39.0</v>
      </c>
      <c r="DF45" s="136">
        <v>101.7</v>
      </c>
      <c r="DG45" s="136">
        <v>101.7</v>
      </c>
      <c r="DH45" s="136">
        <v>60.0</v>
      </c>
      <c r="DI45" s="136">
        <v>32.0</v>
      </c>
      <c r="DJ45" s="136">
        <v>28.0</v>
      </c>
      <c r="DK45" s="136">
        <v>38.0</v>
      </c>
      <c r="DL45" s="136">
        <f t="shared" ref="DL45:DL47" si="59">(DI45*2+DH45)/3</f>
        <v>41.33333333</v>
      </c>
      <c r="DM45" s="136">
        <v>229.0</v>
      </c>
      <c r="DN45" s="136">
        <v>125.0</v>
      </c>
      <c r="DO45" s="145">
        <v>0.0038310185185185183</v>
      </c>
      <c r="DP45" s="136">
        <f t="shared" ref="DP45:DP47" si="60">((2 * DN45) + DM45)/3</f>
        <v>159.6666667</v>
      </c>
      <c r="DQ45" s="136">
        <v>96.0</v>
      </c>
      <c r="DR45" s="136">
        <v>41.0</v>
      </c>
      <c r="DS45" s="145">
        <v>0.0018055555555555555</v>
      </c>
      <c r="DT45" s="166">
        <f t="shared" si="55"/>
        <v>59.33333333</v>
      </c>
      <c r="DU45" s="136">
        <v>128.0</v>
      </c>
      <c r="DV45" s="136">
        <v>227.0</v>
      </c>
      <c r="DW45" s="145">
        <v>0.004594907407407408</v>
      </c>
      <c r="DX45" s="136">
        <f t="shared" ref="DX45:DX47" si="61">(DV45+DU45*2)/3</f>
        <v>161</v>
      </c>
      <c r="DY45" s="136">
        <v>40.0</v>
      </c>
      <c r="DZ45" s="136">
        <v>104.0</v>
      </c>
      <c r="EA45" s="145">
        <v>0.00125</v>
      </c>
      <c r="EB45" s="136">
        <f t="shared" ref="EB45:EB47" si="62">(DY45*2+DZ45)/3</f>
        <v>61.33333333</v>
      </c>
      <c r="EC45" s="136">
        <v>196.0</v>
      </c>
      <c r="ED45" s="136">
        <v>114.0</v>
      </c>
      <c r="EE45" s="135" t="s">
        <v>500</v>
      </c>
      <c r="EF45" s="135" t="s">
        <v>500</v>
      </c>
      <c r="EG45" s="145">
        <v>0.005555555555555556</v>
      </c>
      <c r="EH45" s="137"/>
      <c r="EI45" s="137"/>
      <c r="EJ45" s="135" t="s">
        <v>593</v>
      </c>
      <c r="EK45" s="136">
        <v>5.0</v>
      </c>
      <c r="EL45" s="136">
        <v>3.0</v>
      </c>
      <c r="EM45" s="136">
        <v>3.0</v>
      </c>
      <c r="EN45" s="136">
        <v>11.0</v>
      </c>
      <c r="EO45" s="136">
        <v>3.0</v>
      </c>
      <c r="EP45" s="136">
        <v>0.0</v>
      </c>
      <c r="EQ45" s="136">
        <v>3.0</v>
      </c>
      <c r="ER45" s="136">
        <v>3.0</v>
      </c>
      <c r="ES45" s="136">
        <v>3.0</v>
      </c>
      <c r="ET45" s="136">
        <v>0.0</v>
      </c>
      <c r="EU45" s="136">
        <v>0.0</v>
      </c>
      <c r="EV45" s="136">
        <v>12.0</v>
      </c>
      <c r="EW45" s="136">
        <v>0.0</v>
      </c>
      <c r="EX45" s="136">
        <v>0.0</v>
      </c>
      <c r="EY45" s="135" t="s">
        <v>594</v>
      </c>
      <c r="EZ45" s="135" t="s">
        <v>594</v>
      </c>
      <c r="FA45" s="136">
        <v>0.0</v>
      </c>
      <c r="FB45" s="136">
        <v>0.0</v>
      </c>
      <c r="FC45" s="136">
        <v>0.0</v>
      </c>
      <c r="FD45" s="136">
        <v>0.0</v>
      </c>
      <c r="FE45" s="136">
        <v>0.0</v>
      </c>
      <c r="FF45" s="136">
        <v>0.0</v>
      </c>
      <c r="FG45" s="136">
        <v>0.0</v>
      </c>
      <c r="FH45" s="136">
        <v>0.0</v>
      </c>
      <c r="FI45" s="136">
        <v>10.0</v>
      </c>
      <c r="FJ45" s="136">
        <v>37.0</v>
      </c>
      <c r="FK45" s="136">
        <v>36.0</v>
      </c>
      <c r="FL45" s="135" t="s">
        <v>595</v>
      </c>
      <c r="FM45" s="137"/>
      <c r="FN45" s="135" t="s">
        <v>596</v>
      </c>
      <c r="FO45" s="136">
        <v>10.0</v>
      </c>
      <c r="FP45" s="136">
        <v>3.0</v>
      </c>
      <c r="FQ45" s="136">
        <v>3.0</v>
      </c>
      <c r="FR45" s="136">
        <v>16.0</v>
      </c>
      <c r="FS45" s="136">
        <v>3.0</v>
      </c>
      <c r="FT45" s="136">
        <v>3.0</v>
      </c>
      <c r="FU45" s="136">
        <v>3.0</v>
      </c>
      <c r="FV45" s="136">
        <v>3.0</v>
      </c>
      <c r="FW45" s="136">
        <v>3.0</v>
      </c>
      <c r="FX45" s="136">
        <v>3.0</v>
      </c>
      <c r="FY45" s="136">
        <v>3.0</v>
      </c>
      <c r="FZ45" s="136">
        <v>3.0</v>
      </c>
      <c r="GA45" s="135" t="s">
        <v>597</v>
      </c>
      <c r="GB45" s="135" t="s">
        <v>597</v>
      </c>
      <c r="GC45" s="135" t="s">
        <v>598</v>
      </c>
      <c r="GD45" s="135" t="s">
        <v>598</v>
      </c>
      <c r="GE45" s="136">
        <v>1.0</v>
      </c>
      <c r="GF45" s="136">
        <v>1.0</v>
      </c>
      <c r="GG45" s="136">
        <v>2.0</v>
      </c>
      <c r="GH45" s="135" t="s">
        <v>554</v>
      </c>
      <c r="GI45" s="135" t="s">
        <v>554</v>
      </c>
      <c r="GJ45" s="136">
        <v>1.0</v>
      </c>
      <c r="GK45" s="136">
        <v>1.0</v>
      </c>
      <c r="GL45" s="135" t="s">
        <v>599</v>
      </c>
      <c r="GM45" s="136">
        <v>10.0</v>
      </c>
      <c r="GN45" s="136">
        <v>65.0</v>
      </c>
      <c r="GO45" s="136">
        <v>58.0</v>
      </c>
      <c r="GP45" s="137"/>
      <c r="GQ45" s="137"/>
      <c r="GR45" s="137"/>
      <c r="GS45" s="137"/>
      <c r="GT45" s="137"/>
      <c r="GU45" s="137"/>
      <c r="GV45" s="137"/>
      <c r="GW45" s="137"/>
      <c r="GX45" s="137"/>
      <c r="GY45" s="137"/>
      <c r="GZ45" s="137"/>
      <c r="HA45" s="137"/>
      <c r="HB45" s="137"/>
      <c r="HC45" s="137"/>
      <c r="HD45" s="137"/>
      <c r="HE45" s="137"/>
      <c r="HF45" s="137"/>
      <c r="HG45" s="137"/>
      <c r="HH45" s="137"/>
      <c r="HI45" s="137"/>
      <c r="HJ45" s="137"/>
      <c r="HK45" s="137"/>
      <c r="HL45" s="137"/>
      <c r="HM45" s="137"/>
      <c r="HN45" s="137"/>
      <c r="HO45" s="137"/>
      <c r="HP45" s="137"/>
      <c r="HQ45" s="137"/>
      <c r="HR45" s="137"/>
      <c r="HS45" s="137"/>
      <c r="HT45" s="137"/>
      <c r="HU45" s="137"/>
      <c r="HV45" s="137"/>
      <c r="HW45" s="137"/>
      <c r="HX45" s="137"/>
      <c r="HY45" s="137"/>
      <c r="HZ45" s="137"/>
      <c r="IA45" s="137"/>
      <c r="IB45" s="137"/>
      <c r="IC45" s="137"/>
      <c r="ID45" s="137"/>
      <c r="IE45" s="137"/>
      <c r="IF45" s="137"/>
      <c r="IG45" s="137"/>
      <c r="IH45" s="137"/>
      <c r="II45" s="137"/>
      <c r="IJ45" s="137"/>
      <c r="IK45" s="137"/>
      <c r="IL45" s="137"/>
      <c r="IM45" s="137"/>
      <c r="IN45" s="137"/>
      <c r="IO45" s="137"/>
      <c r="IP45" s="137"/>
      <c r="IQ45" s="137"/>
      <c r="IR45" s="137"/>
      <c r="IS45" s="137"/>
      <c r="IT45" s="137"/>
      <c r="IU45" s="137"/>
      <c r="IV45" s="137"/>
      <c r="IW45" s="137"/>
      <c r="IX45" s="137"/>
      <c r="IY45" s="137"/>
      <c r="IZ45" s="137"/>
      <c r="JA45" s="137"/>
      <c r="JB45" s="137"/>
      <c r="JC45" s="137"/>
      <c r="JD45" s="137"/>
      <c r="JE45" s="137"/>
      <c r="JF45" s="137"/>
      <c r="JG45" s="137"/>
      <c r="JH45" s="137"/>
      <c r="JI45" s="137"/>
      <c r="JJ45" s="137"/>
      <c r="JK45" s="137"/>
      <c r="JL45" s="137"/>
      <c r="JM45" s="137"/>
      <c r="JN45" s="137"/>
      <c r="JO45" s="137"/>
      <c r="JP45" s="137"/>
      <c r="JQ45" s="137"/>
      <c r="JR45" s="137"/>
      <c r="JS45" s="137"/>
      <c r="JT45" s="137"/>
      <c r="JU45" s="137"/>
      <c r="JV45" s="137"/>
      <c r="JW45" s="137"/>
      <c r="JX45" s="137"/>
      <c r="JY45" s="137"/>
      <c r="JZ45" s="137"/>
      <c r="KA45" s="137"/>
      <c r="KB45" s="137"/>
      <c r="KC45" s="137"/>
      <c r="KD45" s="137"/>
      <c r="KE45" s="137"/>
      <c r="KF45" s="137"/>
      <c r="KG45" s="137"/>
      <c r="KH45" s="137"/>
      <c r="KI45" s="137"/>
      <c r="KJ45" s="137"/>
      <c r="KK45" s="137"/>
      <c r="KL45" s="137"/>
      <c r="KM45" s="137"/>
      <c r="KN45" s="137"/>
      <c r="KO45" s="137"/>
      <c r="KP45" s="136">
        <f t="shared" si="58"/>
        <v>353</v>
      </c>
      <c r="KQ45" s="137"/>
      <c r="KR45" s="137"/>
      <c r="KS45" s="137"/>
      <c r="KT45" s="137"/>
      <c r="KU45" s="137"/>
      <c r="KV45" s="137"/>
      <c r="KW45" s="137"/>
      <c r="KX45" s="137"/>
      <c r="KY45" s="137"/>
      <c r="KZ45" s="137"/>
      <c r="LA45" s="137"/>
      <c r="LB45" s="137"/>
      <c r="LC45" s="137"/>
      <c r="LD45" s="137"/>
      <c r="LE45" s="137"/>
      <c r="LF45" s="137"/>
      <c r="LG45" s="137"/>
      <c r="LH45" s="137"/>
      <c r="LI45" s="137"/>
      <c r="LJ45" s="137"/>
      <c r="LK45" s="137"/>
      <c r="LL45" s="137"/>
      <c r="LM45" s="137"/>
      <c r="LN45" s="137"/>
      <c r="LO45" s="137"/>
      <c r="LP45" s="137"/>
      <c r="LQ45" s="137"/>
      <c r="LR45" s="137"/>
      <c r="LS45" s="137"/>
      <c r="LT45" s="137"/>
      <c r="LU45" s="137"/>
      <c r="LV45" s="137"/>
      <c r="LW45" s="137"/>
      <c r="LX45" s="137"/>
      <c r="LY45" s="137"/>
      <c r="LZ45" s="137"/>
      <c r="MA45" s="137"/>
      <c r="MB45" s="137"/>
      <c r="MC45" s="137"/>
      <c r="MD45" s="137"/>
      <c r="ME45" s="137"/>
      <c r="MF45" s="137"/>
      <c r="MG45" s="137"/>
      <c r="MH45" s="137"/>
      <c r="MI45" s="137"/>
      <c r="MJ45" s="137"/>
      <c r="MK45" s="137"/>
      <c r="ML45" s="137"/>
      <c r="MM45" s="137"/>
      <c r="MN45" s="137"/>
      <c r="MO45" s="137"/>
      <c r="MP45" s="137"/>
      <c r="MQ45" s="137"/>
      <c r="MR45" s="137"/>
      <c r="MS45" s="137"/>
      <c r="MT45" s="137"/>
    </row>
    <row r="46">
      <c r="A46" s="13" t="s">
        <v>58</v>
      </c>
      <c r="B46" s="14"/>
      <c r="C46" s="134" t="s">
        <v>58</v>
      </c>
      <c r="D46" s="135" t="s">
        <v>600</v>
      </c>
      <c r="E46" s="135"/>
      <c r="F46" s="136">
        <v>8.0</v>
      </c>
      <c r="G46" s="136">
        <v>1.0</v>
      </c>
      <c r="H46" s="135" t="s">
        <v>443</v>
      </c>
      <c r="I46" s="137"/>
      <c r="J46" s="137" t="s">
        <v>444</v>
      </c>
      <c r="K46" s="139">
        <v>42886.0</v>
      </c>
      <c r="L46" s="135" t="s">
        <v>446</v>
      </c>
      <c r="M46" s="138" t="s">
        <v>601</v>
      </c>
      <c r="N46" s="135" t="str">
        <f t="shared" si="47"/>
        <v>24(25)</v>
      </c>
      <c r="O46" s="137"/>
      <c r="P46" s="136">
        <f t="shared" si="48"/>
        <v>56</v>
      </c>
      <c r="Q46" s="137"/>
      <c r="R46" s="135" t="str">
        <f t="shared" si="49"/>
        <v/>
      </c>
      <c r="S46" s="135" t="str">
        <f t="shared" si="50"/>
        <v/>
      </c>
      <c r="T46" s="135" t="str">
        <f t="shared" si="51"/>
        <v/>
      </c>
      <c r="U46" s="137"/>
      <c r="V46" s="137"/>
      <c r="W46" s="137"/>
      <c r="X46" s="136">
        <v>331.0</v>
      </c>
      <c r="Y46" s="139">
        <v>42893.0</v>
      </c>
      <c r="Z46" s="140">
        <v>0.5701388888888889</v>
      </c>
      <c r="AA46" s="140">
        <v>0.5721180555555555</v>
      </c>
      <c r="AB46" s="140">
        <v>0.5741550925925926</v>
      </c>
      <c r="AC46" s="139">
        <v>42894.0</v>
      </c>
      <c r="AD46" s="139">
        <v>42894.0</v>
      </c>
      <c r="AE46" s="140">
        <v>0.5645833333333333</v>
      </c>
      <c r="AF46" s="140">
        <v>0.5708564814814815</v>
      </c>
      <c r="AG46" s="135" t="s">
        <v>445</v>
      </c>
      <c r="AH46" s="141">
        <v>0.0030324074074074073</v>
      </c>
      <c r="AI46" s="142"/>
      <c r="AJ46" s="142"/>
      <c r="AK46" s="142"/>
      <c r="AL46" s="142"/>
      <c r="AM46" s="142"/>
      <c r="AN46" s="142"/>
      <c r="AO46" s="142"/>
      <c r="AP46" s="142"/>
      <c r="AQ46" s="142"/>
      <c r="AR46" s="142"/>
      <c r="AS46" s="142"/>
      <c r="AT46" s="142"/>
      <c r="AU46" s="142"/>
      <c r="AV46" s="142"/>
      <c r="AW46" s="136">
        <v>0.9</v>
      </c>
      <c r="AX46" s="136">
        <v>2.95</v>
      </c>
      <c r="AY46" s="136">
        <v>0.45</v>
      </c>
      <c r="AZ46" s="136">
        <v>0.5</v>
      </c>
      <c r="BA46" s="136">
        <v>2.0</v>
      </c>
      <c r="BB46" s="140">
        <v>0.5444444444444444</v>
      </c>
      <c r="BC46" s="136">
        <v>7.402</v>
      </c>
      <c r="BD46" s="136">
        <v>40.5</v>
      </c>
      <c r="BE46" s="136">
        <v>147.0</v>
      </c>
      <c r="BF46" s="136">
        <v>25.2</v>
      </c>
      <c r="BG46" s="136">
        <v>141.0</v>
      </c>
      <c r="BH46" s="136">
        <v>4.1</v>
      </c>
      <c r="BI46" s="136">
        <v>1.38</v>
      </c>
      <c r="BJ46" s="136">
        <v>150.0</v>
      </c>
      <c r="BK46" s="136">
        <v>11.6</v>
      </c>
      <c r="BL46" s="136">
        <v>13.6</v>
      </c>
      <c r="BM46" s="136">
        <v>2.0</v>
      </c>
      <c r="BN46" s="140">
        <v>0.5868055555555556</v>
      </c>
      <c r="BO46" s="143"/>
      <c r="BP46" s="136">
        <v>7.568</v>
      </c>
      <c r="BQ46" s="136">
        <v>24.2</v>
      </c>
      <c r="BR46" s="136">
        <v>374.0</v>
      </c>
      <c r="BS46" s="136">
        <v>22.0</v>
      </c>
      <c r="BT46" s="136">
        <v>145.0</v>
      </c>
      <c r="BU46" s="136">
        <v>2.4</v>
      </c>
      <c r="BV46" s="136">
        <v>1.09</v>
      </c>
      <c r="BW46" s="136">
        <v>133.0</v>
      </c>
      <c r="BX46" s="144">
        <v>13.6</v>
      </c>
      <c r="BY46" s="143"/>
      <c r="BZ46" s="137"/>
      <c r="CA46" s="137"/>
      <c r="CB46" s="137"/>
      <c r="CC46" s="137"/>
      <c r="CD46" s="137"/>
      <c r="CE46" s="137"/>
      <c r="CF46" s="137"/>
      <c r="CG46" s="137"/>
      <c r="CH46" s="137"/>
      <c r="CI46" s="137"/>
      <c r="CJ46" s="143"/>
      <c r="CK46" s="137"/>
      <c r="CL46" s="137"/>
      <c r="CM46" s="137"/>
      <c r="CN46" s="137"/>
      <c r="CO46" s="137"/>
      <c r="CP46" s="137"/>
      <c r="CQ46" s="137"/>
      <c r="CR46" s="137"/>
      <c r="CS46" s="137"/>
      <c r="CT46" s="137"/>
      <c r="CU46" s="145">
        <v>3.4722222222222224E-4</v>
      </c>
      <c r="CV46" s="145">
        <v>0.001979166666666667</v>
      </c>
      <c r="CW46" s="145">
        <v>0.008333333333333333</v>
      </c>
      <c r="CX46" s="145">
        <v>0.009722222222222222</v>
      </c>
      <c r="CY46" s="145">
        <v>0.011805555555555555</v>
      </c>
      <c r="CZ46" s="145">
        <v>0.013784722222222223</v>
      </c>
      <c r="DA46" s="145">
        <v>0.017361111111111112</v>
      </c>
      <c r="DB46" s="145">
        <v>0.017905092592592594</v>
      </c>
      <c r="DC46" s="136">
        <v>146.0</v>
      </c>
      <c r="DD46" s="136">
        <v>77.0</v>
      </c>
      <c r="DE46" s="136">
        <v>69.0</v>
      </c>
      <c r="DF46" s="137"/>
      <c r="DG46" s="136">
        <f t="shared" ref="DG46:DG47" si="63">(DC46+(2*DD46))/3</f>
        <v>100</v>
      </c>
      <c r="DH46" s="136">
        <v>72.0</v>
      </c>
      <c r="DI46" s="136">
        <v>31.0</v>
      </c>
      <c r="DJ46" s="136">
        <v>41.0</v>
      </c>
      <c r="DK46" s="137"/>
      <c r="DL46" s="136">
        <f t="shared" si="59"/>
        <v>44.66666667</v>
      </c>
      <c r="DM46" s="136">
        <v>247.0</v>
      </c>
      <c r="DN46" s="136">
        <v>124.0</v>
      </c>
      <c r="DO46" s="141">
        <v>0.004641203703703704</v>
      </c>
      <c r="DP46" s="136">
        <f t="shared" si="60"/>
        <v>165</v>
      </c>
      <c r="DQ46" s="136">
        <v>67.0</v>
      </c>
      <c r="DR46" s="136">
        <v>29.0</v>
      </c>
      <c r="DS46" s="145">
        <v>0.001412037037037037</v>
      </c>
      <c r="DT46" s="166">
        <f t="shared" si="55"/>
        <v>41.66666667</v>
      </c>
      <c r="DU46" s="136">
        <v>131.0</v>
      </c>
      <c r="DV46" s="136">
        <v>246.0</v>
      </c>
      <c r="DW46" s="141">
        <v>0.004895833333333334</v>
      </c>
      <c r="DX46" s="136">
        <f t="shared" si="61"/>
        <v>169.3333333</v>
      </c>
      <c r="DY46" s="136">
        <v>29.0</v>
      </c>
      <c r="DZ46" s="136">
        <v>69.0</v>
      </c>
      <c r="EA46" s="145">
        <v>0.0011921296296296296</v>
      </c>
      <c r="EB46" s="136">
        <f t="shared" si="62"/>
        <v>42.33333333</v>
      </c>
      <c r="EC46" s="136">
        <v>143.0</v>
      </c>
      <c r="ED46" s="136">
        <v>85.0</v>
      </c>
      <c r="EE46" s="136">
        <v>127.0</v>
      </c>
      <c r="EF46" s="136">
        <v>75.0</v>
      </c>
      <c r="EG46" s="145">
        <v>0.009594907407407408</v>
      </c>
      <c r="EH46" s="137"/>
      <c r="EI46" s="135" t="s">
        <v>445</v>
      </c>
      <c r="EJ46" s="135" t="s">
        <v>602</v>
      </c>
      <c r="EK46" s="136">
        <v>0.0</v>
      </c>
      <c r="EL46" s="135" t="s">
        <v>506</v>
      </c>
      <c r="EM46" s="136">
        <v>3.0</v>
      </c>
      <c r="EN46" s="135" t="s">
        <v>566</v>
      </c>
      <c r="EO46" s="136">
        <v>3.0</v>
      </c>
      <c r="EP46" s="136">
        <v>0.0</v>
      </c>
      <c r="EQ46" s="136">
        <v>3.0</v>
      </c>
      <c r="ER46" s="136">
        <v>3.0</v>
      </c>
      <c r="ES46" s="136">
        <v>0.0</v>
      </c>
      <c r="ET46" s="136">
        <v>0.0</v>
      </c>
      <c r="EU46" s="136">
        <v>0.0</v>
      </c>
      <c r="EV46" s="136">
        <v>9.0</v>
      </c>
      <c r="EW46" s="136">
        <v>0.0</v>
      </c>
      <c r="EX46" s="136">
        <v>0.0</v>
      </c>
      <c r="EY46" s="136">
        <v>2.0</v>
      </c>
      <c r="EZ46" s="136">
        <v>2.0</v>
      </c>
      <c r="FA46" s="136">
        <v>0.0</v>
      </c>
      <c r="FB46" s="136">
        <v>0.0</v>
      </c>
      <c r="FC46" s="136">
        <v>0.0</v>
      </c>
      <c r="FD46" s="136">
        <v>0.0</v>
      </c>
      <c r="FE46" s="136">
        <v>0.0</v>
      </c>
      <c r="FF46" s="136">
        <v>0.0</v>
      </c>
      <c r="FG46" s="136">
        <v>0.0</v>
      </c>
      <c r="FH46" s="136">
        <v>0.0</v>
      </c>
      <c r="FI46" s="136">
        <v>10.0</v>
      </c>
      <c r="FJ46" s="136">
        <v>25.0</v>
      </c>
      <c r="FK46" s="136">
        <v>24.0</v>
      </c>
      <c r="FL46" s="135" t="s">
        <v>603</v>
      </c>
      <c r="FM46" s="135" t="s">
        <v>445</v>
      </c>
      <c r="FN46" s="136">
        <v>56.0</v>
      </c>
      <c r="FO46" s="136">
        <v>10.0</v>
      </c>
      <c r="FP46" s="136">
        <v>3.0</v>
      </c>
      <c r="FQ46" s="136">
        <v>3.0</v>
      </c>
      <c r="FR46" s="136">
        <v>16.0</v>
      </c>
      <c r="FS46" s="136">
        <v>3.0</v>
      </c>
      <c r="FT46" s="136">
        <v>3.0</v>
      </c>
      <c r="FU46" s="136">
        <v>3.0</v>
      </c>
      <c r="FV46" s="136">
        <v>3.0</v>
      </c>
      <c r="FW46" s="136">
        <v>3.0</v>
      </c>
      <c r="FX46" s="136">
        <v>3.0</v>
      </c>
      <c r="FY46" s="136">
        <v>3.0</v>
      </c>
      <c r="FZ46" s="136">
        <v>21.0</v>
      </c>
      <c r="GA46" s="136">
        <v>2.0</v>
      </c>
      <c r="GB46" s="136">
        <v>2.0</v>
      </c>
      <c r="GC46" s="136">
        <v>2.0</v>
      </c>
      <c r="GD46" s="136">
        <v>2.0</v>
      </c>
      <c r="GE46" s="136">
        <v>1.0</v>
      </c>
      <c r="GF46" s="136">
        <v>0.0</v>
      </c>
      <c r="GG46" s="136">
        <v>1.0</v>
      </c>
      <c r="GH46" s="136">
        <v>1.0</v>
      </c>
      <c r="GI46" s="136">
        <v>1.0</v>
      </c>
      <c r="GJ46" s="136">
        <v>1.0</v>
      </c>
      <c r="GK46" s="136">
        <v>1.0</v>
      </c>
      <c r="GL46" s="136">
        <v>4.0</v>
      </c>
      <c r="GM46" s="136">
        <v>10.0</v>
      </c>
      <c r="GN46" s="136">
        <v>56.0</v>
      </c>
      <c r="GO46" s="136">
        <v>56.0</v>
      </c>
      <c r="GP46" s="135" t="s">
        <v>604</v>
      </c>
      <c r="GQ46" s="135"/>
      <c r="GR46" s="135"/>
      <c r="GS46" s="135"/>
      <c r="GT46" s="135"/>
      <c r="GU46" s="135"/>
      <c r="GV46" s="135"/>
      <c r="GW46" s="135"/>
      <c r="GX46" s="135"/>
      <c r="GY46" s="135"/>
      <c r="GZ46" s="135"/>
      <c r="HA46" s="135"/>
      <c r="HB46" s="135"/>
      <c r="HC46" s="135"/>
      <c r="HD46" s="135"/>
      <c r="HE46" s="135"/>
      <c r="HF46" s="135"/>
      <c r="HG46" s="135"/>
      <c r="HH46" s="135"/>
      <c r="HI46" s="135"/>
      <c r="HJ46" s="135"/>
      <c r="HK46" s="135"/>
      <c r="HL46" s="135"/>
      <c r="HM46" s="135"/>
      <c r="HN46" s="135"/>
      <c r="HO46" s="135"/>
      <c r="HP46" s="135"/>
      <c r="HQ46" s="135"/>
      <c r="HR46" s="135"/>
      <c r="HS46" s="135"/>
      <c r="HT46" s="135"/>
      <c r="HU46" s="135"/>
      <c r="HV46" s="135"/>
      <c r="HW46" s="135"/>
      <c r="HX46" s="135"/>
      <c r="HY46" s="135"/>
      <c r="HZ46" s="135"/>
      <c r="IA46" s="135"/>
      <c r="IB46" s="135"/>
      <c r="IC46" s="135"/>
      <c r="ID46" s="135"/>
      <c r="IE46" s="135"/>
      <c r="IF46" s="135"/>
      <c r="IG46" s="135"/>
      <c r="IH46" s="135"/>
      <c r="II46" s="135"/>
      <c r="IJ46" s="135"/>
      <c r="IK46" s="135"/>
      <c r="IL46" s="135"/>
      <c r="IM46" s="135"/>
      <c r="IN46" s="135"/>
      <c r="IO46" s="135"/>
      <c r="IP46" s="135"/>
      <c r="IQ46" s="135"/>
      <c r="IR46" s="135"/>
      <c r="IS46" s="135"/>
      <c r="IT46" s="135"/>
      <c r="IU46" s="135"/>
      <c r="IV46" s="135"/>
      <c r="IW46" s="135"/>
      <c r="IX46" s="135"/>
      <c r="IY46" s="137"/>
      <c r="IZ46" s="137"/>
      <c r="JA46" s="137"/>
      <c r="JB46" s="137"/>
      <c r="JC46" s="137"/>
      <c r="JD46" s="137"/>
      <c r="JE46" s="137"/>
      <c r="JF46" s="137"/>
      <c r="JG46" s="137"/>
      <c r="JH46" s="137"/>
      <c r="JI46" s="137"/>
      <c r="JJ46" s="137"/>
      <c r="JK46" s="137"/>
      <c r="JL46" s="137"/>
      <c r="JM46" s="137"/>
      <c r="JN46" s="137"/>
      <c r="JO46" s="137"/>
      <c r="JP46" s="137"/>
      <c r="JQ46" s="137"/>
      <c r="JR46" s="137"/>
      <c r="JS46" s="137"/>
      <c r="JT46" s="137"/>
      <c r="JU46" s="137"/>
      <c r="JV46" s="137"/>
      <c r="JW46" s="137"/>
      <c r="JX46" s="137"/>
      <c r="JY46" s="137"/>
      <c r="JZ46" s="137"/>
      <c r="KA46" s="137"/>
      <c r="KB46" s="137"/>
      <c r="KC46" s="137"/>
      <c r="KD46" s="137"/>
      <c r="KE46" s="139">
        <v>42812.0</v>
      </c>
      <c r="KF46" s="139">
        <v>42871.0</v>
      </c>
      <c r="KG46" s="137"/>
      <c r="KH46" s="137"/>
      <c r="KI46" s="137"/>
      <c r="KJ46" s="137"/>
      <c r="KK46" s="137"/>
      <c r="KL46" s="135" t="s">
        <v>550</v>
      </c>
      <c r="KM46" s="137"/>
      <c r="KN46" s="137"/>
      <c r="KO46" s="137"/>
      <c r="KP46" s="136">
        <f t="shared" si="58"/>
        <v>331</v>
      </c>
      <c r="KQ46" s="136">
        <v>150.0</v>
      </c>
      <c r="KR46" s="136">
        <v>133.0</v>
      </c>
      <c r="KS46" s="136">
        <v>8.0</v>
      </c>
      <c r="KT46" s="136">
        <v>1.0</v>
      </c>
      <c r="KU46" s="135" t="s">
        <v>500</v>
      </c>
      <c r="KV46" s="137"/>
      <c r="KW46" s="137"/>
      <c r="KX46" s="137"/>
      <c r="KY46" s="137"/>
      <c r="KZ46" s="137"/>
      <c r="LA46" s="137"/>
      <c r="LB46" s="137"/>
      <c r="LC46" s="137"/>
      <c r="LD46" s="137"/>
      <c r="LE46" s="137"/>
      <c r="LF46" s="137"/>
      <c r="LG46" s="137"/>
      <c r="LH46" s="137"/>
      <c r="LI46" s="137"/>
      <c r="LJ46" s="137"/>
      <c r="LK46" s="137"/>
      <c r="LL46" s="137"/>
      <c r="LM46" s="137"/>
      <c r="LN46" s="137"/>
      <c r="LO46" s="137"/>
      <c r="LP46" s="137"/>
      <c r="LQ46" s="137"/>
      <c r="LR46" s="137"/>
      <c r="LS46" s="137"/>
      <c r="LT46" s="137"/>
      <c r="LU46" s="137"/>
      <c r="LV46" s="137"/>
      <c r="LW46" s="137"/>
      <c r="LX46" s="137"/>
      <c r="LY46" s="137"/>
      <c r="LZ46" s="137"/>
      <c r="MA46" s="137"/>
      <c r="MB46" s="137"/>
      <c r="MC46" s="137"/>
      <c r="MD46" s="137"/>
      <c r="ME46" s="137"/>
      <c r="MF46" s="137"/>
      <c r="MG46" s="137"/>
      <c r="MH46" s="137"/>
      <c r="MI46" s="137"/>
      <c r="MJ46" s="137"/>
      <c r="MK46" s="137"/>
      <c r="ML46" s="137"/>
      <c r="MM46" s="137"/>
      <c r="MN46" s="137"/>
      <c r="MO46" s="137"/>
      <c r="MP46" s="137"/>
      <c r="MQ46" s="137"/>
      <c r="MR46" s="137"/>
      <c r="MS46" s="137"/>
      <c r="MT46" s="137"/>
    </row>
    <row r="47" ht="24.0" customHeight="1">
      <c r="A47" s="13" t="s">
        <v>59</v>
      </c>
      <c r="B47" s="17"/>
      <c r="C47" s="134" t="s">
        <v>59</v>
      </c>
      <c r="D47" s="135" t="s">
        <v>605</v>
      </c>
      <c r="E47" s="135"/>
      <c r="F47" s="136">
        <v>9.0</v>
      </c>
      <c r="G47" s="136">
        <v>1.0</v>
      </c>
      <c r="H47" s="135" t="s">
        <v>443</v>
      </c>
      <c r="I47" s="137"/>
      <c r="J47" s="137" t="s">
        <v>444</v>
      </c>
      <c r="K47" s="147">
        <v>42674.0</v>
      </c>
      <c r="L47" s="135" t="s">
        <v>446</v>
      </c>
      <c r="M47" s="138" t="s">
        <v>606</v>
      </c>
      <c r="N47" s="135" t="str">
        <f t="shared" si="47"/>
        <v>22(27)</v>
      </c>
      <c r="O47" s="137"/>
      <c r="P47" s="135" t="str">
        <f t="shared" si="48"/>
        <v>49(49)</v>
      </c>
      <c r="Q47" s="137"/>
      <c r="R47" s="135" t="str">
        <f t="shared" si="49"/>
        <v/>
      </c>
      <c r="S47" s="135" t="str">
        <f t="shared" si="50"/>
        <v/>
      </c>
      <c r="T47" s="135" t="str">
        <f t="shared" si="51"/>
        <v/>
      </c>
      <c r="U47" s="137"/>
      <c r="V47" s="137"/>
      <c r="W47" s="137"/>
      <c r="X47" s="136">
        <v>364.0</v>
      </c>
      <c r="Y47" s="147">
        <v>42689.0</v>
      </c>
      <c r="Z47" s="140">
        <v>0.51875</v>
      </c>
      <c r="AA47" s="140">
        <v>0.5208333333333334</v>
      </c>
      <c r="AB47" s="140">
        <v>0.525</v>
      </c>
      <c r="AC47" s="143"/>
      <c r="AD47" s="147">
        <v>42690.0</v>
      </c>
      <c r="AE47" s="140">
        <v>0.6229166666666667</v>
      </c>
      <c r="AF47" s="140">
        <v>0.6302083333333334</v>
      </c>
      <c r="AG47" s="140">
        <v>0.6329861111111111</v>
      </c>
      <c r="AH47" s="141">
        <v>0.006597222222222222</v>
      </c>
      <c r="AI47" s="142"/>
      <c r="AJ47" s="142"/>
      <c r="AK47" s="142"/>
      <c r="AL47" s="142"/>
      <c r="AM47" s="142"/>
      <c r="AN47" s="142"/>
      <c r="AO47" s="142"/>
      <c r="AP47" s="142"/>
      <c r="AQ47" s="142"/>
      <c r="AR47" s="142"/>
      <c r="AS47" s="142"/>
      <c r="AT47" s="142"/>
      <c r="AU47" s="142"/>
      <c r="AV47" s="142"/>
      <c r="AW47" s="136">
        <v>0.5</v>
      </c>
      <c r="AX47" s="136">
        <v>2.4</v>
      </c>
      <c r="AY47" s="136">
        <v>0.0</v>
      </c>
      <c r="AZ47" s="136">
        <v>0.0</v>
      </c>
      <c r="BA47" s="136">
        <v>0.0</v>
      </c>
      <c r="BB47" s="140">
        <v>0.4798611111111111</v>
      </c>
      <c r="BC47" s="136">
        <v>7.425</v>
      </c>
      <c r="BD47" s="136">
        <v>36.5</v>
      </c>
      <c r="BE47" s="136">
        <v>208.0</v>
      </c>
      <c r="BF47" s="136">
        <v>24.0</v>
      </c>
      <c r="BG47" s="136">
        <v>143.0</v>
      </c>
      <c r="BH47" s="136">
        <v>3.5</v>
      </c>
      <c r="BI47" s="136">
        <v>1.34</v>
      </c>
      <c r="BJ47" s="136">
        <v>129.0</v>
      </c>
      <c r="BK47" s="136">
        <v>10.9</v>
      </c>
      <c r="BL47" s="136">
        <v>12.9</v>
      </c>
      <c r="BM47" s="136">
        <f>(BL47-BK47)</f>
        <v>2</v>
      </c>
      <c r="BN47" s="140">
        <v>0.5340277777777778</v>
      </c>
      <c r="BO47" s="143"/>
      <c r="BP47" s="136">
        <v>7.259</v>
      </c>
      <c r="BQ47" s="136">
        <v>43.4</v>
      </c>
      <c r="BR47" s="136">
        <v>74.0</v>
      </c>
      <c r="BS47" s="136">
        <v>19.4</v>
      </c>
      <c r="BT47" s="136">
        <v>148.0</v>
      </c>
      <c r="BU47" s="136">
        <v>2.8</v>
      </c>
      <c r="BV47" s="136">
        <v>1.1</v>
      </c>
      <c r="BW47" s="136">
        <v>129.0</v>
      </c>
      <c r="BX47" s="144">
        <v>12.9</v>
      </c>
      <c r="BY47" s="143"/>
      <c r="BZ47" s="137"/>
      <c r="CA47" s="137"/>
      <c r="CB47" s="137"/>
      <c r="CC47" s="137"/>
      <c r="CD47" s="137"/>
      <c r="CE47" s="137"/>
      <c r="CF47" s="137"/>
      <c r="CG47" s="137"/>
      <c r="CH47" s="137"/>
      <c r="CI47" s="137"/>
      <c r="CJ47" s="143"/>
      <c r="CK47" s="137"/>
      <c r="CL47" s="137"/>
      <c r="CM47" s="137"/>
      <c r="CN47" s="137"/>
      <c r="CO47" s="137"/>
      <c r="CP47" s="137"/>
      <c r="CQ47" s="137"/>
      <c r="CR47" s="137"/>
      <c r="CS47" s="137"/>
      <c r="CT47" s="137"/>
      <c r="CU47" s="145">
        <v>4.62962962962963E-4</v>
      </c>
      <c r="CV47" s="145">
        <v>0.0022800925925925927</v>
      </c>
      <c r="CW47" s="148"/>
      <c r="CX47" s="145">
        <v>0.00625</v>
      </c>
      <c r="CY47" s="145">
        <v>0.008333333333333333</v>
      </c>
      <c r="CZ47" s="145">
        <v>0.010613425925925925</v>
      </c>
      <c r="DA47" s="145">
        <v>0.013888888888888888</v>
      </c>
      <c r="DB47" s="145">
        <v>0.014664351851851852</v>
      </c>
      <c r="DC47" s="136">
        <v>143.0</v>
      </c>
      <c r="DD47" s="136">
        <v>71.0</v>
      </c>
      <c r="DE47" s="136">
        <v>72.0</v>
      </c>
      <c r="DF47" s="136">
        <v>95.0</v>
      </c>
      <c r="DG47" s="136">
        <f t="shared" si="63"/>
        <v>95</v>
      </c>
      <c r="DH47" s="136">
        <v>94.0</v>
      </c>
      <c r="DI47" s="136">
        <v>54.0</v>
      </c>
      <c r="DJ47" s="136">
        <v>40.0</v>
      </c>
      <c r="DK47" s="136">
        <v>67.3</v>
      </c>
      <c r="DL47" s="136">
        <f t="shared" si="59"/>
        <v>67.33333333</v>
      </c>
      <c r="DM47" s="136">
        <v>222.0</v>
      </c>
      <c r="DN47" s="136">
        <v>111.0</v>
      </c>
      <c r="DO47" s="145">
        <v>0.0044675925925925924</v>
      </c>
      <c r="DP47" s="136">
        <f t="shared" si="60"/>
        <v>148</v>
      </c>
      <c r="DQ47" s="136">
        <v>85.0</v>
      </c>
      <c r="DR47" s="136">
        <v>32.0</v>
      </c>
      <c r="DS47" s="148"/>
      <c r="DT47" s="166">
        <f t="shared" si="55"/>
        <v>49.66666667</v>
      </c>
      <c r="DU47" s="137"/>
      <c r="DV47" s="137"/>
      <c r="DW47" s="148"/>
      <c r="DX47" s="136">
        <f t="shared" si="61"/>
        <v>0</v>
      </c>
      <c r="DY47" s="137"/>
      <c r="DZ47" s="137"/>
      <c r="EA47" s="148"/>
      <c r="EB47" s="136">
        <f t="shared" si="62"/>
        <v>0</v>
      </c>
      <c r="EC47" s="137"/>
      <c r="ED47" s="137"/>
      <c r="EE47" s="137"/>
      <c r="EF47" s="137"/>
      <c r="EG47" s="148"/>
      <c r="EH47" s="137"/>
      <c r="EI47" s="137"/>
      <c r="EJ47" s="135" t="s">
        <v>607</v>
      </c>
      <c r="EK47" s="136">
        <v>0.0</v>
      </c>
      <c r="EL47" s="135" t="s">
        <v>532</v>
      </c>
      <c r="EM47" s="136">
        <v>3.0</v>
      </c>
      <c r="EN47" s="135" t="s">
        <v>533</v>
      </c>
      <c r="EO47" s="135" t="s">
        <v>504</v>
      </c>
      <c r="EP47" s="136">
        <v>0.0</v>
      </c>
      <c r="EQ47" s="136">
        <v>3.0</v>
      </c>
      <c r="ER47" s="136">
        <v>3.0</v>
      </c>
      <c r="ES47" s="136">
        <v>0.0</v>
      </c>
      <c r="ET47" s="136">
        <v>0.0</v>
      </c>
      <c r="EU47" s="136">
        <v>0.0</v>
      </c>
      <c r="EV47" s="135" t="s">
        <v>608</v>
      </c>
      <c r="EW47" s="136">
        <v>0.0</v>
      </c>
      <c r="EX47" s="136">
        <v>0.0</v>
      </c>
      <c r="EY47" s="136">
        <v>2.0</v>
      </c>
      <c r="EZ47" s="136">
        <v>2.0</v>
      </c>
      <c r="FA47" s="136">
        <v>0.0</v>
      </c>
      <c r="FB47" s="136">
        <v>0.0</v>
      </c>
      <c r="FC47" s="136">
        <v>0.0</v>
      </c>
      <c r="FD47" s="136">
        <v>0.0</v>
      </c>
      <c r="FE47" s="136">
        <v>0.0</v>
      </c>
      <c r="FF47" s="136">
        <v>0.0</v>
      </c>
      <c r="FG47" s="136">
        <v>0.0</v>
      </c>
      <c r="FH47" s="136">
        <v>0.0</v>
      </c>
      <c r="FI47" s="136">
        <v>10.0</v>
      </c>
      <c r="FJ47" s="136">
        <v>27.0</v>
      </c>
      <c r="FK47" s="136">
        <v>22.0</v>
      </c>
      <c r="FL47" s="135" t="s">
        <v>609</v>
      </c>
      <c r="FM47" s="137"/>
      <c r="FN47" s="135" t="s">
        <v>610</v>
      </c>
      <c r="FO47" s="136">
        <v>10.0</v>
      </c>
      <c r="FP47" s="136">
        <v>3.0</v>
      </c>
      <c r="FQ47" s="136">
        <v>3.0</v>
      </c>
      <c r="FR47" s="136">
        <v>16.0</v>
      </c>
      <c r="FS47" s="135" t="s">
        <v>537</v>
      </c>
      <c r="FT47" s="136">
        <v>0.0</v>
      </c>
      <c r="FU47" s="136">
        <v>3.0</v>
      </c>
      <c r="FV47" s="136">
        <v>3.0</v>
      </c>
      <c r="FW47" s="136">
        <v>3.0</v>
      </c>
      <c r="FX47" s="136">
        <v>3.0</v>
      </c>
      <c r="FY47" s="136">
        <v>3.0</v>
      </c>
      <c r="FZ47" s="135" t="s">
        <v>611</v>
      </c>
      <c r="GA47" s="135" t="s">
        <v>612</v>
      </c>
      <c r="GB47" s="135" t="s">
        <v>612</v>
      </c>
      <c r="GC47" s="135" t="s">
        <v>565</v>
      </c>
      <c r="GD47" s="135" t="s">
        <v>565</v>
      </c>
      <c r="GE47" s="136">
        <v>1.0</v>
      </c>
      <c r="GF47" s="136">
        <v>0.0</v>
      </c>
      <c r="GG47" s="136">
        <v>1.0</v>
      </c>
      <c r="GH47" s="136">
        <v>1.0</v>
      </c>
      <c r="GI47" s="135" t="s">
        <v>506</v>
      </c>
      <c r="GJ47" s="136">
        <v>0.0</v>
      </c>
      <c r="GK47" s="136">
        <v>1.0</v>
      </c>
      <c r="GL47" s="135" t="s">
        <v>598</v>
      </c>
      <c r="GM47" s="136">
        <v>10.0</v>
      </c>
      <c r="GN47" s="136">
        <v>51.0</v>
      </c>
      <c r="GO47" s="136">
        <v>47.0</v>
      </c>
      <c r="GP47" s="135" t="s">
        <v>613</v>
      </c>
      <c r="GQ47" s="137"/>
      <c r="GR47" s="137"/>
      <c r="GS47" s="137"/>
      <c r="GT47" s="137"/>
      <c r="GU47" s="137"/>
      <c r="GV47" s="137"/>
      <c r="GW47" s="137"/>
      <c r="GX47" s="137"/>
      <c r="GY47" s="137"/>
      <c r="GZ47" s="137"/>
      <c r="HA47" s="137"/>
      <c r="HB47" s="137"/>
      <c r="HC47" s="137"/>
      <c r="HD47" s="137"/>
      <c r="HE47" s="137"/>
      <c r="HF47" s="137"/>
      <c r="HG47" s="137"/>
      <c r="HH47" s="137"/>
      <c r="HI47" s="137"/>
      <c r="HJ47" s="137"/>
      <c r="HK47" s="137"/>
      <c r="HL47" s="137"/>
      <c r="HM47" s="137"/>
      <c r="HN47" s="137"/>
      <c r="HO47" s="137"/>
      <c r="HP47" s="137"/>
      <c r="HQ47" s="137"/>
      <c r="HR47" s="137"/>
      <c r="HS47" s="137"/>
      <c r="HT47" s="137"/>
      <c r="HU47" s="137"/>
      <c r="HV47" s="137"/>
      <c r="HW47" s="137"/>
      <c r="HX47" s="137"/>
      <c r="HY47" s="137"/>
      <c r="HZ47" s="137"/>
      <c r="IA47" s="137"/>
      <c r="IB47" s="137"/>
      <c r="IC47" s="137"/>
      <c r="ID47" s="137"/>
      <c r="IE47" s="137"/>
      <c r="IF47" s="137"/>
      <c r="IG47" s="137"/>
      <c r="IH47" s="137"/>
      <c r="II47" s="137"/>
      <c r="IJ47" s="137"/>
      <c r="IK47" s="137"/>
      <c r="IL47" s="137"/>
      <c r="IM47" s="137"/>
      <c r="IN47" s="137"/>
      <c r="IO47" s="137"/>
      <c r="IP47" s="137"/>
      <c r="IQ47" s="137"/>
      <c r="IR47" s="137"/>
      <c r="IS47" s="137"/>
      <c r="IT47" s="137"/>
      <c r="IU47" s="137"/>
      <c r="IV47" s="137"/>
      <c r="IW47" s="137"/>
      <c r="IX47" s="137"/>
      <c r="IY47" s="137"/>
      <c r="IZ47" s="137"/>
      <c r="JA47" s="137"/>
      <c r="JB47" s="137"/>
      <c r="JC47" s="137"/>
      <c r="JD47" s="137"/>
      <c r="JE47" s="137"/>
      <c r="JF47" s="137"/>
      <c r="JG47" s="137"/>
      <c r="JH47" s="137"/>
      <c r="JI47" s="137"/>
      <c r="JJ47" s="137"/>
      <c r="JK47" s="137"/>
      <c r="JL47" s="137"/>
      <c r="JM47" s="137"/>
      <c r="JN47" s="137"/>
      <c r="JO47" s="137"/>
      <c r="JP47" s="137"/>
      <c r="JQ47" s="137"/>
      <c r="JR47" s="137"/>
      <c r="JS47" s="137"/>
      <c r="JT47" s="137"/>
      <c r="JU47" s="137"/>
      <c r="JV47" s="137"/>
      <c r="JW47" s="137"/>
      <c r="JX47" s="137"/>
      <c r="JY47" s="137"/>
      <c r="JZ47" s="137"/>
      <c r="KA47" s="137"/>
      <c r="KB47" s="137"/>
      <c r="KC47" s="137"/>
      <c r="KD47" s="137"/>
      <c r="KE47" s="137"/>
      <c r="KF47" s="137"/>
      <c r="KG47" s="137"/>
      <c r="KH47" s="137"/>
      <c r="KI47" s="137"/>
      <c r="KJ47" s="137"/>
      <c r="KK47" s="137"/>
      <c r="KL47" s="137"/>
      <c r="KM47" s="137"/>
      <c r="KN47" s="137"/>
      <c r="KO47" s="137"/>
      <c r="KP47" s="136">
        <f t="shared" si="58"/>
        <v>364</v>
      </c>
      <c r="KQ47" s="137"/>
      <c r="KR47" s="137"/>
      <c r="KS47" s="137"/>
      <c r="KT47" s="137"/>
      <c r="KU47" s="137"/>
      <c r="KV47" s="137"/>
      <c r="KW47" s="137"/>
      <c r="KX47" s="137"/>
      <c r="KY47" s="137"/>
      <c r="KZ47" s="137"/>
      <c r="LA47" s="137"/>
      <c r="LB47" s="137"/>
      <c r="LC47" s="137"/>
      <c r="LD47" s="137"/>
      <c r="LE47" s="137"/>
      <c r="LF47" s="137"/>
      <c r="LG47" s="137"/>
      <c r="LH47" s="137"/>
      <c r="LI47" s="137"/>
      <c r="LJ47" s="137"/>
      <c r="LK47" s="137"/>
      <c r="LL47" s="137"/>
      <c r="LM47" s="137"/>
      <c r="LN47" s="137"/>
      <c r="LO47" s="137"/>
      <c r="LP47" s="137"/>
      <c r="LQ47" s="137"/>
      <c r="LR47" s="137"/>
      <c r="LS47" s="137"/>
      <c r="LT47" s="137"/>
      <c r="LU47" s="137"/>
      <c r="LV47" s="137"/>
      <c r="LW47" s="137"/>
      <c r="LX47" s="137"/>
      <c r="LY47" s="137"/>
      <c r="LZ47" s="137"/>
      <c r="MA47" s="137"/>
      <c r="MB47" s="137"/>
      <c r="MC47" s="137"/>
      <c r="MD47" s="137"/>
      <c r="ME47" s="137"/>
      <c r="MF47" s="137"/>
      <c r="MG47" s="137"/>
      <c r="MH47" s="137"/>
      <c r="MI47" s="137"/>
      <c r="MJ47" s="137"/>
      <c r="MK47" s="137"/>
      <c r="ML47" s="137"/>
      <c r="MM47" s="137"/>
      <c r="MN47" s="137"/>
      <c r="MO47" s="137"/>
      <c r="MP47" s="137"/>
      <c r="MQ47" s="137"/>
      <c r="MR47" s="137"/>
      <c r="MS47" s="137"/>
      <c r="MT47" s="137"/>
    </row>
    <row r="48">
      <c r="A48" s="13"/>
      <c r="B48" s="19"/>
    </row>
    <row r="49" ht="22.5" customHeight="1">
      <c r="A49" s="13" t="s">
        <v>60</v>
      </c>
      <c r="B49" s="29" t="s">
        <v>61</v>
      </c>
      <c r="C49" s="134" t="s">
        <v>60</v>
      </c>
      <c r="D49" s="135" t="s">
        <v>614</v>
      </c>
      <c r="E49" s="135"/>
      <c r="F49" s="136">
        <v>8.0</v>
      </c>
      <c r="G49" s="135"/>
      <c r="H49" s="135" t="s">
        <v>443</v>
      </c>
      <c r="I49" s="137"/>
      <c r="J49" s="137" t="s">
        <v>444</v>
      </c>
      <c r="K49" s="164">
        <v>42255.0</v>
      </c>
      <c r="L49" s="135" t="s">
        <v>446</v>
      </c>
      <c r="M49" s="138" t="s">
        <v>615</v>
      </c>
      <c r="N49" s="136">
        <f t="shared" ref="N49:N54" si="64">EJ49</f>
        <v>33</v>
      </c>
      <c r="O49" s="135"/>
      <c r="P49" s="136">
        <f t="shared" ref="P49:P54" si="65">FN49</f>
        <v>41</v>
      </c>
      <c r="Q49" s="135"/>
      <c r="R49" s="135" t="str">
        <f t="shared" ref="R49:R54" si="66">GR49</f>
        <v>47(44)</v>
      </c>
      <c r="S49" s="135" t="str">
        <f t="shared" ref="S49:S54" si="67">HV49</f>
        <v>46(43)</v>
      </c>
      <c r="T49" s="135" t="str">
        <f t="shared" ref="T49:T54" si="68">IZ49</f>
        <v/>
      </c>
      <c r="U49" s="135"/>
      <c r="V49" s="135"/>
      <c r="W49" s="135"/>
      <c r="X49" s="136">
        <v>357.0</v>
      </c>
      <c r="Y49" s="164">
        <v>42263.0</v>
      </c>
      <c r="Z49" s="140">
        <v>0.5125</v>
      </c>
      <c r="AA49" s="140">
        <v>0.5145833333333333</v>
      </c>
      <c r="AB49" s="140">
        <v>0.5190972222222222</v>
      </c>
      <c r="AC49" s="143"/>
      <c r="AD49" s="164">
        <v>42266.0</v>
      </c>
      <c r="AE49" s="140">
        <v>0.4222222222222222</v>
      </c>
      <c r="AF49" s="140">
        <v>0.44305555555555554</v>
      </c>
      <c r="AG49" s="140">
        <v>0.4465277777777778</v>
      </c>
      <c r="AH49" s="136">
        <v>17.0</v>
      </c>
      <c r="AI49" s="135"/>
      <c r="AJ49" s="135"/>
      <c r="AK49" s="135"/>
      <c r="AL49" s="135"/>
      <c r="AM49" s="135"/>
      <c r="AN49" s="135"/>
      <c r="AO49" s="135"/>
      <c r="AP49" s="135"/>
      <c r="AQ49" s="135"/>
      <c r="AR49" s="135"/>
      <c r="AS49" s="135"/>
      <c r="AT49" s="135"/>
      <c r="AU49" s="135"/>
      <c r="AV49" s="135"/>
      <c r="AW49" s="136">
        <v>1.2</v>
      </c>
      <c r="AX49" s="136">
        <v>5.15</v>
      </c>
      <c r="AY49" s="136">
        <v>0.0</v>
      </c>
      <c r="AZ49" s="136">
        <v>0.0</v>
      </c>
      <c r="BA49" s="136">
        <v>0.0</v>
      </c>
      <c r="BB49" s="140">
        <v>0.49027777777777776</v>
      </c>
      <c r="BC49" s="136">
        <v>7.302</v>
      </c>
      <c r="BD49" s="136">
        <v>59.4</v>
      </c>
      <c r="BE49" s="136">
        <v>157.0</v>
      </c>
      <c r="BF49" s="136">
        <v>29.4</v>
      </c>
      <c r="BG49" s="136">
        <v>136.0</v>
      </c>
      <c r="BH49" s="136">
        <v>4.5</v>
      </c>
      <c r="BI49" s="136">
        <v>1.45</v>
      </c>
      <c r="BJ49" s="136">
        <v>191.0</v>
      </c>
      <c r="BK49" s="136">
        <v>13.3</v>
      </c>
      <c r="BL49" s="136">
        <v>14.6</v>
      </c>
      <c r="BM49" s="136">
        <v>1.3</v>
      </c>
      <c r="BN49" s="140">
        <v>0.5284722222222222</v>
      </c>
      <c r="BO49" s="143"/>
      <c r="BP49" s="136">
        <v>7.514</v>
      </c>
      <c r="BQ49" s="136">
        <v>28.5</v>
      </c>
      <c r="BR49" s="136">
        <v>294.0</v>
      </c>
      <c r="BS49" s="136">
        <v>22.9</v>
      </c>
      <c r="BT49" s="136">
        <v>141.0</v>
      </c>
      <c r="BU49" s="136">
        <v>3.0</v>
      </c>
      <c r="BV49" s="136">
        <v>1.22</v>
      </c>
      <c r="BW49" s="136">
        <v>248.0</v>
      </c>
      <c r="BX49" s="136">
        <v>14.6</v>
      </c>
      <c r="BY49" s="143"/>
      <c r="BZ49" s="137"/>
      <c r="CA49" s="137"/>
      <c r="CB49" s="137"/>
      <c r="CC49" s="137"/>
      <c r="CD49" s="137"/>
      <c r="CE49" s="137"/>
      <c r="CF49" s="137"/>
      <c r="CG49" s="137"/>
      <c r="CH49" s="137"/>
      <c r="CI49" s="137"/>
      <c r="CJ49" s="143"/>
      <c r="CK49" s="137"/>
      <c r="CL49" s="137"/>
      <c r="CM49" s="137"/>
      <c r="CN49" s="137"/>
      <c r="CO49" s="137"/>
      <c r="CP49" s="137"/>
      <c r="CQ49" s="137"/>
      <c r="CR49" s="137"/>
      <c r="CS49" s="137"/>
      <c r="CT49" s="137"/>
      <c r="CU49" s="145">
        <v>4.398148148148148E-4</v>
      </c>
      <c r="CV49" s="145">
        <v>0.0020833333333333333</v>
      </c>
      <c r="CW49" s="148"/>
      <c r="CX49" s="145">
        <v>0.003472222222222222</v>
      </c>
      <c r="CY49" s="145">
        <v>0.005555555555555556</v>
      </c>
      <c r="CZ49" s="145">
        <v>0.007638888888888889</v>
      </c>
      <c r="DA49" s="145">
        <v>0.011111111111111112</v>
      </c>
      <c r="DB49" s="145">
        <v>0.012152777777777778</v>
      </c>
      <c r="DC49" s="136">
        <v>153.0</v>
      </c>
      <c r="DD49" s="136">
        <v>88.0</v>
      </c>
      <c r="DE49" s="136">
        <v>65.0</v>
      </c>
      <c r="DF49" s="136">
        <v>110.0</v>
      </c>
      <c r="DG49" s="136">
        <f t="shared" ref="DG49:DG54" si="69">(DC49+(2*DD49))/3</f>
        <v>109.6666667</v>
      </c>
      <c r="DH49" s="136">
        <v>124.0</v>
      </c>
      <c r="DI49" s="136">
        <v>55.0</v>
      </c>
      <c r="DJ49" s="136">
        <v>69.0</v>
      </c>
      <c r="DK49" s="136">
        <v>78.0</v>
      </c>
      <c r="DL49" s="136">
        <f t="shared" ref="DL49:DL52" si="70">(DH49+(2*DI49))/3</f>
        <v>78</v>
      </c>
      <c r="DM49" s="136">
        <v>226.0</v>
      </c>
      <c r="DN49" s="136">
        <v>127.0</v>
      </c>
      <c r="DO49" s="145">
        <v>0.005208333333333333</v>
      </c>
      <c r="DP49" s="165">
        <f t="shared" ref="DP49:DP52" si="71">(DM49+(2*DN49))/3</f>
        <v>160</v>
      </c>
      <c r="DQ49" s="136">
        <v>79.0</v>
      </c>
      <c r="DR49" s="136">
        <v>30.0</v>
      </c>
      <c r="DS49" s="145">
        <v>0.001736111111111111</v>
      </c>
      <c r="DT49" s="166">
        <f t="shared" ref="DT49:DT54" si="72">(DQ49+(2*DR49))/3</f>
        <v>46.33333333</v>
      </c>
      <c r="DU49" s="136">
        <v>129.0</v>
      </c>
      <c r="DV49" s="136">
        <v>222.0</v>
      </c>
      <c r="DW49" s="145">
        <v>0.004826388888888889</v>
      </c>
      <c r="DX49" s="165">
        <f t="shared" ref="DX49:DX51" si="73">(DV49+(2*DU49))/3</f>
        <v>160</v>
      </c>
      <c r="DY49" s="136">
        <v>29.0</v>
      </c>
      <c r="DZ49" s="136">
        <v>84.0</v>
      </c>
      <c r="EA49" s="145">
        <v>0.0010416666666666667</v>
      </c>
      <c r="EB49" s="165">
        <f t="shared" ref="EB49:EB52" si="74">(DZ49+(2*DY49))/3</f>
        <v>47.33333333</v>
      </c>
      <c r="EC49" s="136">
        <v>181.0</v>
      </c>
      <c r="ED49" s="136">
        <v>41.0</v>
      </c>
      <c r="EE49" s="136">
        <v>130.0</v>
      </c>
      <c r="EF49" s="136">
        <v>73.0</v>
      </c>
      <c r="EG49" s="145">
        <v>0.008796296296296297</v>
      </c>
      <c r="EH49" s="151">
        <v>17.8648</v>
      </c>
      <c r="EI49" s="168"/>
      <c r="EJ49" s="177">
        <v>33.0</v>
      </c>
      <c r="EK49" s="167" t="s">
        <v>584</v>
      </c>
      <c r="EL49" s="177">
        <v>3.0</v>
      </c>
      <c r="EM49" s="177">
        <v>3.0</v>
      </c>
      <c r="EN49" s="167" t="s">
        <v>616</v>
      </c>
      <c r="EO49" s="177">
        <v>3.0</v>
      </c>
      <c r="EP49" s="167" t="s">
        <v>537</v>
      </c>
      <c r="EQ49" s="177">
        <v>3.0</v>
      </c>
      <c r="ER49" s="177">
        <v>3.0</v>
      </c>
      <c r="ES49" s="167" t="s">
        <v>537</v>
      </c>
      <c r="ET49" s="177">
        <v>0.0</v>
      </c>
      <c r="EU49" s="177">
        <v>0.0</v>
      </c>
      <c r="EV49" s="167" t="s">
        <v>617</v>
      </c>
      <c r="EW49" s="177">
        <v>0.0</v>
      </c>
      <c r="EX49" s="177">
        <v>0.0</v>
      </c>
      <c r="EY49" s="167" t="s">
        <v>618</v>
      </c>
      <c r="EZ49" s="167" t="s">
        <v>572</v>
      </c>
      <c r="FA49" s="177">
        <v>0.0</v>
      </c>
      <c r="FB49" s="177">
        <v>0.0</v>
      </c>
      <c r="FC49" s="177">
        <v>0.0</v>
      </c>
      <c r="FD49" s="177">
        <v>1.0</v>
      </c>
      <c r="FE49" s="177">
        <v>0.0</v>
      </c>
      <c r="FF49" s="177">
        <v>0.0</v>
      </c>
      <c r="FG49" s="177">
        <v>0.0</v>
      </c>
      <c r="FH49" s="177">
        <v>1.0</v>
      </c>
      <c r="FI49" s="177">
        <v>10.0</v>
      </c>
      <c r="FJ49" s="177">
        <v>39.0</v>
      </c>
      <c r="FK49" s="177">
        <v>27.0</v>
      </c>
      <c r="FL49" s="167" t="s">
        <v>619</v>
      </c>
      <c r="FM49" s="168" t="s">
        <v>620</v>
      </c>
      <c r="FN49" s="177">
        <v>41.0</v>
      </c>
      <c r="FO49" s="177">
        <v>5.0</v>
      </c>
      <c r="FP49" s="177">
        <v>3.0</v>
      </c>
      <c r="FQ49" s="177">
        <v>3.0</v>
      </c>
      <c r="FR49" s="177">
        <v>11.0</v>
      </c>
      <c r="FS49" s="177">
        <v>3.0</v>
      </c>
      <c r="FT49" s="177">
        <v>3.0</v>
      </c>
      <c r="FU49" s="177">
        <v>3.0</v>
      </c>
      <c r="FV49" s="177">
        <v>3.0</v>
      </c>
      <c r="FW49" s="177">
        <v>3.0</v>
      </c>
      <c r="FX49" s="177">
        <v>3.0</v>
      </c>
      <c r="FY49" s="177">
        <v>0.0</v>
      </c>
      <c r="FZ49" s="177">
        <v>18.0</v>
      </c>
      <c r="GA49" s="177">
        <v>0.0</v>
      </c>
      <c r="GB49" s="177">
        <v>0.0</v>
      </c>
      <c r="GC49" s="177">
        <v>1.0</v>
      </c>
      <c r="GD49" s="177">
        <v>1.0</v>
      </c>
      <c r="GE49" s="177">
        <v>0.0</v>
      </c>
      <c r="GF49" s="177">
        <v>0.0</v>
      </c>
      <c r="GG49" s="177">
        <v>0.0</v>
      </c>
      <c r="GH49" s="177">
        <v>1.0</v>
      </c>
      <c r="GI49" s="177">
        <v>0.0</v>
      </c>
      <c r="GJ49" s="177">
        <v>0.0</v>
      </c>
      <c r="GK49" s="177">
        <v>0.0</v>
      </c>
      <c r="GL49" s="177">
        <v>1.0</v>
      </c>
      <c r="GM49" s="177">
        <v>10.0</v>
      </c>
      <c r="GN49" s="177">
        <v>41.0</v>
      </c>
      <c r="GO49" s="177">
        <v>41.0</v>
      </c>
      <c r="GP49" s="177">
        <v>41.0</v>
      </c>
      <c r="GQ49" s="168"/>
      <c r="GR49" s="168" t="s">
        <v>621</v>
      </c>
      <c r="GS49" s="177">
        <v>5.0</v>
      </c>
      <c r="GT49" s="177">
        <v>3.0</v>
      </c>
      <c r="GU49" s="177">
        <v>3.0</v>
      </c>
      <c r="GV49" s="177">
        <v>11.0</v>
      </c>
      <c r="GW49" s="177">
        <v>3.0</v>
      </c>
      <c r="GX49" s="167" t="s">
        <v>537</v>
      </c>
      <c r="GY49" s="177">
        <v>3.0</v>
      </c>
      <c r="GZ49" s="177">
        <v>3.0</v>
      </c>
      <c r="HA49" s="177">
        <v>3.0</v>
      </c>
      <c r="HB49" s="177">
        <v>3.0</v>
      </c>
      <c r="HC49" s="177">
        <v>3.0</v>
      </c>
      <c r="HD49" s="167" t="s">
        <v>576</v>
      </c>
      <c r="HE49" s="177">
        <v>0.0</v>
      </c>
      <c r="HF49" s="177">
        <v>0.0</v>
      </c>
      <c r="HG49" s="177">
        <v>2.0</v>
      </c>
      <c r="HH49" s="177">
        <v>2.0</v>
      </c>
      <c r="HI49" s="177">
        <v>0.0</v>
      </c>
      <c r="HJ49" s="177">
        <v>0.0</v>
      </c>
      <c r="HK49" s="177">
        <v>0.0</v>
      </c>
      <c r="HL49" s="177">
        <v>1.0</v>
      </c>
      <c r="HM49" s="177">
        <v>1.0</v>
      </c>
      <c r="HN49" s="177">
        <v>1.0</v>
      </c>
      <c r="HO49" s="177">
        <v>0.0</v>
      </c>
      <c r="HP49" s="177">
        <v>3.0</v>
      </c>
      <c r="HQ49" s="177">
        <v>10.0</v>
      </c>
      <c r="HR49" s="177">
        <v>47.0</v>
      </c>
      <c r="HS49" s="177">
        <v>44.0</v>
      </c>
      <c r="HT49" s="167" t="s">
        <v>622</v>
      </c>
      <c r="HU49" s="168"/>
      <c r="HV49" s="168" t="s">
        <v>623</v>
      </c>
      <c r="HW49" s="177">
        <v>5.0</v>
      </c>
      <c r="HX49" s="177">
        <v>3.0</v>
      </c>
      <c r="HY49" s="177">
        <v>3.0</v>
      </c>
      <c r="HZ49" s="177">
        <v>11.0</v>
      </c>
      <c r="IA49" s="177">
        <v>3.0</v>
      </c>
      <c r="IB49" s="167" t="s">
        <v>537</v>
      </c>
      <c r="IC49" s="177">
        <v>3.0</v>
      </c>
      <c r="ID49" s="177">
        <v>3.0</v>
      </c>
      <c r="IE49" s="177">
        <v>3.0</v>
      </c>
      <c r="IF49" s="177">
        <v>3.0</v>
      </c>
      <c r="IG49" s="177">
        <v>3.0</v>
      </c>
      <c r="IH49" s="167" t="s">
        <v>576</v>
      </c>
      <c r="II49" s="177">
        <v>0.0</v>
      </c>
      <c r="IJ49" s="177">
        <v>0.0</v>
      </c>
      <c r="IK49" s="177">
        <v>2.0</v>
      </c>
      <c r="IL49" s="177">
        <v>2.0</v>
      </c>
      <c r="IM49" s="177">
        <v>0.0</v>
      </c>
      <c r="IN49" s="177">
        <v>0.0</v>
      </c>
      <c r="IO49" s="177">
        <v>0.0</v>
      </c>
      <c r="IP49" s="177">
        <v>1.0</v>
      </c>
      <c r="IQ49" s="177">
        <v>0.0</v>
      </c>
      <c r="IR49" s="177">
        <v>1.0</v>
      </c>
      <c r="IS49" s="177">
        <v>0.0</v>
      </c>
      <c r="IT49" s="177">
        <v>2.0</v>
      </c>
      <c r="IU49" s="177">
        <v>10.0</v>
      </c>
      <c r="IV49" s="177">
        <v>43.0</v>
      </c>
      <c r="IW49" s="177">
        <v>46.0</v>
      </c>
      <c r="IX49" s="167" t="s">
        <v>624</v>
      </c>
      <c r="IY49" s="168"/>
      <c r="IZ49" s="168"/>
      <c r="JA49" s="168"/>
      <c r="JB49" s="168"/>
      <c r="JC49" s="168"/>
      <c r="JD49" s="168"/>
      <c r="JE49" s="168"/>
      <c r="JF49" s="168"/>
      <c r="JG49" s="168"/>
      <c r="JH49" s="168"/>
      <c r="JI49" s="168"/>
      <c r="JJ49" s="168"/>
      <c r="JK49" s="168"/>
      <c r="JL49" s="168"/>
      <c r="JM49" s="168"/>
      <c r="JN49" s="168"/>
      <c r="JO49" s="168"/>
      <c r="JP49" s="168"/>
      <c r="JQ49" s="168"/>
      <c r="JR49" s="168"/>
      <c r="JS49" s="168"/>
      <c r="JT49" s="168"/>
      <c r="JU49" s="168"/>
      <c r="JV49" s="168"/>
      <c r="JW49" s="168"/>
      <c r="JX49" s="168"/>
      <c r="JY49" s="168"/>
      <c r="JZ49" s="168"/>
      <c r="KA49" s="168"/>
      <c r="KB49" s="168"/>
      <c r="KC49" s="168"/>
      <c r="KD49" s="136">
        <v>15.4</v>
      </c>
      <c r="KE49" s="164">
        <v>42185.0</v>
      </c>
      <c r="KF49" s="164">
        <v>42248.0</v>
      </c>
      <c r="KG49" s="135" t="s">
        <v>508</v>
      </c>
      <c r="KH49" s="135"/>
      <c r="KI49" s="135" t="s">
        <v>625</v>
      </c>
      <c r="KJ49" s="137"/>
      <c r="KK49" s="137"/>
      <c r="KL49" s="135" t="s">
        <v>61</v>
      </c>
      <c r="KM49" s="137"/>
      <c r="KN49" s="137"/>
      <c r="KO49" s="137"/>
      <c r="KP49" s="136">
        <f t="shared" ref="KP49:KP54" si="75">X49</f>
        <v>357</v>
      </c>
      <c r="KQ49" s="136">
        <v>191.0</v>
      </c>
      <c r="KR49" s="136">
        <v>248.0</v>
      </c>
      <c r="KS49" s="136">
        <v>8.0</v>
      </c>
      <c r="KT49" s="135"/>
      <c r="KU49" s="136">
        <v>46.0</v>
      </c>
      <c r="KV49" s="137"/>
      <c r="KW49" s="137"/>
      <c r="KX49" s="137"/>
      <c r="KY49" s="137"/>
      <c r="KZ49" s="137"/>
      <c r="LA49" s="137"/>
      <c r="LB49" s="137"/>
      <c r="LC49" s="137"/>
      <c r="LD49" s="137"/>
      <c r="LE49" s="137"/>
      <c r="LF49" s="137"/>
      <c r="LG49" s="137"/>
      <c r="LH49" s="137"/>
      <c r="LI49" s="137"/>
      <c r="LJ49" s="137"/>
      <c r="LK49" s="137"/>
      <c r="LL49" s="137"/>
      <c r="LM49" s="137"/>
      <c r="LN49" s="137"/>
      <c r="LO49" s="137"/>
      <c r="LP49" s="137"/>
      <c r="LQ49" s="137"/>
      <c r="LR49" s="137"/>
      <c r="LS49" s="137"/>
      <c r="LT49" s="137"/>
      <c r="LU49" s="137"/>
      <c r="LV49" s="137"/>
      <c r="LW49" s="137"/>
      <c r="LX49" s="137"/>
      <c r="LY49" s="137"/>
      <c r="LZ49" s="137"/>
      <c r="MA49" s="137"/>
      <c r="MB49" s="137"/>
      <c r="MC49" s="137"/>
      <c r="MD49" s="137"/>
      <c r="ME49" s="137"/>
      <c r="MF49" s="137"/>
      <c r="MG49" s="137"/>
      <c r="MH49" s="137"/>
      <c r="MI49" s="137"/>
      <c r="MJ49" s="137"/>
      <c r="MK49" s="137"/>
      <c r="ML49" s="137"/>
      <c r="MM49" s="137"/>
      <c r="MN49" s="137"/>
      <c r="MO49" s="137"/>
      <c r="MP49" s="137"/>
      <c r="MQ49" s="137"/>
      <c r="MR49" s="137"/>
      <c r="MS49" s="137"/>
      <c r="MT49" s="137"/>
    </row>
    <row r="50" ht="22.5" customHeight="1">
      <c r="A50" s="13" t="s">
        <v>62</v>
      </c>
      <c r="B50" s="14"/>
      <c r="C50" s="134" t="s">
        <v>62</v>
      </c>
      <c r="D50" s="135" t="s">
        <v>626</v>
      </c>
      <c r="E50" s="135"/>
      <c r="F50" s="136">
        <v>8.0</v>
      </c>
      <c r="G50" s="137"/>
      <c r="H50" s="135" t="s">
        <v>443</v>
      </c>
      <c r="I50" s="137"/>
      <c r="J50" s="137" t="s">
        <v>444</v>
      </c>
      <c r="K50" s="164">
        <v>42305.0</v>
      </c>
      <c r="L50" s="135" t="s">
        <v>446</v>
      </c>
      <c r="M50" s="138" t="s">
        <v>627</v>
      </c>
      <c r="N50" s="135" t="str">
        <f t="shared" si="64"/>
        <v>28 (34)</v>
      </c>
      <c r="O50" s="135"/>
      <c r="P50" s="135" t="str">
        <f t="shared" si="65"/>
        <v>69 (68)</v>
      </c>
      <c r="Q50" s="135"/>
      <c r="R50" s="135" t="str">
        <f t="shared" si="66"/>
        <v>75 (78)</v>
      </c>
      <c r="S50" s="135" t="str">
        <f t="shared" si="67"/>
        <v>75 (78)</v>
      </c>
      <c r="T50" s="135" t="str">
        <f t="shared" si="68"/>
        <v/>
      </c>
      <c r="U50" s="135"/>
      <c r="V50" s="135"/>
      <c r="W50" s="135"/>
      <c r="X50" s="136">
        <v>345.0</v>
      </c>
      <c r="Y50" s="164">
        <v>42311.0</v>
      </c>
      <c r="Z50" s="140">
        <v>0.5326388888888889</v>
      </c>
      <c r="AA50" s="140">
        <v>0.5348611111111111</v>
      </c>
      <c r="AB50" s="140">
        <v>0.538599537037037</v>
      </c>
      <c r="AC50" s="143"/>
      <c r="AD50" s="164">
        <v>42314.0</v>
      </c>
      <c r="AE50" s="140">
        <v>0.6444444444444445</v>
      </c>
      <c r="AF50" s="140">
        <v>0.6515625</v>
      </c>
      <c r="AG50" s="140">
        <v>0.6539930555555555</v>
      </c>
      <c r="AH50" s="136">
        <v>15.0</v>
      </c>
      <c r="AI50" s="135"/>
      <c r="AJ50" s="135"/>
      <c r="AK50" s="135"/>
      <c r="AL50" s="135"/>
      <c r="AM50" s="135"/>
      <c r="AN50" s="135"/>
      <c r="AO50" s="135"/>
      <c r="AP50" s="135"/>
      <c r="AQ50" s="135"/>
      <c r="AR50" s="135"/>
      <c r="AS50" s="135"/>
      <c r="AT50" s="135"/>
      <c r="AU50" s="135"/>
      <c r="AV50" s="135"/>
      <c r="AW50" s="136">
        <v>1.1</v>
      </c>
      <c r="AX50" s="136">
        <v>5.31</v>
      </c>
      <c r="AY50" s="136">
        <v>0.0</v>
      </c>
      <c r="AZ50" s="136">
        <v>0.0</v>
      </c>
      <c r="BA50" s="136">
        <v>0.0</v>
      </c>
      <c r="BB50" s="140">
        <v>0.5506944444444445</v>
      </c>
      <c r="BC50" s="136">
        <v>7.497</v>
      </c>
      <c r="BD50" s="136">
        <v>33.0</v>
      </c>
      <c r="BE50" s="136">
        <v>136.0</v>
      </c>
      <c r="BF50" s="136">
        <v>25.6</v>
      </c>
      <c r="BG50" s="136">
        <v>136.0</v>
      </c>
      <c r="BH50" s="136">
        <v>3.7</v>
      </c>
      <c r="BI50" s="136">
        <v>1.42</v>
      </c>
      <c r="BJ50" s="136">
        <v>168.0</v>
      </c>
      <c r="BK50" s="136">
        <v>10.2</v>
      </c>
      <c r="BL50" s="136">
        <v>10.2</v>
      </c>
      <c r="BM50" s="136">
        <v>0.0</v>
      </c>
      <c r="BN50" s="140">
        <v>0.5875</v>
      </c>
      <c r="BO50" s="143"/>
      <c r="BP50" s="136">
        <v>7.298</v>
      </c>
      <c r="BQ50" s="136">
        <v>45.9</v>
      </c>
      <c r="BR50" s="136">
        <v>158.0</v>
      </c>
      <c r="BS50" s="136">
        <v>22.5</v>
      </c>
      <c r="BT50" s="136">
        <v>143.0</v>
      </c>
      <c r="BU50" s="136">
        <v>3.1</v>
      </c>
      <c r="BV50" s="136">
        <v>1.21</v>
      </c>
      <c r="BW50" s="136">
        <v>129.0</v>
      </c>
      <c r="BX50" s="136">
        <v>10.2</v>
      </c>
      <c r="BY50" s="143"/>
      <c r="BZ50" s="137"/>
      <c r="CA50" s="137"/>
      <c r="CB50" s="137"/>
      <c r="CC50" s="137"/>
      <c r="CD50" s="137"/>
      <c r="CE50" s="137"/>
      <c r="CF50" s="137"/>
      <c r="CG50" s="137"/>
      <c r="CH50" s="137"/>
      <c r="CI50" s="137"/>
      <c r="CJ50" s="143"/>
      <c r="CK50" s="137"/>
      <c r="CL50" s="137"/>
      <c r="CM50" s="137"/>
      <c r="CN50" s="137"/>
      <c r="CO50" s="137"/>
      <c r="CP50" s="137"/>
      <c r="CQ50" s="137"/>
      <c r="CR50" s="137"/>
      <c r="CS50" s="137"/>
      <c r="CT50" s="137"/>
      <c r="CU50" s="145">
        <v>4.398148148148148E-4</v>
      </c>
      <c r="CV50" s="145">
        <v>0.0022222222222222222</v>
      </c>
      <c r="CW50" s="148"/>
      <c r="CX50" s="145">
        <v>0.002777777777777778</v>
      </c>
      <c r="CY50" s="145">
        <v>0.004861111111111111</v>
      </c>
      <c r="CZ50" s="145">
        <v>0.007083333333333333</v>
      </c>
      <c r="DA50" s="145">
        <v>0.010416666666666666</v>
      </c>
      <c r="DB50" s="145">
        <v>0.010821759259259258</v>
      </c>
      <c r="DC50" s="136">
        <v>142.0</v>
      </c>
      <c r="DD50" s="136">
        <v>67.0</v>
      </c>
      <c r="DE50" s="136">
        <v>75.0</v>
      </c>
      <c r="DF50" s="136">
        <v>92.0</v>
      </c>
      <c r="DG50" s="136">
        <f t="shared" si="69"/>
        <v>92</v>
      </c>
      <c r="DH50" s="136">
        <v>67.0</v>
      </c>
      <c r="DI50" s="136">
        <v>40.0</v>
      </c>
      <c r="DJ50" s="136">
        <v>27.0</v>
      </c>
      <c r="DK50" s="136">
        <v>49.0</v>
      </c>
      <c r="DL50" s="136">
        <f t="shared" si="70"/>
        <v>49</v>
      </c>
      <c r="DM50" s="136">
        <v>205.0</v>
      </c>
      <c r="DN50" s="136">
        <v>118.0</v>
      </c>
      <c r="DO50" s="145">
        <v>0.006307870370370371</v>
      </c>
      <c r="DP50" s="165">
        <f t="shared" si="71"/>
        <v>147</v>
      </c>
      <c r="DQ50" s="136">
        <v>91.0</v>
      </c>
      <c r="DR50" s="136">
        <v>26.0</v>
      </c>
      <c r="DS50" s="145">
        <v>0.0012152777777777778</v>
      </c>
      <c r="DT50" s="166">
        <f t="shared" si="72"/>
        <v>47.66666667</v>
      </c>
      <c r="DU50" s="136">
        <v>118.0</v>
      </c>
      <c r="DV50" s="136">
        <v>205.0</v>
      </c>
      <c r="DW50" s="145">
        <v>0.006307870370370371</v>
      </c>
      <c r="DX50" s="165">
        <f t="shared" si="73"/>
        <v>147</v>
      </c>
      <c r="DY50" s="136">
        <v>26.0</v>
      </c>
      <c r="DZ50" s="136">
        <v>91.0</v>
      </c>
      <c r="EA50" s="145">
        <v>0.0012152777777777778</v>
      </c>
      <c r="EB50" s="165">
        <f t="shared" si="74"/>
        <v>47.66666667</v>
      </c>
      <c r="EC50" s="136">
        <v>153.0</v>
      </c>
      <c r="ED50" s="136">
        <v>84.0</v>
      </c>
      <c r="EE50" s="136">
        <v>159.0</v>
      </c>
      <c r="EF50" s="136">
        <v>87.0</v>
      </c>
      <c r="EG50" s="145">
        <v>0.011006944444444444</v>
      </c>
      <c r="EH50" s="151">
        <v>19.426</v>
      </c>
      <c r="EI50" s="168"/>
      <c r="EJ50" s="167" t="s">
        <v>628</v>
      </c>
      <c r="EK50" s="167" t="s">
        <v>584</v>
      </c>
      <c r="EL50" s="177">
        <v>3.0</v>
      </c>
      <c r="EM50" s="177">
        <v>3.0</v>
      </c>
      <c r="EN50" s="167" t="s">
        <v>616</v>
      </c>
      <c r="EO50" s="177">
        <v>3.0</v>
      </c>
      <c r="EP50" s="177">
        <v>0.0</v>
      </c>
      <c r="EQ50" s="177">
        <v>3.0</v>
      </c>
      <c r="ER50" s="177">
        <v>3.0</v>
      </c>
      <c r="ES50" s="177">
        <v>3.0</v>
      </c>
      <c r="ET50" s="177">
        <v>0.0</v>
      </c>
      <c r="EU50" s="177">
        <v>0.0</v>
      </c>
      <c r="EV50" s="177">
        <v>12.0</v>
      </c>
      <c r="EW50" s="177">
        <v>0.0</v>
      </c>
      <c r="EX50" s="177">
        <v>0.0</v>
      </c>
      <c r="EY50" s="177">
        <v>0.0</v>
      </c>
      <c r="EZ50" s="177">
        <v>0.0</v>
      </c>
      <c r="FA50" s="177">
        <v>0.0</v>
      </c>
      <c r="FB50" s="177">
        <v>0.0</v>
      </c>
      <c r="FC50" s="177">
        <v>0.0</v>
      </c>
      <c r="FD50" s="167" t="s">
        <v>506</v>
      </c>
      <c r="FE50" s="177">
        <v>0.0</v>
      </c>
      <c r="FF50" s="177">
        <v>0.0</v>
      </c>
      <c r="FG50" s="177">
        <v>0.0</v>
      </c>
      <c r="FH50" s="167" t="s">
        <v>506</v>
      </c>
      <c r="FI50" s="177">
        <v>10.0</v>
      </c>
      <c r="FJ50" s="177">
        <v>34.0</v>
      </c>
      <c r="FK50" s="177">
        <v>28.0</v>
      </c>
      <c r="FL50" s="167" t="s">
        <v>629</v>
      </c>
      <c r="FM50" s="167"/>
      <c r="FN50" s="167" t="s">
        <v>630</v>
      </c>
      <c r="FO50" s="177">
        <v>10.0</v>
      </c>
      <c r="FP50" s="177">
        <v>3.0</v>
      </c>
      <c r="FQ50" s="167" t="s">
        <v>631</v>
      </c>
      <c r="FR50" s="167" t="s">
        <v>632</v>
      </c>
      <c r="FS50" s="177">
        <v>3.0</v>
      </c>
      <c r="FT50" s="177">
        <v>3.0</v>
      </c>
      <c r="FU50" s="177">
        <v>3.0</v>
      </c>
      <c r="FV50" s="177">
        <v>3.0</v>
      </c>
      <c r="FW50" s="177">
        <v>3.0</v>
      </c>
      <c r="FX50" s="177">
        <v>3.0</v>
      </c>
      <c r="FY50" s="177">
        <v>3.0</v>
      </c>
      <c r="FZ50" s="177">
        <v>21.0</v>
      </c>
      <c r="GA50" s="177">
        <v>6.0</v>
      </c>
      <c r="GB50" s="177">
        <v>6.0</v>
      </c>
      <c r="GC50" s="177">
        <v>2.0</v>
      </c>
      <c r="GD50" s="177">
        <v>2.0</v>
      </c>
      <c r="GE50" s="167" t="s">
        <v>554</v>
      </c>
      <c r="GF50" s="177">
        <v>1.0</v>
      </c>
      <c r="GG50" s="167" t="s">
        <v>633</v>
      </c>
      <c r="GH50" s="177">
        <v>3.0</v>
      </c>
      <c r="GI50" s="167" t="s">
        <v>554</v>
      </c>
      <c r="GJ50" s="177">
        <v>1.0</v>
      </c>
      <c r="GK50" s="177">
        <v>3.0</v>
      </c>
      <c r="GL50" s="167" t="s">
        <v>634</v>
      </c>
      <c r="GM50" s="177">
        <v>10.0</v>
      </c>
      <c r="GN50" s="177">
        <v>72.0</v>
      </c>
      <c r="GO50" s="177">
        <v>65.0</v>
      </c>
      <c r="GP50" s="167" t="s">
        <v>635</v>
      </c>
      <c r="GQ50" s="167"/>
      <c r="GR50" s="167" t="s">
        <v>636</v>
      </c>
      <c r="GS50" s="177">
        <v>10.0</v>
      </c>
      <c r="GT50" s="177">
        <v>3.0</v>
      </c>
      <c r="GU50" s="167" t="s">
        <v>631</v>
      </c>
      <c r="GV50" s="167" t="s">
        <v>632</v>
      </c>
      <c r="GW50" s="177">
        <v>3.0</v>
      </c>
      <c r="GX50" s="177">
        <v>3.0</v>
      </c>
      <c r="GY50" s="177">
        <v>3.0</v>
      </c>
      <c r="GZ50" s="177">
        <v>3.0</v>
      </c>
      <c r="HA50" s="177">
        <v>3.0</v>
      </c>
      <c r="HB50" s="177">
        <v>3.0</v>
      </c>
      <c r="HC50" s="177">
        <v>3.0</v>
      </c>
      <c r="HD50" s="177">
        <v>21.0</v>
      </c>
      <c r="HE50" s="177">
        <v>6.0</v>
      </c>
      <c r="HF50" s="177">
        <v>6.0</v>
      </c>
      <c r="HG50" s="177">
        <v>6.0</v>
      </c>
      <c r="HH50" s="177">
        <v>6.0</v>
      </c>
      <c r="HI50" s="177">
        <v>3.0</v>
      </c>
      <c r="HJ50" s="177">
        <v>1.0</v>
      </c>
      <c r="HK50" s="177">
        <v>4.0</v>
      </c>
      <c r="HL50" s="177">
        <v>3.0</v>
      </c>
      <c r="HM50" s="177">
        <v>3.0</v>
      </c>
      <c r="HN50" s="177">
        <v>3.0</v>
      </c>
      <c r="HO50" s="177">
        <v>3.0</v>
      </c>
      <c r="HP50" s="177">
        <v>12.0</v>
      </c>
      <c r="HQ50" s="177">
        <v>10.0</v>
      </c>
      <c r="HR50" s="177">
        <v>78.0</v>
      </c>
      <c r="HS50" s="177">
        <v>75.0</v>
      </c>
      <c r="HT50" s="167" t="s">
        <v>637</v>
      </c>
      <c r="HU50" s="167"/>
      <c r="HV50" s="167" t="s">
        <v>636</v>
      </c>
      <c r="HW50" s="177">
        <v>10.0</v>
      </c>
      <c r="HX50" s="177">
        <v>3.0</v>
      </c>
      <c r="HY50" s="167" t="s">
        <v>631</v>
      </c>
      <c r="HZ50" s="167" t="s">
        <v>632</v>
      </c>
      <c r="IA50" s="177">
        <v>3.0</v>
      </c>
      <c r="IB50" s="177">
        <v>3.0</v>
      </c>
      <c r="IC50" s="177">
        <v>3.0</v>
      </c>
      <c r="ID50" s="177">
        <v>3.0</v>
      </c>
      <c r="IE50" s="177">
        <v>3.0</v>
      </c>
      <c r="IF50" s="177">
        <v>3.0</v>
      </c>
      <c r="IG50" s="177">
        <v>3.0</v>
      </c>
      <c r="IH50" s="177">
        <v>21.0</v>
      </c>
      <c r="II50" s="177">
        <v>6.0</v>
      </c>
      <c r="IJ50" s="177">
        <v>6.0</v>
      </c>
      <c r="IK50" s="177">
        <v>6.0</v>
      </c>
      <c r="IL50" s="177">
        <v>6.0</v>
      </c>
      <c r="IM50" s="177">
        <v>3.0</v>
      </c>
      <c r="IN50" s="177">
        <v>1.0</v>
      </c>
      <c r="IO50" s="177">
        <v>4.0</v>
      </c>
      <c r="IP50" s="177">
        <v>3.0</v>
      </c>
      <c r="IQ50" s="177">
        <v>3.0</v>
      </c>
      <c r="IR50" s="177">
        <v>3.0</v>
      </c>
      <c r="IS50" s="177">
        <v>3.0</v>
      </c>
      <c r="IT50" s="177">
        <v>12.0</v>
      </c>
      <c r="IU50" s="177">
        <v>10.0</v>
      </c>
      <c r="IV50" s="177">
        <v>78.0</v>
      </c>
      <c r="IW50" s="177">
        <v>75.0</v>
      </c>
      <c r="IX50" s="167" t="s">
        <v>637</v>
      </c>
      <c r="IY50" s="167"/>
      <c r="IZ50" s="167"/>
      <c r="JA50" s="168"/>
      <c r="JB50" s="168"/>
      <c r="JC50" s="168"/>
      <c r="JD50" s="168"/>
      <c r="JE50" s="168"/>
      <c r="JF50" s="168"/>
      <c r="JG50" s="168"/>
      <c r="JH50" s="168"/>
      <c r="JI50" s="168"/>
      <c r="JJ50" s="168"/>
      <c r="JK50" s="168"/>
      <c r="JL50" s="168"/>
      <c r="JM50" s="168"/>
      <c r="JN50" s="168"/>
      <c r="JO50" s="168"/>
      <c r="JP50" s="168"/>
      <c r="JQ50" s="168"/>
      <c r="JR50" s="168"/>
      <c r="JS50" s="168"/>
      <c r="JT50" s="168"/>
      <c r="JU50" s="168"/>
      <c r="JV50" s="168"/>
      <c r="JW50" s="168"/>
      <c r="JX50" s="168"/>
      <c r="JY50" s="168"/>
      <c r="JZ50" s="168"/>
      <c r="KA50" s="168"/>
      <c r="KB50" s="168"/>
      <c r="KC50" s="168"/>
      <c r="KD50" s="137"/>
      <c r="KE50" s="137"/>
      <c r="KF50" s="137"/>
      <c r="KG50" s="137"/>
      <c r="KH50" s="137"/>
      <c r="KI50" s="137"/>
      <c r="KJ50" s="137"/>
      <c r="KK50" s="137"/>
      <c r="KL50" s="135" t="s">
        <v>61</v>
      </c>
      <c r="KM50" s="137"/>
      <c r="KN50" s="137"/>
      <c r="KO50" s="137"/>
      <c r="KP50" s="136">
        <f t="shared" si="75"/>
        <v>345</v>
      </c>
      <c r="KQ50" s="136">
        <v>168.0</v>
      </c>
      <c r="KR50" s="136">
        <v>129.0</v>
      </c>
      <c r="KS50" s="136">
        <v>8.0</v>
      </c>
      <c r="KT50" s="137"/>
      <c r="KU50" s="136">
        <v>75.0</v>
      </c>
      <c r="KV50" s="137"/>
      <c r="KW50" s="137"/>
      <c r="KX50" s="137"/>
      <c r="KY50" s="137"/>
      <c r="KZ50" s="137"/>
      <c r="LA50" s="137"/>
      <c r="LB50" s="137"/>
      <c r="LC50" s="137"/>
      <c r="LD50" s="137"/>
      <c r="LE50" s="137"/>
      <c r="LF50" s="137"/>
      <c r="LG50" s="137"/>
      <c r="LH50" s="137"/>
      <c r="LI50" s="137"/>
      <c r="LJ50" s="137"/>
      <c r="LK50" s="137"/>
      <c r="LL50" s="137"/>
      <c r="LM50" s="137"/>
      <c r="LN50" s="137"/>
      <c r="LO50" s="137"/>
      <c r="LP50" s="137"/>
      <c r="LQ50" s="137"/>
      <c r="LR50" s="137"/>
      <c r="LS50" s="137"/>
      <c r="LT50" s="137"/>
      <c r="LU50" s="137"/>
      <c r="LV50" s="137"/>
      <c r="LW50" s="137"/>
      <c r="LX50" s="137"/>
      <c r="LY50" s="137"/>
      <c r="LZ50" s="137"/>
      <c r="MA50" s="137"/>
      <c r="MB50" s="137"/>
      <c r="MC50" s="137"/>
      <c r="MD50" s="137"/>
      <c r="ME50" s="137"/>
      <c r="MF50" s="137"/>
      <c r="MG50" s="137"/>
      <c r="MH50" s="137"/>
      <c r="MI50" s="137"/>
      <c r="MJ50" s="137"/>
      <c r="MK50" s="137"/>
      <c r="ML50" s="137"/>
      <c r="MM50" s="137"/>
      <c r="MN50" s="137"/>
      <c r="MO50" s="137"/>
      <c r="MP50" s="137"/>
      <c r="MQ50" s="137"/>
      <c r="MR50" s="137"/>
      <c r="MS50" s="137"/>
      <c r="MT50" s="137"/>
    </row>
    <row r="51" ht="24.0" customHeight="1">
      <c r="A51" s="13" t="s">
        <v>63</v>
      </c>
      <c r="B51" s="14"/>
      <c r="C51" s="134" t="s">
        <v>63</v>
      </c>
      <c r="D51" s="135" t="s">
        <v>638</v>
      </c>
      <c r="E51" s="135"/>
      <c r="F51" s="136">
        <v>8.0</v>
      </c>
      <c r="G51" s="136">
        <v>1.0</v>
      </c>
      <c r="H51" s="135" t="s">
        <v>443</v>
      </c>
      <c r="I51" s="137"/>
      <c r="J51" s="137" t="s">
        <v>444</v>
      </c>
      <c r="K51" s="139">
        <v>42564.0</v>
      </c>
      <c r="L51" s="135" t="s">
        <v>446</v>
      </c>
      <c r="M51" s="138" t="s">
        <v>639</v>
      </c>
      <c r="N51" s="135" t="str">
        <f t="shared" si="64"/>
        <v>34(34)</v>
      </c>
      <c r="O51" s="137"/>
      <c r="P51" s="135" t="str">
        <f t="shared" si="65"/>
        <v>75(67)</v>
      </c>
      <c r="Q51" s="137"/>
      <c r="R51" s="135" t="str">
        <f t="shared" si="66"/>
        <v>75(78)</v>
      </c>
      <c r="S51" s="135" t="str">
        <f t="shared" si="67"/>
        <v>75(78)</v>
      </c>
      <c r="T51" s="135" t="str">
        <f t="shared" si="68"/>
        <v/>
      </c>
      <c r="U51" s="137"/>
      <c r="V51" s="137"/>
      <c r="W51" s="137"/>
      <c r="X51" s="136">
        <v>310.0</v>
      </c>
      <c r="Y51" s="139">
        <v>42569.0</v>
      </c>
      <c r="Z51" s="140">
        <v>0.5604166666666667</v>
      </c>
      <c r="AA51" s="140">
        <v>0.5614699074074074</v>
      </c>
      <c r="AB51" s="140">
        <v>0.5663773148148148</v>
      </c>
      <c r="AC51" s="139">
        <v>42572.0</v>
      </c>
      <c r="AD51" s="139">
        <v>42572.0</v>
      </c>
      <c r="AE51" s="140">
        <v>0.5738194444444444</v>
      </c>
      <c r="AF51" s="140">
        <v>0.5976967592592592</v>
      </c>
      <c r="AG51" s="140">
        <v>0.6007523148148148</v>
      </c>
      <c r="AH51" s="141">
        <v>0.007199074074074074</v>
      </c>
      <c r="AI51" s="142"/>
      <c r="AJ51" s="142"/>
      <c r="AK51" s="142"/>
      <c r="AL51" s="142"/>
      <c r="AM51" s="142"/>
      <c r="AN51" s="142"/>
      <c r="AO51" s="142"/>
      <c r="AP51" s="142"/>
      <c r="AQ51" s="142"/>
      <c r="AR51" s="142"/>
      <c r="AS51" s="142"/>
      <c r="AT51" s="142"/>
      <c r="AU51" s="142"/>
      <c r="AV51" s="142"/>
      <c r="AW51" s="136">
        <v>2.2</v>
      </c>
      <c r="AX51" s="136">
        <v>4.1</v>
      </c>
      <c r="AY51" s="136">
        <v>0.0</v>
      </c>
      <c r="AZ51" s="136">
        <v>0.0</v>
      </c>
      <c r="BA51" s="136">
        <v>0.0</v>
      </c>
      <c r="BB51" s="140">
        <v>0.5347222222222222</v>
      </c>
      <c r="BC51" s="136">
        <v>7.47</v>
      </c>
      <c r="BD51" s="136">
        <v>37.7</v>
      </c>
      <c r="BE51" s="136">
        <v>200.0</v>
      </c>
      <c r="BF51" s="136">
        <v>27.5</v>
      </c>
      <c r="BG51" s="136">
        <v>138.0</v>
      </c>
      <c r="BH51" s="136">
        <v>4.0</v>
      </c>
      <c r="BI51" s="136">
        <v>1.39</v>
      </c>
      <c r="BJ51" s="136">
        <v>166.0</v>
      </c>
      <c r="BK51" s="136">
        <v>11.6</v>
      </c>
      <c r="BL51" s="136">
        <v>11.6</v>
      </c>
      <c r="BM51" s="136">
        <v>0.0</v>
      </c>
      <c r="BN51" s="140">
        <v>0.5743055555555555</v>
      </c>
      <c r="BO51" s="143"/>
      <c r="BP51" s="136">
        <v>7.572</v>
      </c>
      <c r="BQ51" s="136">
        <v>28.6</v>
      </c>
      <c r="BR51" s="136">
        <v>479.0</v>
      </c>
      <c r="BS51" s="136">
        <v>26.3</v>
      </c>
      <c r="BT51" s="136">
        <v>143.0</v>
      </c>
      <c r="BU51" s="136">
        <v>3.2</v>
      </c>
      <c r="BV51" s="136">
        <v>1.12</v>
      </c>
      <c r="BW51" s="136">
        <v>175.0</v>
      </c>
      <c r="BX51" s="144">
        <v>11.6</v>
      </c>
      <c r="BY51" s="143"/>
      <c r="BZ51" s="137"/>
      <c r="CA51" s="137"/>
      <c r="CB51" s="137"/>
      <c r="CC51" s="137"/>
      <c r="CD51" s="137"/>
      <c r="CE51" s="137"/>
      <c r="CF51" s="137"/>
      <c r="CG51" s="137"/>
      <c r="CH51" s="137"/>
      <c r="CI51" s="137"/>
      <c r="CJ51" s="143"/>
      <c r="CK51" s="137"/>
      <c r="CL51" s="137"/>
      <c r="CM51" s="137"/>
      <c r="CN51" s="137"/>
      <c r="CO51" s="137"/>
      <c r="CP51" s="137"/>
      <c r="CQ51" s="137"/>
      <c r="CR51" s="137"/>
      <c r="CS51" s="137"/>
      <c r="CT51" s="137"/>
      <c r="CU51" s="145">
        <v>3.4722222222222224E-4</v>
      </c>
      <c r="CV51" s="145">
        <v>0.0010532407407407407</v>
      </c>
      <c r="CW51" s="148"/>
      <c r="CX51" s="145">
        <v>0.0125</v>
      </c>
      <c r="CY51" s="145">
        <v>0.014583333333333334</v>
      </c>
      <c r="CZ51" s="145">
        <v>0.015636574074074074</v>
      </c>
      <c r="DA51" s="145">
        <v>0.020023148148148148</v>
      </c>
      <c r="DB51" s="145">
        <v>0.020543981481481483</v>
      </c>
      <c r="DC51" s="136">
        <v>129.0</v>
      </c>
      <c r="DD51" s="136">
        <v>63.0</v>
      </c>
      <c r="DE51" s="136">
        <v>66.0</v>
      </c>
      <c r="DF51" s="136">
        <v>85.0</v>
      </c>
      <c r="DG51" s="136">
        <f t="shared" si="69"/>
        <v>85</v>
      </c>
      <c r="DH51" s="136">
        <v>72.0</v>
      </c>
      <c r="DI51" s="136">
        <v>34.0</v>
      </c>
      <c r="DJ51" s="136">
        <v>38.0</v>
      </c>
      <c r="DK51" s="136">
        <v>47.0</v>
      </c>
      <c r="DL51" s="136">
        <f t="shared" si="70"/>
        <v>46.66666667</v>
      </c>
      <c r="DM51" s="136">
        <v>243.0</v>
      </c>
      <c r="DN51" s="136">
        <v>118.0</v>
      </c>
      <c r="DO51" s="145">
        <v>0.004398148148148148</v>
      </c>
      <c r="DP51" s="136">
        <f t="shared" si="71"/>
        <v>159.6666667</v>
      </c>
      <c r="DQ51" s="136">
        <v>100.0</v>
      </c>
      <c r="DR51" s="136">
        <v>39.0</v>
      </c>
      <c r="DS51" s="145">
        <v>0.0011574074074074073</v>
      </c>
      <c r="DT51" s="166">
        <f t="shared" si="72"/>
        <v>59.33333333</v>
      </c>
      <c r="DU51" s="136">
        <v>124.0</v>
      </c>
      <c r="DV51" s="136">
        <v>218.0</v>
      </c>
      <c r="DW51" s="145">
        <v>0.005787037037037037</v>
      </c>
      <c r="DX51" s="136">
        <f t="shared" si="73"/>
        <v>155.3333333</v>
      </c>
      <c r="DY51" s="136">
        <v>39.0</v>
      </c>
      <c r="DZ51" s="136">
        <v>100.0</v>
      </c>
      <c r="EA51" s="145">
        <v>0.0011574074074074073</v>
      </c>
      <c r="EB51" s="136">
        <f t="shared" si="74"/>
        <v>59.33333333</v>
      </c>
      <c r="EC51" s="136">
        <v>200.0</v>
      </c>
      <c r="ED51" s="136">
        <v>118.0</v>
      </c>
      <c r="EE51" s="136">
        <v>154.0</v>
      </c>
      <c r="EF51" s="136">
        <v>87.0</v>
      </c>
      <c r="EG51" s="145">
        <v>0.010046296296296296</v>
      </c>
      <c r="EH51" s="137"/>
      <c r="EI51" s="137"/>
      <c r="EJ51" s="135" t="s">
        <v>640</v>
      </c>
      <c r="EK51" s="135" t="s">
        <v>584</v>
      </c>
      <c r="EL51" s="135" t="s">
        <v>554</v>
      </c>
      <c r="EM51" s="136">
        <v>3.0</v>
      </c>
      <c r="EN51" s="135" t="s">
        <v>608</v>
      </c>
      <c r="EO51" s="136">
        <v>3.0</v>
      </c>
      <c r="EP51" s="136">
        <v>0.0</v>
      </c>
      <c r="EQ51" s="136">
        <v>3.0</v>
      </c>
      <c r="ER51" s="136">
        <v>3.0</v>
      </c>
      <c r="ES51" s="136">
        <v>3.0</v>
      </c>
      <c r="ET51" s="135" t="s">
        <v>537</v>
      </c>
      <c r="EU51" s="136">
        <v>0.0</v>
      </c>
      <c r="EV51" s="135" t="s">
        <v>641</v>
      </c>
      <c r="EW51" s="136">
        <v>0.0</v>
      </c>
      <c r="EX51" s="136">
        <v>0.0</v>
      </c>
      <c r="EY51" s="136">
        <v>2.0</v>
      </c>
      <c r="EZ51" s="136">
        <v>2.0</v>
      </c>
      <c r="FA51" s="136">
        <v>0.0</v>
      </c>
      <c r="FB51" s="136">
        <v>0.0</v>
      </c>
      <c r="FC51" s="136">
        <v>0.0</v>
      </c>
      <c r="FD51" s="136">
        <v>1.0</v>
      </c>
      <c r="FE51" s="136">
        <v>0.0</v>
      </c>
      <c r="FF51" s="136">
        <v>0.0</v>
      </c>
      <c r="FG51" s="136">
        <v>0.0</v>
      </c>
      <c r="FH51" s="136">
        <v>1.0</v>
      </c>
      <c r="FI51" s="136">
        <v>10.0</v>
      </c>
      <c r="FJ51" s="136">
        <v>39.0</v>
      </c>
      <c r="FK51" s="136">
        <v>29.0</v>
      </c>
      <c r="FL51" s="135" t="s">
        <v>642</v>
      </c>
      <c r="FM51" s="137"/>
      <c r="FN51" s="135" t="s">
        <v>643</v>
      </c>
      <c r="FO51" s="136">
        <v>10.0</v>
      </c>
      <c r="FP51" s="136">
        <v>3.0</v>
      </c>
      <c r="FQ51" s="136">
        <v>3.0</v>
      </c>
      <c r="FR51" s="136">
        <v>16.0</v>
      </c>
      <c r="FS51" s="136">
        <v>3.0</v>
      </c>
      <c r="FT51" s="136">
        <v>3.0</v>
      </c>
      <c r="FU51" s="136">
        <v>3.0</v>
      </c>
      <c r="FV51" s="136">
        <v>3.0</v>
      </c>
      <c r="FW51" s="136">
        <v>3.0</v>
      </c>
      <c r="FX51" s="136">
        <v>3.0</v>
      </c>
      <c r="FY51" s="136">
        <v>3.0</v>
      </c>
      <c r="FZ51" s="136">
        <v>21.0</v>
      </c>
      <c r="GA51" s="135" t="s">
        <v>597</v>
      </c>
      <c r="GB51" s="135" t="s">
        <v>597</v>
      </c>
      <c r="GC51" s="136">
        <v>6.0</v>
      </c>
      <c r="GD51" s="136">
        <v>6.0</v>
      </c>
      <c r="GE51" s="135" t="s">
        <v>554</v>
      </c>
      <c r="GF51" s="136">
        <v>1.0</v>
      </c>
      <c r="GG51" s="135" t="s">
        <v>633</v>
      </c>
      <c r="GH51" s="136">
        <v>3.0</v>
      </c>
      <c r="GI51" s="136">
        <v>3.0</v>
      </c>
      <c r="GJ51" s="136">
        <v>3.0</v>
      </c>
      <c r="GK51" s="136">
        <v>3.0</v>
      </c>
      <c r="GL51" s="136">
        <v>12.0</v>
      </c>
      <c r="GM51" s="136">
        <v>10.0</v>
      </c>
      <c r="GN51" s="136">
        <v>75.0</v>
      </c>
      <c r="GO51" s="136">
        <v>69.0</v>
      </c>
      <c r="GP51" s="135" t="s">
        <v>644</v>
      </c>
      <c r="GQ51" s="137"/>
      <c r="GR51" s="135" t="s">
        <v>645</v>
      </c>
      <c r="GS51" s="136">
        <v>10.0</v>
      </c>
      <c r="GT51" s="136">
        <v>3.0</v>
      </c>
      <c r="GU51" s="135" t="s">
        <v>631</v>
      </c>
      <c r="GV51" s="135" t="s">
        <v>632</v>
      </c>
      <c r="GW51" s="136">
        <v>3.0</v>
      </c>
      <c r="GX51" s="136">
        <v>3.0</v>
      </c>
      <c r="GY51" s="136">
        <v>3.0</v>
      </c>
      <c r="GZ51" s="136">
        <v>3.0</v>
      </c>
      <c r="HA51" s="136">
        <v>3.0</v>
      </c>
      <c r="HB51" s="136">
        <v>3.0</v>
      </c>
      <c r="HC51" s="136">
        <v>3.0</v>
      </c>
      <c r="HD51" s="136">
        <v>21.0</v>
      </c>
      <c r="HE51" s="136">
        <v>6.0</v>
      </c>
      <c r="HF51" s="136">
        <v>6.0</v>
      </c>
      <c r="HG51" s="136">
        <v>6.0</v>
      </c>
      <c r="HH51" s="136">
        <v>6.0</v>
      </c>
      <c r="HI51" s="136">
        <v>3.0</v>
      </c>
      <c r="HJ51" s="136">
        <v>1.0</v>
      </c>
      <c r="HK51" s="136">
        <v>4.0</v>
      </c>
      <c r="HL51" s="136">
        <v>3.0</v>
      </c>
      <c r="HM51" s="136">
        <v>3.0</v>
      </c>
      <c r="HN51" s="136">
        <v>3.0</v>
      </c>
      <c r="HO51" s="136">
        <v>3.0</v>
      </c>
      <c r="HP51" s="136">
        <v>12.0</v>
      </c>
      <c r="HQ51" s="136">
        <v>10.0</v>
      </c>
      <c r="HR51" s="136">
        <v>78.0</v>
      </c>
      <c r="HS51" s="136">
        <v>75.0</v>
      </c>
      <c r="HT51" s="135" t="s">
        <v>637</v>
      </c>
      <c r="HU51" s="137"/>
      <c r="HV51" s="135" t="s">
        <v>645</v>
      </c>
      <c r="HW51" s="136">
        <v>10.0</v>
      </c>
      <c r="HX51" s="136">
        <v>3.0</v>
      </c>
      <c r="HY51" s="135" t="s">
        <v>631</v>
      </c>
      <c r="HZ51" s="135" t="s">
        <v>632</v>
      </c>
      <c r="IA51" s="136">
        <v>3.0</v>
      </c>
      <c r="IB51" s="136">
        <v>3.0</v>
      </c>
      <c r="IC51" s="136">
        <v>3.0</v>
      </c>
      <c r="ID51" s="136">
        <v>3.0</v>
      </c>
      <c r="IE51" s="136">
        <v>3.0</v>
      </c>
      <c r="IF51" s="136">
        <v>3.0</v>
      </c>
      <c r="IG51" s="136">
        <v>3.0</v>
      </c>
      <c r="IH51" s="136">
        <v>21.0</v>
      </c>
      <c r="II51" s="136">
        <v>6.0</v>
      </c>
      <c r="IJ51" s="136">
        <v>6.0</v>
      </c>
      <c r="IK51" s="136">
        <v>6.0</v>
      </c>
      <c r="IL51" s="136">
        <v>6.0</v>
      </c>
      <c r="IM51" s="136">
        <v>3.0</v>
      </c>
      <c r="IN51" s="136">
        <v>1.0</v>
      </c>
      <c r="IO51" s="136">
        <v>4.0</v>
      </c>
      <c r="IP51" s="136">
        <v>3.0</v>
      </c>
      <c r="IQ51" s="136">
        <v>3.0</v>
      </c>
      <c r="IR51" s="136">
        <v>3.0</v>
      </c>
      <c r="IS51" s="136">
        <v>3.0</v>
      </c>
      <c r="IT51" s="136">
        <v>12.0</v>
      </c>
      <c r="IU51" s="136">
        <v>10.0</v>
      </c>
      <c r="IV51" s="136">
        <v>78.0</v>
      </c>
      <c r="IW51" s="136">
        <v>75.0</v>
      </c>
      <c r="IX51" s="135" t="s">
        <v>637</v>
      </c>
      <c r="IY51" s="137"/>
      <c r="IZ51" s="137"/>
      <c r="JA51" s="137"/>
      <c r="JB51" s="137"/>
      <c r="JC51" s="137"/>
      <c r="JD51" s="137"/>
      <c r="JE51" s="137"/>
      <c r="JF51" s="137"/>
      <c r="JG51" s="137"/>
      <c r="JH51" s="137"/>
      <c r="JI51" s="137"/>
      <c r="JJ51" s="137"/>
      <c r="JK51" s="137"/>
      <c r="JL51" s="137"/>
      <c r="JM51" s="137"/>
      <c r="JN51" s="137"/>
      <c r="JO51" s="137"/>
      <c r="JP51" s="137"/>
      <c r="JQ51" s="137"/>
      <c r="JR51" s="137"/>
      <c r="JS51" s="137"/>
      <c r="JT51" s="137"/>
      <c r="JU51" s="137"/>
      <c r="JV51" s="137"/>
      <c r="JW51" s="137"/>
      <c r="JX51" s="137"/>
      <c r="JY51" s="137"/>
      <c r="JZ51" s="137"/>
      <c r="KA51" s="137"/>
      <c r="KB51" s="137"/>
      <c r="KC51" s="137"/>
      <c r="KD51" s="137"/>
      <c r="KE51" s="137"/>
      <c r="KF51" s="137"/>
      <c r="KG51" s="137"/>
      <c r="KH51" s="137"/>
      <c r="KI51" s="137"/>
      <c r="KJ51" s="137"/>
      <c r="KK51" s="137"/>
      <c r="KL51" s="135" t="s">
        <v>61</v>
      </c>
      <c r="KM51" s="137"/>
      <c r="KN51" s="137"/>
      <c r="KO51" s="137"/>
      <c r="KP51" s="136">
        <f t="shared" si="75"/>
        <v>310</v>
      </c>
      <c r="KQ51" s="136">
        <v>166.0</v>
      </c>
      <c r="KR51" s="136">
        <v>175.0</v>
      </c>
      <c r="KS51" s="136">
        <v>8.0</v>
      </c>
      <c r="KT51" s="136">
        <v>1.0</v>
      </c>
      <c r="KU51" s="135" t="s">
        <v>645</v>
      </c>
      <c r="KV51" s="137"/>
      <c r="KW51" s="137"/>
      <c r="KX51" s="137"/>
      <c r="KY51" s="137"/>
      <c r="KZ51" s="137"/>
      <c r="LA51" s="137"/>
      <c r="LB51" s="137"/>
      <c r="LC51" s="137"/>
      <c r="LD51" s="137"/>
      <c r="LE51" s="137"/>
      <c r="LF51" s="137"/>
      <c r="LG51" s="137"/>
      <c r="LH51" s="137"/>
      <c r="LI51" s="137"/>
      <c r="LJ51" s="137"/>
      <c r="LK51" s="137"/>
      <c r="LL51" s="137"/>
      <c r="LM51" s="137"/>
      <c r="LN51" s="137"/>
      <c r="LO51" s="137"/>
      <c r="LP51" s="137"/>
      <c r="LQ51" s="137"/>
      <c r="LR51" s="137"/>
      <c r="LS51" s="137"/>
      <c r="LT51" s="137"/>
      <c r="LU51" s="137"/>
      <c r="LV51" s="137"/>
      <c r="LW51" s="137"/>
      <c r="LX51" s="137"/>
      <c r="LY51" s="137"/>
      <c r="LZ51" s="137"/>
      <c r="MA51" s="137"/>
      <c r="MB51" s="137"/>
      <c r="MC51" s="137"/>
      <c r="MD51" s="137"/>
      <c r="ME51" s="137"/>
      <c r="MF51" s="137"/>
      <c r="MG51" s="137"/>
      <c r="MH51" s="137"/>
      <c r="MI51" s="137"/>
      <c r="MJ51" s="137"/>
      <c r="MK51" s="137"/>
      <c r="ML51" s="137"/>
      <c r="MM51" s="137"/>
      <c r="MN51" s="137"/>
      <c r="MO51" s="137"/>
      <c r="MP51" s="137"/>
      <c r="MQ51" s="137"/>
      <c r="MR51" s="137"/>
      <c r="MS51" s="137"/>
      <c r="MT51" s="137"/>
    </row>
    <row r="52" ht="29.25" customHeight="1">
      <c r="A52" s="13" t="s">
        <v>64</v>
      </c>
      <c r="B52" s="14"/>
      <c r="C52" s="134" t="s">
        <v>64</v>
      </c>
      <c r="D52" s="135" t="s">
        <v>646</v>
      </c>
      <c r="E52" s="135"/>
      <c r="F52" s="136">
        <v>8.0</v>
      </c>
      <c r="G52" s="136">
        <v>1.0</v>
      </c>
      <c r="H52" s="135" t="s">
        <v>443</v>
      </c>
      <c r="I52" s="137"/>
      <c r="J52" s="137" t="s">
        <v>444</v>
      </c>
      <c r="K52" s="139">
        <v>42573.0</v>
      </c>
      <c r="L52" s="135" t="s">
        <v>446</v>
      </c>
      <c r="M52" s="138" t="s">
        <v>647</v>
      </c>
      <c r="N52" s="135" t="str">
        <f t="shared" si="64"/>
        <v>30(35)</v>
      </c>
      <c r="O52" s="137"/>
      <c r="P52" s="135" t="str">
        <f t="shared" si="65"/>
        <v>65(67)</v>
      </c>
      <c r="Q52" s="137"/>
      <c r="R52" s="135" t="str">
        <f t="shared" si="66"/>
        <v>67(71)</v>
      </c>
      <c r="S52" s="135" t="str">
        <f t="shared" si="67"/>
        <v>78(73)</v>
      </c>
      <c r="T52" s="135" t="str">
        <f t="shared" si="68"/>
        <v/>
      </c>
      <c r="U52" s="137"/>
      <c r="V52" s="137"/>
      <c r="W52" s="137"/>
      <c r="X52" s="136">
        <v>333.0</v>
      </c>
      <c r="Y52" s="139">
        <v>42584.0</v>
      </c>
      <c r="Z52" s="140">
        <v>0.47604166666666664</v>
      </c>
      <c r="AA52" s="140">
        <v>0.47857638888888887</v>
      </c>
      <c r="AB52" s="140">
        <v>0.48194444444444445</v>
      </c>
      <c r="AC52" s="191"/>
      <c r="AD52" s="139">
        <v>42587.0</v>
      </c>
      <c r="AE52" s="140">
        <v>0.6611111111111111</v>
      </c>
      <c r="AF52" s="140">
        <v>0.69375</v>
      </c>
      <c r="AG52" s="140">
        <v>0.6965277777777777</v>
      </c>
      <c r="AH52" s="190">
        <v>0.00625</v>
      </c>
      <c r="AI52" s="188"/>
      <c r="AJ52" s="188"/>
      <c r="AK52" s="188"/>
      <c r="AL52" s="188"/>
      <c r="AM52" s="188"/>
      <c r="AN52" s="188"/>
      <c r="AO52" s="188"/>
      <c r="AP52" s="188"/>
      <c r="AQ52" s="188"/>
      <c r="AR52" s="188"/>
      <c r="AS52" s="188"/>
      <c r="AT52" s="188"/>
      <c r="AU52" s="188"/>
      <c r="AV52" s="188"/>
      <c r="AW52" s="136">
        <v>0.2</v>
      </c>
      <c r="AX52" s="136">
        <v>6.22</v>
      </c>
      <c r="AY52" s="136">
        <v>0.0</v>
      </c>
      <c r="AZ52" s="136">
        <v>0.0</v>
      </c>
      <c r="BA52" s="136">
        <v>0.0</v>
      </c>
      <c r="BB52" s="140">
        <v>0.4597222222222222</v>
      </c>
      <c r="BC52" s="136">
        <v>7.455</v>
      </c>
      <c r="BD52" s="136">
        <v>32.1</v>
      </c>
      <c r="BE52" s="136">
        <v>197.0</v>
      </c>
      <c r="BF52" s="136">
        <v>22.6</v>
      </c>
      <c r="BG52" s="136">
        <v>144.0</v>
      </c>
      <c r="BH52" s="136">
        <v>3.2</v>
      </c>
      <c r="BI52" s="136">
        <v>1.25</v>
      </c>
      <c r="BJ52" s="136">
        <v>133.0</v>
      </c>
      <c r="BK52" s="136">
        <v>11.9</v>
      </c>
      <c r="BL52" s="136">
        <v>13.6</v>
      </c>
      <c r="BM52" s="136">
        <v>1.7</v>
      </c>
      <c r="BN52" s="140">
        <v>0.4909722222222222</v>
      </c>
      <c r="BO52" s="143"/>
      <c r="BP52" s="136">
        <v>7.581</v>
      </c>
      <c r="BQ52" s="136">
        <v>25.4</v>
      </c>
      <c r="BR52" s="136">
        <v>475.0</v>
      </c>
      <c r="BS52" s="136">
        <v>23.8</v>
      </c>
      <c r="BT52" s="136">
        <v>144.0</v>
      </c>
      <c r="BU52" s="136">
        <v>2.9</v>
      </c>
      <c r="BV52" s="136">
        <v>1.08</v>
      </c>
      <c r="BW52" s="136">
        <v>166.0</v>
      </c>
      <c r="BX52" s="144">
        <v>13.6</v>
      </c>
      <c r="BY52" s="143"/>
      <c r="BZ52" s="137"/>
      <c r="CA52" s="137"/>
      <c r="CB52" s="137"/>
      <c r="CC52" s="137"/>
      <c r="CD52" s="137"/>
      <c r="CE52" s="137"/>
      <c r="CF52" s="137"/>
      <c r="CG52" s="137"/>
      <c r="CH52" s="137"/>
      <c r="CI52" s="137"/>
      <c r="CJ52" s="143"/>
      <c r="CK52" s="137"/>
      <c r="CL52" s="137"/>
      <c r="CM52" s="137"/>
      <c r="CN52" s="137"/>
      <c r="CO52" s="137"/>
      <c r="CP52" s="137"/>
      <c r="CQ52" s="137"/>
      <c r="CR52" s="137"/>
      <c r="CS52" s="137"/>
      <c r="CT52" s="137"/>
      <c r="CU52" s="145">
        <v>4.7453703703703704E-4</v>
      </c>
      <c r="CV52" s="145">
        <v>0.002650462962962963</v>
      </c>
      <c r="CW52" s="148"/>
      <c r="CX52" s="145">
        <v>0.012476851851851852</v>
      </c>
      <c r="CY52" s="145">
        <v>0.014583333333333334</v>
      </c>
      <c r="CZ52" s="145">
        <v>0.017118055555555556</v>
      </c>
      <c r="DA52" s="145">
        <v>0.02013888888888889</v>
      </c>
      <c r="DB52" s="145">
        <v>0.02068287037037037</v>
      </c>
      <c r="DC52" s="136">
        <v>153.0</v>
      </c>
      <c r="DD52" s="136">
        <v>80.0</v>
      </c>
      <c r="DE52" s="136">
        <v>73.0</v>
      </c>
      <c r="DF52" s="136">
        <v>104.0</v>
      </c>
      <c r="DG52" s="136">
        <f t="shared" si="69"/>
        <v>104.3333333</v>
      </c>
      <c r="DH52" s="136">
        <v>83.0</v>
      </c>
      <c r="DI52" s="136">
        <v>67.0</v>
      </c>
      <c r="DJ52" s="136">
        <v>16.0</v>
      </c>
      <c r="DK52" s="136">
        <v>72.0</v>
      </c>
      <c r="DL52" s="136">
        <f t="shared" si="70"/>
        <v>72.33333333</v>
      </c>
      <c r="DM52" s="136">
        <v>206.0</v>
      </c>
      <c r="DN52" s="136">
        <v>119.0</v>
      </c>
      <c r="DO52" s="145">
        <v>0.005185185185185185</v>
      </c>
      <c r="DP52" s="136">
        <f t="shared" si="71"/>
        <v>148</v>
      </c>
      <c r="DQ52" s="136">
        <v>76.0</v>
      </c>
      <c r="DR52" s="136">
        <v>33.0</v>
      </c>
      <c r="DS52" s="145">
        <v>8.333333333333334E-4</v>
      </c>
      <c r="DT52" s="166">
        <f t="shared" si="72"/>
        <v>47.33333333</v>
      </c>
      <c r="DU52" s="136">
        <v>121.0</v>
      </c>
      <c r="DV52" s="136">
        <v>203.0</v>
      </c>
      <c r="DW52" s="145">
        <v>0.00494212962962963</v>
      </c>
      <c r="DX52" s="136">
        <v>148.3</v>
      </c>
      <c r="DY52" s="136">
        <v>32.0</v>
      </c>
      <c r="DZ52" s="136">
        <v>77.0</v>
      </c>
      <c r="EA52" s="145">
        <v>0.0010069444444444444</v>
      </c>
      <c r="EB52" s="136">
        <f t="shared" si="74"/>
        <v>47</v>
      </c>
      <c r="EC52" s="136">
        <v>155.0</v>
      </c>
      <c r="ED52" s="136">
        <v>85.0</v>
      </c>
      <c r="EE52" s="135" t="s">
        <v>500</v>
      </c>
      <c r="EF52" s="135" t="s">
        <v>500</v>
      </c>
      <c r="EG52" s="145">
        <v>0.008877314814814815</v>
      </c>
      <c r="EH52" s="137"/>
      <c r="EI52" s="137"/>
      <c r="EJ52" s="135" t="s">
        <v>648</v>
      </c>
      <c r="EK52" s="135" t="s">
        <v>584</v>
      </c>
      <c r="EL52" s="136">
        <v>3.0</v>
      </c>
      <c r="EM52" s="136">
        <v>3.0</v>
      </c>
      <c r="EN52" s="135" t="s">
        <v>616</v>
      </c>
      <c r="EO52" s="136">
        <v>3.0</v>
      </c>
      <c r="EP52" s="136">
        <v>0.0</v>
      </c>
      <c r="EQ52" s="136">
        <v>3.0</v>
      </c>
      <c r="ER52" s="136">
        <v>3.0</v>
      </c>
      <c r="ES52" s="136">
        <v>3.0</v>
      </c>
      <c r="ET52" s="136">
        <v>0.0</v>
      </c>
      <c r="EU52" s="136">
        <v>0.0</v>
      </c>
      <c r="EV52" s="136">
        <v>12.0</v>
      </c>
      <c r="EW52" s="136">
        <v>0.0</v>
      </c>
      <c r="EX52" s="136">
        <v>0.0</v>
      </c>
      <c r="EY52" s="136">
        <v>2.0</v>
      </c>
      <c r="EZ52" s="136">
        <v>2.0</v>
      </c>
      <c r="FA52" s="136">
        <v>0.0</v>
      </c>
      <c r="FB52" s="136">
        <v>0.0</v>
      </c>
      <c r="FC52" s="136">
        <v>0.0</v>
      </c>
      <c r="FD52" s="135" t="s">
        <v>506</v>
      </c>
      <c r="FE52" s="136">
        <v>0.0</v>
      </c>
      <c r="FF52" s="136">
        <v>0.0</v>
      </c>
      <c r="FG52" s="136">
        <v>0.0</v>
      </c>
      <c r="FH52" s="135" t="s">
        <v>506</v>
      </c>
      <c r="FI52" s="136">
        <v>10.0</v>
      </c>
      <c r="FJ52" s="136">
        <v>36.0</v>
      </c>
      <c r="FK52" s="136">
        <v>30.0</v>
      </c>
      <c r="FL52" s="135" t="s">
        <v>649</v>
      </c>
      <c r="FM52" s="137"/>
      <c r="FN52" s="135" t="s">
        <v>650</v>
      </c>
      <c r="FO52" s="136">
        <v>10.0</v>
      </c>
      <c r="FP52" s="136">
        <v>3.0</v>
      </c>
      <c r="FQ52" s="136">
        <v>3.0</v>
      </c>
      <c r="FR52" s="136">
        <v>16.0</v>
      </c>
      <c r="FS52" s="136">
        <v>3.0</v>
      </c>
      <c r="FT52" s="136">
        <v>3.0</v>
      </c>
      <c r="FU52" s="136">
        <v>3.0</v>
      </c>
      <c r="FV52" s="136">
        <v>3.0</v>
      </c>
      <c r="FW52" s="136">
        <v>3.0</v>
      </c>
      <c r="FX52" s="136">
        <v>3.0</v>
      </c>
      <c r="FY52" s="136">
        <v>3.0</v>
      </c>
      <c r="FZ52" s="136">
        <v>21.0</v>
      </c>
      <c r="GA52" s="136">
        <v>2.0</v>
      </c>
      <c r="GB52" s="136">
        <v>2.0</v>
      </c>
      <c r="GC52" s="136">
        <v>6.0</v>
      </c>
      <c r="GD52" s="136">
        <v>6.0</v>
      </c>
      <c r="GE52" s="135" t="s">
        <v>532</v>
      </c>
      <c r="GF52" s="136">
        <v>1.0</v>
      </c>
      <c r="GG52" s="135" t="s">
        <v>651</v>
      </c>
      <c r="GH52" s="135" t="s">
        <v>554</v>
      </c>
      <c r="GI52" s="135" t="s">
        <v>532</v>
      </c>
      <c r="GJ52" s="136">
        <v>1.0</v>
      </c>
      <c r="GK52" s="136">
        <v>3.0</v>
      </c>
      <c r="GL52" s="135" t="s">
        <v>652</v>
      </c>
      <c r="GM52" s="136">
        <v>10.0</v>
      </c>
      <c r="GN52" s="136">
        <v>69.0</v>
      </c>
      <c r="GO52" s="136">
        <v>63.0</v>
      </c>
      <c r="GP52" s="135" t="s">
        <v>653</v>
      </c>
      <c r="GQ52" s="137"/>
      <c r="GR52" s="135" t="s">
        <v>654</v>
      </c>
      <c r="GS52" s="136">
        <v>10.0</v>
      </c>
      <c r="GT52" s="136">
        <v>3.0</v>
      </c>
      <c r="GU52" s="136">
        <v>3.0</v>
      </c>
      <c r="GV52" s="136">
        <v>16.0</v>
      </c>
      <c r="GW52" s="136">
        <v>3.0</v>
      </c>
      <c r="GX52" s="136">
        <v>3.0</v>
      </c>
      <c r="GY52" s="136">
        <v>3.0</v>
      </c>
      <c r="GZ52" s="136">
        <v>3.0</v>
      </c>
      <c r="HA52" s="136">
        <v>3.0</v>
      </c>
      <c r="HB52" s="136">
        <v>3.0</v>
      </c>
      <c r="HC52" s="136">
        <v>3.0</v>
      </c>
      <c r="HD52" s="136">
        <v>21.0</v>
      </c>
      <c r="HE52" s="135" t="s">
        <v>655</v>
      </c>
      <c r="HF52" s="135" t="s">
        <v>655</v>
      </c>
      <c r="HG52" s="136">
        <v>6.0</v>
      </c>
      <c r="HH52" s="136">
        <v>6.0</v>
      </c>
      <c r="HI52" s="135" t="s">
        <v>532</v>
      </c>
      <c r="HJ52" s="136">
        <v>1.0</v>
      </c>
      <c r="HK52" s="135" t="s">
        <v>651</v>
      </c>
      <c r="HL52" s="136">
        <v>3.0</v>
      </c>
      <c r="HM52" s="136">
        <v>3.0</v>
      </c>
      <c r="HN52" s="136">
        <v>1.0</v>
      </c>
      <c r="HO52" s="136">
        <v>3.0</v>
      </c>
      <c r="HP52" s="136">
        <v>10.0</v>
      </c>
      <c r="HQ52" s="136">
        <v>10.0</v>
      </c>
      <c r="HR52" s="136">
        <v>73.0</v>
      </c>
      <c r="HS52" s="136">
        <v>67.0</v>
      </c>
      <c r="HT52" s="135" t="s">
        <v>656</v>
      </c>
      <c r="HU52" s="137"/>
      <c r="HV52" s="135" t="s">
        <v>657</v>
      </c>
      <c r="HW52" s="136">
        <v>10.0</v>
      </c>
      <c r="HX52" s="136">
        <v>3.0</v>
      </c>
      <c r="HY52" s="135" t="s">
        <v>538</v>
      </c>
      <c r="HZ52" s="135" t="s">
        <v>658</v>
      </c>
      <c r="IA52" s="136">
        <v>3.0</v>
      </c>
      <c r="IB52" s="136">
        <v>3.0</v>
      </c>
      <c r="IC52" s="136">
        <v>3.0</v>
      </c>
      <c r="ID52" s="136">
        <v>3.0</v>
      </c>
      <c r="IE52" s="136">
        <v>3.0</v>
      </c>
      <c r="IF52" s="136">
        <v>3.0</v>
      </c>
      <c r="IG52" s="136">
        <v>3.0</v>
      </c>
      <c r="IH52" s="136">
        <v>21.0</v>
      </c>
      <c r="II52" s="136">
        <v>6.0</v>
      </c>
      <c r="IJ52" s="136">
        <v>6.0</v>
      </c>
      <c r="IK52" s="136">
        <v>6.0</v>
      </c>
      <c r="IL52" s="136">
        <v>6.0</v>
      </c>
      <c r="IM52" s="135" t="s">
        <v>554</v>
      </c>
      <c r="IN52" s="136">
        <v>1.0</v>
      </c>
      <c r="IO52" s="135" t="s">
        <v>633</v>
      </c>
      <c r="IP52" s="136">
        <v>3.0</v>
      </c>
      <c r="IQ52" s="136">
        <v>3.0</v>
      </c>
      <c r="IR52" s="136">
        <v>3.0</v>
      </c>
      <c r="IS52" s="136">
        <v>3.0</v>
      </c>
      <c r="IT52" s="136">
        <v>12.0</v>
      </c>
      <c r="IU52" s="136">
        <v>10.0</v>
      </c>
      <c r="IV52" s="136">
        <v>78.0</v>
      </c>
      <c r="IW52" s="136">
        <v>73.0</v>
      </c>
      <c r="IX52" s="135" t="s">
        <v>659</v>
      </c>
      <c r="IY52" s="137"/>
      <c r="IZ52" s="137"/>
      <c r="JA52" s="137"/>
      <c r="JB52" s="137"/>
      <c r="JC52" s="137"/>
      <c r="JD52" s="137"/>
      <c r="JE52" s="137"/>
      <c r="JF52" s="137"/>
      <c r="JG52" s="137"/>
      <c r="JH52" s="137"/>
      <c r="JI52" s="137"/>
      <c r="JJ52" s="137"/>
      <c r="JK52" s="137"/>
      <c r="JL52" s="137"/>
      <c r="JM52" s="137"/>
      <c r="JN52" s="137"/>
      <c r="JO52" s="137"/>
      <c r="JP52" s="137"/>
      <c r="JQ52" s="137"/>
      <c r="JR52" s="137"/>
      <c r="JS52" s="137"/>
      <c r="JT52" s="137"/>
      <c r="JU52" s="137"/>
      <c r="JV52" s="137"/>
      <c r="JW52" s="137"/>
      <c r="JX52" s="137"/>
      <c r="JY52" s="137"/>
      <c r="JZ52" s="137"/>
      <c r="KA52" s="137"/>
      <c r="KB52" s="137"/>
      <c r="KC52" s="137"/>
      <c r="KD52" s="137"/>
      <c r="KE52" s="147">
        <v>42493.0</v>
      </c>
      <c r="KF52" s="147">
        <v>42556.0</v>
      </c>
      <c r="KG52" s="137"/>
      <c r="KH52" s="137"/>
      <c r="KI52" s="137"/>
      <c r="KJ52" s="137"/>
      <c r="KK52" s="137"/>
      <c r="KL52" s="135" t="s">
        <v>61</v>
      </c>
      <c r="KM52" s="137"/>
      <c r="KN52" s="137"/>
      <c r="KO52" s="137"/>
      <c r="KP52" s="136">
        <f t="shared" si="75"/>
        <v>333</v>
      </c>
      <c r="KQ52" s="136">
        <v>133.0</v>
      </c>
      <c r="KR52" s="136">
        <v>166.0</v>
      </c>
      <c r="KS52" s="136">
        <v>8.0</v>
      </c>
      <c r="KT52" s="136">
        <v>1.0</v>
      </c>
      <c r="KU52" s="135" t="s">
        <v>657</v>
      </c>
      <c r="KV52" s="137"/>
      <c r="KW52" s="137"/>
      <c r="KX52" s="137"/>
      <c r="KY52" s="137"/>
      <c r="KZ52" s="137"/>
      <c r="LA52" s="137"/>
      <c r="LB52" s="137"/>
      <c r="LC52" s="137"/>
      <c r="LD52" s="137"/>
      <c r="LE52" s="137"/>
      <c r="LF52" s="137"/>
      <c r="LG52" s="137"/>
      <c r="LH52" s="137"/>
      <c r="LI52" s="137"/>
      <c r="LJ52" s="137"/>
      <c r="LK52" s="137"/>
      <c r="LL52" s="137"/>
      <c r="LM52" s="137"/>
      <c r="LN52" s="137"/>
      <c r="LO52" s="137"/>
      <c r="LP52" s="137"/>
      <c r="LQ52" s="137"/>
      <c r="LR52" s="137"/>
      <c r="LS52" s="137"/>
      <c r="LT52" s="137"/>
      <c r="LU52" s="137"/>
      <c r="LV52" s="137"/>
      <c r="LW52" s="137"/>
      <c r="LX52" s="137"/>
      <c r="LY52" s="137"/>
      <c r="LZ52" s="137"/>
      <c r="MA52" s="137"/>
      <c r="MB52" s="137"/>
      <c r="MC52" s="137"/>
      <c r="MD52" s="137"/>
      <c r="ME52" s="137"/>
      <c r="MF52" s="137"/>
      <c r="MG52" s="137"/>
      <c r="MH52" s="137"/>
      <c r="MI52" s="137"/>
      <c r="MJ52" s="137"/>
      <c r="MK52" s="137"/>
      <c r="ML52" s="137"/>
      <c r="MM52" s="137"/>
      <c r="MN52" s="137"/>
      <c r="MO52" s="137"/>
      <c r="MP52" s="137"/>
      <c r="MQ52" s="137"/>
      <c r="MR52" s="137"/>
      <c r="MS52" s="137"/>
      <c r="MT52" s="137"/>
    </row>
    <row r="53" ht="27.75" customHeight="1">
      <c r="A53" s="13" t="s">
        <v>65</v>
      </c>
      <c r="B53" s="14"/>
      <c r="C53" s="134" t="s">
        <v>65</v>
      </c>
      <c r="D53" s="135" t="s">
        <v>660</v>
      </c>
      <c r="E53" s="135"/>
      <c r="F53" s="136">
        <v>8.0</v>
      </c>
      <c r="G53" s="136">
        <v>1.0</v>
      </c>
      <c r="H53" s="135" t="s">
        <v>443</v>
      </c>
      <c r="I53" s="137"/>
      <c r="J53" s="137" t="s">
        <v>444</v>
      </c>
      <c r="K53" s="139">
        <v>42626.0</v>
      </c>
      <c r="L53" s="135" t="s">
        <v>446</v>
      </c>
      <c r="M53" s="138" t="s">
        <v>661</v>
      </c>
      <c r="N53" s="135" t="str">
        <f t="shared" si="64"/>
        <v>28(26)</v>
      </c>
      <c r="O53" s="137"/>
      <c r="P53" s="135" t="str">
        <f t="shared" si="65"/>
        <v>75(70)</v>
      </c>
      <c r="Q53" s="137"/>
      <c r="R53" s="135" t="str">
        <f t="shared" si="66"/>
        <v>75(73)</v>
      </c>
      <c r="S53" s="135" t="str">
        <f t="shared" si="67"/>
        <v>80(75)</v>
      </c>
      <c r="T53" s="135" t="str">
        <f t="shared" si="68"/>
        <v/>
      </c>
      <c r="U53" s="137"/>
      <c r="V53" s="137"/>
      <c r="W53" s="137"/>
      <c r="X53" s="136">
        <v>370.0</v>
      </c>
      <c r="Y53" s="147">
        <v>42640.0</v>
      </c>
      <c r="Z53" s="140">
        <v>0.5493055555555556</v>
      </c>
      <c r="AA53" s="140">
        <v>0.5514930555555555</v>
      </c>
      <c r="AB53" s="140">
        <v>0.5554513888888889</v>
      </c>
      <c r="AC53" s="143"/>
      <c r="AD53" s="147">
        <v>42643.0</v>
      </c>
      <c r="AE53" s="140">
        <v>0.6569444444444444</v>
      </c>
      <c r="AF53" s="140">
        <v>0.6645833333333333</v>
      </c>
      <c r="AG53" s="140">
        <v>0.1680324074074074</v>
      </c>
      <c r="AH53" s="190">
        <v>0.2972222222222222</v>
      </c>
      <c r="AI53" s="188"/>
      <c r="AJ53" s="188"/>
      <c r="AK53" s="188"/>
      <c r="AL53" s="188"/>
      <c r="AM53" s="188"/>
      <c r="AN53" s="188"/>
      <c r="AO53" s="188"/>
      <c r="AP53" s="188"/>
      <c r="AQ53" s="188"/>
      <c r="AR53" s="188"/>
      <c r="AS53" s="188"/>
      <c r="AT53" s="188"/>
      <c r="AU53" s="188"/>
      <c r="AV53" s="188"/>
      <c r="AW53" s="136">
        <v>-0.2</v>
      </c>
      <c r="AX53" s="136">
        <v>6.7</v>
      </c>
      <c r="AY53" s="136">
        <v>0.5</v>
      </c>
      <c r="AZ53" s="136">
        <v>0.0</v>
      </c>
      <c r="BA53" s="136">
        <v>1.0</v>
      </c>
      <c r="BB53" s="140">
        <v>0.5326388888888889</v>
      </c>
      <c r="BC53" s="136">
        <v>7.443</v>
      </c>
      <c r="BD53" s="136">
        <v>36.0</v>
      </c>
      <c r="BE53" s="136">
        <v>207.0</v>
      </c>
      <c r="BF53" s="136">
        <v>24.6</v>
      </c>
      <c r="BG53" s="136">
        <v>143.0</v>
      </c>
      <c r="BH53" s="136">
        <v>3.4</v>
      </c>
      <c r="BI53" s="136">
        <v>1.33</v>
      </c>
      <c r="BJ53" s="136">
        <v>130.0</v>
      </c>
      <c r="BK53" s="136">
        <v>12.6</v>
      </c>
      <c r="BL53" s="136">
        <v>15.0</v>
      </c>
      <c r="BM53" s="136">
        <f>(BL53-BK53)</f>
        <v>2.4</v>
      </c>
      <c r="BN53" s="140">
        <v>0.5652777777777778</v>
      </c>
      <c r="BO53" s="143"/>
      <c r="BP53" s="136">
        <v>7.531</v>
      </c>
      <c r="BQ53" s="136">
        <v>29.7</v>
      </c>
      <c r="BR53" s="136">
        <v>481.0</v>
      </c>
      <c r="BS53" s="136">
        <v>24.9</v>
      </c>
      <c r="BT53" s="136">
        <v>143.0</v>
      </c>
      <c r="BU53" s="136">
        <v>2.8</v>
      </c>
      <c r="BV53" s="136">
        <v>1.15</v>
      </c>
      <c r="BW53" s="136">
        <v>181.0</v>
      </c>
      <c r="BX53" s="144">
        <v>15.0</v>
      </c>
      <c r="BY53" s="143"/>
      <c r="BZ53" s="137"/>
      <c r="CA53" s="137"/>
      <c r="CB53" s="137"/>
      <c r="CC53" s="137"/>
      <c r="CD53" s="137"/>
      <c r="CE53" s="137"/>
      <c r="CF53" s="137"/>
      <c r="CG53" s="137"/>
      <c r="CH53" s="137"/>
      <c r="CI53" s="137"/>
      <c r="CJ53" s="143"/>
      <c r="CK53" s="137"/>
      <c r="CL53" s="137"/>
      <c r="CM53" s="137"/>
      <c r="CN53" s="137"/>
      <c r="CO53" s="137"/>
      <c r="CP53" s="137"/>
      <c r="CQ53" s="137"/>
      <c r="CR53" s="137"/>
      <c r="CS53" s="137"/>
      <c r="CT53" s="137"/>
      <c r="CU53" s="145">
        <v>4.050925925925926E-4</v>
      </c>
      <c r="CV53" s="145">
        <v>0.0021875</v>
      </c>
      <c r="CW53" s="148"/>
      <c r="CX53" s="145">
        <v>0.0045138888888888885</v>
      </c>
      <c r="CY53" s="145">
        <v>0.007638888888888889</v>
      </c>
      <c r="CZ53" s="145">
        <v>0.00982638888888889</v>
      </c>
      <c r="DA53" s="145">
        <v>0.013194444444444444</v>
      </c>
      <c r="DB53" s="145">
        <v>0.013784722222222223</v>
      </c>
      <c r="DC53" s="136">
        <v>128.0</v>
      </c>
      <c r="DD53" s="136">
        <v>73.0</v>
      </c>
      <c r="DE53" s="136">
        <v>55.0</v>
      </c>
      <c r="DF53" s="136">
        <v>91.0</v>
      </c>
      <c r="DG53" s="136">
        <f t="shared" si="69"/>
        <v>91.33333333</v>
      </c>
      <c r="DH53" s="136">
        <v>47.0</v>
      </c>
      <c r="DI53" s="136">
        <v>29.0</v>
      </c>
      <c r="DJ53" s="136">
        <v>18.0</v>
      </c>
      <c r="DK53" s="136">
        <v>35.0</v>
      </c>
      <c r="DL53" s="136">
        <f t="shared" ref="DL53:DL54" si="76">(DI53*2+DH53)/3</f>
        <v>35</v>
      </c>
      <c r="DM53" s="136">
        <v>228.0</v>
      </c>
      <c r="DN53" s="136">
        <v>136.0</v>
      </c>
      <c r="DO53" s="145">
        <v>0.05994212962962963</v>
      </c>
      <c r="DP53" s="136">
        <f>(DN53*2+DM53)/3</f>
        <v>166.6666667</v>
      </c>
      <c r="DQ53" s="136">
        <v>66.0</v>
      </c>
      <c r="DR53" s="136">
        <v>30.0</v>
      </c>
      <c r="DS53" s="145">
        <v>9.375E-4</v>
      </c>
      <c r="DT53" s="166">
        <f t="shared" si="72"/>
        <v>42</v>
      </c>
      <c r="DU53" s="136">
        <v>136.0</v>
      </c>
      <c r="DV53" s="136">
        <v>228.0</v>
      </c>
      <c r="DW53" s="145">
        <v>0.0044907407407407405</v>
      </c>
      <c r="DX53" s="136">
        <f t="shared" ref="DX53:DX54" si="77">(DV53+DU53*2)/3</f>
        <v>166.6666667</v>
      </c>
      <c r="DY53" s="136">
        <v>30.0</v>
      </c>
      <c r="DZ53" s="136">
        <v>66.0</v>
      </c>
      <c r="EA53" s="145">
        <v>9.837962962962962E-4</v>
      </c>
      <c r="EB53" s="136">
        <f t="shared" ref="EB53:EB54" si="78">(DY53*2+DZ53)/3</f>
        <v>42</v>
      </c>
      <c r="EC53" s="136">
        <v>207.0</v>
      </c>
      <c r="ED53" s="136">
        <v>128.0</v>
      </c>
      <c r="EE53" s="136">
        <v>129.0</v>
      </c>
      <c r="EF53" s="136">
        <v>84.0</v>
      </c>
      <c r="EG53" s="145">
        <v>0.0020833333333333333</v>
      </c>
      <c r="EH53" s="137"/>
      <c r="EI53" s="137"/>
      <c r="EJ53" s="135" t="s">
        <v>662</v>
      </c>
      <c r="EK53" s="135" t="s">
        <v>584</v>
      </c>
      <c r="EL53" s="136">
        <v>3.0</v>
      </c>
      <c r="EM53" s="136">
        <v>3.0</v>
      </c>
      <c r="EN53" s="135" t="s">
        <v>616</v>
      </c>
      <c r="EO53" s="135" t="s">
        <v>537</v>
      </c>
      <c r="EP53" s="136">
        <v>0.0</v>
      </c>
      <c r="EQ53" s="136">
        <v>3.0</v>
      </c>
      <c r="ER53" s="136">
        <v>3.0</v>
      </c>
      <c r="ES53" s="136">
        <v>3.0</v>
      </c>
      <c r="ET53" s="136">
        <v>0.0</v>
      </c>
      <c r="EU53" s="136">
        <v>0.0</v>
      </c>
      <c r="EV53" s="135" t="s">
        <v>556</v>
      </c>
      <c r="EW53" s="136">
        <v>0.0</v>
      </c>
      <c r="EX53" s="136">
        <v>0.0</v>
      </c>
      <c r="EY53" s="136">
        <v>0.0</v>
      </c>
      <c r="EZ53" s="136">
        <v>0.0</v>
      </c>
      <c r="FA53" s="136">
        <v>0.0</v>
      </c>
      <c r="FB53" s="136">
        <v>0.0</v>
      </c>
      <c r="FC53" s="136">
        <v>0.0</v>
      </c>
      <c r="FD53" s="136">
        <v>0.0</v>
      </c>
      <c r="FE53" s="136">
        <v>0.0</v>
      </c>
      <c r="FF53" s="136">
        <v>0.0</v>
      </c>
      <c r="FG53" s="136">
        <v>0.0</v>
      </c>
      <c r="FH53" s="136">
        <v>0.0</v>
      </c>
      <c r="FI53" s="136">
        <v>10.0</v>
      </c>
      <c r="FJ53" s="136">
        <v>33.0</v>
      </c>
      <c r="FK53" s="136">
        <v>25.0</v>
      </c>
      <c r="FL53" s="135" t="s">
        <v>663</v>
      </c>
      <c r="FM53" s="137"/>
      <c r="FN53" s="135" t="s">
        <v>664</v>
      </c>
      <c r="FO53" s="136">
        <v>10.0</v>
      </c>
      <c r="FP53" s="136">
        <v>3.0</v>
      </c>
      <c r="FQ53" s="136">
        <v>3.0</v>
      </c>
      <c r="FR53" s="136">
        <v>16.0</v>
      </c>
      <c r="FS53" s="136">
        <v>3.0</v>
      </c>
      <c r="FT53" s="136">
        <v>3.0</v>
      </c>
      <c r="FU53" s="136">
        <v>3.0</v>
      </c>
      <c r="FV53" s="136">
        <v>3.0</v>
      </c>
      <c r="FW53" s="136">
        <v>3.0</v>
      </c>
      <c r="FX53" s="136">
        <v>3.0</v>
      </c>
      <c r="FY53" s="136">
        <v>3.0</v>
      </c>
      <c r="FZ53" s="136">
        <v>21.0</v>
      </c>
      <c r="GA53" s="136">
        <v>6.0</v>
      </c>
      <c r="GB53" s="136">
        <v>6.0</v>
      </c>
      <c r="GC53" s="136">
        <v>6.0</v>
      </c>
      <c r="GD53" s="136">
        <v>6.0</v>
      </c>
      <c r="GE53" s="135" t="s">
        <v>554</v>
      </c>
      <c r="GF53" s="135" t="s">
        <v>565</v>
      </c>
      <c r="GG53" s="135" t="s">
        <v>665</v>
      </c>
      <c r="GH53" s="136">
        <v>3.0</v>
      </c>
      <c r="GI53" s="136">
        <v>3.0</v>
      </c>
      <c r="GJ53" s="136">
        <v>3.0</v>
      </c>
      <c r="GK53" s="135" t="s">
        <v>554</v>
      </c>
      <c r="GL53" s="135" t="s">
        <v>666</v>
      </c>
      <c r="GM53" s="136">
        <v>10.0</v>
      </c>
      <c r="GN53" s="136">
        <v>75.0</v>
      </c>
      <c r="GO53" s="136">
        <v>70.0</v>
      </c>
      <c r="GP53" s="135" t="s">
        <v>667</v>
      </c>
      <c r="GQ53" s="137"/>
      <c r="GR53" s="135" t="s">
        <v>668</v>
      </c>
      <c r="GS53" s="136">
        <v>10.0</v>
      </c>
      <c r="GT53" s="136">
        <v>3.0</v>
      </c>
      <c r="GU53" s="136">
        <v>3.0</v>
      </c>
      <c r="GV53" s="136">
        <v>16.0</v>
      </c>
      <c r="GW53" s="136">
        <v>3.0</v>
      </c>
      <c r="GX53" s="136">
        <v>3.0</v>
      </c>
      <c r="GY53" s="136">
        <v>3.0</v>
      </c>
      <c r="GZ53" s="136">
        <v>3.0</v>
      </c>
      <c r="HA53" s="136">
        <v>3.0</v>
      </c>
      <c r="HB53" s="136">
        <v>3.0</v>
      </c>
      <c r="HC53" s="136">
        <v>3.0</v>
      </c>
      <c r="HD53" s="136">
        <v>21.0</v>
      </c>
      <c r="HE53" s="136">
        <v>6.0</v>
      </c>
      <c r="HF53" s="136">
        <v>6.0</v>
      </c>
      <c r="HG53" s="136">
        <v>6.0</v>
      </c>
      <c r="HH53" s="136">
        <v>6.0</v>
      </c>
      <c r="HI53" s="135" t="s">
        <v>554</v>
      </c>
      <c r="HJ53" s="136">
        <v>1.0</v>
      </c>
      <c r="HK53" s="135" t="s">
        <v>633</v>
      </c>
      <c r="HL53" s="136">
        <v>3.0</v>
      </c>
      <c r="HM53" s="136">
        <v>3.0</v>
      </c>
      <c r="HN53" s="136">
        <v>3.0</v>
      </c>
      <c r="HO53" s="136">
        <v>3.0</v>
      </c>
      <c r="HP53" s="136">
        <v>12.0</v>
      </c>
      <c r="HQ53" s="136">
        <v>10.0</v>
      </c>
      <c r="HR53" s="136">
        <v>75.0</v>
      </c>
      <c r="HS53" s="136">
        <v>73.0</v>
      </c>
      <c r="HT53" s="135" t="s">
        <v>669</v>
      </c>
      <c r="HU53" s="137"/>
      <c r="HV53" s="135" t="s">
        <v>670</v>
      </c>
      <c r="HW53" s="136">
        <v>10.0</v>
      </c>
      <c r="HX53" s="136">
        <v>3.0</v>
      </c>
      <c r="HY53" s="135" t="s">
        <v>538</v>
      </c>
      <c r="HZ53" s="135" t="s">
        <v>658</v>
      </c>
      <c r="IA53" s="136">
        <v>3.0</v>
      </c>
      <c r="IB53" s="136">
        <v>3.0</v>
      </c>
      <c r="IC53" s="136">
        <v>3.0</v>
      </c>
      <c r="ID53" s="136">
        <v>3.0</v>
      </c>
      <c r="IE53" s="136">
        <v>3.0</v>
      </c>
      <c r="IF53" s="136">
        <v>3.0</v>
      </c>
      <c r="IG53" s="136">
        <v>3.0</v>
      </c>
      <c r="IH53" s="136">
        <v>21.0</v>
      </c>
      <c r="II53" s="136">
        <v>6.0</v>
      </c>
      <c r="IJ53" s="136">
        <v>6.0</v>
      </c>
      <c r="IK53" s="136">
        <v>6.0</v>
      </c>
      <c r="IL53" s="136">
        <v>6.0</v>
      </c>
      <c r="IM53" s="136">
        <v>3.0</v>
      </c>
      <c r="IN53" s="135" t="s">
        <v>554</v>
      </c>
      <c r="IO53" s="135" t="s">
        <v>555</v>
      </c>
      <c r="IP53" s="136">
        <v>3.0</v>
      </c>
      <c r="IQ53" s="136">
        <v>3.0</v>
      </c>
      <c r="IR53" s="136">
        <v>3.0</v>
      </c>
      <c r="IS53" s="136">
        <v>3.0</v>
      </c>
      <c r="IT53" s="136">
        <v>12.0</v>
      </c>
      <c r="IU53" s="136">
        <v>10.0</v>
      </c>
      <c r="IV53" s="136">
        <v>80.0</v>
      </c>
      <c r="IW53" s="136">
        <v>75.0</v>
      </c>
      <c r="IX53" s="135" t="s">
        <v>671</v>
      </c>
      <c r="IY53" s="137"/>
      <c r="IZ53" s="137"/>
      <c r="JA53" s="137"/>
      <c r="JB53" s="137"/>
      <c r="JC53" s="137"/>
      <c r="JD53" s="137"/>
      <c r="JE53" s="137"/>
      <c r="JF53" s="137"/>
      <c r="JG53" s="137"/>
      <c r="JH53" s="137"/>
      <c r="JI53" s="137"/>
      <c r="JJ53" s="137"/>
      <c r="JK53" s="137"/>
      <c r="JL53" s="137"/>
      <c r="JM53" s="137"/>
      <c r="JN53" s="137"/>
      <c r="JO53" s="137"/>
      <c r="JP53" s="137"/>
      <c r="JQ53" s="137"/>
      <c r="JR53" s="137"/>
      <c r="JS53" s="137"/>
      <c r="JT53" s="137"/>
      <c r="JU53" s="137"/>
      <c r="JV53" s="137"/>
      <c r="JW53" s="137"/>
      <c r="JX53" s="137"/>
      <c r="JY53" s="137"/>
      <c r="JZ53" s="137"/>
      <c r="KA53" s="137"/>
      <c r="KB53" s="137"/>
      <c r="KC53" s="137"/>
      <c r="KD53" s="137"/>
      <c r="KE53" s="147">
        <v>42549.0</v>
      </c>
      <c r="KF53" s="147">
        <v>42612.0</v>
      </c>
      <c r="KG53" s="137"/>
      <c r="KH53" s="137"/>
      <c r="KI53" s="137"/>
      <c r="KJ53" s="137"/>
      <c r="KK53" s="137"/>
      <c r="KL53" s="136">
        <v>72.0</v>
      </c>
      <c r="KM53" s="137"/>
      <c r="KN53" s="137"/>
      <c r="KO53" s="137"/>
      <c r="KP53" s="136">
        <f t="shared" si="75"/>
        <v>370</v>
      </c>
      <c r="KQ53" s="137"/>
      <c r="KR53" s="137"/>
      <c r="KS53" s="137"/>
      <c r="KT53" s="137"/>
      <c r="KU53" s="137"/>
      <c r="KV53" s="137"/>
      <c r="KW53" s="137"/>
      <c r="KX53" s="137"/>
      <c r="KY53" s="137"/>
      <c r="KZ53" s="137"/>
      <c r="LA53" s="137"/>
      <c r="LB53" s="137"/>
      <c r="LC53" s="137"/>
      <c r="LD53" s="137"/>
      <c r="LE53" s="137"/>
      <c r="LF53" s="137"/>
      <c r="LG53" s="137"/>
      <c r="LH53" s="137"/>
      <c r="LI53" s="137"/>
      <c r="LJ53" s="137"/>
      <c r="LK53" s="137"/>
      <c r="LL53" s="137"/>
      <c r="LM53" s="137"/>
      <c r="LN53" s="137"/>
      <c r="LO53" s="137"/>
      <c r="LP53" s="137"/>
      <c r="LQ53" s="137"/>
      <c r="LR53" s="137"/>
      <c r="LS53" s="137"/>
      <c r="LT53" s="137"/>
      <c r="LU53" s="137"/>
      <c r="LV53" s="137"/>
      <c r="LW53" s="137"/>
      <c r="LX53" s="137"/>
      <c r="LY53" s="137"/>
      <c r="LZ53" s="137"/>
      <c r="MA53" s="137"/>
      <c r="MB53" s="137"/>
      <c r="MC53" s="137"/>
      <c r="MD53" s="137"/>
      <c r="ME53" s="137"/>
      <c r="MF53" s="137"/>
      <c r="MG53" s="137"/>
      <c r="MH53" s="137"/>
      <c r="MI53" s="137"/>
      <c r="MJ53" s="137"/>
      <c r="MK53" s="137"/>
      <c r="ML53" s="137"/>
      <c r="MM53" s="137"/>
      <c r="MN53" s="137"/>
      <c r="MO53" s="137"/>
      <c r="MP53" s="137"/>
      <c r="MQ53" s="137"/>
      <c r="MR53" s="137"/>
      <c r="MS53" s="137"/>
      <c r="MT53" s="137"/>
    </row>
    <row r="54">
      <c r="A54" s="13" t="s">
        <v>66</v>
      </c>
      <c r="B54" s="17"/>
      <c r="C54" s="134" t="s">
        <v>66</v>
      </c>
      <c r="D54" s="135" t="s">
        <v>600</v>
      </c>
      <c r="E54" s="135"/>
      <c r="F54" s="136">
        <v>8.0</v>
      </c>
      <c r="G54" s="136">
        <v>1.0</v>
      </c>
      <c r="H54" s="135" t="s">
        <v>443</v>
      </c>
      <c r="I54" s="137"/>
      <c r="J54" s="137" t="s">
        <v>444</v>
      </c>
      <c r="K54" s="139">
        <v>42879.0</v>
      </c>
      <c r="L54" s="135" t="s">
        <v>446</v>
      </c>
      <c r="M54" s="138" t="s">
        <v>601</v>
      </c>
      <c r="N54" s="135" t="str">
        <f t="shared" si="64"/>
        <v>36(31)</v>
      </c>
      <c r="O54" s="137"/>
      <c r="P54" s="135" t="str">
        <f t="shared" si="65"/>
        <v> </v>
      </c>
      <c r="Q54" s="137"/>
      <c r="R54" s="135" t="str">
        <f t="shared" si="66"/>
        <v>73(73)</v>
      </c>
      <c r="S54" s="135" t="str">
        <f t="shared" si="67"/>
        <v>75(74)</v>
      </c>
      <c r="T54" s="135" t="str">
        <f t="shared" si="68"/>
        <v/>
      </c>
      <c r="U54" s="137"/>
      <c r="V54" s="137"/>
      <c r="W54" s="137"/>
      <c r="X54" s="136">
        <v>325.0</v>
      </c>
      <c r="Y54" s="139">
        <v>42891.0</v>
      </c>
      <c r="Z54" s="140">
        <v>0.5166666666666667</v>
      </c>
      <c r="AA54" s="140">
        <v>0.5188773148148148</v>
      </c>
      <c r="AB54" s="140">
        <v>0.5226736111111111</v>
      </c>
      <c r="AC54" s="139">
        <v>42894.0</v>
      </c>
      <c r="AD54" s="139">
        <v>42894.0</v>
      </c>
      <c r="AE54" s="140">
        <v>0.5971180555555555</v>
      </c>
      <c r="AF54" s="140">
        <v>0.6043171296296296</v>
      </c>
      <c r="AG54" s="135" t="s">
        <v>445</v>
      </c>
      <c r="AH54" s="141">
        <v>0.006990740740740741</v>
      </c>
      <c r="AI54" s="142"/>
      <c r="AJ54" s="142"/>
      <c r="AK54" s="142"/>
      <c r="AL54" s="142"/>
      <c r="AM54" s="142"/>
      <c r="AN54" s="142"/>
      <c r="AO54" s="142"/>
      <c r="AP54" s="142"/>
      <c r="AQ54" s="142"/>
      <c r="AR54" s="142"/>
      <c r="AS54" s="142"/>
      <c r="AT54" s="142"/>
      <c r="AU54" s="142"/>
      <c r="AV54" s="142"/>
      <c r="AW54" s="136">
        <v>-1.0</v>
      </c>
      <c r="AX54" s="136">
        <v>2.97</v>
      </c>
      <c r="AY54" s="136">
        <v>0.47</v>
      </c>
      <c r="AZ54" s="136">
        <v>0.5</v>
      </c>
      <c r="BA54" s="136">
        <v>2.0</v>
      </c>
      <c r="BB54" s="140">
        <v>0.48194444444444445</v>
      </c>
      <c r="BC54" s="136">
        <v>7.43</v>
      </c>
      <c r="BD54" s="136">
        <v>35.3</v>
      </c>
      <c r="BE54" s="136">
        <v>177.0</v>
      </c>
      <c r="BF54" s="136">
        <v>23.5</v>
      </c>
      <c r="BG54" s="136">
        <v>141.0</v>
      </c>
      <c r="BH54" s="136">
        <v>4.0</v>
      </c>
      <c r="BI54" s="136">
        <v>1.25</v>
      </c>
      <c r="BJ54" s="136">
        <v>147.0</v>
      </c>
      <c r="BK54" s="136">
        <v>12.6</v>
      </c>
      <c r="BL54" s="136">
        <v>15.0</v>
      </c>
      <c r="BM54" s="136">
        <v>2.4</v>
      </c>
      <c r="BN54" s="140">
        <v>0.5368055555555555</v>
      </c>
      <c r="BO54" s="143"/>
      <c r="BP54" s="136">
        <v>7.499</v>
      </c>
      <c r="BQ54" s="136">
        <v>33.9</v>
      </c>
      <c r="BR54" s="136">
        <v>462.0</v>
      </c>
      <c r="BS54" s="136">
        <v>26.4</v>
      </c>
      <c r="BT54" s="136">
        <v>144.0</v>
      </c>
      <c r="BU54" s="136">
        <v>3.3</v>
      </c>
      <c r="BV54" s="136">
        <v>1.1</v>
      </c>
      <c r="BW54" s="136">
        <v>137.0</v>
      </c>
      <c r="BX54" s="144">
        <v>15.0</v>
      </c>
      <c r="BY54" s="143"/>
      <c r="BZ54" s="137"/>
      <c r="CA54" s="137"/>
      <c r="CB54" s="137"/>
      <c r="CC54" s="137"/>
      <c r="CD54" s="137"/>
      <c r="CE54" s="137"/>
      <c r="CF54" s="137"/>
      <c r="CG54" s="137"/>
      <c r="CH54" s="137"/>
      <c r="CI54" s="137"/>
      <c r="CJ54" s="143"/>
      <c r="CK54" s="137"/>
      <c r="CL54" s="137"/>
      <c r="CM54" s="137"/>
      <c r="CN54" s="137"/>
      <c r="CO54" s="137"/>
      <c r="CP54" s="137"/>
      <c r="CQ54" s="137"/>
      <c r="CR54" s="137"/>
      <c r="CS54" s="137"/>
      <c r="CT54" s="137"/>
      <c r="CU54" s="145">
        <v>4.2824074074074075E-4</v>
      </c>
      <c r="CV54" s="145">
        <v>0.002210648148148148</v>
      </c>
      <c r="CW54" s="145">
        <v>0.009027777777777777</v>
      </c>
      <c r="CX54" s="145">
        <v>0.010416666666666666</v>
      </c>
      <c r="CY54" s="145">
        <v>0.0125</v>
      </c>
      <c r="CZ54" s="145">
        <v>0.014710648148148148</v>
      </c>
      <c r="DA54" s="145">
        <v>0.018055555555555554</v>
      </c>
      <c r="DB54" s="145">
        <v>0.018506944444444444</v>
      </c>
      <c r="DC54" s="136">
        <v>164.0</v>
      </c>
      <c r="DD54" s="136">
        <v>81.0</v>
      </c>
      <c r="DE54" s="136">
        <v>83.0</v>
      </c>
      <c r="DF54" s="137"/>
      <c r="DG54" s="136">
        <f t="shared" si="69"/>
        <v>108.6666667</v>
      </c>
      <c r="DH54" s="136">
        <v>83.0</v>
      </c>
      <c r="DI54" s="136">
        <v>47.0</v>
      </c>
      <c r="DJ54" s="136">
        <v>36.0</v>
      </c>
      <c r="DK54" s="137"/>
      <c r="DL54" s="136">
        <f t="shared" si="76"/>
        <v>59</v>
      </c>
      <c r="DM54" s="136">
        <v>239.0</v>
      </c>
      <c r="DN54" s="136">
        <v>128.0</v>
      </c>
      <c r="DO54" s="145">
        <v>0.004571759259259259</v>
      </c>
      <c r="DP54" s="136">
        <f>((2 * DN54) + DM54)/3</f>
        <v>165</v>
      </c>
      <c r="DQ54" s="136">
        <v>81.0</v>
      </c>
      <c r="DR54" s="136">
        <v>33.0</v>
      </c>
      <c r="DS54" s="145">
        <v>0.0021296296296296298</v>
      </c>
      <c r="DT54" s="166">
        <f t="shared" si="72"/>
        <v>49</v>
      </c>
      <c r="DU54" s="136">
        <v>128.0</v>
      </c>
      <c r="DV54" s="136">
        <v>238.0</v>
      </c>
      <c r="DW54" s="141">
        <v>0.0044675925925925924</v>
      </c>
      <c r="DX54" s="136">
        <f t="shared" si="77"/>
        <v>164.6666667</v>
      </c>
      <c r="DY54" s="136">
        <v>30.0</v>
      </c>
      <c r="DZ54" s="136">
        <v>85.0</v>
      </c>
      <c r="EA54" s="145">
        <v>7.060185185185185E-4</v>
      </c>
      <c r="EB54" s="136">
        <f t="shared" si="78"/>
        <v>48.33333333</v>
      </c>
      <c r="EC54" s="136">
        <v>151.0</v>
      </c>
      <c r="ED54" s="136">
        <v>82.0</v>
      </c>
      <c r="EE54" s="136">
        <v>133.0</v>
      </c>
      <c r="EF54" s="136">
        <v>69.0</v>
      </c>
      <c r="EG54" s="145">
        <v>0.009710648148148149</v>
      </c>
      <c r="EH54" s="137"/>
      <c r="EI54" s="135" t="s">
        <v>445</v>
      </c>
      <c r="EJ54" s="135" t="s">
        <v>672</v>
      </c>
      <c r="EK54" s="135" t="s">
        <v>673</v>
      </c>
      <c r="EL54" s="136">
        <v>3.0</v>
      </c>
      <c r="EM54" s="136">
        <v>3.0</v>
      </c>
      <c r="EN54" s="135" t="s">
        <v>674</v>
      </c>
      <c r="EO54" s="136">
        <v>3.0</v>
      </c>
      <c r="EP54" s="136">
        <v>3.0</v>
      </c>
      <c r="EQ54" s="136">
        <v>3.0</v>
      </c>
      <c r="ER54" s="136">
        <v>3.0</v>
      </c>
      <c r="ES54" s="136">
        <v>3.0</v>
      </c>
      <c r="ET54" s="136">
        <v>0.0</v>
      </c>
      <c r="EU54" s="136">
        <v>0.0</v>
      </c>
      <c r="EV54" s="136">
        <v>15.0</v>
      </c>
      <c r="EW54" s="136">
        <v>0.0</v>
      </c>
      <c r="EX54" s="136">
        <v>0.0</v>
      </c>
      <c r="EY54" s="136">
        <v>0.0</v>
      </c>
      <c r="EZ54" s="136">
        <v>0.0</v>
      </c>
      <c r="FA54" s="136">
        <v>0.0</v>
      </c>
      <c r="FB54" s="136">
        <v>0.0</v>
      </c>
      <c r="FC54" s="136">
        <v>0.0</v>
      </c>
      <c r="FD54" s="136">
        <v>0.0</v>
      </c>
      <c r="FE54" s="136">
        <v>0.0</v>
      </c>
      <c r="FF54" s="136">
        <v>0.0</v>
      </c>
      <c r="FG54" s="136">
        <v>0.0</v>
      </c>
      <c r="FH54" s="136">
        <v>0.0</v>
      </c>
      <c r="FI54" s="136">
        <v>10.0</v>
      </c>
      <c r="FJ54" s="136">
        <v>36.0</v>
      </c>
      <c r="FK54" s="136">
        <v>31.0</v>
      </c>
      <c r="FL54" s="135" t="s">
        <v>675</v>
      </c>
      <c r="FM54" s="135" t="s">
        <v>445</v>
      </c>
      <c r="FN54" s="135" t="s">
        <v>676</v>
      </c>
      <c r="FO54" s="136">
        <v>10.0</v>
      </c>
      <c r="FP54" s="136">
        <v>3.0</v>
      </c>
      <c r="FQ54" s="136">
        <v>3.0</v>
      </c>
      <c r="FR54" s="136">
        <v>16.0</v>
      </c>
      <c r="FS54" s="136">
        <v>3.0</v>
      </c>
      <c r="FT54" s="136">
        <v>0.0</v>
      </c>
      <c r="FU54" s="136">
        <v>3.0</v>
      </c>
      <c r="FV54" s="136">
        <v>3.0</v>
      </c>
      <c r="FW54" s="136">
        <v>3.0</v>
      </c>
      <c r="FX54" s="136">
        <v>3.0</v>
      </c>
      <c r="FY54" s="136">
        <v>3.0</v>
      </c>
      <c r="FZ54" s="136">
        <v>18.0</v>
      </c>
      <c r="GA54" s="135" t="s">
        <v>597</v>
      </c>
      <c r="GB54" s="135" t="s">
        <v>597</v>
      </c>
      <c r="GC54" s="136">
        <v>2.0</v>
      </c>
      <c r="GD54" s="136">
        <v>2.0</v>
      </c>
      <c r="GE54" s="135" t="s">
        <v>554</v>
      </c>
      <c r="GF54" s="135" t="s">
        <v>565</v>
      </c>
      <c r="GG54" s="135" t="s">
        <v>665</v>
      </c>
      <c r="GH54" s="136">
        <v>3.0</v>
      </c>
      <c r="GI54" s="136">
        <v>1.0</v>
      </c>
      <c r="GJ54" s="135" t="s">
        <v>554</v>
      </c>
      <c r="GK54" s="135" t="s">
        <v>506</v>
      </c>
      <c r="GL54" s="135" t="s">
        <v>677</v>
      </c>
      <c r="GM54" s="136">
        <v>10.0</v>
      </c>
      <c r="GN54" s="136">
        <v>63.0</v>
      </c>
      <c r="GO54" s="136">
        <v>55.0</v>
      </c>
      <c r="GP54" s="135" t="s">
        <v>678</v>
      </c>
      <c r="GQ54" s="135" t="s">
        <v>445</v>
      </c>
      <c r="GR54" s="135" t="s">
        <v>679</v>
      </c>
      <c r="GS54" s="136">
        <v>10.0</v>
      </c>
      <c r="GT54" s="136">
        <v>3.0</v>
      </c>
      <c r="GU54" s="136">
        <v>3.0</v>
      </c>
      <c r="GV54" s="136">
        <v>16.0</v>
      </c>
      <c r="GW54" s="136">
        <v>3.0</v>
      </c>
      <c r="GX54" s="136">
        <v>3.0</v>
      </c>
      <c r="GY54" s="136">
        <v>3.0</v>
      </c>
      <c r="GZ54" s="136">
        <v>3.0</v>
      </c>
      <c r="HA54" s="136">
        <v>3.0</v>
      </c>
      <c r="HB54" s="136">
        <v>3.0</v>
      </c>
      <c r="HC54" s="136">
        <v>3.0</v>
      </c>
      <c r="HD54" s="136">
        <v>21.0</v>
      </c>
      <c r="HE54" s="136">
        <v>6.0</v>
      </c>
      <c r="HF54" s="136">
        <v>6.0</v>
      </c>
      <c r="HG54" s="136">
        <v>6.0</v>
      </c>
      <c r="HH54" s="136">
        <v>6.0</v>
      </c>
      <c r="HI54" s="135" t="s">
        <v>554</v>
      </c>
      <c r="HJ54" s="136">
        <v>1.0</v>
      </c>
      <c r="HK54" s="135" t="s">
        <v>633</v>
      </c>
      <c r="HL54" s="136">
        <v>3.0</v>
      </c>
      <c r="HM54" s="135" t="s">
        <v>532</v>
      </c>
      <c r="HN54" s="136">
        <v>3.0</v>
      </c>
      <c r="HO54" s="136">
        <v>3.0</v>
      </c>
      <c r="HP54" s="135" t="s">
        <v>560</v>
      </c>
      <c r="HQ54" s="136">
        <v>10.0</v>
      </c>
      <c r="HR54" s="136">
        <v>73.0</v>
      </c>
      <c r="HS54" s="136">
        <v>73.0</v>
      </c>
      <c r="HT54" s="135" t="s">
        <v>680</v>
      </c>
      <c r="HU54" s="135" t="s">
        <v>445</v>
      </c>
      <c r="HV54" s="135" t="s">
        <v>681</v>
      </c>
      <c r="HW54" s="136">
        <v>10.0</v>
      </c>
      <c r="HX54" s="136">
        <v>3.0</v>
      </c>
      <c r="HY54" s="136">
        <v>3.0</v>
      </c>
      <c r="HZ54" s="136">
        <v>16.0</v>
      </c>
      <c r="IA54" s="136">
        <v>3.0</v>
      </c>
      <c r="IB54" s="136">
        <v>3.0</v>
      </c>
      <c r="IC54" s="136">
        <v>3.0</v>
      </c>
      <c r="ID54" s="136">
        <v>3.0</v>
      </c>
      <c r="IE54" s="136">
        <v>3.0</v>
      </c>
      <c r="IF54" s="136">
        <v>3.0</v>
      </c>
      <c r="IG54" s="136">
        <v>3.0</v>
      </c>
      <c r="IH54" s="136">
        <v>21.0</v>
      </c>
      <c r="II54" s="136">
        <v>6.0</v>
      </c>
      <c r="IJ54" s="136">
        <v>6.0</v>
      </c>
      <c r="IK54" s="136">
        <v>6.0</v>
      </c>
      <c r="IL54" s="136">
        <v>6.0</v>
      </c>
      <c r="IM54" s="136">
        <v>3.0</v>
      </c>
      <c r="IN54" s="135" t="s">
        <v>565</v>
      </c>
      <c r="IO54" s="135" t="s">
        <v>594</v>
      </c>
      <c r="IP54" s="136">
        <v>3.0</v>
      </c>
      <c r="IQ54" s="136">
        <v>3.0</v>
      </c>
      <c r="IR54" s="136">
        <v>3.0</v>
      </c>
      <c r="IS54" s="136">
        <v>3.0</v>
      </c>
      <c r="IT54" s="136">
        <v>12.0</v>
      </c>
      <c r="IU54" s="136">
        <v>10.0</v>
      </c>
      <c r="IV54" s="136">
        <v>75.0</v>
      </c>
      <c r="IW54" s="136">
        <v>74.0</v>
      </c>
      <c r="IX54" s="135" t="s">
        <v>682</v>
      </c>
      <c r="IY54" s="137"/>
      <c r="IZ54" s="137"/>
      <c r="JA54" s="137"/>
      <c r="JB54" s="137"/>
      <c r="JC54" s="137"/>
      <c r="JD54" s="137"/>
      <c r="JE54" s="137"/>
      <c r="JF54" s="137"/>
      <c r="JG54" s="137"/>
      <c r="JH54" s="137"/>
      <c r="JI54" s="137"/>
      <c r="JJ54" s="137"/>
      <c r="JK54" s="137"/>
      <c r="JL54" s="137"/>
      <c r="JM54" s="137"/>
      <c r="JN54" s="137"/>
      <c r="JO54" s="137"/>
      <c r="JP54" s="137"/>
      <c r="JQ54" s="137"/>
      <c r="JR54" s="137"/>
      <c r="JS54" s="137"/>
      <c r="JT54" s="137"/>
      <c r="JU54" s="137"/>
      <c r="JV54" s="137"/>
      <c r="JW54" s="137"/>
      <c r="JX54" s="137"/>
      <c r="JY54" s="137"/>
      <c r="JZ54" s="137"/>
      <c r="KA54" s="137"/>
      <c r="KB54" s="137"/>
      <c r="KC54" s="137"/>
      <c r="KD54" s="137"/>
      <c r="KE54" s="139">
        <v>42812.0</v>
      </c>
      <c r="KF54" s="139">
        <v>42871.0</v>
      </c>
      <c r="KG54" s="137"/>
      <c r="KH54" s="137"/>
      <c r="KI54" s="137"/>
      <c r="KJ54" s="137"/>
      <c r="KK54" s="137"/>
      <c r="KL54" s="135" t="s">
        <v>683</v>
      </c>
      <c r="KM54" s="137"/>
      <c r="KN54" s="137"/>
      <c r="KO54" s="137"/>
      <c r="KP54" s="136">
        <f t="shared" si="75"/>
        <v>325</v>
      </c>
      <c r="KQ54" s="136">
        <v>147.0</v>
      </c>
      <c r="KR54" s="136">
        <v>137.0</v>
      </c>
      <c r="KS54" s="136">
        <v>8.0</v>
      </c>
      <c r="KT54" s="136">
        <v>1.0</v>
      </c>
      <c r="KU54" s="135" t="s">
        <v>500</v>
      </c>
      <c r="KV54" s="137"/>
      <c r="KW54" s="137"/>
      <c r="KX54" s="137"/>
      <c r="KY54" s="137"/>
      <c r="KZ54" s="137"/>
      <c r="LA54" s="137"/>
      <c r="LB54" s="137"/>
      <c r="LC54" s="137"/>
      <c r="LD54" s="137"/>
      <c r="LE54" s="137"/>
      <c r="LF54" s="137"/>
      <c r="LG54" s="137"/>
      <c r="LH54" s="137"/>
      <c r="LI54" s="137"/>
      <c r="LJ54" s="137"/>
      <c r="LK54" s="137"/>
      <c r="LL54" s="137"/>
      <c r="LM54" s="137"/>
      <c r="LN54" s="137"/>
      <c r="LO54" s="137"/>
      <c r="LP54" s="137"/>
      <c r="LQ54" s="137"/>
      <c r="LR54" s="137"/>
      <c r="LS54" s="137"/>
      <c r="LT54" s="137"/>
      <c r="LU54" s="137"/>
      <c r="LV54" s="137"/>
      <c r="LW54" s="137"/>
      <c r="LX54" s="137"/>
      <c r="LY54" s="137"/>
      <c r="LZ54" s="137"/>
      <c r="MA54" s="137"/>
      <c r="MB54" s="137"/>
      <c r="MC54" s="137"/>
      <c r="MD54" s="137"/>
      <c r="ME54" s="137"/>
      <c r="MF54" s="137"/>
      <c r="MG54" s="137"/>
      <c r="MH54" s="137"/>
      <c r="MI54" s="137"/>
      <c r="MJ54" s="137"/>
      <c r="MK54" s="137"/>
      <c r="ML54" s="137"/>
      <c r="MM54" s="137"/>
      <c r="MN54" s="137"/>
      <c r="MO54" s="137"/>
      <c r="MP54" s="137"/>
      <c r="MQ54" s="137"/>
      <c r="MR54" s="137"/>
      <c r="MS54" s="137"/>
      <c r="MT54" s="137"/>
    </row>
    <row r="55">
      <c r="A55" s="36"/>
      <c r="B55" s="37"/>
    </row>
    <row r="56">
      <c r="A56" s="39" t="s">
        <v>67</v>
      </c>
      <c r="B56" s="37"/>
    </row>
    <row r="57">
      <c r="A57" s="39" t="s">
        <v>68</v>
      </c>
      <c r="B57" s="37"/>
    </row>
    <row r="58">
      <c r="A58" s="39" t="s">
        <v>69</v>
      </c>
      <c r="B58" s="37"/>
    </row>
    <row r="59">
      <c r="B59" s="40"/>
    </row>
    <row r="60">
      <c r="B60" s="40"/>
    </row>
    <row r="61">
      <c r="B61" s="40"/>
    </row>
    <row r="62">
      <c r="B62" s="40"/>
    </row>
    <row r="63">
      <c r="B63" s="40"/>
    </row>
    <row r="64">
      <c r="B64" s="40"/>
    </row>
    <row r="65">
      <c r="B65" s="40"/>
    </row>
    <row r="66">
      <c r="B66" s="40"/>
    </row>
    <row r="67">
      <c r="B67" s="40"/>
    </row>
    <row r="68">
      <c r="B68" s="40"/>
    </row>
    <row r="69">
      <c r="B69" s="40"/>
    </row>
    <row r="70">
      <c r="B70" s="40"/>
    </row>
    <row r="71">
      <c r="B71" s="40"/>
    </row>
    <row r="72">
      <c r="B72" s="40"/>
    </row>
    <row r="73">
      <c r="B73" s="40"/>
    </row>
    <row r="74">
      <c r="B74" s="40"/>
    </row>
    <row r="75">
      <c r="B75" s="40"/>
    </row>
    <row r="76">
      <c r="B76" s="40"/>
    </row>
    <row r="77">
      <c r="B77" s="40"/>
    </row>
    <row r="78">
      <c r="B78" s="40"/>
    </row>
    <row r="79">
      <c r="B79" s="40"/>
    </row>
    <row r="80">
      <c r="B80" s="40"/>
    </row>
    <row r="81">
      <c r="B81" s="40"/>
    </row>
    <row r="82">
      <c r="B82" s="40"/>
    </row>
    <row r="83">
      <c r="B83" s="40"/>
    </row>
    <row r="84">
      <c r="B84" s="40"/>
    </row>
    <row r="85">
      <c r="B85" s="40"/>
    </row>
    <row r="86">
      <c r="B86" s="40"/>
    </row>
    <row r="87">
      <c r="B87" s="40"/>
    </row>
    <row r="88">
      <c r="B88" s="40"/>
    </row>
    <row r="89">
      <c r="B89" s="40"/>
    </row>
    <row r="90">
      <c r="B90" s="40"/>
    </row>
    <row r="91">
      <c r="B91" s="40"/>
    </row>
    <row r="92">
      <c r="B92" s="40"/>
    </row>
    <row r="93">
      <c r="B93" s="40"/>
    </row>
    <row r="94">
      <c r="B94" s="40"/>
    </row>
    <row r="95">
      <c r="B95" s="40"/>
    </row>
    <row r="96">
      <c r="B96" s="40"/>
    </row>
    <row r="97">
      <c r="B97" s="40"/>
    </row>
    <row r="98">
      <c r="B98" s="40"/>
    </row>
    <row r="99">
      <c r="B99" s="40"/>
    </row>
    <row r="100">
      <c r="B100" s="40"/>
    </row>
    <row r="101">
      <c r="B101" s="40"/>
    </row>
    <row r="102">
      <c r="B102" s="40"/>
    </row>
    <row r="103">
      <c r="B103" s="40"/>
    </row>
    <row r="104">
      <c r="B104" s="40"/>
    </row>
    <row r="105">
      <c r="B105" s="40"/>
    </row>
    <row r="106">
      <c r="B106" s="40"/>
    </row>
    <row r="107">
      <c r="B107" s="40"/>
    </row>
    <row r="108">
      <c r="B108" s="40"/>
    </row>
    <row r="109">
      <c r="B109" s="40"/>
    </row>
    <row r="110">
      <c r="B110" s="40"/>
    </row>
    <row r="111">
      <c r="B111" s="40"/>
    </row>
    <row r="112">
      <c r="B112" s="40"/>
    </row>
    <row r="113">
      <c r="B113" s="40"/>
    </row>
    <row r="114">
      <c r="B114" s="40"/>
    </row>
    <row r="115">
      <c r="B115" s="40"/>
    </row>
    <row r="116">
      <c r="B116" s="40"/>
    </row>
    <row r="117">
      <c r="B117" s="40"/>
    </row>
    <row r="118">
      <c r="B118" s="40"/>
    </row>
    <row r="119">
      <c r="B119" s="40"/>
    </row>
    <row r="120">
      <c r="B120" s="40"/>
    </row>
    <row r="121">
      <c r="B121" s="40"/>
    </row>
    <row r="122">
      <c r="B122" s="40"/>
    </row>
    <row r="123">
      <c r="B123" s="40"/>
    </row>
    <row r="124">
      <c r="B124" s="40"/>
    </row>
    <row r="125">
      <c r="B125" s="40"/>
    </row>
    <row r="126">
      <c r="B126" s="40"/>
    </row>
    <row r="127">
      <c r="B127" s="40"/>
    </row>
    <row r="128">
      <c r="B128" s="40"/>
    </row>
    <row r="129">
      <c r="B129" s="40"/>
    </row>
    <row r="130">
      <c r="B130" s="40"/>
    </row>
    <row r="131">
      <c r="B131" s="40"/>
    </row>
    <row r="132">
      <c r="B132" s="40"/>
    </row>
    <row r="133">
      <c r="B133" s="40"/>
    </row>
    <row r="134">
      <c r="B134" s="40"/>
    </row>
    <row r="135">
      <c r="B135" s="40"/>
    </row>
    <row r="136">
      <c r="B136" s="40"/>
    </row>
    <row r="137">
      <c r="B137" s="40"/>
    </row>
    <row r="138">
      <c r="B138" s="40"/>
    </row>
    <row r="139">
      <c r="B139" s="40"/>
    </row>
    <row r="140">
      <c r="B140" s="40"/>
    </row>
    <row r="141">
      <c r="B141" s="40"/>
    </row>
    <row r="142">
      <c r="B142" s="40"/>
    </row>
    <row r="143">
      <c r="B143" s="40"/>
    </row>
    <row r="144">
      <c r="B144" s="40"/>
    </row>
    <row r="145">
      <c r="B145" s="40"/>
    </row>
    <row r="146">
      <c r="B146" s="40"/>
    </row>
    <row r="147">
      <c r="B147" s="40"/>
    </row>
    <row r="148">
      <c r="B148" s="40"/>
    </row>
    <row r="149">
      <c r="B149" s="40"/>
    </row>
    <row r="150">
      <c r="B150" s="40"/>
    </row>
    <row r="151">
      <c r="B151" s="40"/>
    </row>
    <row r="152">
      <c r="B152" s="40"/>
    </row>
    <row r="153">
      <c r="B153" s="40"/>
    </row>
    <row r="154">
      <c r="B154" s="40"/>
    </row>
    <row r="155">
      <c r="B155" s="40"/>
    </row>
    <row r="156">
      <c r="B156" s="40"/>
    </row>
    <row r="157">
      <c r="B157" s="40"/>
    </row>
    <row r="158">
      <c r="B158" s="40"/>
    </row>
    <row r="159">
      <c r="B159" s="40"/>
    </row>
    <row r="160">
      <c r="B160" s="40"/>
    </row>
    <row r="161">
      <c r="B161" s="40"/>
    </row>
    <row r="162">
      <c r="B162" s="40"/>
    </row>
    <row r="163">
      <c r="B163" s="40"/>
    </row>
    <row r="164">
      <c r="B164" s="40"/>
    </row>
    <row r="165">
      <c r="B165" s="40"/>
    </row>
    <row r="166">
      <c r="B166" s="40"/>
    </row>
    <row r="167">
      <c r="B167" s="40"/>
    </row>
    <row r="168">
      <c r="B168" s="40"/>
    </row>
    <row r="169">
      <c r="B169" s="40"/>
    </row>
    <row r="170">
      <c r="B170" s="40"/>
    </row>
    <row r="171">
      <c r="B171" s="40"/>
    </row>
    <row r="172">
      <c r="B172" s="40"/>
    </row>
    <row r="173">
      <c r="B173" s="40"/>
    </row>
    <row r="174">
      <c r="B174" s="40"/>
    </row>
    <row r="175">
      <c r="B175" s="40"/>
    </row>
    <row r="176">
      <c r="B176" s="40"/>
    </row>
    <row r="177">
      <c r="B177" s="40"/>
    </row>
    <row r="178">
      <c r="B178" s="40"/>
    </row>
    <row r="179">
      <c r="B179" s="40"/>
    </row>
    <row r="180">
      <c r="B180" s="40"/>
    </row>
    <row r="181">
      <c r="B181" s="40"/>
    </row>
    <row r="182">
      <c r="B182" s="40"/>
    </row>
    <row r="183">
      <c r="B183" s="40"/>
    </row>
    <row r="184">
      <c r="B184" s="40"/>
    </row>
    <row r="185">
      <c r="B185" s="40"/>
    </row>
    <row r="186">
      <c r="B186" s="40"/>
    </row>
    <row r="187">
      <c r="B187" s="40"/>
    </row>
    <row r="188">
      <c r="B188" s="40"/>
    </row>
    <row r="189">
      <c r="B189" s="40"/>
    </row>
    <row r="190">
      <c r="B190" s="40"/>
    </row>
    <row r="191">
      <c r="B191" s="40"/>
    </row>
    <row r="192">
      <c r="B192" s="40"/>
    </row>
    <row r="193">
      <c r="B193" s="40"/>
    </row>
    <row r="194">
      <c r="B194" s="40"/>
    </row>
    <row r="195">
      <c r="B195" s="40"/>
    </row>
    <row r="196">
      <c r="B196" s="40"/>
    </row>
    <row r="197">
      <c r="B197" s="40"/>
    </row>
    <row r="198">
      <c r="B198" s="40"/>
    </row>
    <row r="199">
      <c r="B199" s="40"/>
    </row>
    <row r="200">
      <c r="B200" s="40"/>
    </row>
    <row r="201">
      <c r="B201" s="40"/>
    </row>
    <row r="202">
      <c r="B202" s="40"/>
    </row>
    <row r="203">
      <c r="B203" s="40"/>
    </row>
    <row r="204">
      <c r="B204" s="40"/>
    </row>
    <row r="205">
      <c r="B205" s="40"/>
    </row>
    <row r="206">
      <c r="B206" s="40"/>
    </row>
    <row r="207">
      <c r="B207" s="40"/>
    </row>
    <row r="208">
      <c r="B208" s="40"/>
    </row>
    <row r="209">
      <c r="B209" s="40"/>
    </row>
    <row r="210">
      <c r="B210" s="40"/>
    </row>
    <row r="211">
      <c r="B211" s="40"/>
    </row>
    <row r="212">
      <c r="B212" s="40"/>
    </row>
    <row r="213">
      <c r="B213" s="40"/>
    </row>
    <row r="214">
      <c r="B214" s="40"/>
    </row>
    <row r="215">
      <c r="B215" s="40"/>
    </row>
    <row r="216">
      <c r="B216" s="40"/>
    </row>
    <row r="217">
      <c r="B217" s="40"/>
    </row>
    <row r="218">
      <c r="B218" s="40"/>
    </row>
    <row r="219">
      <c r="B219" s="40"/>
    </row>
    <row r="220">
      <c r="B220" s="40"/>
    </row>
    <row r="221">
      <c r="B221" s="40"/>
    </row>
    <row r="222">
      <c r="B222" s="40"/>
    </row>
    <row r="223">
      <c r="B223" s="40"/>
    </row>
    <row r="224">
      <c r="B224" s="40"/>
    </row>
    <row r="225">
      <c r="B225" s="40"/>
    </row>
    <row r="226">
      <c r="B226" s="40"/>
    </row>
    <row r="227">
      <c r="B227" s="40"/>
    </row>
    <row r="228">
      <c r="B228" s="40"/>
    </row>
    <row r="229">
      <c r="B229" s="40"/>
    </row>
    <row r="230">
      <c r="B230" s="40"/>
    </row>
    <row r="231">
      <c r="B231" s="40"/>
    </row>
    <row r="232">
      <c r="B232" s="40"/>
    </row>
    <row r="233">
      <c r="B233" s="40"/>
    </row>
    <row r="234">
      <c r="B234" s="40"/>
    </row>
    <row r="235">
      <c r="B235" s="40"/>
    </row>
    <row r="236">
      <c r="B236" s="40"/>
    </row>
    <row r="237">
      <c r="B237" s="40"/>
    </row>
    <row r="238">
      <c r="B238" s="40"/>
    </row>
    <row r="239">
      <c r="B239" s="40"/>
    </row>
    <row r="240">
      <c r="B240" s="40"/>
    </row>
    <row r="241">
      <c r="B241" s="40"/>
    </row>
    <row r="242">
      <c r="B242" s="40"/>
    </row>
    <row r="243">
      <c r="B243" s="40"/>
    </row>
    <row r="244">
      <c r="B244" s="40"/>
    </row>
    <row r="245">
      <c r="B245" s="40"/>
    </row>
    <row r="246">
      <c r="B246" s="40"/>
    </row>
    <row r="247">
      <c r="B247" s="40"/>
    </row>
    <row r="248">
      <c r="B248" s="40"/>
    </row>
    <row r="249">
      <c r="B249" s="40"/>
    </row>
    <row r="250">
      <c r="B250" s="40"/>
    </row>
    <row r="251">
      <c r="B251" s="40"/>
    </row>
    <row r="252">
      <c r="B252" s="40"/>
    </row>
    <row r="253">
      <c r="B253" s="40"/>
    </row>
    <row r="254">
      <c r="B254" s="40"/>
    </row>
    <row r="255">
      <c r="B255" s="40"/>
    </row>
    <row r="256">
      <c r="B256" s="40"/>
    </row>
    <row r="257">
      <c r="B257" s="40"/>
    </row>
    <row r="258">
      <c r="B258" s="40"/>
    </row>
    <row r="259">
      <c r="B259" s="40"/>
    </row>
    <row r="260">
      <c r="B260" s="40"/>
    </row>
    <row r="261">
      <c r="B261" s="40"/>
    </row>
    <row r="262">
      <c r="B262" s="40"/>
    </row>
    <row r="263">
      <c r="B263" s="40"/>
    </row>
    <row r="264">
      <c r="B264" s="40"/>
    </row>
    <row r="265">
      <c r="B265" s="40"/>
    </row>
    <row r="266">
      <c r="B266" s="40"/>
    </row>
    <row r="267">
      <c r="B267" s="40"/>
    </row>
    <row r="268">
      <c r="B268" s="40"/>
    </row>
    <row r="269">
      <c r="B269" s="40"/>
    </row>
    <row r="270">
      <c r="B270" s="40"/>
    </row>
    <row r="271">
      <c r="B271" s="40"/>
    </row>
    <row r="272">
      <c r="B272" s="40"/>
    </row>
    <row r="273">
      <c r="B273" s="40"/>
    </row>
    <row r="274">
      <c r="B274" s="40"/>
    </row>
    <row r="275">
      <c r="B275" s="40"/>
    </row>
    <row r="276">
      <c r="B276" s="40"/>
    </row>
    <row r="277">
      <c r="B277" s="40"/>
    </row>
    <row r="278">
      <c r="B278" s="40"/>
    </row>
    <row r="279">
      <c r="B279" s="40"/>
    </row>
    <row r="280">
      <c r="B280" s="40"/>
    </row>
    <row r="281">
      <c r="B281" s="40"/>
    </row>
    <row r="282">
      <c r="B282" s="40"/>
    </row>
    <row r="283">
      <c r="B283" s="40"/>
    </row>
    <row r="284">
      <c r="B284" s="40"/>
    </row>
    <row r="285">
      <c r="B285" s="40"/>
    </row>
    <row r="286">
      <c r="B286" s="40"/>
    </row>
    <row r="287">
      <c r="B287" s="40"/>
    </row>
    <row r="288">
      <c r="B288" s="40"/>
    </row>
    <row r="289">
      <c r="B289" s="40"/>
    </row>
    <row r="290">
      <c r="B290" s="40"/>
    </row>
    <row r="291">
      <c r="B291" s="40"/>
    </row>
    <row r="292">
      <c r="B292" s="40"/>
    </row>
    <row r="293">
      <c r="B293" s="40"/>
    </row>
    <row r="294">
      <c r="B294" s="40"/>
    </row>
    <row r="295">
      <c r="B295" s="40"/>
    </row>
    <row r="296">
      <c r="B296" s="40"/>
    </row>
    <row r="297">
      <c r="B297" s="40"/>
    </row>
    <row r="298">
      <c r="B298" s="40"/>
    </row>
    <row r="299">
      <c r="B299" s="40"/>
    </row>
    <row r="300">
      <c r="B300" s="40"/>
    </row>
    <row r="301">
      <c r="B301" s="40"/>
    </row>
    <row r="302">
      <c r="B302" s="40"/>
    </row>
    <row r="303">
      <c r="B303" s="40"/>
    </row>
    <row r="304">
      <c r="B304" s="40"/>
    </row>
    <row r="305">
      <c r="B305" s="40"/>
    </row>
    <row r="306">
      <c r="B306" s="40"/>
    </row>
    <row r="307">
      <c r="B307" s="40"/>
    </row>
    <row r="308">
      <c r="B308" s="40"/>
    </row>
    <row r="309">
      <c r="B309" s="40"/>
    </row>
    <row r="310">
      <c r="B310" s="40"/>
    </row>
    <row r="311">
      <c r="B311" s="40"/>
    </row>
    <row r="312">
      <c r="B312" s="40"/>
    </row>
    <row r="313">
      <c r="B313" s="40"/>
    </row>
    <row r="314">
      <c r="B314" s="40"/>
    </row>
    <row r="315">
      <c r="B315" s="40"/>
    </row>
    <row r="316">
      <c r="B316" s="40"/>
    </row>
    <row r="317">
      <c r="B317" s="40"/>
    </row>
    <row r="318">
      <c r="B318" s="40"/>
    </row>
    <row r="319">
      <c r="B319" s="40"/>
    </row>
    <row r="320">
      <c r="B320" s="40"/>
    </row>
    <row r="321">
      <c r="B321" s="40"/>
    </row>
    <row r="322">
      <c r="B322" s="40"/>
    </row>
    <row r="323">
      <c r="B323" s="40"/>
    </row>
    <row r="324">
      <c r="B324" s="40"/>
    </row>
    <row r="325">
      <c r="B325" s="40"/>
    </row>
    <row r="326">
      <c r="B326" s="40"/>
    </row>
    <row r="327">
      <c r="B327" s="40"/>
    </row>
    <row r="328">
      <c r="B328" s="40"/>
    </row>
    <row r="329">
      <c r="B329" s="40"/>
    </row>
    <row r="330">
      <c r="B330" s="40"/>
    </row>
    <row r="331">
      <c r="B331" s="40"/>
    </row>
    <row r="332">
      <c r="B332" s="40"/>
    </row>
    <row r="333">
      <c r="B333" s="40"/>
    </row>
    <row r="334">
      <c r="B334" s="40"/>
    </row>
    <row r="335">
      <c r="B335" s="40"/>
    </row>
    <row r="336">
      <c r="B336" s="40"/>
    </row>
    <row r="337">
      <c r="B337" s="40"/>
    </row>
    <row r="338">
      <c r="B338" s="40"/>
    </row>
    <row r="339">
      <c r="B339" s="40"/>
    </row>
    <row r="340">
      <c r="B340" s="40"/>
    </row>
    <row r="341">
      <c r="B341" s="40"/>
    </row>
    <row r="342">
      <c r="B342" s="40"/>
    </row>
    <row r="343">
      <c r="B343" s="40"/>
    </row>
    <row r="344">
      <c r="B344" s="40"/>
    </row>
    <row r="345">
      <c r="B345" s="40"/>
    </row>
    <row r="346">
      <c r="B346" s="40"/>
    </row>
    <row r="347">
      <c r="B347" s="40"/>
    </row>
    <row r="348">
      <c r="B348" s="40"/>
    </row>
    <row r="349">
      <c r="B349" s="40"/>
    </row>
    <row r="350">
      <c r="B350" s="40"/>
    </row>
    <row r="351">
      <c r="B351" s="40"/>
    </row>
    <row r="352">
      <c r="B352" s="40"/>
    </row>
    <row r="353">
      <c r="B353" s="40"/>
    </row>
    <row r="354">
      <c r="B354" s="40"/>
    </row>
    <row r="355">
      <c r="B355" s="40"/>
    </row>
    <row r="356">
      <c r="B356" s="40"/>
    </row>
    <row r="357">
      <c r="B357" s="40"/>
    </row>
    <row r="358">
      <c r="B358" s="40"/>
    </row>
    <row r="359">
      <c r="B359" s="40"/>
    </row>
    <row r="360">
      <c r="B360" s="40"/>
    </row>
    <row r="361">
      <c r="B361" s="40"/>
    </row>
    <row r="362">
      <c r="B362" s="40"/>
    </row>
    <row r="363">
      <c r="B363" s="40"/>
    </row>
    <row r="364">
      <c r="B364" s="40"/>
    </row>
    <row r="365">
      <c r="B365" s="40"/>
    </row>
    <row r="366">
      <c r="B366" s="40"/>
    </row>
    <row r="367">
      <c r="B367" s="40"/>
    </row>
    <row r="368">
      <c r="B368" s="40"/>
    </row>
    <row r="369">
      <c r="B369" s="40"/>
    </row>
    <row r="370">
      <c r="B370" s="40"/>
    </row>
    <row r="371">
      <c r="B371" s="40"/>
    </row>
    <row r="372">
      <c r="B372" s="40"/>
    </row>
    <row r="373">
      <c r="B373" s="40"/>
    </row>
    <row r="374">
      <c r="B374" s="40"/>
    </row>
    <row r="375">
      <c r="B375" s="40"/>
    </row>
    <row r="376">
      <c r="B376" s="40"/>
    </row>
    <row r="377">
      <c r="B377" s="40"/>
    </row>
    <row r="378">
      <c r="B378" s="40"/>
    </row>
    <row r="379">
      <c r="B379" s="40"/>
    </row>
    <row r="380">
      <c r="B380" s="40"/>
    </row>
    <row r="381">
      <c r="B381" s="40"/>
    </row>
    <row r="382">
      <c r="B382" s="40"/>
    </row>
    <row r="383">
      <c r="B383" s="40"/>
    </row>
    <row r="384">
      <c r="B384" s="40"/>
    </row>
    <row r="385">
      <c r="B385" s="40"/>
    </row>
    <row r="386">
      <c r="B386" s="40"/>
    </row>
    <row r="387">
      <c r="B387" s="40"/>
    </row>
    <row r="388">
      <c r="B388" s="40"/>
    </row>
    <row r="389">
      <c r="B389" s="40"/>
    </row>
    <row r="390">
      <c r="B390" s="40"/>
    </row>
    <row r="391">
      <c r="B391" s="40"/>
    </row>
    <row r="392">
      <c r="B392" s="40"/>
    </row>
    <row r="393">
      <c r="B393" s="40"/>
    </row>
    <row r="394">
      <c r="B394" s="40"/>
    </row>
    <row r="395">
      <c r="B395" s="40"/>
    </row>
    <row r="396">
      <c r="B396" s="40"/>
    </row>
    <row r="397">
      <c r="B397" s="40"/>
    </row>
    <row r="398">
      <c r="B398" s="40"/>
    </row>
    <row r="399">
      <c r="B399" s="40"/>
    </row>
    <row r="400">
      <c r="B400" s="40"/>
    </row>
    <row r="401">
      <c r="B401" s="40"/>
    </row>
    <row r="402">
      <c r="B402" s="40"/>
    </row>
    <row r="403">
      <c r="B403" s="40"/>
    </row>
    <row r="404">
      <c r="B404" s="40"/>
    </row>
    <row r="405">
      <c r="B405" s="40"/>
    </row>
    <row r="406">
      <c r="B406" s="40"/>
    </row>
    <row r="407">
      <c r="B407" s="40"/>
    </row>
    <row r="408">
      <c r="B408" s="40"/>
    </row>
    <row r="409">
      <c r="B409" s="40"/>
    </row>
    <row r="410">
      <c r="B410" s="40"/>
    </row>
    <row r="411">
      <c r="B411" s="40"/>
    </row>
    <row r="412">
      <c r="B412" s="40"/>
    </row>
    <row r="413">
      <c r="B413" s="40"/>
    </row>
    <row r="414">
      <c r="B414" s="40"/>
    </row>
    <row r="415">
      <c r="B415" s="40"/>
    </row>
    <row r="416">
      <c r="B416" s="40"/>
    </row>
    <row r="417">
      <c r="B417" s="40"/>
    </row>
    <row r="418">
      <c r="B418" s="40"/>
    </row>
    <row r="419">
      <c r="B419" s="40"/>
    </row>
    <row r="420">
      <c r="B420" s="40"/>
    </row>
    <row r="421">
      <c r="B421" s="40"/>
    </row>
    <row r="422">
      <c r="B422" s="40"/>
    </row>
    <row r="423">
      <c r="B423" s="40"/>
    </row>
    <row r="424">
      <c r="B424" s="40"/>
    </row>
    <row r="425">
      <c r="B425" s="40"/>
    </row>
    <row r="426">
      <c r="B426" s="40"/>
    </row>
    <row r="427">
      <c r="B427" s="40"/>
    </row>
    <row r="428">
      <c r="B428" s="40"/>
    </row>
    <row r="429">
      <c r="B429" s="40"/>
    </row>
    <row r="430">
      <c r="B430" s="40"/>
    </row>
    <row r="431">
      <c r="B431" s="40"/>
    </row>
    <row r="432">
      <c r="B432" s="40"/>
    </row>
    <row r="433">
      <c r="B433" s="40"/>
    </row>
    <row r="434">
      <c r="B434" s="40"/>
    </row>
    <row r="435">
      <c r="B435" s="40"/>
    </row>
    <row r="436">
      <c r="B436" s="40"/>
    </row>
    <row r="437">
      <c r="B437" s="40"/>
    </row>
    <row r="438">
      <c r="B438" s="40"/>
    </row>
    <row r="439">
      <c r="B439" s="40"/>
    </row>
    <row r="440">
      <c r="B440" s="40"/>
    </row>
    <row r="441">
      <c r="B441" s="40"/>
    </row>
    <row r="442">
      <c r="B442" s="40"/>
    </row>
    <row r="443">
      <c r="B443" s="40"/>
    </row>
    <row r="444">
      <c r="B444" s="40"/>
    </row>
    <row r="445">
      <c r="B445" s="40"/>
    </row>
    <row r="446">
      <c r="B446" s="40"/>
    </row>
    <row r="447">
      <c r="B447" s="40"/>
    </row>
    <row r="448">
      <c r="B448" s="40"/>
    </row>
    <row r="449">
      <c r="B449" s="40"/>
    </row>
    <row r="450">
      <c r="B450" s="40"/>
    </row>
    <row r="451">
      <c r="B451" s="40"/>
    </row>
    <row r="452">
      <c r="B452" s="40"/>
    </row>
    <row r="453">
      <c r="B453" s="40"/>
    </row>
    <row r="454">
      <c r="B454" s="40"/>
    </row>
    <row r="455">
      <c r="B455" s="40"/>
    </row>
    <row r="456">
      <c r="B456" s="40"/>
    </row>
    <row r="457">
      <c r="B457" s="40"/>
    </row>
    <row r="458">
      <c r="B458" s="40"/>
    </row>
    <row r="459">
      <c r="B459" s="40"/>
    </row>
    <row r="460">
      <c r="B460" s="40"/>
    </row>
    <row r="461">
      <c r="B461" s="40"/>
    </row>
    <row r="462">
      <c r="B462" s="40"/>
    </row>
    <row r="463">
      <c r="B463" s="40"/>
    </row>
    <row r="464">
      <c r="B464" s="40"/>
    </row>
    <row r="465">
      <c r="B465" s="40"/>
    </row>
    <row r="466">
      <c r="B466" s="40"/>
    </row>
    <row r="467">
      <c r="B467" s="40"/>
    </row>
    <row r="468">
      <c r="B468" s="40"/>
    </row>
    <row r="469">
      <c r="B469" s="40"/>
    </row>
    <row r="470">
      <c r="B470" s="40"/>
    </row>
    <row r="471">
      <c r="B471" s="40"/>
    </row>
    <row r="472">
      <c r="B472" s="40"/>
    </row>
    <row r="473">
      <c r="B473" s="40"/>
    </row>
    <row r="474">
      <c r="B474" s="40"/>
    </row>
    <row r="475">
      <c r="B475" s="40"/>
    </row>
    <row r="476">
      <c r="B476" s="40"/>
    </row>
    <row r="477">
      <c r="B477" s="40"/>
    </row>
    <row r="478">
      <c r="B478" s="40"/>
    </row>
    <row r="479">
      <c r="B479" s="40"/>
    </row>
    <row r="480">
      <c r="B480" s="40"/>
    </row>
    <row r="481">
      <c r="B481" s="40"/>
    </row>
    <row r="482">
      <c r="B482" s="40"/>
    </row>
    <row r="483">
      <c r="B483" s="40"/>
    </row>
    <row r="484">
      <c r="B484" s="40"/>
    </row>
    <row r="485">
      <c r="B485" s="40"/>
    </row>
    <row r="486">
      <c r="B486" s="40"/>
    </row>
    <row r="487">
      <c r="B487" s="40"/>
    </row>
    <row r="488">
      <c r="B488" s="40"/>
    </row>
    <row r="489">
      <c r="B489" s="40"/>
    </row>
    <row r="490">
      <c r="B490" s="40"/>
    </row>
    <row r="491">
      <c r="B491" s="40"/>
    </row>
    <row r="492">
      <c r="B492" s="40"/>
    </row>
    <row r="493">
      <c r="B493" s="40"/>
    </row>
    <row r="494">
      <c r="B494" s="40"/>
    </row>
    <row r="495">
      <c r="B495" s="40"/>
    </row>
    <row r="496">
      <c r="B496" s="40"/>
    </row>
    <row r="497">
      <c r="B497" s="40"/>
    </row>
    <row r="498">
      <c r="B498" s="40"/>
    </row>
    <row r="499">
      <c r="B499" s="40"/>
    </row>
    <row r="500">
      <c r="B500" s="40"/>
    </row>
    <row r="501">
      <c r="B501" s="40"/>
    </row>
    <row r="502">
      <c r="B502" s="40"/>
    </row>
    <row r="503">
      <c r="B503" s="40"/>
    </row>
    <row r="504">
      <c r="B504" s="40"/>
    </row>
    <row r="505">
      <c r="B505" s="40"/>
    </row>
    <row r="506">
      <c r="B506" s="40"/>
    </row>
    <row r="507">
      <c r="B507" s="40"/>
    </row>
    <row r="508">
      <c r="B508" s="40"/>
    </row>
    <row r="509">
      <c r="B509" s="40"/>
    </row>
    <row r="510">
      <c r="B510" s="40"/>
    </row>
    <row r="511">
      <c r="B511" s="40"/>
    </row>
    <row r="512">
      <c r="B512" s="40"/>
    </row>
    <row r="513">
      <c r="B513" s="40"/>
    </row>
    <row r="514">
      <c r="B514" s="40"/>
    </row>
    <row r="515">
      <c r="B515" s="40"/>
    </row>
    <row r="516">
      <c r="B516" s="40"/>
    </row>
    <row r="517">
      <c r="B517" s="40"/>
    </row>
    <row r="518">
      <c r="B518" s="40"/>
    </row>
    <row r="519">
      <c r="B519" s="40"/>
    </row>
    <row r="520">
      <c r="B520" s="40"/>
    </row>
    <row r="521">
      <c r="B521" s="40"/>
    </row>
    <row r="522">
      <c r="B522" s="40"/>
    </row>
    <row r="523">
      <c r="B523" s="40"/>
    </row>
    <row r="524">
      <c r="B524" s="40"/>
    </row>
    <row r="525">
      <c r="B525" s="40"/>
    </row>
    <row r="526">
      <c r="B526" s="40"/>
    </row>
    <row r="527">
      <c r="B527" s="40"/>
    </row>
    <row r="528">
      <c r="B528" s="40"/>
    </row>
    <row r="529">
      <c r="B529" s="40"/>
    </row>
    <row r="530">
      <c r="B530" s="40"/>
    </row>
    <row r="531">
      <c r="B531" s="40"/>
    </row>
    <row r="532">
      <c r="B532" s="40"/>
    </row>
    <row r="533">
      <c r="B533" s="40"/>
    </row>
    <row r="534">
      <c r="B534" s="40"/>
    </row>
    <row r="535">
      <c r="B535" s="40"/>
    </row>
    <row r="536">
      <c r="B536" s="40"/>
    </row>
    <row r="537">
      <c r="B537" s="40"/>
    </row>
    <row r="538">
      <c r="B538" s="40"/>
    </row>
    <row r="539">
      <c r="B539" s="40"/>
    </row>
    <row r="540">
      <c r="B540" s="40"/>
    </row>
    <row r="541">
      <c r="B541" s="40"/>
    </row>
    <row r="542">
      <c r="B542" s="40"/>
    </row>
    <row r="543">
      <c r="B543" s="40"/>
    </row>
    <row r="544">
      <c r="B544" s="40"/>
    </row>
    <row r="545">
      <c r="B545" s="40"/>
    </row>
    <row r="546">
      <c r="B546" s="40"/>
    </row>
    <row r="547">
      <c r="B547" s="40"/>
    </row>
    <row r="548">
      <c r="B548" s="40"/>
    </row>
    <row r="549">
      <c r="B549" s="40"/>
    </row>
    <row r="550">
      <c r="B550" s="40"/>
    </row>
    <row r="551">
      <c r="B551" s="40"/>
    </row>
    <row r="552">
      <c r="B552" s="40"/>
    </row>
    <row r="553">
      <c r="B553" s="40"/>
    </row>
    <row r="554">
      <c r="B554" s="40"/>
    </row>
    <row r="555">
      <c r="B555" s="40"/>
    </row>
    <row r="556">
      <c r="B556" s="40"/>
    </row>
    <row r="557">
      <c r="B557" s="40"/>
    </row>
    <row r="558">
      <c r="B558" s="40"/>
    </row>
    <row r="559">
      <c r="B559" s="40"/>
    </row>
    <row r="560">
      <c r="B560" s="40"/>
    </row>
    <row r="561">
      <c r="B561" s="40"/>
    </row>
    <row r="562">
      <c r="B562" s="40"/>
    </row>
    <row r="563">
      <c r="B563" s="40"/>
    </row>
    <row r="564">
      <c r="B564" s="40"/>
    </row>
    <row r="565">
      <c r="B565" s="40"/>
    </row>
    <row r="566">
      <c r="B566" s="40"/>
    </row>
    <row r="567">
      <c r="B567" s="40"/>
    </row>
    <row r="568">
      <c r="B568" s="40"/>
    </row>
    <row r="569">
      <c r="B569" s="40"/>
    </row>
    <row r="570">
      <c r="B570" s="40"/>
    </row>
    <row r="571">
      <c r="B571" s="40"/>
    </row>
    <row r="572">
      <c r="B572" s="40"/>
    </row>
    <row r="573">
      <c r="B573" s="40"/>
    </row>
    <row r="574">
      <c r="B574" s="40"/>
    </row>
    <row r="575">
      <c r="B575" s="40"/>
    </row>
    <row r="576">
      <c r="B576" s="40"/>
    </row>
    <row r="577">
      <c r="B577" s="40"/>
    </row>
    <row r="578">
      <c r="B578" s="40"/>
    </row>
    <row r="579">
      <c r="B579" s="40"/>
    </row>
    <row r="580">
      <c r="B580" s="40"/>
    </row>
    <row r="581">
      <c r="B581" s="40"/>
    </row>
    <row r="582">
      <c r="B582" s="40"/>
    </row>
    <row r="583">
      <c r="B583" s="40"/>
    </row>
    <row r="584">
      <c r="B584" s="40"/>
    </row>
    <row r="585">
      <c r="B585" s="40"/>
    </row>
    <row r="586">
      <c r="B586" s="40"/>
    </row>
    <row r="587">
      <c r="B587" s="40"/>
    </row>
    <row r="588">
      <c r="B588" s="40"/>
    </row>
    <row r="589">
      <c r="B589" s="40"/>
    </row>
    <row r="590">
      <c r="B590" s="40"/>
    </row>
    <row r="591">
      <c r="B591" s="40"/>
    </row>
    <row r="592">
      <c r="B592" s="40"/>
    </row>
    <row r="593">
      <c r="B593" s="40"/>
    </row>
    <row r="594">
      <c r="B594" s="40"/>
    </row>
    <row r="595">
      <c r="B595" s="40"/>
    </row>
    <row r="596">
      <c r="B596" s="40"/>
    </row>
    <row r="597">
      <c r="B597" s="40"/>
    </row>
    <row r="598">
      <c r="B598" s="40"/>
    </row>
    <row r="599">
      <c r="B599" s="40"/>
    </row>
    <row r="600">
      <c r="B600" s="40"/>
    </row>
    <row r="601">
      <c r="B601" s="40"/>
    </row>
    <row r="602">
      <c r="B602" s="40"/>
    </row>
    <row r="603">
      <c r="B603" s="40"/>
    </row>
    <row r="604">
      <c r="B604" s="40"/>
    </row>
    <row r="605">
      <c r="B605" s="40"/>
    </row>
    <row r="606">
      <c r="B606" s="40"/>
    </row>
    <row r="607">
      <c r="B607" s="40"/>
    </row>
    <row r="608">
      <c r="B608" s="40"/>
    </row>
    <row r="609">
      <c r="B609" s="40"/>
    </row>
    <row r="610">
      <c r="B610" s="40"/>
    </row>
    <row r="611">
      <c r="B611" s="40"/>
    </row>
    <row r="612">
      <c r="B612" s="40"/>
    </row>
    <row r="613">
      <c r="B613" s="40"/>
    </row>
    <row r="614">
      <c r="B614" s="40"/>
    </row>
    <row r="615">
      <c r="B615" s="40"/>
    </row>
    <row r="616">
      <c r="B616" s="40"/>
    </row>
    <row r="617">
      <c r="B617" s="40"/>
    </row>
    <row r="618">
      <c r="B618" s="40"/>
    </row>
    <row r="619">
      <c r="B619" s="40"/>
    </row>
    <row r="620">
      <c r="B620" s="40"/>
    </row>
    <row r="621">
      <c r="B621" s="40"/>
    </row>
    <row r="622">
      <c r="B622" s="40"/>
    </row>
    <row r="623">
      <c r="B623" s="40"/>
    </row>
    <row r="624">
      <c r="B624" s="40"/>
    </row>
    <row r="625">
      <c r="B625" s="40"/>
    </row>
    <row r="626">
      <c r="B626" s="40"/>
    </row>
    <row r="627">
      <c r="B627" s="40"/>
    </row>
    <row r="628">
      <c r="B628" s="40"/>
    </row>
    <row r="629">
      <c r="B629" s="40"/>
    </row>
    <row r="630">
      <c r="B630" s="40"/>
    </row>
    <row r="631">
      <c r="B631" s="40"/>
    </row>
    <row r="632">
      <c r="B632" s="40"/>
    </row>
    <row r="633">
      <c r="B633" s="40"/>
    </row>
    <row r="634">
      <c r="B634" s="40"/>
    </row>
    <row r="635">
      <c r="B635" s="40"/>
    </row>
    <row r="636">
      <c r="B636" s="40"/>
    </row>
    <row r="637">
      <c r="B637" s="40"/>
    </row>
    <row r="638">
      <c r="B638" s="40"/>
    </row>
    <row r="639">
      <c r="B639" s="40"/>
    </row>
    <row r="640">
      <c r="B640" s="40"/>
    </row>
    <row r="641">
      <c r="B641" s="40"/>
    </row>
    <row r="642">
      <c r="B642" s="40"/>
    </row>
    <row r="643">
      <c r="B643" s="40"/>
    </row>
    <row r="644">
      <c r="B644" s="40"/>
    </row>
    <row r="645">
      <c r="B645" s="40"/>
    </row>
    <row r="646">
      <c r="B646" s="40"/>
    </row>
    <row r="647">
      <c r="B647" s="40"/>
    </row>
    <row r="648">
      <c r="B648" s="40"/>
    </row>
    <row r="649">
      <c r="B649" s="40"/>
    </row>
    <row r="650">
      <c r="B650" s="40"/>
    </row>
    <row r="651">
      <c r="B651" s="40"/>
    </row>
    <row r="652">
      <c r="B652" s="40"/>
    </row>
    <row r="653">
      <c r="B653" s="40"/>
    </row>
    <row r="654">
      <c r="B654" s="40"/>
    </row>
    <row r="655">
      <c r="B655" s="40"/>
    </row>
    <row r="656">
      <c r="B656" s="40"/>
    </row>
    <row r="657">
      <c r="B657" s="40"/>
    </row>
    <row r="658">
      <c r="B658" s="40"/>
    </row>
    <row r="659">
      <c r="B659" s="40"/>
    </row>
    <row r="660">
      <c r="B660" s="40"/>
    </row>
    <row r="661">
      <c r="B661" s="40"/>
    </row>
    <row r="662">
      <c r="B662" s="40"/>
    </row>
    <row r="663">
      <c r="B663" s="40"/>
    </row>
    <row r="664">
      <c r="B664" s="40"/>
    </row>
    <row r="665">
      <c r="B665" s="40"/>
    </row>
    <row r="666">
      <c r="B666" s="40"/>
    </row>
    <row r="667">
      <c r="B667" s="40"/>
    </row>
    <row r="668">
      <c r="B668" s="40"/>
    </row>
    <row r="669">
      <c r="B669" s="40"/>
    </row>
    <row r="670">
      <c r="B670" s="40"/>
    </row>
    <row r="671">
      <c r="B671" s="40"/>
    </row>
    <row r="672">
      <c r="B672" s="40"/>
    </row>
    <row r="673">
      <c r="B673" s="40"/>
    </row>
    <row r="674">
      <c r="B674" s="40"/>
    </row>
    <row r="675">
      <c r="B675" s="40"/>
    </row>
    <row r="676">
      <c r="B676" s="40"/>
    </row>
    <row r="677">
      <c r="B677" s="40"/>
    </row>
    <row r="678">
      <c r="B678" s="40"/>
    </row>
    <row r="679">
      <c r="B679" s="40"/>
    </row>
    <row r="680">
      <c r="B680" s="40"/>
    </row>
    <row r="681">
      <c r="B681" s="40"/>
    </row>
    <row r="682">
      <c r="B682" s="40"/>
    </row>
    <row r="683">
      <c r="B683" s="40"/>
    </row>
    <row r="684">
      <c r="B684" s="40"/>
    </row>
    <row r="685">
      <c r="B685" s="40"/>
    </row>
    <row r="686">
      <c r="B686" s="40"/>
    </row>
    <row r="687">
      <c r="B687" s="40"/>
    </row>
    <row r="688">
      <c r="B688" s="40"/>
    </row>
    <row r="689">
      <c r="B689" s="40"/>
    </row>
    <row r="690">
      <c r="B690" s="40"/>
    </row>
    <row r="691">
      <c r="B691" s="40"/>
    </row>
    <row r="692">
      <c r="B692" s="40"/>
    </row>
    <row r="693">
      <c r="B693" s="40"/>
    </row>
    <row r="694">
      <c r="B694" s="40"/>
    </row>
    <row r="695">
      <c r="B695" s="40"/>
    </row>
    <row r="696">
      <c r="B696" s="40"/>
    </row>
    <row r="697">
      <c r="B697" s="40"/>
    </row>
    <row r="698">
      <c r="B698" s="40"/>
    </row>
    <row r="699">
      <c r="B699" s="40"/>
    </row>
    <row r="700">
      <c r="B700" s="40"/>
    </row>
    <row r="701">
      <c r="B701" s="40"/>
    </row>
    <row r="702">
      <c r="B702" s="40"/>
    </row>
    <row r="703">
      <c r="B703" s="40"/>
    </row>
    <row r="704">
      <c r="B704" s="40"/>
    </row>
    <row r="705">
      <c r="B705" s="40"/>
    </row>
    <row r="706">
      <c r="B706" s="40"/>
    </row>
    <row r="707">
      <c r="B707" s="40"/>
    </row>
    <row r="708">
      <c r="B708" s="40"/>
    </row>
    <row r="709">
      <c r="B709" s="40"/>
    </row>
    <row r="710">
      <c r="B710" s="40"/>
    </row>
    <row r="711">
      <c r="B711" s="40"/>
    </row>
    <row r="712">
      <c r="B712" s="40"/>
    </row>
    <row r="713">
      <c r="B713" s="40"/>
    </row>
    <row r="714">
      <c r="B714" s="40"/>
    </row>
    <row r="715">
      <c r="B715" s="40"/>
    </row>
    <row r="716">
      <c r="B716" s="40"/>
    </row>
    <row r="717">
      <c r="B717" s="40"/>
    </row>
    <row r="718">
      <c r="B718" s="40"/>
    </row>
    <row r="719">
      <c r="B719" s="40"/>
    </row>
    <row r="720">
      <c r="B720" s="40"/>
    </row>
    <row r="721">
      <c r="B721" s="40"/>
    </row>
    <row r="722">
      <c r="B722" s="40"/>
    </row>
    <row r="723">
      <c r="B723" s="40"/>
    </row>
    <row r="724">
      <c r="B724" s="40"/>
    </row>
    <row r="725">
      <c r="B725" s="40"/>
    </row>
    <row r="726">
      <c r="B726" s="40"/>
    </row>
    <row r="727">
      <c r="B727" s="40"/>
    </row>
    <row r="728">
      <c r="B728" s="40"/>
    </row>
    <row r="729">
      <c r="B729" s="40"/>
    </row>
    <row r="730">
      <c r="B730" s="40"/>
    </row>
    <row r="731">
      <c r="B731" s="40"/>
    </row>
    <row r="732">
      <c r="B732" s="40"/>
    </row>
    <row r="733">
      <c r="B733" s="40"/>
    </row>
    <row r="734">
      <c r="B734" s="40"/>
    </row>
    <row r="735">
      <c r="B735" s="40"/>
    </row>
    <row r="736">
      <c r="B736" s="40"/>
    </row>
    <row r="737">
      <c r="B737" s="40"/>
    </row>
    <row r="738">
      <c r="B738" s="40"/>
    </row>
    <row r="739">
      <c r="B739" s="40"/>
    </row>
    <row r="740">
      <c r="B740" s="40"/>
    </row>
    <row r="741">
      <c r="B741" s="40"/>
    </row>
    <row r="742">
      <c r="B742" s="40"/>
    </row>
    <row r="743">
      <c r="B743" s="40"/>
    </row>
    <row r="744">
      <c r="B744" s="40"/>
    </row>
    <row r="745">
      <c r="B745" s="40"/>
    </row>
    <row r="746">
      <c r="B746" s="40"/>
    </row>
    <row r="747">
      <c r="B747" s="40"/>
    </row>
    <row r="748">
      <c r="B748" s="40"/>
    </row>
    <row r="749">
      <c r="B749" s="40"/>
    </row>
    <row r="750">
      <c r="B750" s="40"/>
    </row>
    <row r="751">
      <c r="B751" s="40"/>
    </row>
    <row r="752">
      <c r="B752" s="40"/>
    </row>
    <row r="753">
      <c r="B753" s="40"/>
    </row>
    <row r="754">
      <c r="B754" s="40"/>
    </row>
    <row r="755">
      <c r="B755" s="40"/>
    </row>
    <row r="756">
      <c r="B756" s="40"/>
    </row>
    <row r="757">
      <c r="B757" s="40"/>
    </row>
    <row r="758">
      <c r="B758" s="40"/>
    </row>
    <row r="759">
      <c r="B759" s="40"/>
    </row>
    <row r="760">
      <c r="B760" s="40"/>
    </row>
    <row r="761">
      <c r="B761" s="40"/>
    </row>
    <row r="762">
      <c r="B762" s="40"/>
    </row>
    <row r="763">
      <c r="B763" s="40"/>
    </row>
    <row r="764">
      <c r="B764" s="40"/>
    </row>
    <row r="765">
      <c r="B765" s="40"/>
    </row>
    <row r="766">
      <c r="B766" s="40"/>
    </row>
    <row r="767">
      <c r="B767" s="40"/>
    </row>
    <row r="768">
      <c r="B768" s="40"/>
    </row>
    <row r="769">
      <c r="B769" s="40"/>
    </row>
    <row r="770">
      <c r="B770" s="40"/>
    </row>
    <row r="771">
      <c r="B771" s="40"/>
    </row>
    <row r="772">
      <c r="B772" s="40"/>
    </row>
    <row r="773">
      <c r="B773" s="40"/>
    </row>
    <row r="774">
      <c r="B774" s="40"/>
    </row>
    <row r="775">
      <c r="B775" s="40"/>
    </row>
    <row r="776">
      <c r="B776" s="40"/>
    </row>
    <row r="777">
      <c r="B777" s="40"/>
    </row>
    <row r="778">
      <c r="B778" s="40"/>
    </row>
    <row r="779">
      <c r="B779" s="40"/>
    </row>
    <row r="780">
      <c r="B780" s="40"/>
    </row>
    <row r="781">
      <c r="B781" s="40"/>
    </row>
    <row r="782">
      <c r="B782" s="40"/>
    </row>
    <row r="783">
      <c r="B783" s="40"/>
    </row>
    <row r="784">
      <c r="B784" s="40"/>
    </row>
    <row r="785">
      <c r="B785" s="40"/>
    </row>
    <row r="786">
      <c r="B786" s="40"/>
    </row>
    <row r="787">
      <c r="B787" s="40"/>
    </row>
    <row r="788">
      <c r="B788" s="40"/>
    </row>
    <row r="789">
      <c r="B789" s="40"/>
    </row>
    <row r="790">
      <c r="B790" s="40"/>
    </row>
    <row r="791">
      <c r="B791" s="40"/>
    </row>
    <row r="792">
      <c r="B792" s="40"/>
    </row>
    <row r="793">
      <c r="B793" s="40"/>
    </row>
    <row r="794">
      <c r="B794" s="40"/>
    </row>
    <row r="795">
      <c r="B795" s="40"/>
    </row>
    <row r="796">
      <c r="B796" s="40"/>
    </row>
    <row r="797">
      <c r="B797" s="40"/>
    </row>
    <row r="798">
      <c r="B798" s="40"/>
    </row>
    <row r="799">
      <c r="B799" s="40"/>
    </row>
    <row r="800">
      <c r="B800" s="40"/>
    </row>
    <row r="801">
      <c r="B801" s="40"/>
    </row>
    <row r="802">
      <c r="B802" s="40"/>
    </row>
    <row r="803">
      <c r="B803" s="40"/>
    </row>
    <row r="804">
      <c r="B804" s="40"/>
    </row>
    <row r="805">
      <c r="B805" s="40"/>
    </row>
    <row r="806">
      <c r="B806" s="40"/>
    </row>
    <row r="807">
      <c r="B807" s="40"/>
    </row>
    <row r="808">
      <c r="B808" s="40"/>
    </row>
    <row r="809">
      <c r="B809" s="40"/>
    </row>
    <row r="810">
      <c r="B810" s="40"/>
    </row>
    <row r="811">
      <c r="B811" s="40"/>
    </row>
    <row r="812">
      <c r="B812" s="40"/>
    </row>
    <row r="813">
      <c r="B813" s="40"/>
    </row>
    <row r="814">
      <c r="B814" s="40"/>
    </row>
    <row r="815">
      <c r="B815" s="40"/>
    </row>
    <row r="816">
      <c r="B816" s="40"/>
    </row>
    <row r="817">
      <c r="B817" s="40"/>
    </row>
    <row r="818">
      <c r="B818" s="40"/>
    </row>
    <row r="819">
      <c r="B819" s="40"/>
    </row>
    <row r="820">
      <c r="B820" s="40"/>
    </row>
    <row r="821">
      <c r="B821" s="40"/>
    </row>
    <row r="822">
      <c r="B822" s="40"/>
    </row>
    <row r="823">
      <c r="B823" s="40"/>
    </row>
    <row r="824">
      <c r="B824" s="40"/>
    </row>
    <row r="825">
      <c r="B825" s="40"/>
    </row>
    <row r="826">
      <c r="B826" s="40"/>
    </row>
    <row r="827">
      <c r="B827" s="40"/>
    </row>
    <row r="828">
      <c r="B828" s="40"/>
    </row>
    <row r="829">
      <c r="B829" s="40"/>
    </row>
    <row r="830">
      <c r="B830" s="40"/>
    </row>
    <row r="831">
      <c r="B831" s="40"/>
    </row>
    <row r="832">
      <c r="B832" s="40"/>
    </row>
    <row r="833">
      <c r="B833" s="40"/>
    </row>
    <row r="834">
      <c r="B834" s="40"/>
    </row>
    <row r="835">
      <c r="B835" s="40"/>
    </row>
    <row r="836">
      <c r="B836" s="40"/>
    </row>
    <row r="837">
      <c r="B837" s="40"/>
    </row>
    <row r="838">
      <c r="B838" s="40"/>
    </row>
    <row r="839">
      <c r="B839" s="40"/>
    </row>
    <row r="840">
      <c r="B840" s="40"/>
    </row>
    <row r="841">
      <c r="B841" s="40"/>
    </row>
    <row r="842">
      <c r="B842" s="40"/>
    </row>
    <row r="843">
      <c r="B843" s="40"/>
    </row>
    <row r="844">
      <c r="B844" s="40"/>
    </row>
    <row r="845">
      <c r="B845" s="40"/>
    </row>
    <row r="846">
      <c r="B846" s="40"/>
    </row>
    <row r="847">
      <c r="B847" s="40"/>
    </row>
    <row r="848">
      <c r="B848" s="40"/>
    </row>
    <row r="849">
      <c r="B849" s="40"/>
    </row>
    <row r="850">
      <c r="B850" s="40"/>
    </row>
    <row r="851">
      <c r="B851" s="40"/>
    </row>
    <row r="852">
      <c r="B852" s="40"/>
    </row>
    <row r="853">
      <c r="B853" s="40"/>
    </row>
    <row r="854">
      <c r="B854" s="40"/>
    </row>
    <row r="855">
      <c r="B855" s="40"/>
    </row>
    <row r="856">
      <c r="B856" s="40"/>
    </row>
    <row r="857">
      <c r="B857" s="40"/>
    </row>
    <row r="858">
      <c r="B858" s="40"/>
    </row>
    <row r="859">
      <c r="B859" s="40"/>
    </row>
    <row r="860">
      <c r="B860" s="40"/>
    </row>
    <row r="861">
      <c r="B861" s="40"/>
    </row>
    <row r="862">
      <c r="B862" s="40"/>
    </row>
    <row r="863">
      <c r="B863" s="40"/>
    </row>
    <row r="864">
      <c r="B864" s="40"/>
    </row>
    <row r="865">
      <c r="B865" s="40"/>
    </row>
    <row r="866">
      <c r="B866" s="40"/>
    </row>
    <row r="867">
      <c r="B867" s="40"/>
    </row>
    <row r="868">
      <c r="B868" s="40"/>
    </row>
    <row r="869">
      <c r="B869" s="40"/>
    </row>
    <row r="870">
      <c r="B870" s="40"/>
    </row>
    <row r="871">
      <c r="B871" s="40"/>
    </row>
    <row r="872">
      <c r="B872" s="40"/>
    </row>
    <row r="873">
      <c r="B873" s="40"/>
    </row>
    <row r="874">
      <c r="B874" s="40"/>
    </row>
    <row r="875">
      <c r="B875" s="40"/>
    </row>
    <row r="876">
      <c r="B876" s="40"/>
    </row>
    <row r="877">
      <c r="B877" s="40"/>
    </row>
    <row r="878">
      <c r="B878" s="40"/>
    </row>
    <row r="879">
      <c r="B879" s="40"/>
    </row>
    <row r="880">
      <c r="B880" s="40"/>
    </row>
    <row r="881">
      <c r="B881" s="40"/>
    </row>
    <row r="882">
      <c r="B882" s="40"/>
    </row>
    <row r="883">
      <c r="B883" s="40"/>
    </row>
    <row r="884">
      <c r="B884" s="40"/>
    </row>
    <row r="885">
      <c r="B885" s="40"/>
    </row>
    <row r="886">
      <c r="B886" s="40"/>
    </row>
    <row r="887">
      <c r="B887" s="40"/>
    </row>
    <row r="888">
      <c r="B888" s="40"/>
    </row>
    <row r="889">
      <c r="B889" s="40"/>
    </row>
    <row r="890">
      <c r="B890" s="40"/>
    </row>
    <row r="891">
      <c r="B891" s="40"/>
    </row>
    <row r="892">
      <c r="B892" s="40"/>
    </row>
    <row r="893">
      <c r="B893" s="40"/>
    </row>
    <row r="894">
      <c r="B894" s="40"/>
    </row>
    <row r="895">
      <c r="B895" s="40"/>
    </row>
    <row r="896">
      <c r="B896" s="40"/>
    </row>
    <row r="897">
      <c r="B897" s="40"/>
    </row>
    <row r="898">
      <c r="B898" s="40"/>
    </row>
    <row r="899">
      <c r="B899" s="40"/>
    </row>
    <row r="900">
      <c r="B900" s="40"/>
    </row>
    <row r="901">
      <c r="B901" s="40"/>
    </row>
    <row r="902">
      <c r="B902" s="40"/>
    </row>
    <row r="903">
      <c r="B903" s="40"/>
    </row>
    <row r="904">
      <c r="B904" s="40"/>
    </row>
    <row r="905">
      <c r="B905" s="40"/>
    </row>
    <row r="906">
      <c r="B906" s="40"/>
    </row>
    <row r="907">
      <c r="B907" s="40"/>
    </row>
    <row r="908">
      <c r="B908" s="40"/>
    </row>
    <row r="909">
      <c r="B909" s="40"/>
    </row>
    <row r="910">
      <c r="B910" s="40"/>
    </row>
    <row r="911">
      <c r="B911" s="40"/>
    </row>
    <row r="912">
      <c r="B912" s="40"/>
    </row>
    <row r="913">
      <c r="B913" s="40"/>
    </row>
    <row r="914">
      <c r="B914" s="40"/>
    </row>
    <row r="915">
      <c r="B915" s="40"/>
    </row>
    <row r="916">
      <c r="B916" s="40"/>
    </row>
    <row r="917">
      <c r="B917" s="40"/>
    </row>
    <row r="918">
      <c r="B918" s="40"/>
    </row>
    <row r="919">
      <c r="B919" s="40"/>
    </row>
    <row r="920">
      <c r="B920" s="40"/>
    </row>
    <row r="921">
      <c r="B921" s="40"/>
    </row>
    <row r="922">
      <c r="B922" s="40"/>
    </row>
    <row r="923">
      <c r="B923" s="40"/>
    </row>
    <row r="924">
      <c r="B924" s="40"/>
    </row>
    <row r="925">
      <c r="B925" s="40"/>
    </row>
    <row r="926">
      <c r="B926" s="40"/>
    </row>
    <row r="927">
      <c r="B927" s="40"/>
    </row>
    <row r="928">
      <c r="B928" s="40"/>
    </row>
    <row r="929">
      <c r="B929" s="40"/>
    </row>
    <row r="930">
      <c r="B930" s="40"/>
    </row>
    <row r="931">
      <c r="B931" s="40"/>
    </row>
    <row r="932">
      <c r="B932" s="40"/>
    </row>
    <row r="933">
      <c r="B933" s="40"/>
    </row>
    <row r="934">
      <c r="B934" s="40"/>
    </row>
    <row r="935">
      <c r="B935" s="40"/>
    </row>
    <row r="936">
      <c r="B936" s="40"/>
    </row>
    <row r="937">
      <c r="B937" s="40"/>
    </row>
    <row r="938">
      <c r="B938" s="40"/>
    </row>
    <row r="939">
      <c r="B939" s="40"/>
    </row>
    <row r="940">
      <c r="B940" s="40"/>
    </row>
    <row r="941">
      <c r="B941" s="40"/>
    </row>
    <row r="942">
      <c r="B942" s="40"/>
    </row>
    <row r="943">
      <c r="B943" s="40"/>
    </row>
    <row r="944">
      <c r="B944" s="40"/>
    </row>
    <row r="945">
      <c r="B945" s="40"/>
    </row>
    <row r="946">
      <c r="B946" s="40"/>
    </row>
    <row r="947">
      <c r="B947" s="40"/>
    </row>
    <row r="948">
      <c r="B948" s="40"/>
    </row>
    <row r="949">
      <c r="B949" s="40"/>
    </row>
    <row r="950">
      <c r="B950" s="40"/>
    </row>
    <row r="951">
      <c r="B951" s="40"/>
    </row>
    <row r="952">
      <c r="B952" s="40"/>
    </row>
    <row r="953">
      <c r="B953" s="40"/>
    </row>
    <row r="954">
      <c r="B954" s="40"/>
    </row>
    <row r="955">
      <c r="B955" s="40"/>
    </row>
    <row r="956">
      <c r="B956" s="40"/>
    </row>
    <row r="957">
      <c r="B957" s="40"/>
    </row>
    <row r="958">
      <c r="B958" s="40"/>
    </row>
    <row r="959">
      <c r="B959" s="40"/>
    </row>
    <row r="960">
      <c r="B960" s="40"/>
    </row>
    <row r="961">
      <c r="B961" s="40"/>
    </row>
    <row r="962">
      <c r="B962" s="40"/>
    </row>
    <row r="963">
      <c r="B963" s="40"/>
    </row>
    <row r="964">
      <c r="B964" s="40"/>
    </row>
    <row r="965">
      <c r="B965" s="40"/>
    </row>
    <row r="966">
      <c r="B966" s="40"/>
    </row>
    <row r="967">
      <c r="B967" s="40"/>
    </row>
    <row r="968">
      <c r="B968" s="40"/>
    </row>
    <row r="969">
      <c r="B969" s="40"/>
    </row>
    <row r="970">
      <c r="B970" s="40"/>
    </row>
    <row r="971">
      <c r="B971" s="40"/>
    </row>
    <row r="972">
      <c r="B972" s="40"/>
    </row>
    <row r="973">
      <c r="B973" s="40"/>
    </row>
    <row r="974">
      <c r="B974" s="40"/>
    </row>
    <row r="975">
      <c r="B975" s="40"/>
    </row>
    <row r="976">
      <c r="B976" s="40"/>
    </row>
    <row r="977">
      <c r="B977" s="40"/>
    </row>
    <row r="978">
      <c r="B978" s="40"/>
    </row>
    <row r="979">
      <c r="B979" s="40"/>
    </row>
    <row r="980">
      <c r="B980" s="40"/>
    </row>
    <row r="981">
      <c r="B981" s="40"/>
    </row>
    <row r="982">
      <c r="B982" s="40"/>
    </row>
    <row r="983">
      <c r="B983" s="40"/>
    </row>
    <row r="984">
      <c r="B984" s="40"/>
    </row>
    <row r="985">
      <c r="B985" s="40"/>
    </row>
    <row r="986">
      <c r="B986" s="40"/>
    </row>
    <row r="987">
      <c r="B987" s="40"/>
    </row>
    <row r="988">
      <c r="B988" s="40"/>
    </row>
    <row r="989">
      <c r="B989" s="40"/>
    </row>
    <row r="990">
      <c r="B990" s="40"/>
    </row>
    <row r="991">
      <c r="B991" s="40"/>
    </row>
    <row r="992">
      <c r="B992" s="40"/>
    </row>
    <row r="993">
      <c r="B993" s="40"/>
    </row>
    <row r="994">
      <c r="B994" s="40"/>
    </row>
    <row r="995">
      <c r="B995" s="40"/>
    </row>
    <row r="996">
      <c r="B996" s="40"/>
    </row>
    <row r="997">
      <c r="B997" s="40"/>
    </row>
    <row r="998">
      <c r="B998" s="40"/>
    </row>
    <row r="999">
      <c r="B999" s="40"/>
    </row>
    <row r="1000">
      <c r="B1000" s="40"/>
    </row>
    <row r="1001">
      <c r="B1001" s="40"/>
    </row>
  </sheetData>
  <mergeCells count="8">
    <mergeCell ref="LA1:LB1"/>
    <mergeCell ref="B3:B7"/>
    <mergeCell ref="B9:B16"/>
    <mergeCell ref="B17:B24"/>
    <mergeCell ref="B25:B30"/>
    <mergeCell ref="B32:B38"/>
    <mergeCell ref="B40:B47"/>
    <mergeCell ref="B49:B54"/>
  </mergeCells>
  <drawing r:id="rId2"/>
  <legacyDrawing r:id="rId3"/>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sheetData>
    <row r="1">
      <c r="A1" s="1" t="s">
        <v>0</v>
      </c>
      <c r="B1" s="2"/>
      <c r="C1" s="125" t="s">
        <v>93</v>
      </c>
      <c r="D1" s="125" t="s">
        <v>94</v>
      </c>
      <c r="E1" s="124" t="s">
        <v>95</v>
      </c>
      <c r="F1" s="125" t="s">
        <v>98</v>
      </c>
      <c r="G1" s="124" t="s">
        <v>99</v>
      </c>
      <c r="H1" s="125" t="s">
        <v>100</v>
      </c>
      <c r="I1" s="124" t="s">
        <v>225</v>
      </c>
      <c r="J1" s="124" t="s">
        <v>101</v>
      </c>
      <c r="K1" s="124" t="s">
        <v>103</v>
      </c>
      <c r="L1" s="124" t="s">
        <v>105</v>
      </c>
      <c r="M1" s="124" t="s">
        <v>106</v>
      </c>
      <c r="N1" s="124" t="s">
        <v>223</v>
      </c>
      <c r="O1" s="192" t="s">
        <v>684</v>
      </c>
      <c r="P1" s="124" t="s">
        <v>111</v>
      </c>
      <c r="Q1" s="124" t="s">
        <v>112</v>
      </c>
      <c r="R1" s="124" t="s">
        <v>113</v>
      </c>
      <c r="S1" s="126" t="s">
        <v>114</v>
      </c>
      <c r="T1" s="126" t="s">
        <v>115</v>
      </c>
      <c r="U1" s="124" t="s">
        <v>116</v>
      </c>
      <c r="V1" s="124" t="s">
        <v>117</v>
      </c>
      <c r="W1" s="126" t="s">
        <v>118</v>
      </c>
      <c r="X1" s="124" t="s">
        <v>119</v>
      </c>
      <c r="Y1" s="126" t="s">
        <v>120</v>
      </c>
      <c r="Z1" s="124" t="s">
        <v>121</v>
      </c>
      <c r="AA1" s="124" t="s">
        <v>122</v>
      </c>
      <c r="AB1" s="124" t="s">
        <v>123</v>
      </c>
      <c r="AC1" s="124" t="s">
        <v>124</v>
      </c>
      <c r="AD1" s="124" t="s">
        <v>125</v>
      </c>
      <c r="AE1" s="124" t="s">
        <v>126</v>
      </c>
      <c r="AF1" s="124" t="s">
        <v>127</v>
      </c>
      <c r="AG1" s="124" t="s">
        <v>128</v>
      </c>
      <c r="AH1" s="124" t="s">
        <v>129</v>
      </c>
      <c r="AI1" s="124" t="s">
        <v>130</v>
      </c>
      <c r="AJ1" s="124" t="s">
        <v>131</v>
      </c>
      <c r="AK1" s="124" t="s">
        <v>132</v>
      </c>
      <c r="AL1" s="124" t="s">
        <v>133</v>
      </c>
      <c r="AM1" s="124" t="s">
        <v>134</v>
      </c>
      <c r="AN1" s="124" t="s">
        <v>135</v>
      </c>
      <c r="AO1" s="124" t="s">
        <v>136</v>
      </c>
      <c r="AP1" s="124" t="s">
        <v>137</v>
      </c>
      <c r="AQ1" s="124" t="s">
        <v>138</v>
      </c>
      <c r="AR1" s="124" t="s">
        <v>139</v>
      </c>
      <c r="AS1" s="124" t="s">
        <v>140</v>
      </c>
      <c r="AT1" s="126" t="s">
        <v>141</v>
      </c>
      <c r="AU1" s="124" t="s">
        <v>142</v>
      </c>
      <c r="AV1" s="124" t="s">
        <v>143</v>
      </c>
      <c r="AW1" s="124" t="s">
        <v>144</v>
      </c>
      <c r="AX1" s="124" t="s">
        <v>145</v>
      </c>
      <c r="AY1" s="124" t="s">
        <v>146</v>
      </c>
      <c r="AZ1" s="124" t="s">
        <v>147</v>
      </c>
      <c r="BA1" s="124" t="s">
        <v>148</v>
      </c>
      <c r="BB1" s="124" t="s">
        <v>149</v>
      </c>
      <c r="BC1" s="124" t="s">
        <v>150</v>
      </c>
      <c r="BD1" s="124" t="s">
        <v>151</v>
      </c>
      <c r="BE1" s="124" t="s">
        <v>152</v>
      </c>
      <c r="BF1" s="126" t="s">
        <v>153</v>
      </c>
      <c r="BG1" s="124" t="s">
        <v>154</v>
      </c>
      <c r="BH1" s="124" t="s">
        <v>155</v>
      </c>
      <c r="BI1" s="124" t="s">
        <v>156</v>
      </c>
      <c r="BJ1" s="124" t="s">
        <v>157</v>
      </c>
      <c r="BK1" s="124" t="s">
        <v>158</v>
      </c>
      <c r="BL1" s="124" t="s">
        <v>159</v>
      </c>
      <c r="BM1" s="124" t="s">
        <v>160</v>
      </c>
      <c r="BN1" s="124" t="s">
        <v>161</v>
      </c>
      <c r="BO1" s="124" t="s">
        <v>162</v>
      </c>
      <c r="BP1" s="124" t="s">
        <v>151</v>
      </c>
      <c r="BQ1" s="124" t="s">
        <v>163</v>
      </c>
      <c r="BR1" s="124" t="s">
        <v>164</v>
      </c>
      <c r="BS1" s="124" t="s">
        <v>165</v>
      </c>
      <c r="BT1" s="124" t="s">
        <v>166</v>
      </c>
      <c r="BU1" s="124" t="s">
        <v>167</v>
      </c>
      <c r="BV1" s="124" t="s">
        <v>168</v>
      </c>
      <c r="BW1" s="124" t="s">
        <v>169</v>
      </c>
      <c r="BX1" s="124" t="s">
        <v>170</v>
      </c>
      <c r="BY1" s="124" t="s">
        <v>171</v>
      </c>
      <c r="BZ1" s="124" t="s">
        <v>172</v>
      </c>
      <c r="CA1" s="124" t="s">
        <v>173</v>
      </c>
      <c r="CB1" s="124" t="s">
        <v>174</v>
      </c>
      <c r="CC1" s="124" t="s">
        <v>175</v>
      </c>
      <c r="CD1" s="124" t="s">
        <v>176</v>
      </c>
      <c r="CE1" s="124" t="s">
        <v>177</v>
      </c>
      <c r="CF1" s="124" t="s">
        <v>178</v>
      </c>
      <c r="CG1" s="124" t="s">
        <v>179</v>
      </c>
      <c r="CH1" s="124" t="s">
        <v>180</v>
      </c>
      <c r="CI1" s="124" t="s">
        <v>181</v>
      </c>
      <c r="CJ1" s="124" t="s">
        <v>182</v>
      </c>
      <c r="CK1" s="124" t="s">
        <v>183</v>
      </c>
      <c r="CL1" s="124" t="s">
        <v>184</v>
      </c>
      <c r="CM1" s="124" t="s">
        <v>185</v>
      </c>
      <c r="CN1" s="124" t="s">
        <v>186</v>
      </c>
      <c r="CO1" s="124" t="s">
        <v>187</v>
      </c>
      <c r="CP1" s="127" t="s">
        <v>188</v>
      </c>
      <c r="CQ1" s="124" t="s">
        <v>189</v>
      </c>
      <c r="CR1" s="127" t="s">
        <v>190</v>
      </c>
      <c r="CS1" s="127" t="s">
        <v>191</v>
      </c>
      <c r="CT1" s="127" t="s">
        <v>192</v>
      </c>
      <c r="CU1" s="124" t="s">
        <v>193</v>
      </c>
      <c r="CV1" s="124" t="s">
        <v>194</v>
      </c>
      <c r="CW1" s="124" t="s">
        <v>195</v>
      </c>
      <c r="CX1" s="124" t="s">
        <v>196</v>
      </c>
      <c r="CY1" s="124" t="s">
        <v>197</v>
      </c>
      <c r="CZ1" s="124" t="s">
        <v>198</v>
      </c>
      <c r="DA1" s="124" t="s">
        <v>199</v>
      </c>
      <c r="DB1" s="124" t="s">
        <v>200</v>
      </c>
      <c r="DC1" s="124" t="s">
        <v>201</v>
      </c>
      <c r="DD1" s="124" t="s">
        <v>202</v>
      </c>
      <c r="DE1" s="124" t="s">
        <v>203</v>
      </c>
      <c r="DF1" s="124" t="s">
        <v>204</v>
      </c>
      <c r="DG1" s="127" t="s">
        <v>205</v>
      </c>
      <c r="DH1" s="124" t="s">
        <v>206</v>
      </c>
      <c r="DI1" s="124" t="s">
        <v>207</v>
      </c>
      <c r="DJ1" s="124" t="s">
        <v>208</v>
      </c>
      <c r="DK1" s="127" t="s">
        <v>209</v>
      </c>
      <c r="DL1" s="128" t="s">
        <v>210</v>
      </c>
      <c r="DM1" s="124" t="s">
        <v>211</v>
      </c>
      <c r="DN1" s="124" t="s">
        <v>212</v>
      </c>
      <c r="DO1" s="127" t="s">
        <v>213</v>
      </c>
      <c r="DP1" s="124" t="s">
        <v>214</v>
      </c>
      <c r="DQ1" s="124" t="s">
        <v>215</v>
      </c>
      <c r="DR1" s="124" t="s">
        <v>216</v>
      </c>
      <c r="DS1" s="127" t="s">
        <v>217</v>
      </c>
      <c r="DT1" s="124" t="s">
        <v>218</v>
      </c>
      <c r="DU1" s="124" t="s">
        <v>219</v>
      </c>
      <c r="DV1" s="124" t="s">
        <v>220</v>
      </c>
      <c r="DW1" s="124" t="s">
        <v>221</v>
      </c>
      <c r="DX1" s="124" t="s">
        <v>222</v>
      </c>
      <c r="EA1" s="124" t="s">
        <v>225</v>
      </c>
      <c r="EB1" s="124" t="s">
        <v>226</v>
      </c>
      <c r="EC1" s="129" t="s">
        <v>227</v>
      </c>
      <c r="ED1" s="129" t="s">
        <v>228</v>
      </c>
      <c r="EE1" s="129" t="s">
        <v>229</v>
      </c>
      <c r="EF1" s="130" t="s">
        <v>230</v>
      </c>
      <c r="EG1" s="129" t="s">
        <v>231</v>
      </c>
      <c r="EH1" s="129" t="s">
        <v>232</v>
      </c>
      <c r="EI1" s="129" t="s">
        <v>233</v>
      </c>
      <c r="EJ1" s="129" t="s">
        <v>234</v>
      </c>
      <c r="EK1" s="129" t="s">
        <v>235</v>
      </c>
      <c r="EL1" s="129" t="s">
        <v>236</v>
      </c>
      <c r="EM1" s="129" t="s">
        <v>237</v>
      </c>
      <c r="EN1" s="130" t="s">
        <v>238</v>
      </c>
      <c r="EO1" s="129" t="s">
        <v>239</v>
      </c>
      <c r="EP1" s="130" t="s">
        <v>240</v>
      </c>
      <c r="EQ1" s="129" t="s">
        <v>241</v>
      </c>
      <c r="ER1" s="130" t="s">
        <v>242</v>
      </c>
      <c r="ES1" s="129" t="s">
        <v>243</v>
      </c>
      <c r="ET1" s="129" t="s">
        <v>244</v>
      </c>
      <c r="EU1" s="130" t="s">
        <v>245</v>
      </c>
      <c r="EV1" s="129" t="s">
        <v>246</v>
      </c>
      <c r="EW1" s="129" t="s">
        <v>247</v>
      </c>
      <c r="EX1" s="129" t="s">
        <v>248</v>
      </c>
      <c r="EY1" s="129" t="s">
        <v>249</v>
      </c>
      <c r="EZ1" s="130" t="s">
        <v>250</v>
      </c>
      <c r="FA1" s="130" t="s">
        <v>251</v>
      </c>
      <c r="FB1" s="130" t="s">
        <v>252</v>
      </c>
      <c r="FC1" s="130" t="s">
        <v>253</v>
      </c>
      <c r="FD1" s="130" t="s">
        <v>254</v>
      </c>
      <c r="FE1" s="124" t="s">
        <v>255</v>
      </c>
      <c r="FF1" s="124" t="s">
        <v>256</v>
      </c>
      <c r="FG1" s="130" t="s">
        <v>257</v>
      </c>
      <c r="FH1" s="130" t="s">
        <v>258</v>
      </c>
      <c r="FI1" s="130" t="s">
        <v>259</v>
      </c>
      <c r="FJ1" s="131" t="s">
        <v>260</v>
      </c>
      <c r="FK1" s="130" t="s">
        <v>261</v>
      </c>
      <c r="FL1" s="130" t="s">
        <v>262</v>
      </c>
      <c r="FM1" s="130" t="s">
        <v>263</v>
      </c>
      <c r="FN1" s="130" t="s">
        <v>264</v>
      </c>
      <c r="FO1" s="130" t="s">
        <v>265</v>
      </c>
      <c r="FP1" s="130" t="s">
        <v>266</v>
      </c>
      <c r="FQ1" s="130" t="s">
        <v>267</v>
      </c>
      <c r="FR1" s="130" t="s">
        <v>268</v>
      </c>
      <c r="FS1" s="130" t="s">
        <v>269</v>
      </c>
      <c r="FT1" s="130" t="s">
        <v>270</v>
      </c>
      <c r="FU1" s="130" t="s">
        <v>271</v>
      </c>
      <c r="FV1" s="130" t="s">
        <v>272</v>
      </c>
      <c r="FW1" s="130" t="s">
        <v>273</v>
      </c>
      <c r="FX1" s="130" t="s">
        <v>274</v>
      </c>
      <c r="FY1" s="130" t="s">
        <v>275</v>
      </c>
      <c r="FZ1" s="130" t="s">
        <v>276</v>
      </c>
      <c r="GA1" s="130" t="s">
        <v>277</v>
      </c>
      <c r="GB1" s="130" t="s">
        <v>278</v>
      </c>
      <c r="GC1" s="130" t="s">
        <v>279</v>
      </c>
      <c r="GD1" s="130" t="s">
        <v>280</v>
      </c>
      <c r="GE1" s="130" t="s">
        <v>281</v>
      </c>
      <c r="GF1" s="130" t="s">
        <v>282</v>
      </c>
      <c r="GG1" s="130" t="s">
        <v>283</v>
      </c>
      <c r="GH1" s="130" t="s">
        <v>284</v>
      </c>
      <c r="GI1" s="124" t="s">
        <v>285</v>
      </c>
      <c r="GJ1" s="124" t="s">
        <v>286</v>
      </c>
      <c r="GK1" s="130" t="s">
        <v>287</v>
      </c>
      <c r="GL1" s="130" t="s">
        <v>288</v>
      </c>
      <c r="GM1" s="130" t="s">
        <v>289</v>
      </c>
      <c r="GN1" s="130" t="s">
        <v>290</v>
      </c>
      <c r="GO1" s="130" t="s">
        <v>291</v>
      </c>
      <c r="GP1" s="130" t="s">
        <v>292</v>
      </c>
      <c r="GQ1" s="130" t="s">
        <v>293</v>
      </c>
      <c r="GR1" s="130" t="s">
        <v>294</v>
      </c>
      <c r="GS1" s="130" t="s">
        <v>295</v>
      </c>
      <c r="GT1" s="130" t="s">
        <v>296</v>
      </c>
      <c r="GU1" s="130" t="s">
        <v>297</v>
      </c>
      <c r="GV1" s="130" t="s">
        <v>298</v>
      </c>
      <c r="GW1" s="130" t="s">
        <v>299</v>
      </c>
      <c r="GX1" s="130" t="s">
        <v>300</v>
      </c>
      <c r="GY1" s="130" t="s">
        <v>301</v>
      </c>
      <c r="GZ1" s="130" t="s">
        <v>302</v>
      </c>
      <c r="HA1" s="130" t="s">
        <v>303</v>
      </c>
      <c r="HB1" s="130" t="s">
        <v>304</v>
      </c>
      <c r="HC1" s="130" t="s">
        <v>305</v>
      </c>
      <c r="HD1" s="130" t="s">
        <v>306</v>
      </c>
      <c r="HE1" s="130" t="s">
        <v>307</v>
      </c>
      <c r="HF1" s="130" t="s">
        <v>308</v>
      </c>
      <c r="HG1" s="130" t="s">
        <v>309</v>
      </c>
      <c r="HH1" s="130" t="s">
        <v>310</v>
      </c>
      <c r="HI1" s="130" t="s">
        <v>311</v>
      </c>
      <c r="HJ1" s="130" t="s">
        <v>312</v>
      </c>
      <c r="HK1" s="130" t="s">
        <v>313</v>
      </c>
      <c r="HL1" s="130" t="s">
        <v>314</v>
      </c>
      <c r="HM1" s="124" t="s">
        <v>315</v>
      </c>
      <c r="HN1" s="124" t="s">
        <v>316</v>
      </c>
      <c r="HO1" s="130" t="s">
        <v>317</v>
      </c>
      <c r="HP1" s="130" t="s">
        <v>318</v>
      </c>
      <c r="HQ1" s="130" t="s">
        <v>319</v>
      </c>
      <c r="HR1" s="130" t="s">
        <v>320</v>
      </c>
      <c r="HS1" s="129" t="s">
        <v>321</v>
      </c>
      <c r="HT1" s="129" t="s">
        <v>322</v>
      </c>
      <c r="HU1" s="129" t="s">
        <v>323</v>
      </c>
      <c r="HV1" s="129" t="s">
        <v>324</v>
      </c>
      <c r="HW1" s="129" t="s">
        <v>325</v>
      </c>
      <c r="HX1" s="129" t="s">
        <v>326</v>
      </c>
      <c r="HY1" s="129" t="s">
        <v>327</v>
      </c>
      <c r="HZ1" s="130" t="s">
        <v>328</v>
      </c>
      <c r="IA1" s="130" t="s">
        <v>329</v>
      </c>
      <c r="IB1" s="130" t="s">
        <v>330</v>
      </c>
      <c r="IC1" s="130" t="s">
        <v>331</v>
      </c>
      <c r="ID1" s="130" t="s">
        <v>332</v>
      </c>
      <c r="IE1" s="130" t="s">
        <v>333</v>
      </c>
      <c r="IF1" s="130" t="s">
        <v>334</v>
      </c>
      <c r="IG1" s="130" t="s">
        <v>335</v>
      </c>
      <c r="IH1" s="130" t="s">
        <v>336</v>
      </c>
      <c r="II1" s="130" t="s">
        <v>337</v>
      </c>
      <c r="IJ1" s="130" t="s">
        <v>338</v>
      </c>
      <c r="IK1" s="130" t="s">
        <v>339</v>
      </c>
      <c r="IL1" s="130" t="s">
        <v>340</v>
      </c>
      <c r="IM1" s="130" t="s">
        <v>341</v>
      </c>
      <c r="IN1" s="130" t="s">
        <v>342</v>
      </c>
      <c r="IO1" s="130" t="s">
        <v>343</v>
      </c>
      <c r="IP1" s="130" t="s">
        <v>344</v>
      </c>
      <c r="IQ1" s="124" t="s">
        <v>345</v>
      </c>
      <c r="IR1" s="124" t="s">
        <v>346</v>
      </c>
      <c r="IS1" s="129" t="s">
        <v>347</v>
      </c>
      <c r="IT1" s="129" t="s">
        <v>348</v>
      </c>
      <c r="IU1" s="129" t="s">
        <v>349</v>
      </c>
      <c r="IV1" s="130" t="s">
        <v>350</v>
      </c>
      <c r="IW1" s="129" t="s">
        <v>351</v>
      </c>
      <c r="IX1" s="129" t="s">
        <v>352</v>
      </c>
      <c r="IY1" s="129" t="s">
        <v>353</v>
      </c>
      <c r="IZ1" s="129" t="s">
        <v>354</v>
      </c>
      <c r="JA1" s="129" t="s">
        <v>355</v>
      </c>
      <c r="JB1" s="129" t="s">
        <v>356</v>
      </c>
      <c r="JC1" s="129" t="s">
        <v>357</v>
      </c>
      <c r="JD1" s="130" t="s">
        <v>358</v>
      </c>
      <c r="JE1" s="130" t="s">
        <v>359</v>
      </c>
      <c r="JF1" s="130" t="s">
        <v>360</v>
      </c>
      <c r="JG1" s="130" t="s">
        <v>361</v>
      </c>
      <c r="JH1" s="130" t="s">
        <v>362</v>
      </c>
      <c r="JI1" s="130" t="s">
        <v>363</v>
      </c>
      <c r="JJ1" s="130" t="s">
        <v>364</v>
      </c>
      <c r="JK1" s="130" t="s">
        <v>365</v>
      </c>
      <c r="JL1" s="130" t="s">
        <v>366</v>
      </c>
      <c r="JM1" s="130" t="s">
        <v>367</v>
      </c>
      <c r="JN1" s="130" t="s">
        <v>368</v>
      </c>
      <c r="JO1" s="130" t="s">
        <v>369</v>
      </c>
      <c r="JP1" s="130" t="s">
        <v>370</v>
      </c>
      <c r="JQ1" s="130" t="s">
        <v>371</v>
      </c>
      <c r="JR1" s="130" t="s">
        <v>372</v>
      </c>
      <c r="JS1" s="130" t="s">
        <v>373</v>
      </c>
      <c r="JT1" s="130" t="s">
        <v>374</v>
      </c>
      <c r="JU1" s="124" t="s">
        <v>375</v>
      </c>
      <c r="JV1" s="124" t="s">
        <v>376</v>
      </c>
      <c r="JW1" s="124" t="s">
        <v>377</v>
      </c>
      <c r="JX1" s="124" t="s">
        <v>378</v>
      </c>
      <c r="JY1" s="124" t="s">
        <v>379</v>
      </c>
      <c r="JZ1" s="132" t="s">
        <v>380</v>
      </c>
      <c r="KA1" s="132" t="s">
        <v>381</v>
      </c>
      <c r="KB1" s="132" t="s">
        <v>382</v>
      </c>
      <c r="KC1" s="132" t="s">
        <v>383</v>
      </c>
      <c r="KD1" s="125" t="s">
        <v>384</v>
      </c>
      <c r="KE1" s="125" t="s">
        <v>385</v>
      </c>
      <c r="KF1" s="125" t="s">
        <v>386</v>
      </c>
      <c r="KG1" s="125" t="s">
        <v>387</v>
      </c>
      <c r="KH1" s="125" t="s">
        <v>388</v>
      </c>
      <c r="KI1" s="125" t="s">
        <v>389</v>
      </c>
      <c r="KJ1" s="125" t="s">
        <v>390</v>
      </c>
      <c r="KK1" s="125" t="s">
        <v>93</v>
      </c>
      <c r="KL1" s="125" t="s">
        <v>94</v>
      </c>
      <c r="KM1" s="125" t="s">
        <v>391</v>
      </c>
      <c r="KN1" s="125" t="s">
        <v>392</v>
      </c>
      <c r="KO1" s="125" t="s">
        <v>393</v>
      </c>
      <c r="KP1" s="125" t="s">
        <v>394</v>
      </c>
      <c r="KQ1" s="125" t="s">
        <v>395</v>
      </c>
      <c r="KR1" s="125" t="s">
        <v>396</v>
      </c>
      <c r="KS1" s="125" t="s">
        <v>397</v>
      </c>
      <c r="KU1" s="124" t="s">
        <v>398</v>
      </c>
      <c r="KV1" s="124" t="s">
        <v>399</v>
      </c>
      <c r="KW1" s="124" t="s">
        <v>400</v>
      </c>
      <c r="KX1" s="124" t="s">
        <v>401</v>
      </c>
      <c r="KY1" s="124" t="s">
        <v>402</v>
      </c>
      <c r="KZ1" s="124" t="s">
        <v>403</v>
      </c>
      <c r="LA1" s="124" t="s">
        <v>404</v>
      </c>
      <c r="LB1" s="124" t="s">
        <v>405</v>
      </c>
      <c r="LC1" s="124" t="s">
        <v>406</v>
      </c>
      <c r="LD1" s="124" t="s">
        <v>407</v>
      </c>
      <c r="LE1" s="124" t="s">
        <v>408</v>
      </c>
      <c r="LF1" s="124" t="s">
        <v>409</v>
      </c>
      <c r="LG1" s="124" t="s">
        <v>410</v>
      </c>
      <c r="LH1" s="124" t="s">
        <v>411</v>
      </c>
      <c r="LI1" s="124" t="s">
        <v>412</v>
      </c>
      <c r="LJ1" s="124" t="s">
        <v>413</v>
      </c>
      <c r="LK1" s="124" t="s">
        <v>414</v>
      </c>
      <c r="LL1" s="124" t="s">
        <v>415</v>
      </c>
      <c r="LM1" s="124" t="s">
        <v>416</v>
      </c>
      <c r="LN1" s="124" t="s">
        <v>417</v>
      </c>
      <c r="LO1" s="124" t="s">
        <v>418</v>
      </c>
      <c r="LP1" s="124" t="s">
        <v>419</v>
      </c>
      <c r="LQ1" s="124" t="s">
        <v>420</v>
      </c>
      <c r="LR1" s="124" t="s">
        <v>421</v>
      </c>
      <c r="LS1" s="124" t="s">
        <v>422</v>
      </c>
      <c r="LT1" s="124" t="s">
        <v>423</v>
      </c>
      <c r="LU1" s="124" t="s">
        <v>424</v>
      </c>
      <c r="LV1" s="124" t="s">
        <v>425</v>
      </c>
      <c r="LW1" s="124" t="s">
        <v>426</v>
      </c>
      <c r="LX1" s="124" t="s">
        <v>427</v>
      </c>
      <c r="LY1" s="124" t="s">
        <v>428</v>
      </c>
      <c r="LZ1" s="124" t="s">
        <v>429</v>
      </c>
      <c r="MA1" s="124" t="s">
        <v>430</v>
      </c>
      <c r="MB1" s="124" t="s">
        <v>431</v>
      </c>
      <c r="MC1" s="124" t="s">
        <v>432</v>
      </c>
      <c r="MD1" s="124" t="s">
        <v>433</v>
      </c>
      <c r="ME1" s="124" t="s">
        <v>434</v>
      </c>
      <c r="MF1" s="124" t="s">
        <v>435</v>
      </c>
      <c r="MG1" s="124" t="s">
        <v>436</v>
      </c>
      <c r="MH1" s="124" t="s">
        <v>437</v>
      </c>
      <c r="MI1" s="124" t="s">
        <v>438</v>
      </c>
      <c r="MJ1" s="124" t="s">
        <v>439</v>
      </c>
      <c r="MK1" s="124" t="s">
        <v>440</v>
      </c>
      <c r="ML1" s="124" t="s">
        <v>441</v>
      </c>
    </row>
    <row r="2">
      <c r="A2" s="6" t="s">
        <v>13</v>
      </c>
      <c r="B2" s="7" t="s">
        <v>14</v>
      </c>
      <c r="I2" s="9" t="s">
        <v>15</v>
      </c>
      <c r="J2" s="9" t="s">
        <v>15</v>
      </c>
      <c r="K2" s="9" t="s">
        <v>15</v>
      </c>
      <c r="L2" s="9" t="s">
        <v>15</v>
      </c>
      <c r="M2" s="9" t="s">
        <v>15</v>
      </c>
      <c r="N2" s="9" t="s">
        <v>15</v>
      </c>
      <c r="O2" s="193" t="s">
        <v>15</v>
      </c>
    </row>
    <row r="3">
      <c r="A3" s="13" t="s">
        <v>16</v>
      </c>
      <c r="B3" s="14"/>
      <c r="I3" s="9" t="s">
        <v>15</v>
      </c>
      <c r="J3" s="9" t="s">
        <v>15</v>
      </c>
      <c r="K3" s="9" t="s">
        <v>15</v>
      </c>
      <c r="L3" s="9" t="s">
        <v>15</v>
      </c>
      <c r="M3" s="9" t="s">
        <v>15</v>
      </c>
      <c r="N3" s="9" t="s">
        <v>15</v>
      </c>
      <c r="O3" s="193" t="s">
        <v>15</v>
      </c>
    </row>
    <row r="4">
      <c r="A4" s="13" t="s">
        <v>17</v>
      </c>
      <c r="B4" s="14"/>
      <c r="I4" s="9" t="s">
        <v>15</v>
      </c>
      <c r="J4" s="9" t="s">
        <v>15</v>
      </c>
      <c r="K4" s="9" t="s">
        <v>15</v>
      </c>
      <c r="L4" s="9" t="s">
        <v>15</v>
      </c>
      <c r="M4" s="9" t="s">
        <v>15</v>
      </c>
      <c r="N4" s="9" t="s">
        <v>15</v>
      </c>
      <c r="O4" s="193" t="s">
        <v>15</v>
      </c>
    </row>
    <row r="5">
      <c r="A5" s="13" t="s">
        <v>18</v>
      </c>
      <c r="B5" s="14"/>
      <c r="I5" s="9" t="s">
        <v>15</v>
      </c>
      <c r="J5" s="9" t="s">
        <v>15</v>
      </c>
      <c r="K5" s="9" t="s">
        <v>15</v>
      </c>
      <c r="L5" s="9" t="s">
        <v>15</v>
      </c>
      <c r="M5" s="9" t="s">
        <v>15</v>
      </c>
      <c r="N5" s="9" t="s">
        <v>15</v>
      </c>
      <c r="O5" s="193" t="s">
        <v>15</v>
      </c>
    </row>
    <row r="6">
      <c r="A6" s="13" t="s">
        <v>19</v>
      </c>
      <c r="B6" s="17"/>
      <c r="I6" s="9" t="s">
        <v>15</v>
      </c>
      <c r="J6" s="9" t="s">
        <v>15</v>
      </c>
      <c r="K6" s="9" t="s">
        <v>15</v>
      </c>
      <c r="L6" s="9" t="s">
        <v>15</v>
      </c>
      <c r="M6" s="9" t="s">
        <v>15</v>
      </c>
      <c r="N6" s="9" t="s">
        <v>15</v>
      </c>
      <c r="O6" s="193" t="s">
        <v>15</v>
      </c>
    </row>
    <row r="7">
      <c r="A7" s="98" t="s">
        <v>20</v>
      </c>
      <c r="B7" s="101" t="s">
        <v>21</v>
      </c>
      <c r="C7" s="151">
        <v>8.0</v>
      </c>
      <c r="D7" s="151">
        <v>1.0</v>
      </c>
      <c r="E7" s="150" t="s">
        <v>443</v>
      </c>
      <c r="F7" s="153" t="s">
        <v>445</v>
      </c>
      <c r="G7" s="150" t="s">
        <v>446</v>
      </c>
      <c r="H7" s="150" t="s">
        <v>447</v>
      </c>
      <c r="I7" s="194">
        <v>79.0</v>
      </c>
      <c r="J7" s="9" t="s">
        <v>15</v>
      </c>
      <c r="K7" s="9" t="s">
        <v>15</v>
      </c>
      <c r="L7" s="9" t="s">
        <v>15</v>
      </c>
      <c r="M7" s="9" t="s">
        <v>15</v>
      </c>
      <c r="N7" s="9" t="s">
        <v>15</v>
      </c>
      <c r="O7" s="193" t="s">
        <v>15</v>
      </c>
      <c r="P7" s="151">
        <v>356.0</v>
      </c>
      <c r="Q7" s="154">
        <v>42975.0</v>
      </c>
      <c r="R7" s="155">
        <v>0.50625</v>
      </c>
      <c r="S7" s="150" t="s">
        <v>448</v>
      </c>
      <c r="T7" s="155">
        <v>0.5125347222222222</v>
      </c>
      <c r="U7" s="154">
        <v>42975.0</v>
      </c>
      <c r="V7" s="154">
        <v>42975.0</v>
      </c>
      <c r="W7" s="155">
        <v>0.10694444444444444</v>
      </c>
      <c r="X7" s="155">
        <v>0.6152777777777778</v>
      </c>
      <c r="Y7" s="155">
        <v>0.6180555555555556</v>
      </c>
      <c r="Z7" s="156">
        <v>0.0060648148148148145</v>
      </c>
      <c r="AA7" s="157"/>
      <c r="AB7" s="157"/>
      <c r="AC7" s="157"/>
      <c r="AD7" s="157"/>
      <c r="AE7" s="157"/>
      <c r="AF7" s="157"/>
      <c r="AG7" s="157"/>
      <c r="AH7" s="157"/>
      <c r="AI7" s="157"/>
      <c r="AJ7" s="157"/>
      <c r="AK7" s="157"/>
      <c r="AL7" s="157"/>
      <c r="AM7" s="157"/>
      <c r="AN7" s="157"/>
      <c r="AO7" s="151">
        <v>0.5</v>
      </c>
      <c r="AP7" s="151">
        <v>3.55</v>
      </c>
      <c r="AQ7" s="153"/>
      <c r="AR7" s="153"/>
      <c r="AS7" s="153"/>
      <c r="AT7" s="155">
        <v>0.4774305555555556</v>
      </c>
      <c r="AU7" s="151">
        <v>7.388</v>
      </c>
      <c r="AV7" s="151">
        <v>45.0</v>
      </c>
      <c r="AW7" s="151">
        <v>215.0</v>
      </c>
      <c r="AX7" s="151">
        <v>27.1</v>
      </c>
      <c r="AY7" s="151">
        <v>139.0</v>
      </c>
      <c r="AZ7" s="151">
        <v>4.4</v>
      </c>
      <c r="BA7" s="151">
        <v>1.45</v>
      </c>
      <c r="BB7" s="151">
        <v>167.0</v>
      </c>
      <c r="BC7" s="151">
        <v>14.3</v>
      </c>
      <c r="BD7" s="151">
        <v>12.2</v>
      </c>
      <c r="BE7" s="151">
        <v>-2.1</v>
      </c>
      <c r="BF7" s="155">
        <v>0.5354513888888889</v>
      </c>
      <c r="BG7" s="158"/>
      <c r="BH7" s="151">
        <v>7.389</v>
      </c>
      <c r="BI7" s="151">
        <v>48.8</v>
      </c>
      <c r="BJ7" s="151">
        <v>273.0</v>
      </c>
      <c r="BK7" s="151">
        <v>29.5</v>
      </c>
      <c r="BL7" s="151">
        <v>143.0</v>
      </c>
      <c r="BM7" s="151">
        <v>3.7</v>
      </c>
      <c r="BN7" s="151">
        <v>1.33</v>
      </c>
      <c r="BO7" s="151">
        <v>199.0</v>
      </c>
      <c r="BP7" s="159">
        <v>12.2</v>
      </c>
      <c r="BQ7" s="158"/>
      <c r="BR7" s="153"/>
      <c r="BS7" s="153"/>
      <c r="BT7" s="153"/>
      <c r="BU7" s="153"/>
      <c r="BV7" s="153"/>
      <c r="BW7" s="153"/>
      <c r="BX7" s="153"/>
      <c r="BY7" s="153"/>
      <c r="BZ7" s="153"/>
      <c r="CA7" s="153"/>
      <c r="CB7" s="158"/>
      <c r="CC7" s="153"/>
      <c r="CD7" s="153"/>
      <c r="CE7" s="153"/>
      <c r="CF7" s="153"/>
      <c r="CG7" s="153"/>
      <c r="CH7" s="153"/>
      <c r="CI7" s="153"/>
      <c r="CJ7" s="153"/>
      <c r="CK7" s="153"/>
      <c r="CL7" s="153"/>
      <c r="CM7" s="150" t="s">
        <v>445</v>
      </c>
      <c r="CN7" s="150" t="s">
        <v>448</v>
      </c>
      <c r="CO7" s="160">
        <v>0.00625</v>
      </c>
      <c r="CP7" s="160">
        <v>0.007638888888888889</v>
      </c>
      <c r="CQ7" s="160">
        <v>0.009722222222222222</v>
      </c>
      <c r="CR7" s="150" t="s">
        <v>445</v>
      </c>
      <c r="CS7" s="160">
        <v>0.015277777777777777</v>
      </c>
      <c r="CT7" s="160">
        <v>0.016006944444444445</v>
      </c>
      <c r="CU7" s="151">
        <v>129.0</v>
      </c>
      <c r="CV7" s="151">
        <v>76.0</v>
      </c>
      <c r="CW7" s="151">
        <v>53.0</v>
      </c>
      <c r="CX7" s="151">
        <v>94.0</v>
      </c>
      <c r="CY7" s="151">
        <f t="shared" ref="CY7:CY13" si="1">(CU7+(2*CV7))/3</f>
        <v>93.66666667</v>
      </c>
      <c r="CZ7" s="150" t="s">
        <v>449</v>
      </c>
      <c r="DA7" s="150" t="s">
        <v>449</v>
      </c>
      <c r="DB7" s="150" t="s">
        <v>449</v>
      </c>
      <c r="DC7" s="150" t="s">
        <v>449</v>
      </c>
      <c r="DD7" s="195" t="str">
        <f t="shared" ref="DD7:DD12" si="2">(DA7*2+CZ7)/3</f>
        <v>#VALUE!</v>
      </c>
      <c r="DE7" s="151">
        <v>141.0</v>
      </c>
      <c r="DF7" s="151">
        <v>73.0</v>
      </c>
      <c r="DG7" s="160">
        <v>0.017013888888888887</v>
      </c>
      <c r="DH7" s="151">
        <f t="shared" ref="DH7:DH20" si="3">((2 * DF7) + DE7)/3</f>
        <v>95.66666667</v>
      </c>
      <c r="DI7" s="151">
        <v>123.0</v>
      </c>
      <c r="DJ7" s="151">
        <v>73.0</v>
      </c>
      <c r="DK7" s="160">
        <v>0.010034722222222223</v>
      </c>
      <c r="DL7" s="153"/>
      <c r="DM7" s="151">
        <v>82.0</v>
      </c>
      <c r="DN7" s="151">
        <v>139.0</v>
      </c>
      <c r="DO7" s="160">
        <v>0.00369212962962963</v>
      </c>
      <c r="DP7" s="151">
        <f t="shared" ref="DP7:DP20" si="4">(DN7+DM7*2)/3</f>
        <v>101</v>
      </c>
      <c r="DQ7" s="151">
        <v>61.0</v>
      </c>
      <c r="DR7" s="151">
        <v>133.0</v>
      </c>
      <c r="DS7" s="160">
        <v>4.2824074074074075E-4</v>
      </c>
      <c r="DT7" s="151">
        <f t="shared" ref="DT7:DT20" si="5">(DQ7*2+DR7)/3</f>
        <v>85</v>
      </c>
      <c r="DU7" s="151">
        <v>136.0</v>
      </c>
      <c r="DV7" s="151">
        <v>80.0</v>
      </c>
      <c r="DW7" s="151">
        <v>124.0</v>
      </c>
      <c r="DX7" s="151">
        <v>76.0</v>
      </c>
      <c r="EA7" s="150" t="s">
        <v>450</v>
      </c>
      <c r="EB7" s="153"/>
      <c r="EC7" s="153"/>
      <c r="ED7" s="153"/>
      <c r="EE7" s="153"/>
      <c r="EF7" s="153"/>
      <c r="EG7" s="153"/>
      <c r="EH7" s="153"/>
      <c r="EI7" s="153"/>
      <c r="EJ7" s="153"/>
      <c r="EK7" s="153"/>
      <c r="EL7" s="153"/>
      <c r="EM7" s="153"/>
      <c r="EN7" s="153"/>
      <c r="EO7" s="153"/>
      <c r="EP7" s="153"/>
      <c r="EQ7" s="153"/>
      <c r="ER7" s="153"/>
      <c r="ES7" s="153"/>
      <c r="ET7" s="153"/>
      <c r="EU7" s="153"/>
      <c r="EV7" s="153"/>
      <c r="EW7" s="153"/>
      <c r="EX7" s="153"/>
      <c r="EY7" s="153"/>
      <c r="EZ7" s="153"/>
      <c r="FA7" s="153"/>
      <c r="FB7" s="153"/>
      <c r="FC7" s="153"/>
      <c r="FD7" s="153"/>
      <c r="FE7" s="153"/>
      <c r="FF7" s="153"/>
      <c r="FG7" s="153"/>
      <c r="FH7" s="153"/>
      <c r="FI7" s="153"/>
      <c r="FJ7" s="153"/>
      <c r="FK7" s="153"/>
      <c r="FL7" s="153"/>
      <c r="FM7" s="153"/>
      <c r="FN7" s="153"/>
      <c r="FO7" s="153"/>
      <c r="FP7" s="153"/>
      <c r="FQ7" s="153"/>
      <c r="FR7" s="153"/>
      <c r="FS7" s="153"/>
      <c r="FT7" s="153"/>
      <c r="FU7" s="153"/>
      <c r="FV7" s="153"/>
      <c r="FW7" s="153"/>
      <c r="FX7" s="153"/>
      <c r="FY7" s="153"/>
      <c r="FZ7" s="153"/>
      <c r="GA7" s="153"/>
      <c r="GB7" s="153"/>
      <c r="GC7" s="153"/>
      <c r="GD7" s="153"/>
      <c r="GE7" s="153"/>
      <c r="GF7" s="153"/>
      <c r="GG7" s="153"/>
      <c r="GH7" s="153"/>
      <c r="GI7" s="153"/>
      <c r="GJ7" s="153"/>
      <c r="GK7" s="153"/>
      <c r="GL7" s="153"/>
      <c r="GM7" s="153"/>
      <c r="GN7" s="153"/>
      <c r="GO7" s="153"/>
      <c r="GP7" s="153"/>
      <c r="GQ7" s="153"/>
      <c r="GR7" s="153"/>
      <c r="GS7" s="153"/>
      <c r="GT7" s="153"/>
      <c r="GU7" s="153"/>
      <c r="GV7" s="153"/>
      <c r="GW7" s="153"/>
      <c r="GX7" s="153"/>
      <c r="GY7" s="153"/>
      <c r="GZ7" s="153"/>
      <c r="HA7" s="153"/>
      <c r="HB7" s="153"/>
      <c r="HC7" s="153"/>
      <c r="HD7" s="153"/>
      <c r="HE7" s="153"/>
      <c r="HF7" s="153"/>
      <c r="HG7" s="153"/>
      <c r="HH7" s="153"/>
      <c r="HI7" s="153"/>
      <c r="HJ7" s="153"/>
      <c r="HK7" s="153"/>
      <c r="HL7" s="153"/>
      <c r="HM7" s="153"/>
      <c r="HN7" s="153"/>
      <c r="HO7" s="153"/>
      <c r="HP7" s="153"/>
      <c r="HQ7" s="153"/>
      <c r="HR7" s="153"/>
      <c r="HS7" s="153"/>
      <c r="HT7" s="153"/>
      <c r="HU7" s="153"/>
      <c r="HV7" s="153"/>
      <c r="HW7" s="153"/>
      <c r="HX7" s="153"/>
      <c r="HY7" s="153"/>
      <c r="HZ7" s="153"/>
      <c r="IA7" s="153"/>
      <c r="IB7" s="153"/>
      <c r="IC7" s="153"/>
      <c r="ID7" s="153"/>
      <c r="IE7" s="153"/>
      <c r="IF7" s="153"/>
      <c r="IG7" s="153"/>
      <c r="IH7" s="153"/>
      <c r="II7" s="153"/>
      <c r="IJ7" s="153"/>
      <c r="IK7" s="153"/>
      <c r="IL7" s="153"/>
      <c r="IM7" s="153"/>
      <c r="IN7" s="153"/>
      <c r="IO7" s="153"/>
      <c r="IP7" s="153"/>
      <c r="IQ7" s="153"/>
      <c r="IR7" s="153"/>
      <c r="IS7" s="153"/>
      <c r="IT7" s="153"/>
      <c r="IU7" s="153"/>
      <c r="IV7" s="153"/>
      <c r="IW7" s="153"/>
      <c r="IX7" s="153"/>
      <c r="IY7" s="153"/>
      <c r="IZ7" s="153"/>
      <c r="JA7" s="153"/>
      <c r="JB7" s="153"/>
      <c r="JC7" s="153"/>
      <c r="JD7" s="153"/>
      <c r="JE7" s="153"/>
      <c r="JF7" s="153"/>
      <c r="JG7" s="153"/>
      <c r="JH7" s="153"/>
      <c r="JI7" s="153"/>
      <c r="JJ7" s="153"/>
      <c r="JK7" s="153"/>
      <c r="JL7" s="153"/>
      <c r="JM7" s="153"/>
      <c r="JN7" s="153"/>
      <c r="JO7" s="153"/>
      <c r="JP7" s="153"/>
      <c r="JQ7" s="153"/>
      <c r="JR7" s="153"/>
      <c r="JS7" s="153"/>
      <c r="JT7" s="153"/>
      <c r="JU7" s="153"/>
      <c r="JV7" s="153"/>
      <c r="JW7" s="196">
        <v>42899.0</v>
      </c>
      <c r="JX7" s="196">
        <v>42962.0</v>
      </c>
      <c r="JY7" s="153"/>
      <c r="JZ7" s="153"/>
      <c r="KA7" s="153"/>
      <c r="KB7" s="153"/>
      <c r="KC7" s="153"/>
      <c r="KD7" s="150" t="s">
        <v>451</v>
      </c>
      <c r="KE7" s="153"/>
      <c r="KF7" s="153"/>
      <c r="KG7" s="153"/>
      <c r="KH7" s="151">
        <f t="shared" ref="KH7:KH47" si="6">P7</f>
        <v>356</v>
      </c>
      <c r="KI7" s="151">
        <v>167.0</v>
      </c>
      <c r="KJ7" s="151">
        <v>199.0</v>
      </c>
      <c r="KK7" s="151">
        <v>8.0</v>
      </c>
      <c r="KL7" s="151">
        <v>1.0</v>
      </c>
      <c r="KM7" s="153"/>
      <c r="KN7" s="153"/>
      <c r="KO7" s="153"/>
      <c r="KP7" s="153"/>
      <c r="KQ7" s="153"/>
      <c r="KR7" s="153"/>
      <c r="KS7" s="153"/>
      <c r="KT7" s="153"/>
      <c r="KU7" s="153"/>
      <c r="KV7" s="153"/>
      <c r="KW7" s="153"/>
      <c r="KX7" s="153"/>
      <c r="KY7" s="153"/>
      <c r="KZ7" s="153"/>
      <c r="LA7" s="153"/>
      <c r="LB7" s="153"/>
      <c r="LC7" s="153"/>
      <c r="LD7" s="153"/>
      <c r="LE7" s="153"/>
      <c r="LF7" s="153"/>
      <c r="LG7" s="153"/>
      <c r="LH7" s="153"/>
      <c r="LI7" s="153"/>
      <c r="LJ7" s="153"/>
      <c r="LK7" s="153"/>
      <c r="LL7" s="153"/>
      <c r="LM7" s="153"/>
      <c r="LN7" s="153"/>
      <c r="LO7" s="153"/>
      <c r="LP7" s="153"/>
      <c r="LQ7" s="153"/>
      <c r="LR7" s="153"/>
      <c r="LS7" s="153"/>
      <c r="LT7" s="153"/>
      <c r="LU7" s="153"/>
      <c r="LV7" s="153"/>
      <c r="LW7" s="153"/>
      <c r="LX7" s="153"/>
      <c r="LY7" s="153"/>
      <c r="LZ7" s="153"/>
      <c r="MA7" s="153"/>
      <c r="MB7" s="153"/>
      <c r="MC7" s="153"/>
      <c r="MD7" s="153"/>
      <c r="ME7" s="153"/>
      <c r="MF7" s="153"/>
      <c r="MG7" s="153"/>
      <c r="MH7" s="153"/>
      <c r="MI7" s="153"/>
      <c r="MJ7" s="153"/>
      <c r="MK7" s="153"/>
      <c r="ML7" s="153"/>
    </row>
    <row r="8">
      <c r="A8" s="98" t="s">
        <v>22</v>
      </c>
      <c r="B8" s="14"/>
      <c r="C8" s="151">
        <v>8.0</v>
      </c>
      <c r="D8" s="151">
        <v>1.0</v>
      </c>
      <c r="E8" s="150" t="s">
        <v>443</v>
      </c>
      <c r="F8" s="153" t="s">
        <v>445</v>
      </c>
      <c r="G8" s="150" t="s">
        <v>446</v>
      </c>
      <c r="H8" s="150" t="s">
        <v>452</v>
      </c>
      <c r="I8" s="194">
        <v>68.0</v>
      </c>
      <c r="J8" s="9" t="s">
        <v>15</v>
      </c>
      <c r="K8" s="9" t="s">
        <v>15</v>
      </c>
      <c r="L8" s="9" t="s">
        <v>15</v>
      </c>
      <c r="M8" s="9" t="s">
        <v>15</v>
      </c>
      <c r="N8" s="9" t="s">
        <v>15</v>
      </c>
      <c r="O8" s="193" t="s">
        <v>15</v>
      </c>
      <c r="P8" s="151">
        <v>360.0</v>
      </c>
      <c r="Q8" s="154">
        <v>42977.0</v>
      </c>
      <c r="R8" s="155">
        <v>0.4583333333333333</v>
      </c>
      <c r="S8" s="150" t="s">
        <v>448</v>
      </c>
      <c r="T8" s="155">
        <v>0.4644097222222222</v>
      </c>
      <c r="U8" s="154">
        <v>42977.0</v>
      </c>
      <c r="V8" s="154">
        <v>42977.0</v>
      </c>
      <c r="W8" s="155">
        <v>0.5641550925925926</v>
      </c>
      <c r="X8" s="155">
        <v>0.5686805555555555</v>
      </c>
      <c r="Y8" s="155">
        <v>0.5714583333333333</v>
      </c>
      <c r="Z8" s="156">
        <v>0.0032175925925925926</v>
      </c>
      <c r="AA8" s="157"/>
      <c r="AB8" s="157"/>
      <c r="AC8" s="157"/>
      <c r="AD8" s="157"/>
      <c r="AE8" s="157"/>
      <c r="AF8" s="157"/>
      <c r="AG8" s="157"/>
      <c r="AH8" s="157"/>
      <c r="AI8" s="157"/>
      <c r="AJ8" s="157"/>
      <c r="AK8" s="157"/>
      <c r="AL8" s="157"/>
      <c r="AM8" s="157"/>
      <c r="AN8" s="157"/>
      <c r="AO8" s="151">
        <v>-1.1</v>
      </c>
      <c r="AP8" s="151">
        <v>3.8</v>
      </c>
      <c r="AQ8" s="151">
        <v>0.0</v>
      </c>
      <c r="AR8" s="151">
        <v>0.0</v>
      </c>
      <c r="AS8" s="151">
        <v>0.0</v>
      </c>
      <c r="AT8" s="155">
        <v>0.44930555555555557</v>
      </c>
      <c r="AU8" s="151">
        <v>7.405</v>
      </c>
      <c r="AV8" s="151">
        <v>46.0</v>
      </c>
      <c r="AW8" s="151">
        <v>144.0</v>
      </c>
      <c r="AX8" s="151">
        <v>28.8</v>
      </c>
      <c r="AY8" s="151">
        <v>137.0</v>
      </c>
      <c r="AZ8" s="151">
        <v>4.3</v>
      </c>
      <c r="BA8" s="151">
        <v>1.43</v>
      </c>
      <c r="BB8" s="151">
        <v>171.0</v>
      </c>
      <c r="BC8" s="151">
        <v>13.9</v>
      </c>
      <c r="BD8" s="151">
        <v>11.6</v>
      </c>
      <c r="BE8" s="151">
        <f>BD8-BC8</f>
        <v>-2.3</v>
      </c>
      <c r="BF8" s="155">
        <v>0.475</v>
      </c>
      <c r="BG8" s="158"/>
      <c r="BH8" s="151">
        <v>7.46</v>
      </c>
      <c r="BI8" s="151">
        <v>45.8</v>
      </c>
      <c r="BJ8" s="151">
        <v>337.0</v>
      </c>
      <c r="BK8" s="151">
        <v>32.6</v>
      </c>
      <c r="BL8" s="151">
        <v>140.0</v>
      </c>
      <c r="BM8" s="151">
        <v>4.3</v>
      </c>
      <c r="BN8" s="151">
        <v>1.3</v>
      </c>
      <c r="BO8" s="151">
        <v>189.0</v>
      </c>
      <c r="BP8" s="159">
        <v>11.6</v>
      </c>
      <c r="BQ8" s="150" t="s">
        <v>445</v>
      </c>
      <c r="BR8" s="153"/>
      <c r="BS8" s="153"/>
      <c r="BT8" s="153"/>
      <c r="BU8" s="153"/>
      <c r="BV8" s="153"/>
      <c r="BW8" s="153"/>
      <c r="BX8" s="153"/>
      <c r="BY8" s="153"/>
      <c r="BZ8" s="153"/>
      <c r="CA8" s="153"/>
      <c r="CB8" s="158"/>
      <c r="CC8" s="153"/>
      <c r="CD8" s="153"/>
      <c r="CE8" s="153"/>
      <c r="CF8" s="153"/>
      <c r="CG8" s="153"/>
      <c r="CH8" s="153"/>
      <c r="CI8" s="153"/>
      <c r="CJ8" s="153"/>
      <c r="CK8" s="153"/>
      <c r="CL8" s="153"/>
      <c r="CM8" s="150" t="s">
        <v>445</v>
      </c>
      <c r="CN8" s="150" t="s">
        <v>448</v>
      </c>
      <c r="CO8" s="160">
        <v>0.003472222222222222</v>
      </c>
      <c r="CP8" s="160">
        <v>0.004861111111111111</v>
      </c>
      <c r="CQ8" s="160">
        <v>0.006944444444444444</v>
      </c>
      <c r="CR8" s="150" t="s">
        <v>445</v>
      </c>
      <c r="CS8" s="156">
        <v>0.0125</v>
      </c>
      <c r="CT8" s="160">
        <v>0.013020833333333334</v>
      </c>
      <c r="CU8" s="151">
        <v>124.0</v>
      </c>
      <c r="CV8" s="151">
        <v>64.0</v>
      </c>
      <c r="CW8" s="151">
        <f>124-64</f>
        <v>60</v>
      </c>
      <c r="CX8" s="151">
        <v>84.0</v>
      </c>
      <c r="CY8" s="151">
        <f t="shared" si="1"/>
        <v>84</v>
      </c>
      <c r="CZ8" s="150" t="s">
        <v>449</v>
      </c>
      <c r="DA8" s="150" t="s">
        <v>449</v>
      </c>
      <c r="DB8" s="150" t="s">
        <v>449</v>
      </c>
      <c r="DC8" s="150" t="s">
        <v>449</v>
      </c>
      <c r="DD8" s="195" t="str">
        <f t="shared" si="2"/>
        <v>#VALUE!</v>
      </c>
      <c r="DE8" s="151">
        <v>128.0</v>
      </c>
      <c r="DF8" s="151">
        <v>61.0</v>
      </c>
      <c r="DG8" s="160">
        <v>0.0014467592592592592</v>
      </c>
      <c r="DH8" s="151">
        <f t="shared" si="3"/>
        <v>83.33333333</v>
      </c>
      <c r="DI8" s="151">
        <v>100.0</v>
      </c>
      <c r="DJ8" s="151">
        <v>52.0</v>
      </c>
      <c r="DK8" s="160">
        <v>0.006423611111111111</v>
      </c>
      <c r="DL8" s="153"/>
      <c r="DM8" s="151">
        <v>62.0</v>
      </c>
      <c r="DN8" s="151">
        <v>128.0</v>
      </c>
      <c r="DO8" s="160">
        <v>0.0016782407407407408</v>
      </c>
      <c r="DP8" s="151">
        <f t="shared" si="4"/>
        <v>84</v>
      </c>
      <c r="DQ8" s="151">
        <v>46.0</v>
      </c>
      <c r="DR8" s="151">
        <v>113.0</v>
      </c>
      <c r="DS8" s="160">
        <v>2.546296296296296E-4</v>
      </c>
      <c r="DT8" s="151">
        <f t="shared" si="5"/>
        <v>68.33333333</v>
      </c>
      <c r="DU8" s="151">
        <v>120.0</v>
      </c>
      <c r="DV8" s="151">
        <v>60.0</v>
      </c>
      <c r="DW8" s="151">
        <v>105.0</v>
      </c>
      <c r="DX8" s="151">
        <v>52.0</v>
      </c>
      <c r="EA8" s="150" t="s">
        <v>453</v>
      </c>
      <c r="EB8" s="150" t="s">
        <v>445</v>
      </c>
      <c r="EC8" s="153"/>
      <c r="ED8" s="153"/>
      <c r="EE8" s="153"/>
      <c r="EF8" s="153"/>
      <c r="EG8" s="153"/>
      <c r="EH8" s="153"/>
      <c r="EI8" s="153"/>
      <c r="EJ8" s="153"/>
      <c r="EK8" s="153"/>
      <c r="EL8" s="153"/>
      <c r="EM8" s="153"/>
      <c r="EN8" s="153"/>
      <c r="EO8" s="153"/>
      <c r="EP8" s="153"/>
      <c r="EQ8" s="153"/>
      <c r="ER8" s="153"/>
      <c r="ES8" s="153"/>
      <c r="ET8" s="153"/>
      <c r="EU8" s="153"/>
      <c r="EV8" s="153"/>
      <c r="EW8" s="153"/>
      <c r="EX8" s="153"/>
      <c r="EY8" s="153"/>
      <c r="EZ8" s="153"/>
      <c r="FA8" s="153"/>
      <c r="FB8" s="153"/>
      <c r="FC8" s="153"/>
      <c r="FD8" s="153"/>
      <c r="FE8" s="153"/>
      <c r="FF8" s="153"/>
      <c r="FG8" s="153"/>
      <c r="FH8" s="153"/>
      <c r="FI8" s="153"/>
      <c r="FJ8" s="153"/>
      <c r="FK8" s="153"/>
      <c r="FL8" s="153"/>
      <c r="FM8" s="153"/>
      <c r="FN8" s="153"/>
      <c r="FO8" s="153"/>
      <c r="FP8" s="153"/>
      <c r="FQ8" s="153"/>
      <c r="FR8" s="153"/>
      <c r="FS8" s="153"/>
      <c r="FT8" s="153"/>
      <c r="FU8" s="153"/>
      <c r="FV8" s="153"/>
      <c r="FW8" s="153"/>
      <c r="FX8" s="153"/>
      <c r="FY8" s="153"/>
      <c r="FZ8" s="153"/>
      <c r="GA8" s="153"/>
      <c r="GB8" s="153"/>
      <c r="GC8" s="153"/>
      <c r="GD8" s="153"/>
      <c r="GE8" s="153"/>
      <c r="GF8" s="153"/>
      <c r="GG8" s="153"/>
      <c r="GH8" s="153"/>
      <c r="GI8" s="153"/>
      <c r="GJ8" s="153"/>
      <c r="GK8" s="153"/>
      <c r="GL8" s="153"/>
      <c r="GM8" s="153"/>
      <c r="GN8" s="153"/>
      <c r="GO8" s="153"/>
      <c r="GP8" s="153"/>
      <c r="GQ8" s="153"/>
      <c r="GR8" s="153"/>
      <c r="GS8" s="153"/>
      <c r="GT8" s="153"/>
      <c r="GU8" s="153"/>
      <c r="GV8" s="153"/>
      <c r="GW8" s="153"/>
      <c r="GX8" s="153"/>
      <c r="GY8" s="153"/>
      <c r="GZ8" s="153"/>
      <c r="HA8" s="153"/>
      <c r="HB8" s="153"/>
      <c r="HC8" s="153"/>
      <c r="HD8" s="153"/>
      <c r="HE8" s="153"/>
      <c r="HF8" s="153"/>
      <c r="HG8" s="153"/>
      <c r="HH8" s="153"/>
      <c r="HI8" s="153"/>
      <c r="HJ8" s="153"/>
      <c r="HK8" s="153"/>
      <c r="HL8" s="153"/>
      <c r="HM8" s="153"/>
      <c r="HN8" s="153"/>
      <c r="HO8" s="153"/>
      <c r="HP8" s="153"/>
      <c r="HQ8" s="153"/>
      <c r="HR8" s="153"/>
      <c r="HS8" s="153"/>
      <c r="HT8" s="153"/>
      <c r="HU8" s="153"/>
      <c r="HV8" s="153"/>
      <c r="HW8" s="153"/>
      <c r="HX8" s="153"/>
      <c r="HY8" s="153"/>
      <c r="HZ8" s="153"/>
      <c r="IA8" s="153"/>
      <c r="IB8" s="153"/>
      <c r="IC8" s="153"/>
      <c r="ID8" s="153"/>
      <c r="IE8" s="153"/>
      <c r="IF8" s="153"/>
      <c r="IG8" s="153"/>
      <c r="IH8" s="153"/>
      <c r="II8" s="153"/>
      <c r="IJ8" s="153"/>
      <c r="IK8" s="153"/>
      <c r="IL8" s="153"/>
      <c r="IM8" s="153"/>
      <c r="IN8" s="153"/>
      <c r="IO8" s="153"/>
      <c r="IP8" s="153"/>
      <c r="IQ8" s="153"/>
      <c r="IR8" s="153"/>
      <c r="IS8" s="153"/>
      <c r="IT8" s="153"/>
      <c r="IU8" s="153"/>
      <c r="IV8" s="153"/>
      <c r="IW8" s="153"/>
      <c r="IX8" s="153"/>
      <c r="IY8" s="153"/>
      <c r="IZ8" s="153"/>
      <c r="JA8" s="153"/>
      <c r="JB8" s="153"/>
      <c r="JC8" s="153"/>
      <c r="JD8" s="153"/>
      <c r="JE8" s="153"/>
      <c r="JF8" s="153"/>
      <c r="JG8" s="153"/>
      <c r="JH8" s="153"/>
      <c r="JI8" s="153"/>
      <c r="JJ8" s="153"/>
      <c r="JK8" s="153"/>
      <c r="JL8" s="153"/>
      <c r="JM8" s="153"/>
      <c r="JN8" s="153"/>
      <c r="JO8" s="153"/>
      <c r="JP8" s="153"/>
      <c r="JQ8" s="153"/>
      <c r="JR8" s="153"/>
      <c r="JS8" s="153"/>
      <c r="JT8" s="153"/>
      <c r="JU8" s="153"/>
      <c r="JV8" s="153"/>
      <c r="JW8" s="196">
        <v>42903.0</v>
      </c>
      <c r="JX8" s="196">
        <v>42962.0</v>
      </c>
      <c r="JY8" s="153"/>
      <c r="JZ8" s="153"/>
      <c r="KA8" s="153"/>
      <c r="KB8" s="153"/>
      <c r="KC8" s="153"/>
      <c r="KD8" s="150" t="s">
        <v>451</v>
      </c>
      <c r="KE8" s="153"/>
      <c r="KF8" s="153"/>
      <c r="KG8" s="153"/>
      <c r="KH8" s="151">
        <f t="shared" si="6"/>
        <v>360</v>
      </c>
      <c r="KI8" s="153"/>
      <c r="KJ8" s="153"/>
      <c r="KK8" s="153"/>
      <c r="KL8" s="153"/>
      <c r="KM8" s="153"/>
      <c r="KN8" s="153"/>
      <c r="KO8" s="153"/>
      <c r="KP8" s="153"/>
      <c r="KQ8" s="153"/>
      <c r="KR8" s="153"/>
      <c r="KS8" s="153"/>
      <c r="KT8" s="153"/>
      <c r="KU8" s="153"/>
      <c r="KV8" s="153"/>
      <c r="KW8" s="153"/>
      <c r="KX8" s="153"/>
      <c r="KY8" s="153"/>
      <c r="KZ8" s="153"/>
      <c r="LA8" s="153"/>
      <c r="LB8" s="153"/>
      <c r="LC8" s="153"/>
      <c r="LD8" s="153"/>
      <c r="LE8" s="153"/>
      <c r="LF8" s="153"/>
      <c r="LG8" s="153"/>
      <c r="LH8" s="153"/>
      <c r="LI8" s="153"/>
      <c r="LJ8" s="153"/>
      <c r="LK8" s="153"/>
      <c r="LL8" s="153"/>
      <c r="LM8" s="153"/>
      <c r="LN8" s="153"/>
      <c r="LO8" s="153"/>
      <c r="LP8" s="153"/>
      <c r="LQ8" s="153"/>
      <c r="LR8" s="153"/>
      <c r="LS8" s="153"/>
      <c r="LT8" s="153"/>
      <c r="LU8" s="153"/>
      <c r="LV8" s="153"/>
      <c r="LW8" s="153"/>
      <c r="LX8" s="153"/>
      <c r="LY8" s="153"/>
      <c r="LZ8" s="153"/>
      <c r="MA8" s="153"/>
      <c r="MB8" s="153"/>
      <c r="MC8" s="153"/>
      <c r="MD8" s="153"/>
      <c r="ME8" s="153"/>
      <c r="MF8" s="153"/>
      <c r="MG8" s="153"/>
      <c r="MH8" s="153"/>
      <c r="MI8" s="153"/>
      <c r="MJ8" s="153"/>
      <c r="MK8" s="153"/>
      <c r="ML8" s="153"/>
    </row>
    <row r="9">
      <c r="A9" s="98" t="s">
        <v>23</v>
      </c>
      <c r="B9" s="14"/>
      <c r="C9" s="151">
        <v>8.0</v>
      </c>
      <c r="D9" s="151">
        <v>1.0</v>
      </c>
      <c r="E9" s="150" t="s">
        <v>443</v>
      </c>
      <c r="F9" s="153" t="s">
        <v>445</v>
      </c>
      <c r="G9" s="150" t="s">
        <v>446</v>
      </c>
      <c r="H9" s="150" t="s">
        <v>455</v>
      </c>
      <c r="I9" s="194">
        <v>79.0</v>
      </c>
      <c r="J9" s="9" t="s">
        <v>15</v>
      </c>
      <c r="K9" s="9" t="s">
        <v>15</v>
      </c>
      <c r="L9" s="9" t="s">
        <v>15</v>
      </c>
      <c r="M9" s="9" t="s">
        <v>15</v>
      </c>
      <c r="N9" s="9" t="s">
        <v>15</v>
      </c>
      <c r="O9" s="193" t="s">
        <v>15</v>
      </c>
      <c r="P9" s="151">
        <v>360.0</v>
      </c>
      <c r="Q9" s="154">
        <v>42999.0</v>
      </c>
      <c r="R9" s="155">
        <v>0.5069444444444444</v>
      </c>
      <c r="S9" s="150" t="s">
        <v>448</v>
      </c>
      <c r="T9" s="155">
        <v>0.5128472222222222</v>
      </c>
      <c r="U9" s="196">
        <v>42999.0</v>
      </c>
      <c r="V9" s="196">
        <v>42999.0</v>
      </c>
      <c r="W9" s="155">
        <v>0.6041550925925926</v>
      </c>
      <c r="X9" s="155">
        <v>0.6156597222222222</v>
      </c>
      <c r="Y9" s="155">
        <v>0.6184375</v>
      </c>
      <c r="Z9" s="156">
        <v>0.009571759259259259</v>
      </c>
      <c r="AA9" s="157"/>
      <c r="AB9" s="157"/>
      <c r="AC9" s="157"/>
      <c r="AD9" s="157"/>
      <c r="AE9" s="157"/>
      <c r="AF9" s="157"/>
      <c r="AG9" s="157"/>
      <c r="AH9" s="157"/>
      <c r="AI9" s="157"/>
      <c r="AJ9" s="157"/>
      <c r="AK9" s="157"/>
      <c r="AL9" s="157"/>
      <c r="AM9" s="157"/>
      <c r="AN9" s="157"/>
      <c r="AO9" s="151">
        <v>0.0</v>
      </c>
      <c r="AP9" s="151">
        <v>2.4</v>
      </c>
      <c r="AQ9" s="151">
        <v>0.0</v>
      </c>
      <c r="AR9" s="151">
        <v>0.0</v>
      </c>
      <c r="AS9" s="151">
        <v>0.0</v>
      </c>
      <c r="AT9" s="155">
        <v>0.4826388888888889</v>
      </c>
      <c r="AU9" s="151">
        <v>7.434</v>
      </c>
      <c r="AV9" s="151">
        <v>39.7</v>
      </c>
      <c r="AW9" s="151">
        <v>194.0</v>
      </c>
      <c r="AX9" s="151">
        <v>26.6</v>
      </c>
      <c r="AY9" s="151">
        <v>141.0</v>
      </c>
      <c r="AZ9" s="151">
        <v>3.7</v>
      </c>
      <c r="BA9" s="151">
        <v>1.4</v>
      </c>
      <c r="BB9" s="151">
        <v>139.0</v>
      </c>
      <c r="BC9" s="151">
        <v>13.3</v>
      </c>
      <c r="BD9" s="150" t="s">
        <v>449</v>
      </c>
      <c r="BE9" s="150" t="s">
        <v>449</v>
      </c>
      <c r="BF9" s="150" t="s">
        <v>449</v>
      </c>
      <c r="BG9" s="150"/>
      <c r="BH9" s="150" t="s">
        <v>449</v>
      </c>
      <c r="BI9" s="150" t="s">
        <v>449</v>
      </c>
      <c r="BJ9" s="150" t="s">
        <v>449</v>
      </c>
      <c r="BK9" s="150" t="s">
        <v>449</v>
      </c>
      <c r="BL9" s="150" t="s">
        <v>449</v>
      </c>
      <c r="BM9" s="150" t="s">
        <v>449</v>
      </c>
      <c r="BN9" s="150" t="s">
        <v>449</v>
      </c>
      <c r="BO9" s="150" t="s">
        <v>449</v>
      </c>
      <c r="BP9" s="153" t="s">
        <v>449</v>
      </c>
      <c r="BQ9" s="150" t="s">
        <v>445</v>
      </c>
      <c r="BR9" s="153"/>
      <c r="BS9" s="153"/>
      <c r="BT9" s="153"/>
      <c r="BU9" s="153"/>
      <c r="BV9" s="153"/>
      <c r="BW9" s="153"/>
      <c r="BX9" s="153"/>
      <c r="BY9" s="153"/>
      <c r="BZ9" s="153"/>
      <c r="CA9" s="153"/>
      <c r="CB9" s="158"/>
      <c r="CC9" s="153"/>
      <c r="CD9" s="153"/>
      <c r="CE9" s="153"/>
      <c r="CF9" s="153"/>
      <c r="CG9" s="153"/>
      <c r="CH9" s="153"/>
      <c r="CI9" s="153"/>
      <c r="CJ9" s="153"/>
      <c r="CK9" s="153"/>
      <c r="CL9" s="153"/>
      <c r="CM9" s="150" t="s">
        <v>445</v>
      </c>
      <c r="CN9" s="150" t="s">
        <v>448</v>
      </c>
      <c r="CO9" s="160">
        <v>0.014583333333333334</v>
      </c>
      <c r="CP9" s="160">
        <v>0.01597222222222222</v>
      </c>
      <c r="CQ9" s="160">
        <v>0.018055555555555554</v>
      </c>
      <c r="CR9" s="150" t="s">
        <v>445</v>
      </c>
      <c r="CS9" s="160">
        <v>0.02361111111111111</v>
      </c>
      <c r="CT9" s="160">
        <v>0.023958333333333335</v>
      </c>
      <c r="CU9" s="151">
        <v>128.0</v>
      </c>
      <c r="CV9" s="151">
        <v>76.0</v>
      </c>
      <c r="CW9" s="151">
        <f>CU9-CV9</f>
        <v>52</v>
      </c>
      <c r="CX9" s="151">
        <v>93.0</v>
      </c>
      <c r="CY9" s="151">
        <f t="shared" si="1"/>
        <v>93.33333333</v>
      </c>
      <c r="CZ9" s="150" t="s">
        <v>449</v>
      </c>
      <c r="DA9" s="150" t="s">
        <v>449</v>
      </c>
      <c r="DB9" s="150" t="s">
        <v>449</v>
      </c>
      <c r="DC9" s="150" t="s">
        <v>449</v>
      </c>
      <c r="DD9" s="195" t="str">
        <f t="shared" si="2"/>
        <v>#VALUE!</v>
      </c>
      <c r="DE9" s="151">
        <v>159.0</v>
      </c>
      <c r="DF9" s="151">
        <v>93.0</v>
      </c>
      <c r="DG9" s="160">
        <v>5.092592592592592E-4</v>
      </c>
      <c r="DH9" s="151">
        <f t="shared" si="3"/>
        <v>115</v>
      </c>
      <c r="DI9" s="151">
        <v>88.0</v>
      </c>
      <c r="DJ9" s="151">
        <v>45.0</v>
      </c>
      <c r="DK9" s="160">
        <v>0.013194444444444444</v>
      </c>
      <c r="DL9" s="153"/>
      <c r="DM9" s="151">
        <v>93.0</v>
      </c>
      <c r="DN9" s="151">
        <v>159.0</v>
      </c>
      <c r="DO9" s="160">
        <v>5.092592592592592E-4</v>
      </c>
      <c r="DP9" s="151">
        <f t="shared" si="4"/>
        <v>115</v>
      </c>
      <c r="DQ9" s="151">
        <v>50.0</v>
      </c>
      <c r="DR9" s="151">
        <v>94.0</v>
      </c>
      <c r="DS9" s="160">
        <v>0.006550925925925926</v>
      </c>
      <c r="DT9" s="151">
        <f t="shared" si="5"/>
        <v>64.66666667</v>
      </c>
      <c r="DU9" s="151">
        <v>115.0</v>
      </c>
      <c r="DV9" s="151">
        <v>64.0</v>
      </c>
      <c r="DW9" s="151">
        <v>114.0</v>
      </c>
      <c r="DX9" s="151">
        <v>70.0</v>
      </c>
      <c r="EA9" s="150" t="s">
        <v>456</v>
      </c>
      <c r="EB9" s="150" t="s">
        <v>445</v>
      </c>
      <c r="EC9" s="153"/>
      <c r="ED9" s="153"/>
      <c r="EE9" s="153"/>
      <c r="EF9" s="153"/>
      <c r="EG9" s="153"/>
      <c r="EH9" s="153"/>
      <c r="EI9" s="153"/>
      <c r="EJ9" s="153"/>
      <c r="EK9" s="153"/>
      <c r="EL9" s="153"/>
      <c r="EM9" s="153"/>
      <c r="EN9" s="153"/>
      <c r="EO9" s="153"/>
      <c r="EP9" s="153"/>
      <c r="EQ9" s="153"/>
      <c r="ER9" s="153"/>
      <c r="ES9" s="153"/>
      <c r="ET9" s="153"/>
      <c r="EU9" s="153"/>
      <c r="EV9" s="153"/>
      <c r="EW9" s="153"/>
      <c r="EX9" s="153"/>
      <c r="EY9" s="153"/>
      <c r="EZ9" s="153"/>
      <c r="FA9" s="153"/>
      <c r="FB9" s="153"/>
      <c r="FC9" s="153"/>
      <c r="FD9" s="153"/>
      <c r="FE9" s="153"/>
      <c r="FF9" s="153"/>
      <c r="FG9" s="153"/>
      <c r="FH9" s="153"/>
      <c r="FI9" s="153"/>
      <c r="FJ9" s="153"/>
      <c r="FK9" s="153"/>
      <c r="FL9" s="153"/>
      <c r="FM9" s="153"/>
      <c r="FN9" s="153"/>
      <c r="FO9" s="153"/>
      <c r="FP9" s="153"/>
      <c r="FQ9" s="153"/>
      <c r="FR9" s="153"/>
      <c r="FS9" s="153"/>
      <c r="FT9" s="153"/>
      <c r="FU9" s="153"/>
      <c r="FV9" s="153"/>
      <c r="FW9" s="153"/>
      <c r="FX9" s="153"/>
      <c r="FY9" s="153"/>
      <c r="FZ9" s="153"/>
      <c r="GA9" s="153"/>
      <c r="GB9" s="153"/>
      <c r="GC9" s="153"/>
      <c r="GD9" s="153"/>
      <c r="GE9" s="153"/>
      <c r="GF9" s="153"/>
      <c r="GG9" s="153"/>
      <c r="GH9" s="153"/>
      <c r="GI9" s="153"/>
      <c r="GJ9" s="153"/>
      <c r="GK9" s="153"/>
      <c r="GL9" s="153"/>
      <c r="GM9" s="153"/>
      <c r="GN9" s="153"/>
      <c r="GO9" s="153"/>
      <c r="GP9" s="153"/>
      <c r="GQ9" s="153"/>
      <c r="GR9" s="153"/>
      <c r="GS9" s="153"/>
      <c r="GT9" s="153"/>
      <c r="GU9" s="153"/>
      <c r="GV9" s="153"/>
      <c r="GW9" s="153"/>
      <c r="GX9" s="153"/>
      <c r="GY9" s="153"/>
      <c r="GZ9" s="153"/>
      <c r="HA9" s="153"/>
      <c r="HB9" s="153"/>
      <c r="HC9" s="153"/>
      <c r="HD9" s="153"/>
      <c r="HE9" s="153"/>
      <c r="HF9" s="153"/>
      <c r="HG9" s="153"/>
      <c r="HH9" s="153"/>
      <c r="HI9" s="153"/>
      <c r="HJ9" s="153"/>
      <c r="HK9" s="153"/>
      <c r="HL9" s="153"/>
      <c r="HM9" s="153"/>
      <c r="HN9" s="153"/>
      <c r="HO9" s="153"/>
      <c r="HP9" s="153"/>
      <c r="HQ9" s="153"/>
      <c r="HR9" s="153"/>
      <c r="HS9" s="153"/>
      <c r="HT9" s="153"/>
      <c r="HU9" s="153"/>
      <c r="HV9" s="153"/>
      <c r="HW9" s="153"/>
      <c r="HX9" s="153"/>
      <c r="HY9" s="153"/>
      <c r="HZ9" s="153"/>
      <c r="IA9" s="153"/>
      <c r="IB9" s="153"/>
      <c r="IC9" s="153"/>
      <c r="ID9" s="153"/>
      <c r="IE9" s="153"/>
      <c r="IF9" s="153"/>
      <c r="IG9" s="153"/>
      <c r="IH9" s="153"/>
      <c r="II9" s="153"/>
      <c r="IJ9" s="153"/>
      <c r="IK9" s="153"/>
      <c r="IL9" s="153"/>
      <c r="IM9" s="153"/>
      <c r="IN9" s="153"/>
      <c r="IO9" s="153"/>
      <c r="IP9" s="153"/>
      <c r="IQ9" s="153"/>
      <c r="IR9" s="153"/>
      <c r="IS9" s="153"/>
      <c r="IT9" s="153"/>
      <c r="IU9" s="153"/>
      <c r="IV9" s="153"/>
      <c r="IW9" s="153"/>
      <c r="IX9" s="153"/>
      <c r="IY9" s="153"/>
      <c r="IZ9" s="153"/>
      <c r="JA9" s="153"/>
      <c r="JB9" s="153"/>
      <c r="JC9" s="153"/>
      <c r="JD9" s="153"/>
      <c r="JE9" s="153"/>
      <c r="JF9" s="153"/>
      <c r="JG9" s="153"/>
      <c r="JH9" s="153"/>
      <c r="JI9" s="153"/>
      <c r="JJ9" s="153"/>
      <c r="JK9" s="153"/>
      <c r="JL9" s="153"/>
      <c r="JM9" s="153"/>
      <c r="JN9" s="153"/>
      <c r="JO9" s="153"/>
      <c r="JP9" s="153"/>
      <c r="JQ9" s="153"/>
      <c r="JR9" s="153"/>
      <c r="JS9" s="153"/>
      <c r="JT9" s="153"/>
      <c r="JU9" s="153"/>
      <c r="JV9" s="153"/>
      <c r="JW9" s="196">
        <v>42920.0</v>
      </c>
      <c r="JX9" s="196">
        <v>42983.0</v>
      </c>
      <c r="JY9" s="153"/>
      <c r="JZ9" s="153"/>
      <c r="KA9" s="153"/>
      <c r="KB9" s="153"/>
      <c r="KC9" s="153"/>
      <c r="KD9" s="150" t="s">
        <v>457</v>
      </c>
      <c r="KE9" s="153"/>
      <c r="KF9" s="153"/>
      <c r="KG9" s="153"/>
      <c r="KH9" s="151">
        <f t="shared" si="6"/>
        <v>360</v>
      </c>
      <c r="KI9" s="153"/>
      <c r="KJ9" s="153"/>
      <c r="KK9" s="153"/>
      <c r="KL9" s="153"/>
      <c r="KM9" s="153"/>
      <c r="KN9" s="153"/>
      <c r="KO9" s="153"/>
      <c r="KP9" s="153"/>
      <c r="KQ9" s="153"/>
      <c r="KR9" s="153"/>
      <c r="KS9" s="153"/>
      <c r="KT9" s="153"/>
      <c r="KU9" s="153"/>
      <c r="KV9" s="153"/>
      <c r="KW9" s="153"/>
      <c r="KX9" s="153"/>
      <c r="KY9" s="153"/>
      <c r="KZ9" s="153"/>
      <c r="LA9" s="153"/>
      <c r="LB9" s="153"/>
      <c r="LC9" s="153"/>
      <c r="LD9" s="153"/>
      <c r="LE9" s="153"/>
      <c r="LF9" s="153"/>
      <c r="LG9" s="153"/>
      <c r="LH9" s="153"/>
      <c r="LI9" s="153"/>
      <c r="LJ9" s="153"/>
      <c r="LK9" s="153"/>
      <c r="LL9" s="153"/>
      <c r="LM9" s="153"/>
      <c r="LN9" s="153"/>
      <c r="LO9" s="153"/>
      <c r="LP9" s="153"/>
      <c r="LQ9" s="153"/>
      <c r="LR9" s="153"/>
      <c r="LS9" s="153"/>
      <c r="LT9" s="153"/>
      <c r="LU9" s="153"/>
      <c r="LV9" s="153"/>
      <c r="LW9" s="153"/>
      <c r="LX9" s="153"/>
      <c r="LY9" s="153"/>
      <c r="LZ9" s="153"/>
      <c r="MA9" s="153"/>
      <c r="MB9" s="153"/>
      <c r="MC9" s="153"/>
      <c r="MD9" s="153"/>
      <c r="ME9" s="153"/>
      <c r="MF9" s="153"/>
      <c r="MG9" s="153"/>
      <c r="MH9" s="153"/>
      <c r="MI9" s="153"/>
      <c r="MJ9" s="153"/>
      <c r="MK9" s="153"/>
      <c r="ML9" s="153"/>
    </row>
    <row r="10">
      <c r="A10" s="98" t="s">
        <v>24</v>
      </c>
      <c r="B10" s="14"/>
      <c r="C10" s="151">
        <v>8.0</v>
      </c>
      <c r="D10" s="151">
        <v>1.0</v>
      </c>
      <c r="E10" s="150" t="s">
        <v>443</v>
      </c>
      <c r="F10" s="153" t="s">
        <v>445</v>
      </c>
      <c r="G10" s="150" t="s">
        <v>446</v>
      </c>
      <c r="H10" s="150" t="s">
        <v>455</v>
      </c>
      <c r="I10" s="194">
        <v>60.0</v>
      </c>
      <c r="J10" s="9" t="s">
        <v>15</v>
      </c>
      <c r="K10" s="9" t="s">
        <v>15</v>
      </c>
      <c r="L10" s="9" t="s">
        <v>15</v>
      </c>
      <c r="M10" s="9" t="s">
        <v>15</v>
      </c>
      <c r="N10" s="9" t="s">
        <v>15</v>
      </c>
      <c r="O10" s="193" t="s">
        <v>15</v>
      </c>
      <c r="P10" s="151">
        <v>331.0</v>
      </c>
      <c r="Q10" s="154">
        <v>43011.0</v>
      </c>
      <c r="R10" s="155">
        <v>0.4928240740740741</v>
      </c>
      <c r="S10" s="150" t="s">
        <v>448</v>
      </c>
      <c r="T10" s="155">
        <v>0.4983796296296296</v>
      </c>
      <c r="U10" s="154">
        <v>43011.0</v>
      </c>
      <c r="V10" s="154">
        <v>43011.0</v>
      </c>
      <c r="W10" s="155">
        <v>0.6013888888888889</v>
      </c>
      <c r="X10" s="155">
        <v>0.11665509259259259</v>
      </c>
      <c r="Y10" s="155">
        <v>0.119375</v>
      </c>
      <c r="Z10" s="156">
        <v>0.0034027777777777776</v>
      </c>
      <c r="AA10" s="157"/>
      <c r="AB10" s="157"/>
      <c r="AC10" s="157"/>
      <c r="AD10" s="157"/>
      <c r="AE10" s="157"/>
      <c r="AF10" s="157"/>
      <c r="AG10" s="157"/>
      <c r="AH10" s="157"/>
      <c r="AI10" s="157"/>
      <c r="AJ10" s="157"/>
      <c r="AK10" s="157"/>
      <c r="AL10" s="157"/>
      <c r="AM10" s="157"/>
      <c r="AN10" s="157"/>
      <c r="AO10" s="151">
        <v>-0.6</v>
      </c>
      <c r="AP10" s="151">
        <v>5.25</v>
      </c>
      <c r="AQ10" s="151">
        <v>0.0</v>
      </c>
      <c r="AR10" s="151">
        <v>0.0</v>
      </c>
      <c r="AS10" s="151">
        <v>0.0</v>
      </c>
      <c r="AT10" s="155">
        <v>0.4756944444444444</v>
      </c>
      <c r="AU10" s="151">
        <v>7.396</v>
      </c>
      <c r="AV10" s="151">
        <v>44.6</v>
      </c>
      <c r="AW10" s="151">
        <v>130.0</v>
      </c>
      <c r="AX10" s="151">
        <v>27.4</v>
      </c>
      <c r="AY10" s="151">
        <v>137.0</v>
      </c>
      <c r="AZ10" s="151">
        <v>4.2</v>
      </c>
      <c r="BA10" s="151">
        <v>1.46</v>
      </c>
      <c r="BB10" s="151">
        <v>152.0</v>
      </c>
      <c r="BC10" s="151">
        <v>12.9</v>
      </c>
      <c r="BD10" s="151">
        <v>9.9</v>
      </c>
      <c r="BE10" s="151">
        <v>-3.0</v>
      </c>
      <c r="BF10" s="155">
        <v>0.5097222222222222</v>
      </c>
      <c r="BG10" s="158"/>
      <c r="BH10" s="151">
        <v>7.273</v>
      </c>
      <c r="BI10" s="151">
        <v>57.5</v>
      </c>
      <c r="BJ10" s="151">
        <v>76.0</v>
      </c>
      <c r="BK10" s="151">
        <v>26.6</v>
      </c>
      <c r="BL10" s="151">
        <v>145.0</v>
      </c>
      <c r="BM10" s="151">
        <v>3.7</v>
      </c>
      <c r="BN10" s="151">
        <v>1.16</v>
      </c>
      <c r="BO10" s="151">
        <v>170.0</v>
      </c>
      <c r="BP10" s="159">
        <v>9.9</v>
      </c>
      <c r="BQ10" s="150" t="s">
        <v>445</v>
      </c>
      <c r="BR10" s="153"/>
      <c r="BS10" s="153"/>
      <c r="BT10" s="153"/>
      <c r="BU10" s="153"/>
      <c r="BV10" s="153"/>
      <c r="BW10" s="153"/>
      <c r="BX10" s="153"/>
      <c r="BY10" s="153"/>
      <c r="BZ10" s="153"/>
      <c r="CA10" s="153"/>
      <c r="CB10" s="158"/>
      <c r="CC10" s="153"/>
      <c r="CD10" s="153"/>
      <c r="CE10" s="153"/>
      <c r="CF10" s="153"/>
      <c r="CG10" s="153"/>
      <c r="CH10" s="153"/>
      <c r="CI10" s="153"/>
      <c r="CJ10" s="153"/>
      <c r="CK10" s="153"/>
      <c r="CL10" s="153"/>
      <c r="CM10" s="150" t="s">
        <v>445</v>
      </c>
      <c r="CN10" s="150" t="s">
        <v>448</v>
      </c>
      <c r="CO10" s="160">
        <v>0.001388888888888889</v>
      </c>
      <c r="CP10" s="160">
        <v>0.002777777777777778</v>
      </c>
      <c r="CQ10" s="160">
        <v>0.004861111111111111</v>
      </c>
      <c r="CR10" s="150" t="s">
        <v>448</v>
      </c>
      <c r="CS10" s="160">
        <v>0.010416666666666666</v>
      </c>
      <c r="CT10" s="160">
        <v>0.0109375</v>
      </c>
      <c r="CU10" s="151">
        <v>120.0</v>
      </c>
      <c r="CV10" s="151">
        <v>60.0</v>
      </c>
      <c r="CW10" s="151">
        <v>60.0</v>
      </c>
      <c r="CX10" s="151">
        <v>80.0</v>
      </c>
      <c r="CY10" s="151">
        <f t="shared" si="1"/>
        <v>80</v>
      </c>
      <c r="CZ10" s="150" t="s">
        <v>449</v>
      </c>
      <c r="DA10" s="150" t="s">
        <v>449</v>
      </c>
      <c r="DB10" s="150" t="s">
        <v>449</v>
      </c>
      <c r="DC10" s="150" t="s">
        <v>449</v>
      </c>
      <c r="DD10" s="195" t="str">
        <f t="shared" si="2"/>
        <v>#VALUE!</v>
      </c>
      <c r="DE10" s="151">
        <v>187.0</v>
      </c>
      <c r="DF10" s="151">
        <v>100.0</v>
      </c>
      <c r="DG10" s="160">
        <v>1.273148148148148E-4</v>
      </c>
      <c r="DH10" s="151">
        <f t="shared" si="3"/>
        <v>129</v>
      </c>
      <c r="DI10" s="151">
        <v>38.0</v>
      </c>
      <c r="DJ10" s="151">
        <v>18.0</v>
      </c>
      <c r="DK10" s="160">
        <v>0.003287037037037037</v>
      </c>
      <c r="DL10" s="153"/>
      <c r="DM10" s="151">
        <v>100.0</v>
      </c>
      <c r="DN10" s="151">
        <v>187.0</v>
      </c>
      <c r="DO10" s="160">
        <v>1.273148148148148E-4</v>
      </c>
      <c r="DP10" s="151">
        <f t="shared" si="4"/>
        <v>129</v>
      </c>
      <c r="DQ10" s="151">
        <v>18.0</v>
      </c>
      <c r="DR10" s="151">
        <v>38.0</v>
      </c>
      <c r="DS10" s="160">
        <v>0.003287037037037037</v>
      </c>
      <c r="DT10" s="151">
        <f t="shared" si="5"/>
        <v>24.66666667</v>
      </c>
      <c r="DU10" s="151">
        <v>52.0</v>
      </c>
      <c r="DV10" s="151">
        <v>23.0</v>
      </c>
      <c r="DW10" s="151">
        <v>76.0</v>
      </c>
      <c r="DX10" s="151">
        <v>29.0</v>
      </c>
      <c r="EA10" s="150" t="s">
        <v>459</v>
      </c>
      <c r="EB10" s="150" t="s">
        <v>449</v>
      </c>
      <c r="EC10" s="153"/>
      <c r="ED10" s="153"/>
      <c r="EE10" s="153"/>
      <c r="EF10" s="153"/>
      <c r="EG10" s="153"/>
      <c r="EH10" s="153"/>
      <c r="EI10" s="153"/>
      <c r="EJ10" s="153"/>
      <c r="EK10" s="153"/>
      <c r="EL10" s="153"/>
      <c r="EM10" s="153"/>
      <c r="EN10" s="153"/>
      <c r="EO10" s="153"/>
      <c r="EP10" s="153"/>
      <c r="EQ10" s="153"/>
      <c r="ER10" s="153"/>
      <c r="ES10" s="153"/>
      <c r="ET10" s="153"/>
      <c r="EU10" s="153"/>
      <c r="EV10" s="153"/>
      <c r="EW10" s="153"/>
      <c r="EX10" s="153"/>
      <c r="EY10" s="153"/>
      <c r="EZ10" s="153"/>
      <c r="FA10" s="153"/>
      <c r="FB10" s="153"/>
      <c r="FC10" s="153"/>
      <c r="FD10" s="153"/>
      <c r="FE10" s="153"/>
      <c r="FF10" s="153"/>
      <c r="FG10" s="153"/>
      <c r="FH10" s="153"/>
      <c r="FI10" s="153"/>
      <c r="FJ10" s="153"/>
      <c r="FK10" s="153"/>
      <c r="FL10" s="153"/>
      <c r="FM10" s="153"/>
      <c r="FN10" s="153"/>
      <c r="FO10" s="153"/>
      <c r="FP10" s="153"/>
      <c r="FQ10" s="153"/>
      <c r="FR10" s="153"/>
      <c r="FS10" s="153"/>
      <c r="FT10" s="153"/>
      <c r="FU10" s="153"/>
      <c r="FV10" s="153"/>
      <c r="FW10" s="153"/>
      <c r="FX10" s="153"/>
      <c r="FY10" s="153"/>
      <c r="FZ10" s="153"/>
      <c r="GA10" s="153"/>
      <c r="GB10" s="153"/>
      <c r="GC10" s="153"/>
      <c r="GD10" s="153"/>
      <c r="GE10" s="153"/>
      <c r="GF10" s="153"/>
      <c r="GG10" s="153"/>
      <c r="GH10" s="153"/>
      <c r="GI10" s="153"/>
      <c r="GJ10" s="153"/>
      <c r="GK10" s="153"/>
      <c r="GL10" s="153"/>
      <c r="GM10" s="153"/>
      <c r="GN10" s="153"/>
      <c r="GO10" s="153"/>
      <c r="GP10" s="153"/>
      <c r="GQ10" s="153"/>
      <c r="GR10" s="153"/>
      <c r="GS10" s="153"/>
      <c r="GT10" s="153"/>
      <c r="GU10" s="153"/>
      <c r="GV10" s="153"/>
      <c r="GW10" s="153"/>
      <c r="GX10" s="153"/>
      <c r="GY10" s="153"/>
      <c r="GZ10" s="153"/>
      <c r="HA10" s="153"/>
      <c r="HB10" s="153"/>
      <c r="HC10" s="153"/>
      <c r="HD10" s="153"/>
      <c r="HE10" s="153"/>
      <c r="HF10" s="153"/>
      <c r="HG10" s="153"/>
      <c r="HH10" s="153"/>
      <c r="HI10" s="153"/>
      <c r="HJ10" s="153"/>
      <c r="HK10" s="153"/>
      <c r="HL10" s="153"/>
      <c r="HM10" s="153"/>
      <c r="HN10" s="153"/>
      <c r="HO10" s="153"/>
      <c r="HP10" s="153"/>
      <c r="HQ10" s="153"/>
      <c r="HR10" s="153"/>
      <c r="HS10" s="153"/>
      <c r="HT10" s="153"/>
      <c r="HU10" s="153"/>
      <c r="HV10" s="153"/>
      <c r="HW10" s="153"/>
      <c r="HX10" s="153"/>
      <c r="HY10" s="153"/>
      <c r="HZ10" s="153"/>
      <c r="IA10" s="153"/>
      <c r="IB10" s="153"/>
      <c r="IC10" s="153"/>
      <c r="ID10" s="153"/>
      <c r="IE10" s="153"/>
      <c r="IF10" s="153"/>
      <c r="IG10" s="153"/>
      <c r="IH10" s="153"/>
      <c r="II10" s="153"/>
      <c r="IJ10" s="153"/>
      <c r="IK10" s="153"/>
      <c r="IL10" s="153"/>
      <c r="IM10" s="153"/>
      <c r="IN10" s="153"/>
      <c r="IO10" s="153"/>
      <c r="IP10" s="153"/>
      <c r="IQ10" s="153"/>
      <c r="IR10" s="153"/>
      <c r="IS10" s="153"/>
      <c r="IT10" s="153"/>
      <c r="IU10" s="153"/>
      <c r="IV10" s="153"/>
      <c r="IW10" s="153"/>
      <c r="IX10" s="153"/>
      <c r="IY10" s="153"/>
      <c r="IZ10" s="153"/>
      <c r="JA10" s="153"/>
      <c r="JB10" s="153"/>
      <c r="JC10" s="153"/>
      <c r="JD10" s="153"/>
      <c r="JE10" s="153"/>
      <c r="JF10" s="153"/>
      <c r="JG10" s="153"/>
      <c r="JH10" s="153"/>
      <c r="JI10" s="153"/>
      <c r="JJ10" s="153"/>
      <c r="JK10" s="153"/>
      <c r="JL10" s="153"/>
      <c r="JM10" s="153"/>
      <c r="JN10" s="153"/>
      <c r="JO10" s="153"/>
      <c r="JP10" s="153"/>
      <c r="JQ10" s="153"/>
      <c r="JR10" s="153"/>
      <c r="JS10" s="153"/>
      <c r="JT10" s="153"/>
      <c r="JU10" s="153"/>
      <c r="JV10" s="153"/>
      <c r="JW10" s="196">
        <v>42935.0</v>
      </c>
      <c r="JX10" s="196">
        <v>43004.0</v>
      </c>
      <c r="JY10" s="153"/>
      <c r="JZ10" s="153"/>
      <c r="KA10" s="153"/>
      <c r="KB10" s="153"/>
      <c r="KC10" s="153"/>
      <c r="KD10" s="150" t="s">
        <v>451</v>
      </c>
      <c r="KE10" s="153"/>
      <c r="KF10" s="153"/>
      <c r="KG10" s="153"/>
      <c r="KH10" s="151">
        <f t="shared" si="6"/>
        <v>331</v>
      </c>
      <c r="KI10" s="151">
        <v>152.0</v>
      </c>
      <c r="KJ10" s="151">
        <v>170.0</v>
      </c>
      <c r="KK10" s="151">
        <v>8.0</v>
      </c>
      <c r="KL10" s="151">
        <v>1.0</v>
      </c>
      <c r="KM10" s="150" t="s">
        <v>459</v>
      </c>
      <c r="KN10" s="153"/>
      <c r="KO10" s="153"/>
      <c r="KP10" s="153"/>
      <c r="KQ10" s="153"/>
      <c r="KR10" s="153"/>
      <c r="KS10" s="153"/>
      <c r="KT10" s="153"/>
      <c r="KU10" s="153"/>
      <c r="KV10" s="153"/>
      <c r="KW10" s="153"/>
      <c r="KX10" s="153"/>
      <c r="KY10" s="153"/>
      <c r="KZ10" s="153"/>
      <c r="LA10" s="153"/>
      <c r="LB10" s="153"/>
      <c r="LC10" s="153"/>
      <c r="LD10" s="153"/>
      <c r="LE10" s="153"/>
      <c r="LF10" s="153"/>
      <c r="LG10" s="153"/>
      <c r="LH10" s="153"/>
      <c r="LI10" s="153"/>
      <c r="LJ10" s="153"/>
      <c r="LK10" s="153"/>
      <c r="LL10" s="153"/>
      <c r="LM10" s="153"/>
      <c r="LN10" s="153"/>
      <c r="LO10" s="153"/>
      <c r="LP10" s="153"/>
      <c r="LQ10" s="153"/>
      <c r="LR10" s="153"/>
      <c r="LS10" s="153"/>
      <c r="LT10" s="153"/>
      <c r="LU10" s="153"/>
      <c r="LV10" s="153"/>
      <c r="LW10" s="153"/>
      <c r="LX10" s="153"/>
      <c r="LY10" s="153"/>
      <c r="LZ10" s="153"/>
      <c r="MA10" s="153"/>
      <c r="MB10" s="153"/>
      <c r="MC10" s="153"/>
      <c r="MD10" s="153"/>
      <c r="ME10" s="153"/>
      <c r="MF10" s="153"/>
      <c r="MG10" s="153"/>
      <c r="MH10" s="153"/>
      <c r="MI10" s="153"/>
      <c r="MJ10" s="153"/>
      <c r="MK10" s="153"/>
      <c r="ML10" s="153"/>
    </row>
    <row r="11">
      <c r="A11" s="98" t="s">
        <v>25</v>
      </c>
      <c r="B11" s="14"/>
      <c r="C11" s="151">
        <v>8.0</v>
      </c>
      <c r="D11" s="151">
        <v>1.0</v>
      </c>
      <c r="E11" s="150" t="s">
        <v>443</v>
      </c>
      <c r="F11" s="153" t="s">
        <v>445</v>
      </c>
      <c r="G11" s="150" t="s">
        <v>446</v>
      </c>
      <c r="H11" s="150" t="s">
        <v>461</v>
      </c>
      <c r="I11" s="151">
        <v>80.0</v>
      </c>
      <c r="J11" s="9" t="s">
        <v>15</v>
      </c>
      <c r="K11" s="9" t="s">
        <v>15</v>
      </c>
      <c r="L11" s="9" t="s">
        <v>15</v>
      </c>
      <c r="M11" s="9" t="s">
        <v>15</v>
      </c>
      <c r="N11" s="9" t="s">
        <v>15</v>
      </c>
      <c r="O11" s="193" t="s">
        <v>15</v>
      </c>
      <c r="P11" s="151">
        <v>348.0</v>
      </c>
      <c r="Q11" s="196">
        <v>43060.0</v>
      </c>
      <c r="R11" s="155">
        <v>0.47291666666666665</v>
      </c>
      <c r="S11" s="150" t="s">
        <v>448</v>
      </c>
      <c r="T11" s="155">
        <v>0.4857638888888889</v>
      </c>
      <c r="U11" s="196">
        <v>43060.0</v>
      </c>
      <c r="V11" s="196">
        <v>43060.0</v>
      </c>
      <c r="W11" s="155">
        <v>0.5837037037037037</v>
      </c>
      <c r="X11" s="155">
        <v>0.5903935185185185</v>
      </c>
      <c r="Y11" s="155">
        <v>0.5934953703703704</v>
      </c>
      <c r="Z11" s="156">
        <v>0.007013888888888889</v>
      </c>
      <c r="AA11" s="157"/>
      <c r="AB11" s="157"/>
      <c r="AC11" s="157"/>
      <c r="AD11" s="157"/>
      <c r="AE11" s="157"/>
      <c r="AF11" s="157"/>
      <c r="AG11" s="157"/>
      <c r="AH11" s="157"/>
      <c r="AI11" s="157"/>
      <c r="AJ11" s="157"/>
      <c r="AK11" s="157"/>
      <c r="AL11" s="157"/>
      <c r="AM11" s="157"/>
      <c r="AN11" s="157"/>
      <c r="AO11" s="151">
        <v>0.8</v>
      </c>
      <c r="AP11" s="151">
        <v>3.35</v>
      </c>
      <c r="AQ11" s="151">
        <v>0.0</v>
      </c>
      <c r="AR11" s="151">
        <v>0.0</v>
      </c>
      <c r="AS11" s="151">
        <v>0.0</v>
      </c>
      <c r="AT11" s="155">
        <v>0.45902777777777776</v>
      </c>
      <c r="AU11" s="151">
        <v>7.434</v>
      </c>
      <c r="AV11" s="151">
        <v>37.2</v>
      </c>
      <c r="AW11" s="151">
        <v>146.0</v>
      </c>
      <c r="AX11" s="151">
        <v>24.9</v>
      </c>
      <c r="AY11" s="151">
        <v>138.0</v>
      </c>
      <c r="AZ11" s="151">
        <v>4.4</v>
      </c>
      <c r="BA11" s="151">
        <v>1.45</v>
      </c>
      <c r="BB11" s="151">
        <v>163.0</v>
      </c>
      <c r="BC11" s="151">
        <v>11.6</v>
      </c>
      <c r="BD11" s="151">
        <v>9.5</v>
      </c>
      <c r="BE11" s="151">
        <v>2.1</v>
      </c>
      <c r="BF11" s="155">
        <v>0.4954861111111111</v>
      </c>
      <c r="BG11" s="158"/>
      <c r="BH11" s="151">
        <v>7.49</v>
      </c>
      <c r="BI11" s="151">
        <v>35.1</v>
      </c>
      <c r="BJ11" s="151">
        <v>376.0</v>
      </c>
      <c r="BK11" s="151">
        <v>26.7</v>
      </c>
      <c r="BL11" s="151">
        <v>140.0</v>
      </c>
      <c r="BM11" s="151">
        <v>3.8</v>
      </c>
      <c r="BN11" s="151">
        <v>1.3</v>
      </c>
      <c r="BO11" s="151">
        <v>202.0</v>
      </c>
      <c r="BP11" s="159">
        <v>9.5</v>
      </c>
      <c r="BQ11" s="150" t="s">
        <v>449</v>
      </c>
      <c r="BR11" s="153"/>
      <c r="BS11" s="153"/>
      <c r="BT11" s="153"/>
      <c r="BU11" s="153"/>
      <c r="BV11" s="153"/>
      <c r="BW11" s="153"/>
      <c r="BX11" s="153"/>
      <c r="BY11" s="153"/>
      <c r="BZ11" s="153"/>
      <c r="CA11" s="153"/>
      <c r="CB11" s="158"/>
      <c r="CC11" s="153"/>
      <c r="CD11" s="153"/>
      <c r="CE11" s="153"/>
      <c r="CF11" s="153"/>
      <c r="CG11" s="153"/>
      <c r="CH11" s="153"/>
      <c r="CI11" s="153"/>
      <c r="CJ11" s="153"/>
      <c r="CK11" s="153"/>
      <c r="CL11" s="153"/>
      <c r="CM11" s="150" t="s">
        <v>449</v>
      </c>
      <c r="CN11" s="150" t="s">
        <v>448</v>
      </c>
      <c r="CO11" s="160">
        <v>0.007638888888888889</v>
      </c>
      <c r="CP11" s="160">
        <v>0.009027777777777777</v>
      </c>
      <c r="CQ11" s="160">
        <v>0.011111111111111112</v>
      </c>
      <c r="CR11" s="150" t="s">
        <v>448</v>
      </c>
      <c r="CS11" s="160">
        <v>0.016666666666666666</v>
      </c>
      <c r="CT11" s="160">
        <v>0.017013888888888887</v>
      </c>
      <c r="CU11" s="151">
        <v>131.0</v>
      </c>
      <c r="CV11" s="151">
        <v>72.0</v>
      </c>
      <c r="CW11" s="151">
        <v>59.0</v>
      </c>
      <c r="CX11" s="151">
        <v>92.0</v>
      </c>
      <c r="CY11" s="151">
        <f t="shared" si="1"/>
        <v>91.66666667</v>
      </c>
      <c r="CZ11" s="150" t="s">
        <v>449</v>
      </c>
      <c r="DA11" s="153"/>
      <c r="DB11" s="153"/>
      <c r="DC11" s="153"/>
      <c r="DD11" s="195" t="str">
        <f t="shared" si="2"/>
        <v>#VALUE!</v>
      </c>
      <c r="DE11" s="151">
        <v>182.0</v>
      </c>
      <c r="DF11" s="151">
        <v>103.0</v>
      </c>
      <c r="DG11" s="160">
        <v>1.1574074074074075E-4</v>
      </c>
      <c r="DH11" s="151">
        <f t="shared" si="3"/>
        <v>129.3333333</v>
      </c>
      <c r="DI11" s="151">
        <v>85.0</v>
      </c>
      <c r="DJ11" s="151">
        <v>37.0</v>
      </c>
      <c r="DK11" s="160">
        <v>0.013090277777777777</v>
      </c>
      <c r="DL11" s="153"/>
      <c r="DM11" s="151">
        <v>103.0</v>
      </c>
      <c r="DN11" s="151">
        <v>182.0</v>
      </c>
      <c r="DO11" s="160">
        <v>1.1574074074074075E-4</v>
      </c>
      <c r="DP11" s="151">
        <f t="shared" si="4"/>
        <v>129.3333333</v>
      </c>
      <c r="DQ11" s="151">
        <v>37.0</v>
      </c>
      <c r="DR11" s="151">
        <v>85.0</v>
      </c>
      <c r="DS11" s="160">
        <v>0.013090277777777777</v>
      </c>
      <c r="DT11" s="151">
        <f t="shared" si="5"/>
        <v>53</v>
      </c>
      <c r="DU11" s="151">
        <v>126.0</v>
      </c>
      <c r="DV11" s="151">
        <v>68.0</v>
      </c>
      <c r="DW11" s="150" t="s">
        <v>449</v>
      </c>
      <c r="DX11" s="153"/>
      <c r="EA11" s="151">
        <v>80.0</v>
      </c>
      <c r="EB11" s="153"/>
      <c r="EC11" s="153"/>
      <c r="ED11" s="153"/>
      <c r="EE11" s="153"/>
      <c r="EF11" s="153"/>
      <c r="EG11" s="153"/>
      <c r="EH11" s="153"/>
      <c r="EI11" s="153"/>
      <c r="EJ11" s="153"/>
      <c r="EK11" s="153"/>
      <c r="EL11" s="153"/>
      <c r="EM11" s="153"/>
      <c r="EN11" s="153"/>
      <c r="EO11" s="153"/>
      <c r="EP11" s="153"/>
      <c r="EQ11" s="153"/>
      <c r="ER11" s="153"/>
      <c r="ES11" s="153"/>
      <c r="ET11" s="153"/>
      <c r="EU11" s="153"/>
      <c r="EV11" s="153"/>
      <c r="EW11" s="153"/>
      <c r="EX11" s="153"/>
      <c r="EY11" s="153"/>
      <c r="EZ11" s="153"/>
      <c r="FA11" s="153"/>
      <c r="FB11" s="153"/>
      <c r="FC11" s="153"/>
      <c r="FD11" s="153"/>
      <c r="FE11" s="153"/>
      <c r="FF11" s="153"/>
      <c r="FG11" s="153"/>
      <c r="FH11" s="153"/>
      <c r="FI11" s="153"/>
      <c r="FJ11" s="153"/>
      <c r="FK11" s="153"/>
      <c r="FL11" s="153"/>
      <c r="FM11" s="153"/>
      <c r="FN11" s="153"/>
      <c r="FO11" s="153"/>
      <c r="FP11" s="153"/>
      <c r="FQ11" s="153"/>
      <c r="FR11" s="153"/>
      <c r="FS11" s="153"/>
      <c r="FT11" s="153"/>
      <c r="FU11" s="153"/>
      <c r="FV11" s="153"/>
      <c r="FW11" s="153"/>
      <c r="FX11" s="153"/>
      <c r="FY11" s="153"/>
      <c r="FZ11" s="153"/>
      <c r="GA11" s="153"/>
      <c r="GB11" s="153"/>
      <c r="GC11" s="153"/>
      <c r="GD11" s="153"/>
      <c r="GE11" s="153"/>
      <c r="GF11" s="153"/>
      <c r="GG11" s="153"/>
      <c r="GH11" s="153"/>
      <c r="GI11" s="153"/>
      <c r="GJ11" s="153"/>
      <c r="GK11" s="153"/>
      <c r="GL11" s="153"/>
      <c r="GM11" s="153"/>
      <c r="GN11" s="153"/>
      <c r="GO11" s="153"/>
      <c r="GP11" s="153"/>
      <c r="GQ11" s="153"/>
      <c r="GR11" s="153"/>
      <c r="GS11" s="153"/>
      <c r="GT11" s="153"/>
      <c r="GU11" s="153"/>
      <c r="GV11" s="153"/>
      <c r="GW11" s="153"/>
      <c r="GX11" s="153"/>
      <c r="GY11" s="153"/>
      <c r="GZ11" s="153"/>
      <c r="HA11" s="153"/>
      <c r="HB11" s="153"/>
      <c r="HC11" s="153"/>
      <c r="HD11" s="153"/>
      <c r="HE11" s="153"/>
      <c r="HF11" s="153"/>
      <c r="HG11" s="153"/>
      <c r="HH11" s="153"/>
      <c r="HI11" s="153"/>
      <c r="HJ11" s="153"/>
      <c r="HK11" s="153"/>
      <c r="HL11" s="153"/>
      <c r="HM11" s="153"/>
      <c r="HN11" s="153"/>
      <c r="HO11" s="153"/>
      <c r="HP11" s="153"/>
      <c r="HQ11" s="153"/>
      <c r="HR11" s="153"/>
      <c r="HS11" s="153"/>
      <c r="HT11" s="153"/>
      <c r="HU11" s="153"/>
      <c r="HV11" s="153"/>
      <c r="HW11" s="153"/>
      <c r="HX11" s="153"/>
      <c r="HY11" s="153"/>
      <c r="HZ11" s="153"/>
      <c r="IA11" s="153"/>
      <c r="IB11" s="153"/>
      <c r="IC11" s="153"/>
      <c r="ID11" s="153"/>
      <c r="IE11" s="153"/>
      <c r="IF11" s="153"/>
      <c r="IG11" s="153"/>
      <c r="IH11" s="153"/>
      <c r="II11" s="153"/>
      <c r="IJ11" s="153"/>
      <c r="IK11" s="153"/>
      <c r="IL11" s="153"/>
      <c r="IM11" s="153"/>
      <c r="IN11" s="153"/>
      <c r="IO11" s="153"/>
      <c r="IP11" s="153"/>
      <c r="IQ11" s="153"/>
      <c r="IR11" s="153"/>
      <c r="IS11" s="153"/>
      <c r="IT11" s="153"/>
      <c r="IU11" s="153"/>
      <c r="IV11" s="153"/>
      <c r="IW11" s="153"/>
      <c r="IX11" s="153"/>
      <c r="IY11" s="153"/>
      <c r="IZ11" s="153"/>
      <c r="JA11" s="153"/>
      <c r="JB11" s="153"/>
      <c r="JC11" s="153"/>
      <c r="JD11" s="153"/>
      <c r="JE11" s="153"/>
      <c r="JF11" s="153"/>
      <c r="JG11" s="153"/>
      <c r="JH11" s="153"/>
      <c r="JI11" s="153"/>
      <c r="JJ11" s="153"/>
      <c r="JK11" s="153"/>
      <c r="JL11" s="153"/>
      <c r="JM11" s="153"/>
      <c r="JN11" s="153"/>
      <c r="JO11" s="153"/>
      <c r="JP11" s="153"/>
      <c r="JQ11" s="153"/>
      <c r="JR11" s="153"/>
      <c r="JS11" s="153"/>
      <c r="JT11" s="153"/>
      <c r="JU11" s="153"/>
      <c r="JV11" s="153"/>
      <c r="JW11" s="196">
        <v>42869.0</v>
      </c>
      <c r="JX11" s="196">
        <v>43027.0</v>
      </c>
      <c r="JY11" s="153"/>
      <c r="JZ11" s="153"/>
      <c r="KA11" s="153"/>
      <c r="KB11" s="153"/>
      <c r="KC11" s="153"/>
      <c r="KD11" s="153"/>
      <c r="KE11" s="153"/>
      <c r="KF11" s="153"/>
      <c r="KG11" s="153"/>
      <c r="KH11" s="151">
        <f t="shared" si="6"/>
        <v>348</v>
      </c>
      <c r="KI11" s="151">
        <v>163.0</v>
      </c>
      <c r="KJ11" s="151">
        <v>202.0</v>
      </c>
      <c r="KK11" s="151">
        <v>8.0</v>
      </c>
      <c r="KL11" s="151">
        <v>1.0</v>
      </c>
      <c r="KM11" s="153"/>
      <c r="KN11" s="153"/>
      <c r="KO11" s="153"/>
      <c r="KP11" s="153"/>
      <c r="KQ11" s="153"/>
      <c r="KR11" s="153"/>
      <c r="KS11" s="153"/>
      <c r="KT11" s="153"/>
      <c r="KU11" s="153"/>
      <c r="KV11" s="153"/>
      <c r="KW11" s="153"/>
      <c r="KX11" s="153"/>
      <c r="KY11" s="153"/>
      <c r="KZ11" s="153"/>
      <c r="LA11" s="153"/>
      <c r="LB11" s="153"/>
      <c r="LC11" s="153"/>
      <c r="LD11" s="153"/>
      <c r="LE11" s="153"/>
      <c r="LF11" s="153"/>
      <c r="LG11" s="153"/>
      <c r="LH11" s="153"/>
      <c r="LI11" s="153"/>
      <c r="LJ11" s="153"/>
      <c r="LK11" s="153"/>
      <c r="LL11" s="153"/>
      <c r="LM11" s="153"/>
      <c r="LN11" s="153"/>
      <c r="LO11" s="153"/>
      <c r="LP11" s="153"/>
      <c r="LQ11" s="153"/>
      <c r="LR11" s="153"/>
      <c r="LS11" s="153"/>
      <c r="LT11" s="153"/>
      <c r="LU11" s="153"/>
      <c r="LV11" s="153"/>
      <c r="LW11" s="153"/>
      <c r="LX11" s="153"/>
      <c r="LY11" s="153"/>
      <c r="LZ11" s="153"/>
      <c r="MA11" s="153"/>
      <c r="MB11" s="153"/>
      <c r="MC11" s="153"/>
      <c r="MD11" s="153"/>
      <c r="ME11" s="153"/>
      <c r="MF11" s="153"/>
      <c r="MG11" s="153"/>
      <c r="MH11" s="153"/>
      <c r="MI11" s="153"/>
      <c r="MJ11" s="153"/>
      <c r="MK11" s="153"/>
      <c r="ML11" s="153"/>
    </row>
    <row r="12">
      <c r="A12" s="98" t="s">
        <v>26</v>
      </c>
      <c r="B12" s="14"/>
      <c r="C12" s="151">
        <v>8.0</v>
      </c>
      <c r="D12" s="151">
        <v>1.0</v>
      </c>
      <c r="E12" s="150" t="s">
        <v>443</v>
      </c>
      <c r="F12" s="153" t="s">
        <v>445</v>
      </c>
      <c r="G12" s="150" t="s">
        <v>446</v>
      </c>
      <c r="H12" s="150" t="s">
        <v>461</v>
      </c>
      <c r="I12" s="194">
        <v>76.0</v>
      </c>
      <c r="J12" s="9" t="s">
        <v>15</v>
      </c>
      <c r="K12" s="9" t="s">
        <v>15</v>
      </c>
      <c r="L12" s="9" t="s">
        <v>15</v>
      </c>
      <c r="M12" s="9" t="s">
        <v>15</v>
      </c>
      <c r="N12" s="9" t="s">
        <v>15</v>
      </c>
      <c r="O12" s="193" t="s">
        <v>15</v>
      </c>
      <c r="P12" s="151">
        <v>346.0</v>
      </c>
      <c r="Q12" s="196">
        <v>43066.0</v>
      </c>
      <c r="R12" s="155">
        <v>0.4847222222222222</v>
      </c>
      <c r="S12" s="150" t="s">
        <v>448</v>
      </c>
      <c r="T12" s="155">
        <v>0.4907523148148148</v>
      </c>
      <c r="U12" s="196">
        <v>43066.0</v>
      </c>
      <c r="V12" s="196">
        <v>43066.0</v>
      </c>
      <c r="W12" s="155">
        <v>0.5821180555555555</v>
      </c>
      <c r="X12" s="155">
        <v>0.5871990740740741</v>
      </c>
      <c r="Y12" s="155">
        <v>0.5900810185185185</v>
      </c>
      <c r="Z12" s="156">
        <v>0.0010416666666666667</v>
      </c>
      <c r="AA12" s="157"/>
      <c r="AB12" s="157"/>
      <c r="AC12" s="157"/>
      <c r="AD12" s="157"/>
      <c r="AE12" s="157"/>
      <c r="AF12" s="157"/>
      <c r="AG12" s="157"/>
      <c r="AH12" s="157"/>
      <c r="AI12" s="157"/>
      <c r="AJ12" s="157"/>
      <c r="AK12" s="157"/>
      <c r="AL12" s="157"/>
      <c r="AM12" s="157"/>
      <c r="AN12" s="157"/>
      <c r="AO12" s="151">
        <v>3.2</v>
      </c>
      <c r="AP12" s="151">
        <v>1.95</v>
      </c>
      <c r="AQ12" s="151">
        <v>0.0</v>
      </c>
      <c r="AR12" s="151">
        <v>0.0</v>
      </c>
      <c r="AS12" s="151">
        <v>0.0</v>
      </c>
      <c r="AT12" s="155">
        <v>0.46824074074074074</v>
      </c>
      <c r="AU12" s="151">
        <v>7.457</v>
      </c>
      <c r="AV12" s="151">
        <v>36.4</v>
      </c>
      <c r="AW12" s="151">
        <v>156.0</v>
      </c>
      <c r="AX12" s="151">
        <v>25.7</v>
      </c>
      <c r="AY12" s="151">
        <v>140.0</v>
      </c>
      <c r="AZ12" s="151">
        <v>3.4</v>
      </c>
      <c r="BA12" s="151">
        <v>1.34</v>
      </c>
      <c r="BB12" s="151">
        <v>139.0</v>
      </c>
      <c r="BC12" s="151">
        <v>11.9</v>
      </c>
      <c r="BD12" s="151">
        <v>9.9</v>
      </c>
      <c r="BE12" s="151">
        <v>-2.0</v>
      </c>
      <c r="BF12" s="155">
        <v>0.5045601851851852</v>
      </c>
      <c r="BG12" s="158"/>
      <c r="BH12" s="151">
        <v>7.491</v>
      </c>
      <c r="BI12" s="151">
        <v>34.9</v>
      </c>
      <c r="BJ12" s="151">
        <v>350.0</v>
      </c>
      <c r="BK12" s="151">
        <v>26.6</v>
      </c>
      <c r="BL12" s="151">
        <v>143.0</v>
      </c>
      <c r="BM12" s="151">
        <v>3.0</v>
      </c>
      <c r="BN12" s="151">
        <v>1.2</v>
      </c>
      <c r="BO12" s="151">
        <v>157.0</v>
      </c>
      <c r="BP12" s="159">
        <v>9.9</v>
      </c>
      <c r="BQ12" s="158"/>
      <c r="BR12" s="153"/>
      <c r="BS12" s="153"/>
      <c r="BT12" s="153"/>
      <c r="BU12" s="153"/>
      <c r="BV12" s="153"/>
      <c r="BW12" s="153"/>
      <c r="BX12" s="153"/>
      <c r="BY12" s="153"/>
      <c r="BZ12" s="153"/>
      <c r="CA12" s="153"/>
      <c r="CB12" s="158"/>
      <c r="CC12" s="153"/>
      <c r="CD12" s="153"/>
      <c r="CE12" s="153"/>
      <c r="CF12" s="153"/>
      <c r="CG12" s="153"/>
      <c r="CH12" s="153"/>
      <c r="CI12" s="153"/>
      <c r="CJ12" s="153"/>
      <c r="CK12" s="153"/>
      <c r="CL12" s="153"/>
      <c r="CM12" s="197"/>
      <c r="CN12" s="150" t="s">
        <v>448</v>
      </c>
      <c r="CO12" s="160">
        <v>0.005902777777777778</v>
      </c>
      <c r="CP12" s="160">
        <v>0.006944444444444444</v>
      </c>
      <c r="CQ12" s="160">
        <v>0.009027777777777777</v>
      </c>
      <c r="CR12" s="150" t="s">
        <v>448</v>
      </c>
      <c r="CS12" s="160">
        <v>0.01460648148148148</v>
      </c>
      <c r="CT12" s="160">
        <v>0.01505787037037037</v>
      </c>
      <c r="CU12" s="151">
        <v>144.0</v>
      </c>
      <c r="CV12" s="151">
        <v>73.0</v>
      </c>
      <c r="CW12" s="151">
        <v>71.0</v>
      </c>
      <c r="CX12" s="151">
        <v>97.0</v>
      </c>
      <c r="CY12" s="151">
        <f t="shared" si="1"/>
        <v>96.66666667</v>
      </c>
      <c r="CZ12" s="153"/>
      <c r="DA12" s="153"/>
      <c r="DB12" s="153"/>
      <c r="DC12" s="153"/>
      <c r="DD12" s="151">
        <f t="shared" si="2"/>
        <v>0</v>
      </c>
      <c r="DE12" s="151">
        <v>168.0</v>
      </c>
      <c r="DF12" s="151">
        <v>96.0</v>
      </c>
      <c r="DG12" s="160">
        <v>1.7361111111111112E-4</v>
      </c>
      <c r="DH12" s="151">
        <f t="shared" si="3"/>
        <v>120</v>
      </c>
      <c r="DI12" s="151">
        <v>90.0</v>
      </c>
      <c r="DJ12" s="151">
        <v>39.0</v>
      </c>
      <c r="DK12" s="160">
        <v>0.019872685185185184</v>
      </c>
      <c r="DL12" s="153"/>
      <c r="DM12" s="151">
        <v>96.0</v>
      </c>
      <c r="DN12" s="151">
        <v>168.0</v>
      </c>
      <c r="DO12" s="160">
        <v>1.7361111111111112E-4</v>
      </c>
      <c r="DP12" s="151">
        <f t="shared" si="4"/>
        <v>120</v>
      </c>
      <c r="DQ12" s="151">
        <v>39.0</v>
      </c>
      <c r="DR12" s="151">
        <v>90.0</v>
      </c>
      <c r="DS12" s="160">
        <v>0.019872685185185184</v>
      </c>
      <c r="DT12" s="151">
        <f t="shared" si="5"/>
        <v>56</v>
      </c>
      <c r="DU12" s="151">
        <v>129.0</v>
      </c>
      <c r="DV12" s="151">
        <v>66.0</v>
      </c>
      <c r="DW12" s="153"/>
      <c r="DX12" s="153"/>
      <c r="EA12" s="150" t="s">
        <v>462</v>
      </c>
      <c r="EB12" s="153"/>
      <c r="EC12" s="153"/>
      <c r="ED12" s="153"/>
      <c r="EE12" s="153"/>
      <c r="EF12" s="153"/>
      <c r="EG12" s="153"/>
      <c r="EH12" s="153"/>
      <c r="EI12" s="153"/>
      <c r="EJ12" s="153"/>
      <c r="EK12" s="153"/>
      <c r="EL12" s="153"/>
      <c r="EM12" s="153"/>
      <c r="EN12" s="153"/>
      <c r="EO12" s="153"/>
      <c r="EP12" s="153"/>
      <c r="EQ12" s="153"/>
      <c r="ER12" s="153"/>
      <c r="ES12" s="153"/>
      <c r="ET12" s="153"/>
      <c r="EU12" s="153"/>
      <c r="EV12" s="153"/>
      <c r="EW12" s="153"/>
      <c r="EX12" s="153"/>
      <c r="EY12" s="153"/>
      <c r="EZ12" s="153"/>
      <c r="FA12" s="153"/>
      <c r="FB12" s="153"/>
      <c r="FC12" s="153"/>
      <c r="FD12" s="153"/>
      <c r="FE12" s="153"/>
      <c r="FF12" s="153"/>
      <c r="FG12" s="153"/>
      <c r="FH12" s="153"/>
      <c r="FI12" s="153"/>
      <c r="FJ12" s="153"/>
      <c r="FK12" s="153"/>
      <c r="FL12" s="153"/>
      <c r="FM12" s="153"/>
      <c r="FN12" s="153"/>
      <c r="FO12" s="153"/>
      <c r="FP12" s="153"/>
      <c r="FQ12" s="153"/>
      <c r="FR12" s="153"/>
      <c r="FS12" s="153"/>
      <c r="FT12" s="153"/>
      <c r="FU12" s="153"/>
      <c r="FV12" s="153"/>
      <c r="FW12" s="153"/>
      <c r="FX12" s="153"/>
      <c r="FY12" s="153"/>
      <c r="FZ12" s="153"/>
      <c r="GA12" s="153"/>
      <c r="GB12" s="153"/>
      <c r="GC12" s="153"/>
      <c r="GD12" s="153"/>
      <c r="GE12" s="153"/>
      <c r="GF12" s="153"/>
      <c r="GG12" s="153"/>
      <c r="GH12" s="153"/>
      <c r="GI12" s="153"/>
      <c r="GJ12" s="153"/>
      <c r="GK12" s="153"/>
      <c r="GL12" s="153"/>
      <c r="GM12" s="153"/>
      <c r="GN12" s="153"/>
      <c r="GO12" s="153"/>
      <c r="GP12" s="153"/>
      <c r="GQ12" s="153"/>
      <c r="GR12" s="153"/>
      <c r="GS12" s="153"/>
      <c r="GT12" s="153"/>
      <c r="GU12" s="153"/>
      <c r="GV12" s="153"/>
      <c r="GW12" s="153"/>
      <c r="GX12" s="153"/>
      <c r="GY12" s="153"/>
      <c r="GZ12" s="153"/>
      <c r="HA12" s="153"/>
      <c r="HB12" s="153"/>
      <c r="HC12" s="153"/>
      <c r="HD12" s="153"/>
      <c r="HE12" s="153"/>
      <c r="HF12" s="153"/>
      <c r="HG12" s="153"/>
      <c r="HH12" s="153"/>
      <c r="HI12" s="153"/>
      <c r="HJ12" s="153"/>
      <c r="HK12" s="153"/>
      <c r="HL12" s="153"/>
      <c r="HM12" s="153"/>
      <c r="HN12" s="153"/>
      <c r="HO12" s="153"/>
      <c r="HP12" s="153"/>
      <c r="HQ12" s="153"/>
      <c r="HR12" s="153"/>
      <c r="HS12" s="153"/>
      <c r="HT12" s="153"/>
      <c r="HU12" s="153"/>
      <c r="HV12" s="153"/>
      <c r="HW12" s="153"/>
      <c r="HX12" s="153"/>
      <c r="HY12" s="153"/>
      <c r="HZ12" s="153"/>
      <c r="IA12" s="153"/>
      <c r="IB12" s="153"/>
      <c r="IC12" s="153"/>
      <c r="ID12" s="153"/>
      <c r="IE12" s="153"/>
      <c r="IF12" s="153"/>
      <c r="IG12" s="153"/>
      <c r="IH12" s="153"/>
      <c r="II12" s="153"/>
      <c r="IJ12" s="153"/>
      <c r="IK12" s="153"/>
      <c r="IL12" s="153"/>
      <c r="IM12" s="153"/>
      <c r="IN12" s="153"/>
      <c r="IO12" s="153"/>
      <c r="IP12" s="153"/>
      <c r="IQ12" s="153"/>
      <c r="IR12" s="153"/>
      <c r="IS12" s="153"/>
      <c r="IT12" s="153"/>
      <c r="IU12" s="153"/>
      <c r="IV12" s="153"/>
      <c r="IW12" s="153"/>
      <c r="IX12" s="153"/>
      <c r="IY12" s="153"/>
      <c r="IZ12" s="153"/>
      <c r="JA12" s="153"/>
      <c r="JB12" s="153"/>
      <c r="JC12" s="153"/>
      <c r="JD12" s="153"/>
      <c r="JE12" s="153"/>
      <c r="JF12" s="153"/>
      <c r="JG12" s="153"/>
      <c r="JH12" s="153"/>
      <c r="JI12" s="153"/>
      <c r="JJ12" s="153"/>
      <c r="JK12" s="153"/>
      <c r="JL12" s="153"/>
      <c r="JM12" s="153"/>
      <c r="JN12" s="153"/>
      <c r="JO12" s="153"/>
      <c r="JP12" s="153"/>
      <c r="JQ12" s="153"/>
      <c r="JR12" s="153"/>
      <c r="JS12" s="153"/>
      <c r="JT12" s="153"/>
      <c r="JU12" s="153"/>
      <c r="JV12" s="153"/>
      <c r="JW12" s="196">
        <v>42869.0</v>
      </c>
      <c r="JX12" s="196">
        <v>43027.0</v>
      </c>
      <c r="JY12" s="153"/>
      <c r="JZ12" s="153"/>
      <c r="KA12" s="153"/>
      <c r="KB12" s="153"/>
      <c r="KC12" s="153"/>
      <c r="KD12" s="153"/>
      <c r="KE12" s="153"/>
      <c r="KF12" s="153"/>
      <c r="KG12" s="153"/>
      <c r="KH12" s="151">
        <f t="shared" si="6"/>
        <v>346</v>
      </c>
      <c r="KI12" s="151">
        <v>139.0</v>
      </c>
      <c r="KJ12" s="151">
        <v>157.0</v>
      </c>
      <c r="KK12" s="151">
        <v>8.0</v>
      </c>
      <c r="KL12" s="151">
        <v>1.0</v>
      </c>
      <c r="KM12" s="153"/>
      <c r="KN12" s="153"/>
      <c r="KO12" s="153"/>
      <c r="KP12" s="153"/>
      <c r="KQ12" s="153"/>
      <c r="KR12" s="153"/>
      <c r="KS12" s="153"/>
      <c r="KT12" s="153"/>
      <c r="KU12" s="153"/>
      <c r="KV12" s="153"/>
      <c r="KW12" s="153"/>
      <c r="KX12" s="153"/>
      <c r="KY12" s="153"/>
      <c r="KZ12" s="153"/>
      <c r="LA12" s="153"/>
      <c r="LB12" s="153"/>
      <c r="LC12" s="153"/>
      <c r="LD12" s="153"/>
      <c r="LE12" s="153"/>
      <c r="LF12" s="153"/>
      <c r="LG12" s="153"/>
      <c r="LH12" s="153"/>
      <c r="LI12" s="153"/>
      <c r="LJ12" s="153"/>
      <c r="LK12" s="153"/>
      <c r="LL12" s="153"/>
      <c r="LM12" s="153"/>
      <c r="LN12" s="153"/>
      <c r="LO12" s="153"/>
      <c r="LP12" s="153"/>
      <c r="LQ12" s="153"/>
      <c r="LR12" s="153"/>
      <c r="LS12" s="153"/>
      <c r="LT12" s="153"/>
      <c r="LU12" s="153"/>
      <c r="LV12" s="153"/>
      <c r="LW12" s="153"/>
      <c r="LX12" s="153"/>
      <c r="LY12" s="153"/>
      <c r="LZ12" s="153"/>
      <c r="MA12" s="153"/>
      <c r="MB12" s="153"/>
      <c r="MC12" s="153"/>
      <c r="MD12" s="153"/>
      <c r="ME12" s="153"/>
      <c r="MF12" s="153"/>
      <c r="MG12" s="153"/>
      <c r="MH12" s="153"/>
      <c r="MI12" s="153"/>
      <c r="MJ12" s="153"/>
      <c r="MK12" s="153"/>
      <c r="ML12" s="153"/>
    </row>
    <row r="13">
      <c r="A13" s="98" t="s">
        <v>27</v>
      </c>
      <c r="B13" s="17"/>
      <c r="C13" s="151">
        <v>8.0</v>
      </c>
      <c r="D13" s="151">
        <v>1.0</v>
      </c>
      <c r="E13" s="150" t="s">
        <v>443</v>
      </c>
      <c r="F13" s="150" t="s">
        <v>445</v>
      </c>
      <c r="G13" s="150" t="s">
        <v>446</v>
      </c>
      <c r="H13" s="153"/>
      <c r="I13" s="194">
        <v>71.0</v>
      </c>
      <c r="J13" s="9" t="s">
        <v>15</v>
      </c>
      <c r="K13" s="9" t="s">
        <v>15</v>
      </c>
      <c r="L13" s="9" t="s">
        <v>15</v>
      </c>
      <c r="M13" s="9" t="s">
        <v>15</v>
      </c>
      <c r="N13" s="9" t="s">
        <v>15</v>
      </c>
      <c r="O13" s="193" t="s">
        <v>15</v>
      </c>
      <c r="P13" s="151">
        <v>303.0</v>
      </c>
      <c r="Q13" s="154">
        <v>43167.0</v>
      </c>
      <c r="R13" s="155">
        <v>0.47412037037037036</v>
      </c>
      <c r="S13" s="150" t="s">
        <v>448</v>
      </c>
      <c r="T13" s="155">
        <v>0.48018518518518516</v>
      </c>
      <c r="U13" s="154">
        <v>43167.0</v>
      </c>
      <c r="V13" s="154">
        <v>43167.0</v>
      </c>
      <c r="W13" s="155">
        <v>0.5804861111111111</v>
      </c>
      <c r="X13" s="155">
        <v>0.596400462962963</v>
      </c>
      <c r="Y13" s="155">
        <v>0.599224537037037</v>
      </c>
      <c r="Z13" s="156">
        <v>0.010092592592592592</v>
      </c>
      <c r="AA13" s="157"/>
      <c r="AB13" s="157"/>
      <c r="AC13" s="157"/>
      <c r="AD13" s="157"/>
      <c r="AE13" s="157"/>
      <c r="AF13" s="157"/>
      <c r="AG13" s="157"/>
      <c r="AH13" s="157"/>
      <c r="AI13" s="157"/>
      <c r="AJ13" s="157"/>
      <c r="AK13" s="157"/>
      <c r="AL13" s="157"/>
      <c r="AM13" s="157"/>
      <c r="AN13" s="157"/>
      <c r="AO13" s="151">
        <v>-0.8</v>
      </c>
      <c r="AP13" s="151">
        <v>4.85</v>
      </c>
      <c r="AQ13" s="151">
        <v>0.0</v>
      </c>
      <c r="AR13" s="151">
        <v>0.0</v>
      </c>
      <c r="AS13" s="151">
        <v>0.0</v>
      </c>
      <c r="AT13" s="155">
        <v>0.4527777777777778</v>
      </c>
      <c r="AU13" s="151">
        <v>7.455</v>
      </c>
      <c r="AV13" s="151">
        <v>38.6</v>
      </c>
      <c r="AW13" s="151">
        <v>176.0</v>
      </c>
      <c r="AX13" s="151">
        <v>27.2</v>
      </c>
      <c r="AY13" s="151">
        <v>138.0</v>
      </c>
      <c r="AZ13" s="151">
        <v>4.0</v>
      </c>
      <c r="BA13" s="151">
        <v>1.43</v>
      </c>
      <c r="BB13" s="151">
        <v>163.0</v>
      </c>
      <c r="BC13" s="151">
        <v>11.6</v>
      </c>
      <c r="BD13" s="151">
        <v>8.8</v>
      </c>
      <c r="BE13" s="151">
        <v>-2.8</v>
      </c>
      <c r="BF13" s="155">
        <v>0.4869675925925926</v>
      </c>
      <c r="BG13" s="158"/>
      <c r="BH13" s="151">
        <v>7.544</v>
      </c>
      <c r="BI13" s="151">
        <v>35.8</v>
      </c>
      <c r="BJ13" s="151">
        <v>318.0</v>
      </c>
      <c r="BK13" s="151">
        <v>30.9</v>
      </c>
      <c r="BL13" s="151">
        <v>144.0</v>
      </c>
      <c r="BM13" s="151">
        <v>3.9</v>
      </c>
      <c r="BN13" s="151">
        <v>1.2</v>
      </c>
      <c r="BO13" s="151">
        <v>165.0</v>
      </c>
      <c r="BP13" s="159">
        <v>8.8</v>
      </c>
      <c r="BQ13" s="158"/>
      <c r="BR13" s="153"/>
      <c r="BS13" s="153"/>
      <c r="BT13" s="153"/>
      <c r="BU13" s="153"/>
      <c r="BV13" s="153"/>
      <c r="BW13" s="153"/>
      <c r="BX13" s="153"/>
      <c r="BY13" s="153"/>
      <c r="BZ13" s="153"/>
      <c r="CA13" s="153"/>
      <c r="CB13" s="158"/>
      <c r="CC13" s="153"/>
      <c r="CD13" s="153"/>
      <c r="CE13" s="153"/>
      <c r="CF13" s="153"/>
      <c r="CG13" s="153"/>
      <c r="CH13" s="153"/>
      <c r="CI13" s="153"/>
      <c r="CJ13" s="153"/>
      <c r="CK13" s="153"/>
      <c r="CL13" s="153"/>
      <c r="CM13" s="150" t="s">
        <v>445</v>
      </c>
      <c r="CN13" s="150" t="s">
        <v>448</v>
      </c>
      <c r="CO13" s="160">
        <v>0.006944444444444444</v>
      </c>
      <c r="CP13" s="160">
        <v>0.008333333333333333</v>
      </c>
      <c r="CQ13" s="160">
        <v>0.010416666666666666</v>
      </c>
      <c r="CR13" s="150" t="s">
        <v>448</v>
      </c>
      <c r="CS13" s="160">
        <v>0.01597222222222222</v>
      </c>
      <c r="CT13" s="160">
        <v>0.016481481481481482</v>
      </c>
      <c r="CU13" s="151">
        <v>107.0</v>
      </c>
      <c r="CV13" s="151">
        <v>53.0</v>
      </c>
      <c r="CW13" s="151">
        <v>54.0</v>
      </c>
      <c r="CX13" s="151">
        <v>71.0</v>
      </c>
      <c r="CY13" s="151">
        <f t="shared" si="1"/>
        <v>71</v>
      </c>
      <c r="CZ13" s="150" t="s">
        <v>449</v>
      </c>
      <c r="DA13" s="150" t="s">
        <v>449</v>
      </c>
      <c r="DB13" s="150" t="s">
        <v>449</v>
      </c>
      <c r="DC13" s="150" t="s">
        <v>449</v>
      </c>
      <c r="DD13" s="150" t="s">
        <v>449</v>
      </c>
      <c r="DE13" s="151">
        <v>117.0</v>
      </c>
      <c r="DF13" s="151">
        <v>59.0</v>
      </c>
      <c r="DG13" s="160">
        <v>0.0020833333333333333</v>
      </c>
      <c r="DH13" s="151">
        <f t="shared" si="3"/>
        <v>78.33333333</v>
      </c>
      <c r="DI13" s="151">
        <v>95.0</v>
      </c>
      <c r="DJ13" s="151">
        <v>47.0</v>
      </c>
      <c r="DK13" s="160">
        <v>0.012164351851851852</v>
      </c>
      <c r="DL13" s="153"/>
      <c r="DM13" s="151">
        <v>59.0</v>
      </c>
      <c r="DN13" s="151">
        <v>117.0</v>
      </c>
      <c r="DO13" s="160">
        <v>0.001574074074074074</v>
      </c>
      <c r="DP13" s="151">
        <f t="shared" si="4"/>
        <v>78.33333333</v>
      </c>
      <c r="DQ13" s="151">
        <v>40.0</v>
      </c>
      <c r="DR13" s="151">
        <v>105.0</v>
      </c>
      <c r="DS13" s="160">
        <v>1.8518518518518518E-4</v>
      </c>
      <c r="DT13" s="151">
        <f t="shared" si="5"/>
        <v>61.66666667</v>
      </c>
      <c r="DU13" s="151">
        <v>109.0</v>
      </c>
      <c r="DV13" s="151">
        <v>56.0</v>
      </c>
      <c r="DW13" s="150" t="s">
        <v>445</v>
      </c>
      <c r="DX13" s="150" t="s">
        <v>445</v>
      </c>
      <c r="EA13" s="150" t="s">
        <v>466</v>
      </c>
      <c r="EB13" s="150"/>
      <c r="EC13" s="153"/>
      <c r="ED13" s="153"/>
      <c r="EE13" s="153"/>
      <c r="EF13" s="153"/>
      <c r="EG13" s="153"/>
      <c r="EH13" s="153"/>
      <c r="EI13" s="153"/>
      <c r="EJ13" s="153"/>
      <c r="EK13" s="153"/>
      <c r="EL13" s="153"/>
      <c r="EM13" s="153"/>
      <c r="EN13" s="153"/>
      <c r="EO13" s="153"/>
      <c r="EP13" s="153"/>
      <c r="EQ13" s="153"/>
      <c r="ER13" s="153"/>
      <c r="ES13" s="153"/>
      <c r="ET13" s="153"/>
      <c r="EU13" s="153"/>
      <c r="EV13" s="153"/>
      <c r="EW13" s="153"/>
      <c r="EX13" s="153"/>
      <c r="EY13" s="153"/>
      <c r="EZ13" s="153"/>
      <c r="FA13" s="153"/>
      <c r="FB13" s="153"/>
      <c r="FC13" s="153"/>
      <c r="FD13" s="153"/>
      <c r="FE13" s="153"/>
      <c r="FF13" s="153"/>
      <c r="FG13" s="153"/>
      <c r="FH13" s="153"/>
      <c r="FI13" s="153"/>
      <c r="FJ13" s="153"/>
      <c r="FK13" s="153"/>
      <c r="FL13" s="153"/>
      <c r="FM13" s="153"/>
      <c r="FN13" s="153"/>
      <c r="FO13" s="153"/>
      <c r="FP13" s="153"/>
      <c r="FQ13" s="153"/>
      <c r="FR13" s="153"/>
      <c r="FS13" s="153"/>
      <c r="FT13" s="153"/>
      <c r="FU13" s="153"/>
      <c r="FV13" s="153"/>
      <c r="FW13" s="153"/>
      <c r="FX13" s="153"/>
      <c r="FY13" s="153"/>
      <c r="FZ13" s="153"/>
      <c r="GA13" s="153"/>
      <c r="GB13" s="153"/>
      <c r="GC13" s="153"/>
      <c r="GD13" s="153"/>
      <c r="GE13" s="153"/>
      <c r="GF13" s="153"/>
      <c r="GG13" s="153"/>
      <c r="GH13" s="153"/>
      <c r="GI13" s="153"/>
      <c r="GJ13" s="153"/>
      <c r="GK13" s="153"/>
      <c r="GL13" s="153"/>
      <c r="GM13" s="153"/>
      <c r="GN13" s="153"/>
      <c r="GO13" s="153"/>
      <c r="GP13" s="153"/>
      <c r="GQ13" s="153"/>
      <c r="GR13" s="153"/>
      <c r="GS13" s="153"/>
      <c r="GT13" s="153"/>
      <c r="GU13" s="153"/>
      <c r="GV13" s="153"/>
      <c r="GW13" s="153"/>
      <c r="GX13" s="153"/>
      <c r="GY13" s="153"/>
      <c r="GZ13" s="153"/>
      <c r="HA13" s="153"/>
      <c r="HB13" s="153"/>
      <c r="HC13" s="153"/>
      <c r="HD13" s="153"/>
      <c r="HE13" s="153"/>
      <c r="HF13" s="153"/>
      <c r="HG13" s="153"/>
      <c r="HH13" s="153"/>
      <c r="HI13" s="153"/>
      <c r="HJ13" s="153"/>
      <c r="HK13" s="153"/>
      <c r="HL13" s="153"/>
      <c r="HM13" s="153"/>
      <c r="HN13" s="153"/>
      <c r="HO13" s="153"/>
      <c r="HP13" s="153"/>
      <c r="HQ13" s="153"/>
      <c r="HR13" s="153"/>
      <c r="HS13" s="153"/>
      <c r="HT13" s="153"/>
      <c r="HU13" s="153"/>
      <c r="HV13" s="153"/>
      <c r="HW13" s="153"/>
      <c r="HX13" s="153"/>
      <c r="HY13" s="153"/>
      <c r="HZ13" s="153"/>
      <c r="IA13" s="153"/>
      <c r="IB13" s="153"/>
      <c r="IC13" s="153"/>
      <c r="ID13" s="153"/>
      <c r="IE13" s="153"/>
      <c r="IF13" s="153"/>
      <c r="IG13" s="153"/>
      <c r="IH13" s="153"/>
      <c r="II13" s="153"/>
      <c r="IJ13" s="153"/>
      <c r="IK13" s="153"/>
      <c r="IL13" s="153"/>
      <c r="IM13" s="153"/>
      <c r="IN13" s="153"/>
      <c r="IO13" s="153"/>
      <c r="IP13" s="153"/>
      <c r="IQ13" s="153"/>
      <c r="IR13" s="153"/>
      <c r="IS13" s="153"/>
      <c r="IT13" s="153"/>
      <c r="IU13" s="153"/>
      <c r="IV13" s="153"/>
      <c r="IW13" s="153"/>
      <c r="IX13" s="153"/>
      <c r="IY13" s="153"/>
      <c r="IZ13" s="153"/>
      <c r="JA13" s="153"/>
      <c r="JB13" s="153"/>
      <c r="JC13" s="153"/>
      <c r="JD13" s="153"/>
      <c r="JE13" s="153"/>
      <c r="JF13" s="153"/>
      <c r="JG13" s="153"/>
      <c r="JH13" s="153"/>
      <c r="JI13" s="153"/>
      <c r="JJ13" s="153"/>
      <c r="JK13" s="153"/>
      <c r="JL13" s="153"/>
      <c r="JM13" s="153"/>
      <c r="JN13" s="153"/>
      <c r="JO13" s="153"/>
      <c r="JP13" s="153"/>
      <c r="JQ13" s="153"/>
      <c r="JR13" s="153"/>
      <c r="JS13" s="153"/>
      <c r="JT13" s="153"/>
      <c r="JU13" s="153"/>
      <c r="JV13" s="153"/>
      <c r="JW13" s="153"/>
      <c r="JX13" s="153"/>
      <c r="JY13" s="153"/>
      <c r="JZ13" s="150"/>
      <c r="KA13" s="150" t="s">
        <v>467</v>
      </c>
      <c r="KB13" s="153"/>
      <c r="KC13" s="153"/>
      <c r="KD13" s="150" t="s">
        <v>451</v>
      </c>
      <c r="KE13" s="153"/>
      <c r="KF13" s="153"/>
      <c r="KG13" s="153"/>
      <c r="KH13" s="151">
        <f t="shared" si="6"/>
        <v>303</v>
      </c>
      <c r="KI13" s="151">
        <v>163.0</v>
      </c>
      <c r="KJ13" s="151">
        <v>165.0</v>
      </c>
      <c r="KK13" s="151">
        <v>8.0</v>
      </c>
      <c r="KL13" s="151">
        <v>1.0</v>
      </c>
      <c r="KM13" s="150" t="s">
        <v>468</v>
      </c>
      <c r="KN13" s="153"/>
      <c r="KO13" s="153"/>
      <c r="KP13" s="153"/>
      <c r="KQ13" s="153"/>
      <c r="KR13" s="153"/>
      <c r="KS13" s="153"/>
      <c r="KT13" s="153"/>
      <c r="KU13" s="153"/>
      <c r="KV13" s="153"/>
      <c r="KW13" s="153"/>
      <c r="KX13" s="153"/>
      <c r="KY13" s="153"/>
      <c r="KZ13" s="153"/>
      <c r="LA13" s="153"/>
      <c r="LB13" s="153"/>
      <c r="LC13" s="153"/>
      <c r="LD13" s="153"/>
      <c r="LE13" s="153"/>
      <c r="LF13" s="153"/>
      <c r="LG13" s="153"/>
      <c r="LH13" s="153"/>
      <c r="LI13" s="153"/>
      <c r="LJ13" s="153"/>
      <c r="LK13" s="153"/>
      <c r="LL13" s="153"/>
      <c r="LM13" s="153"/>
      <c r="LN13" s="153"/>
      <c r="LO13" s="153"/>
      <c r="LP13" s="153"/>
      <c r="LQ13" s="153"/>
      <c r="LR13" s="153"/>
      <c r="LS13" s="153"/>
      <c r="LT13" s="153"/>
      <c r="LU13" s="153"/>
      <c r="LV13" s="153"/>
      <c r="LW13" s="153"/>
      <c r="LX13" s="153"/>
      <c r="LY13" s="153"/>
      <c r="LZ13" s="153"/>
      <c r="MA13" s="153"/>
      <c r="MB13" s="153"/>
      <c r="MC13" s="153"/>
      <c r="MD13" s="153"/>
      <c r="ME13" s="153"/>
      <c r="MF13" s="153"/>
      <c r="MG13" s="153"/>
      <c r="MH13" s="153"/>
      <c r="MI13" s="153"/>
      <c r="MJ13" s="153"/>
      <c r="MK13" s="153"/>
      <c r="ML13" s="153"/>
    </row>
    <row r="14">
      <c r="A14" s="198" t="s">
        <v>28</v>
      </c>
      <c r="B14" s="101" t="s">
        <v>29</v>
      </c>
      <c r="C14" s="151">
        <v>7.0</v>
      </c>
      <c r="D14" s="151">
        <v>1.0</v>
      </c>
      <c r="E14" s="150" t="s">
        <v>443</v>
      </c>
      <c r="F14" s="153" t="s">
        <v>445</v>
      </c>
      <c r="G14" s="150" t="s">
        <v>446</v>
      </c>
      <c r="H14" s="199" t="s">
        <v>471</v>
      </c>
      <c r="I14" s="9" t="s">
        <v>15</v>
      </c>
      <c r="J14" s="9" t="s">
        <v>15</v>
      </c>
      <c r="K14" s="9" t="s">
        <v>15</v>
      </c>
      <c r="L14" s="9" t="s">
        <v>15</v>
      </c>
      <c r="M14" s="9" t="s">
        <v>15</v>
      </c>
      <c r="N14" s="9" t="s">
        <v>15</v>
      </c>
      <c r="O14" s="193" t="s">
        <v>15</v>
      </c>
      <c r="P14" s="151">
        <v>353.0</v>
      </c>
      <c r="Q14" s="154">
        <v>42972.0</v>
      </c>
      <c r="R14" s="155">
        <v>0.55625</v>
      </c>
      <c r="S14" s="150" t="s">
        <v>448</v>
      </c>
      <c r="T14" s="155">
        <v>0.5625925925925926</v>
      </c>
      <c r="U14" s="154">
        <v>42972.0</v>
      </c>
      <c r="V14" s="154">
        <v>42972.0</v>
      </c>
      <c r="W14" s="155">
        <v>0.6527777777777778</v>
      </c>
      <c r="X14" s="155">
        <v>0.6618055555555555</v>
      </c>
      <c r="Y14" s="155">
        <v>0.6645833333333333</v>
      </c>
      <c r="Z14" s="157"/>
      <c r="AA14" s="157"/>
      <c r="AB14" s="157"/>
      <c r="AC14" s="157"/>
      <c r="AD14" s="157"/>
      <c r="AE14" s="157"/>
      <c r="AF14" s="157"/>
      <c r="AG14" s="157"/>
      <c r="AH14" s="157"/>
      <c r="AI14" s="157"/>
      <c r="AJ14" s="157"/>
      <c r="AK14" s="157"/>
      <c r="AL14" s="157"/>
      <c r="AM14" s="157"/>
      <c r="AN14" s="157"/>
      <c r="AO14" s="151">
        <v>-0.7</v>
      </c>
      <c r="AP14" s="151">
        <v>4.65</v>
      </c>
      <c r="AQ14" s="151">
        <v>0.0</v>
      </c>
      <c r="AR14" s="151">
        <v>0.0</v>
      </c>
      <c r="AS14" s="151">
        <v>0.0</v>
      </c>
      <c r="AT14" s="155">
        <v>0.5034722222222222</v>
      </c>
      <c r="AU14" s="151">
        <v>7.456</v>
      </c>
      <c r="AV14" s="151">
        <v>33.3</v>
      </c>
      <c r="AW14" s="151">
        <v>202.0</v>
      </c>
      <c r="AX14" s="151">
        <v>23.5</v>
      </c>
      <c r="AY14" s="151">
        <v>140.0</v>
      </c>
      <c r="AZ14" s="151">
        <v>3.9</v>
      </c>
      <c r="BA14" s="151">
        <v>1.48</v>
      </c>
      <c r="BB14" s="151">
        <v>148.0</v>
      </c>
      <c r="BC14" s="151">
        <v>11.9</v>
      </c>
      <c r="BD14" s="151">
        <v>11.2</v>
      </c>
      <c r="BE14" s="151">
        <v>-0.7</v>
      </c>
      <c r="BF14" s="155">
        <v>0.5708101851851852</v>
      </c>
      <c r="BG14" s="158"/>
      <c r="BH14" s="151">
        <v>7.376</v>
      </c>
      <c r="BI14" s="151">
        <v>41.4</v>
      </c>
      <c r="BJ14" s="151">
        <v>264.0</v>
      </c>
      <c r="BK14" s="151">
        <v>24.2</v>
      </c>
      <c r="BL14" s="151">
        <v>142.0</v>
      </c>
      <c r="BM14" s="151">
        <v>4.1</v>
      </c>
      <c r="BN14" s="151">
        <v>1.31</v>
      </c>
      <c r="BO14" s="151">
        <v>150.0</v>
      </c>
      <c r="BP14" s="159">
        <v>11.2</v>
      </c>
      <c r="BQ14" s="150"/>
      <c r="BR14" s="153"/>
      <c r="BS14" s="153"/>
      <c r="BT14" s="153"/>
      <c r="BU14" s="153"/>
      <c r="BV14" s="153"/>
      <c r="BW14" s="153"/>
      <c r="BX14" s="153"/>
      <c r="BY14" s="153"/>
      <c r="BZ14" s="153"/>
      <c r="CA14" s="153"/>
      <c r="CB14" s="158"/>
      <c r="CC14" s="153"/>
      <c r="CD14" s="153"/>
      <c r="CE14" s="153"/>
      <c r="CF14" s="153"/>
      <c r="CG14" s="153"/>
      <c r="CH14" s="153"/>
      <c r="CI14" s="153"/>
      <c r="CJ14" s="153"/>
      <c r="CK14" s="153"/>
      <c r="CL14" s="153"/>
      <c r="CM14" s="150" t="s">
        <v>445</v>
      </c>
      <c r="CN14" s="150" t="s">
        <v>448</v>
      </c>
      <c r="CO14" s="160">
        <v>0.03194444444444444</v>
      </c>
      <c r="CP14" s="160">
        <v>0.03333333333333333</v>
      </c>
      <c r="CQ14" s="160">
        <v>0.035416666666666666</v>
      </c>
      <c r="CR14" s="150" t="s">
        <v>445</v>
      </c>
      <c r="CS14" s="160">
        <v>0.04027777777777778</v>
      </c>
      <c r="CT14" s="156">
        <v>0.04175925925925926</v>
      </c>
      <c r="CU14" s="151">
        <v>124.0</v>
      </c>
      <c r="CV14" s="151">
        <v>71.0</v>
      </c>
      <c r="CW14" s="151">
        <v>53.0</v>
      </c>
      <c r="CX14" s="151">
        <v>81.0</v>
      </c>
      <c r="CY14" s="151">
        <v>81.0</v>
      </c>
      <c r="CZ14" s="150" t="s">
        <v>449</v>
      </c>
      <c r="DA14" s="150" t="s">
        <v>449</v>
      </c>
      <c r="DB14" s="150" t="s">
        <v>449</v>
      </c>
      <c r="DC14" s="150" t="s">
        <v>449</v>
      </c>
      <c r="DD14" s="195" t="str">
        <f t="shared" ref="DD14:DD19" si="7">(DA14*2+CZ14)/3</f>
        <v>#VALUE!</v>
      </c>
      <c r="DE14" s="151">
        <v>128.0</v>
      </c>
      <c r="DF14" s="151">
        <v>62.0</v>
      </c>
      <c r="DG14" s="160">
        <v>0.002337962962962963</v>
      </c>
      <c r="DH14" s="151">
        <f t="shared" si="3"/>
        <v>84</v>
      </c>
      <c r="DI14" s="151">
        <v>76.0</v>
      </c>
      <c r="DJ14" s="151">
        <v>41.0</v>
      </c>
      <c r="DK14" s="160">
        <v>0.034027777777777775</v>
      </c>
      <c r="DL14" s="153"/>
      <c r="DM14" s="151">
        <v>71.0</v>
      </c>
      <c r="DN14" s="151">
        <v>119.0</v>
      </c>
      <c r="DO14" s="160">
        <v>0.01087962962962963</v>
      </c>
      <c r="DP14" s="151">
        <f t="shared" si="4"/>
        <v>87</v>
      </c>
      <c r="DQ14" s="151">
        <v>40.0</v>
      </c>
      <c r="DR14" s="151">
        <v>103.0</v>
      </c>
      <c r="DS14" s="160">
        <v>6.481481481481481E-4</v>
      </c>
      <c r="DT14" s="151">
        <f t="shared" si="5"/>
        <v>61</v>
      </c>
      <c r="DU14" s="151">
        <v>121.0</v>
      </c>
      <c r="DV14" s="151">
        <v>57.0</v>
      </c>
      <c r="DW14" s="151">
        <v>97.0</v>
      </c>
      <c r="DX14" s="151">
        <v>51.0</v>
      </c>
      <c r="EA14" s="150"/>
      <c r="EB14" s="153"/>
      <c r="EC14" s="153"/>
      <c r="ED14" s="153"/>
      <c r="EE14" s="153"/>
      <c r="EF14" s="153"/>
      <c r="EG14" s="153"/>
      <c r="EH14" s="153"/>
      <c r="EI14" s="153"/>
      <c r="EJ14" s="153"/>
      <c r="EK14" s="153"/>
      <c r="EL14" s="153"/>
      <c r="EM14" s="153"/>
      <c r="EN14" s="153"/>
      <c r="EO14" s="153"/>
      <c r="EP14" s="153"/>
      <c r="EQ14" s="153"/>
      <c r="ER14" s="153"/>
      <c r="ES14" s="153"/>
      <c r="ET14" s="153"/>
      <c r="EU14" s="153"/>
      <c r="EV14" s="153"/>
      <c r="EW14" s="153"/>
      <c r="EX14" s="153"/>
      <c r="EY14" s="153"/>
      <c r="EZ14" s="153"/>
      <c r="FA14" s="153"/>
      <c r="FB14" s="153"/>
      <c r="FC14" s="153"/>
      <c r="FD14" s="153"/>
      <c r="FE14" s="153"/>
      <c r="FF14" s="153"/>
      <c r="FG14" s="153"/>
      <c r="FH14" s="153"/>
      <c r="FI14" s="153"/>
      <c r="FJ14" s="153"/>
      <c r="FK14" s="153"/>
      <c r="FL14" s="153"/>
      <c r="FM14" s="153"/>
      <c r="FN14" s="153"/>
      <c r="FO14" s="153"/>
      <c r="FP14" s="153"/>
      <c r="FQ14" s="153"/>
      <c r="FR14" s="153"/>
      <c r="FS14" s="153"/>
      <c r="FT14" s="153"/>
      <c r="FU14" s="153"/>
      <c r="FV14" s="153"/>
      <c r="FW14" s="153"/>
      <c r="FX14" s="153"/>
      <c r="FY14" s="153"/>
      <c r="FZ14" s="153"/>
      <c r="GA14" s="153"/>
      <c r="GB14" s="153"/>
      <c r="GC14" s="153"/>
      <c r="GD14" s="153"/>
      <c r="GE14" s="153"/>
      <c r="GF14" s="153"/>
      <c r="GG14" s="153"/>
      <c r="GH14" s="153"/>
      <c r="GI14" s="153"/>
      <c r="GJ14" s="153"/>
      <c r="GK14" s="153"/>
      <c r="GL14" s="153"/>
      <c r="GM14" s="153"/>
      <c r="GN14" s="153"/>
      <c r="GO14" s="153"/>
      <c r="GP14" s="153"/>
      <c r="GQ14" s="153"/>
      <c r="GR14" s="153"/>
      <c r="GS14" s="153"/>
      <c r="GT14" s="153"/>
      <c r="GU14" s="153"/>
      <c r="GV14" s="153"/>
      <c r="GW14" s="153"/>
      <c r="GX14" s="153"/>
      <c r="GY14" s="153"/>
      <c r="GZ14" s="153"/>
      <c r="HA14" s="153"/>
      <c r="HB14" s="153"/>
      <c r="HC14" s="153"/>
      <c r="HD14" s="153"/>
      <c r="HE14" s="153"/>
      <c r="HF14" s="153"/>
      <c r="HG14" s="153"/>
      <c r="HH14" s="153"/>
      <c r="HI14" s="153"/>
      <c r="HJ14" s="153"/>
      <c r="HK14" s="153"/>
      <c r="HL14" s="153"/>
      <c r="HM14" s="153"/>
      <c r="HN14" s="153"/>
      <c r="HO14" s="153"/>
      <c r="HP14" s="153"/>
      <c r="HQ14" s="153"/>
      <c r="HR14" s="153"/>
      <c r="HS14" s="153"/>
      <c r="HT14" s="153"/>
      <c r="HU14" s="153"/>
      <c r="HV14" s="153"/>
      <c r="HW14" s="153"/>
      <c r="HX14" s="153"/>
      <c r="HY14" s="153"/>
      <c r="HZ14" s="153"/>
      <c r="IA14" s="153"/>
      <c r="IB14" s="153"/>
      <c r="IC14" s="153"/>
      <c r="ID14" s="153"/>
      <c r="IE14" s="153"/>
      <c r="IF14" s="153"/>
      <c r="IG14" s="153"/>
      <c r="IH14" s="153"/>
      <c r="II14" s="153"/>
      <c r="IJ14" s="153"/>
      <c r="IK14" s="153"/>
      <c r="IL14" s="153"/>
      <c r="IM14" s="153"/>
      <c r="IN14" s="153"/>
      <c r="IO14" s="153"/>
      <c r="IP14" s="153"/>
      <c r="IQ14" s="153"/>
      <c r="IR14" s="153"/>
      <c r="IS14" s="153"/>
      <c r="IT14" s="153"/>
      <c r="IU14" s="153"/>
      <c r="IV14" s="153"/>
      <c r="IW14" s="153"/>
      <c r="IX14" s="153"/>
      <c r="IY14" s="153"/>
      <c r="IZ14" s="153"/>
      <c r="JA14" s="153"/>
      <c r="JB14" s="153"/>
      <c r="JC14" s="153"/>
      <c r="JD14" s="153"/>
      <c r="JE14" s="153"/>
      <c r="JF14" s="153"/>
      <c r="JG14" s="153"/>
      <c r="JH14" s="153"/>
      <c r="JI14" s="153"/>
      <c r="JJ14" s="153"/>
      <c r="JK14" s="153"/>
      <c r="JL14" s="153"/>
      <c r="JM14" s="153"/>
      <c r="JN14" s="153"/>
      <c r="JO14" s="153"/>
      <c r="JP14" s="153"/>
      <c r="JQ14" s="153"/>
      <c r="JR14" s="153"/>
      <c r="JS14" s="153"/>
      <c r="JT14" s="153"/>
      <c r="JU14" s="153"/>
      <c r="JV14" s="153"/>
      <c r="JW14" s="196">
        <v>42899.0</v>
      </c>
      <c r="JX14" s="196">
        <v>42962.0</v>
      </c>
      <c r="JY14" s="153"/>
      <c r="JZ14" s="153"/>
      <c r="KA14" s="153"/>
      <c r="KB14" s="153"/>
      <c r="KC14" s="153"/>
      <c r="KD14" s="150" t="s">
        <v>472</v>
      </c>
      <c r="KE14" s="153"/>
      <c r="KF14" s="153"/>
      <c r="KG14" s="153"/>
      <c r="KH14" s="151">
        <f t="shared" si="6"/>
        <v>353</v>
      </c>
      <c r="KI14" s="151">
        <v>148.0</v>
      </c>
      <c r="KJ14" s="151">
        <v>150.0</v>
      </c>
      <c r="KK14" s="151">
        <v>7.0</v>
      </c>
      <c r="KL14" s="151">
        <v>1.0</v>
      </c>
      <c r="KM14" s="153"/>
      <c r="KN14" s="153"/>
      <c r="KO14" s="153"/>
      <c r="KP14" s="153"/>
      <c r="KQ14" s="153"/>
      <c r="KR14" s="153"/>
      <c r="KS14" s="153"/>
      <c r="KT14" s="153"/>
      <c r="KU14" s="153"/>
      <c r="KV14" s="153"/>
      <c r="KW14" s="153"/>
      <c r="KX14" s="153"/>
      <c r="KY14" s="153"/>
      <c r="KZ14" s="153"/>
      <c r="LA14" s="153"/>
      <c r="LB14" s="153"/>
      <c r="LC14" s="153"/>
      <c r="LD14" s="153"/>
      <c r="LE14" s="153"/>
      <c r="LF14" s="153"/>
      <c r="LG14" s="153"/>
      <c r="LH14" s="153"/>
      <c r="LI14" s="153"/>
      <c r="LJ14" s="153"/>
      <c r="LK14" s="153"/>
      <c r="LL14" s="153"/>
      <c r="LM14" s="153"/>
      <c r="LN14" s="153"/>
      <c r="LO14" s="153"/>
      <c r="LP14" s="153"/>
      <c r="LQ14" s="153"/>
      <c r="LR14" s="153"/>
      <c r="LS14" s="153"/>
      <c r="LT14" s="153"/>
      <c r="LU14" s="153"/>
      <c r="LV14" s="153"/>
      <c r="LW14" s="153"/>
      <c r="LX14" s="153"/>
      <c r="LY14" s="153"/>
      <c r="LZ14" s="153"/>
      <c r="MA14" s="153"/>
      <c r="MB14" s="153"/>
      <c r="MC14" s="153"/>
      <c r="MD14" s="153"/>
      <c r="ME14" s="153"/>
      <c r="MF14" s="153"/>
      <c r="MG14" s="153"/>
      <c r="MH14" s="153"/>
      <c r="MI14" s="153"/>
      <c r="MJ14" s="153"/>
      <c r="MK14" s="153"/>
      <c r="ML14" s="153"/>
    </row>
    <row r="15" ht="24.0" customHeight="1">
      <c r="A15" s="98" t="s">
        <v>30</v>
      </c>
      <c r="B15" s="14"/>
      <c r="C15" s="151">
        <v>8.0</v>
      </c>
      <c r="D15" s="151">
        <v>1.0</v>
      </c>
      <c r="E15" s="150" t="s">
        <v>443</v>
      </c>
      <c r="F15" s="153" t="s">
        <v>445</v>
      </c>
      <c r="G15" s="150" t="s">
        <v>446</v>
      </c>
      <c r="H15" s="150" t="s">
        <v>474</v>
      </c>
      <c r="I15" s="9" t="s">
        <v>15</v>
      </c>
      <c r="J15" s="9" t="s">
        <v>15</v>
      </c>
      <c r="K15" s="9" t="s">
        <v>15</v>
      </c>
      <c r="L15" s="9" t="s">
        <v>15</v>
      </c>
      <c r="M15" s="9" t="s">
        <v>15</v>
      </c>
      <c r="N15" s="9" t="s">
        <v>15</v>
      </c>
      <c r="O15" s="193" t="s">
        <v>15</v>
      </c>
      <c r="P15" s="151">
        <v>373.0</v>
      </c>
      <c r="Q15" s="154">
        <v>42976.0</v>
      </c>
      <c r="R15" s="155">
        <v>0.6131944444444445</v>
      </c>
      <c r="S15" s="150" t="s">
        <v>448</v>
      </c>
      <c r="T15" s="155">
        <v>0.6192824074074074</v>
      </c>
      <c r="U15" s="196">
        <v>42976.0</v>
      </c>
      <c r="V15" s="196">
        <v>42976.0</v>
      </c>
      <c r="W15" s="155">
        <v>0.7032986111111111</v>
      </c>
      <c r="X15" s="155">
        <v>0.7133101851851852</v>
      </c>
      <c r="Y15" s="155">
        <v>0.7161574074074074</v>
      </c>
      <c r="Z15" s="150" t="s">
        <v>445</v>
      </c>
      <c r="AA15" s="150"/>
      <c r="AB15" s="150"/>
      <c r="AC15" s="150"/>
      <c r="AD15" s="150"/>
      <c r="AE15" s="150"/>
      <c r="AF15" s="150"/>
      <c r="AG15" s="150"/>
      <c r="AH15" s="150"/>
      <c r="AI15" s="150"/>
      <c r="AJ15" s="150"/>
      <c r="AK15" s="150"/>
      <c r="AL15" s="150"/>
      <c r="AM15" s="150"/>
      <c r="AN15" s="150"/>
      <c r="AO15" s="151">
        <v>-2.3</v>
      </c>
      <c r="AP15" s="151">
        <v>4.05</v>
      </c>
      <c r="AQ15" s="151">
        <v>0.0</v>
      </c>
      <c r="AR15" s="151">
        <v>0.0</v>
      </c>
      <c r="AS15" s="151">
        <v>0.0</v>
      </c>
      <c r="AT15" s="155">
        <v>0.6024305555555556</v>
      </c>
      <c r="AU15" s="151">
        <v>7.389</v>
      </c>
      <c r="AV15" s="151">
        <v>41.2</v>
      </c>
      <c r="AW15" s="151">
        <v>144.0</v>
      </c>
      <c r="AX15" s="151">
        <v>24.9</v>
      </c>
      <c r="AY15" s="151">
        <v>139.0</v>
      </c>
      <c r="AZ15" s="151">
        <v>4.2</v>
      </c>
      <c r="BA15" s="151">
        <v>1.43</v>
      </c>
      <c r="BB15" s="151">
        <v>176.0</v>
      </c>
      <c r="BC15" s="151">
        <v>13.6</v>
      </c>
      <c r="BD15" s="151">
        <v>11.6</v>
      </c>
      <c r="BE15" s="150" t="s">
        <v>449</v>
      </c>
      <c r="BF15" s="155">
        <v>0.6262152777777777</v>
      </c>
      <c r="BG15" s="158"/>
      <c r="BH15" s="151">
        <v>7.407</v>
      </c>
      <c r="BI15" s="151">
        <v>46.6</v>
      </c>
      <c r="BJ15" s="151">
        <v>336.0</v>
      </c>
      <c r="BK15" s="151">
        <v>29.3</v>
      </c>
      <c r="BL15" s="151">
        <v>142.0</v>
      </c>
      <c r="BM15" s="151">
        <v>3.7</v>
      </c>
      <c r="BN15" s="151">
        <v>1.27</v>
      </c>
      <c r="BO15" s="151">
        <v>205.0</v>
      </c>
      <c r="BP15" s="159">
        <v>11.6</v>
      </c>
      <c r="BQ15" s="150" t="s">
        <v>445</v>
      </c>
      <c r="BR15" s="153"/>
      <c r="BS15" s="153"/>
      <c r="BT15" s="153"/>
      <c r="BU15" s="153"/>
      <c r="BV15" s="153"/>
      <c r="BW15" s="153"/>
      <c r="BX15" s="153"/>
      <c r="BY15" s="153"/>
      <c r="BZ15" s="153"/>
      <c r="CA15" s="153"/>
      <c r="CB15" s="158"/>
      <c r="CC15" s="153"/>
      <c r="CD15" s="153"/>
      <c r="CE15" s="153"/>
      <c r="CF15" s="153"/>
      <c r="CG15" s="153"/>
      <c r="CH15" s="153"/>
      <c r="CI15" s="153"/>
      <c r="CJ15" s="153"/>
      <c r="CK15" s="153"/>
      <c r="CL15" s="153"/>
      <c r="CM15" s="150" t="s">
        <v>445</v>
      </c>
      <c r="CN15" s="150" t="s">
        <v>448</v>
      </c>
      <c r="CO15" s="160">
        <v>0.009027777777777777</v>
      </c>
      <c r="CP15" s="160">
        <v>0.010416666666666666</v>
      </c>
      <c r="CQ15" s="160">
        <v>0.0125</v>
      </c>
      <c r="CR15" s="150" t="s">
        <v>445</v>
      </c>
      <c r="CS15" s="160">
        <v>0.018055555555555554</v>
      </c>
      <c r="CT15" s="160">
        <v>0.01857638888888889</v>
      </c>
      <c r="CU15" s="151">
        <v>134.0</v>
      </c>
      <c r="CV15" s="151">
        <v>60.0</v>
      </c>
      <c r="CW15" s="151">
        <f>134-60</f>
        <v>74</v>
      </c>
      <c r="CX15" s="151">
        <v>85.0</v>
      </c>
      <c r="CY15" s="151">
        <f t="shared" ref="CY15:CY38" si="8">(CU15+(2*CV15))/3</f>
        <v>84.66666667</v>
      </c>
      <c r="CZ15" s="150" t="s">
        <v>449</v>
      </c>
      <c r="DA15" s="150" t="s">
        <v>449</v>
      </c>
      <c r="DB15" s="150" t="s">
        <v>449</v>
      </c>
      <c r="DC15" s="150" t="s">
        <v>449</v>
      </c>
      <c r="DD15" s="195" t="str">
        <f t="shared" si="7"/>
        <v>#VALUE!</v>
      </c>
      <c r="DE15" s="151">
        <v>135.0</v>
      </c>
      <c r="DF15" s="151">
        <v>75.0</v>
      </c>
      <c r="DG15" s="160">
        <v>0.002777777777777778</v>
      </c>
      <c r="DH15" s="151">
        <f t="shared" si="3"/>
        <v>95</v>
      </c>
      <c r="DI15" s="151">
        <v>110.0</v>
      </c>
      <c r="DJ15" s="151">
        <v>29.0</v>
      </c>
      <c r="DK15" s="160">
        <v>0.011921296296296296</v>
      </c>
      <c r="DL15" s="153"/>
      <c r="DM15" s="151">
        <v>77.0</v>
      </c>
      <c r="DN15" s="151">
        <v>135.0</v>
      </c>
      <c r="DO15" s="160">
        <v>0.0038194444444444443</v>
      </c>
      <c r="DP15" s="151">
        <f t="shared" si="4"/>
        <v>96.33333333</v>
      </c>
      <c r="DQ15" s="151">
        <v>29.0</v>
      </c>
      <c r="DR15" s="151">
        <v>110.0</v>
      </c>
      <c r="DS15" s="160">
        <v>0.011921296296296296</v>
      </c>
      <c r="DT15" s="151">
        <f t="shared" si="5"/>
        <v>56</v>
      </c>
      <c r="DU15" s="151">
        <v>135.0</v>
      </c>
      <c r="DV15" s="151">
        <v>76.0</v>
      </c>
      <c r="DW15" s="151">
        <v>119.0</v>
      </c>
      <c r="DX15" s="151">
        <v>57.0</v>
      </c>
      <c r="EA15" s="150" t="s">
        <v>475</v>
      </c>
      <c r="EB15" s="150" t="s">
        <v>445</v>
      </c>
      <c r="EC15" s="150" t="s">
        <v>449</v>
      </c>
      <c r="ED15" s="150" t="s">
        <v>449</v>
      </c>
      <c r="EE15" s="150" t="s">
        <v>449</v>
      </c>
      <c r="EF15" s="150" t="s">
        <v>449</v>
      </c>
      <c r="EG15" s="153"/>
      <c r="EH15" s="153"/>
      <c r="EI15" s="153"/>
      <c r="EJ15" s="153"/>
      <c r="EK15" s="153"/>
      <c r="EL15" s="153"/>
      <c r="EM15" s="153"/>
      <c r="EN15" s="153"/>
      <c r="EO15" s="153"/>
      <c r="EP15" s="153"/>
      <c r="EQ15" s="153"/>
      <c r="ER15" s="153"/>
      <c r="ES15" s="153"/>
      <c r="ET15" s="153"/>
      <c r="EU15" s="153"/>
      <c r="EV15" s="153"/>
      <c r="EW15" s="153"/>
      <c r="EX15" s="153"/>
      <c r="EY15" s="153"/>
      <c r="EZ15" s="153"/>
      <c r="FA15" s="153"/>
      <c r="FB15" s="153"/>
      <c r="FC15" s="153"/>
      <c r="FD15" s="153"/>
      <c r="FE15" s="153"/>
      <c r="FF15" s="153"/>
      <c r="FG15" s="153"/>
      <c r="FH15" s="153"/>
      <c r="FI15" s="153"/>
      <c r="FJ15" s="153"/>
      <c r="FK15" s="153"/>
      <c r="FL15" s="153"/>
      <c r="FM15" s="153"/>
      <c r="FN15" s="153"/>
      <c r="FO15" s="153"/>
      <c r="FP15" s="153"/>
      <c r="FQ15" s="153"/>
      <c r="FR15" s="153"/>
      <c r="FS15" s="153"/>
      <c r="FT15" s="153"/>
      <c r="FU15" s="153"/>
      <c r="FV15" s="153"/>
      <c r="FW15" s="153"/>
      <c r="FX15" s="153"/>
      <c r="FY15" s="153"/>
      <c r="FZ15" s="153"/>
      <c r="GA15" s="153"/>
      <c r="GB15" s="153"/>
      <c r="GC15" s="153"/>
      <c r="GD15" s="153"/>
      <c r="GE15" s="153"/>
      <c r="GF15" s="153"/>
      <c r="GG15" s="153"/>
      <c r="GH15" s="153"/>
      <c r="GI15" s="153"/>
      <c r="GJ15" s="153"/>
      <c r="GK15" s="153"/>
      <c r="GL15" s="153"/>
      <c r="GM15" s="153"/>
      <c r="GN15" s="153"/>
      <c r="GO15" s="153"/>
      <c r="GP15" s="153"/>
      <c r="GQ15" s="153"/>
      <c r="GR15" s="153"/>
      <c r="GS15" s="153"/>
      <c r="GT15" s="153"/>
      <c r="GU15" s="153"/>
      <c r="GV15" s="153"/>
      <c r="GW15" s="153"/>
      <c r="GX15" s="153"/>
      <c r="GY15" s="153"/>
      <c r="GZ15" s="153"/>
      <c r="HA15" s="153"/>
      <c r="HB15" s="153"/>
      <c r="HC15" s="153"/>
      <c r="HD15" s="153"/>
      <c r="HE15" s="153"/>
      <c r="HF15" s="153"/>
      <c r="HG15" s="153"/>
      <c r="HH15" s="153"/>
      <c r="HI15" s="153"/>
      <c r="HJ15" s="153"/>
      <c r="HK15" s="153"/>
      <c r="HL15" s="153"/>
      <c r="HM15" s="153"/>
      <c r="HN15" s="153"/>
      <c r="HO15" s="153"/>
      <c r="HP15" s="153"/>
      <c r="HQ15" s="153"/>
      <c r="HR15" s="153"/>
      <c r="HS15" s="153"/>
      <c r="HT15" s="153"/>
      <c r="HU15" s="153"/>
      <c r="HV15" s="153"/>
      <c r="HW15" s="153"/>
      <c r="HX15" s="153"/>
      <c r="HY15" s="153"/>
      <c r="HZ15" s="153"/>
      <c r="IA15" s="153"/>
      <c r="IB15" s="153"/>
      <c r="IC15" s="153"/>
      <c r="ID15" s="153"/>
      <c r="IE15" s="153"/>
      <c r="IF15" s="153"/>
      <c r="IG15" s="153"/>
      <c r="IH15" s="153"/>
      <c r="II15" s="153"/>
      <c r="IJ15" s="153"/>
      <c r="IK15" s="153"/>
      <c r="IL15" s="153"/>
      <c r="IM15" s="153"/>
      <c r="IN15" s="153"/>
      <c r="IO15" s="153"/>
      <c r="IP15" s="153"/>
      <c r="IQ15" s="153"/>
      <c r="IR15" s="153"/>
      <c r="IS15" s="153"/>
      <c r="IT15" s="153"/>
      <c r="IU15" s="153"/>
      <c r="IV15" s="153"/>
      <c r="IW15" s="153"/>
      <c r="IX15" s="153"/>
      <c r="IY15" s="153"/>
      <c r="IZ15" s="153"/>
      <c r="JA15" s="153"/>
      <c r="JB15" s="153"/>
      <c r="JC15" s="153"/>
      <c r="JD15" s="153"/>
      <c r="JE15" s="153"/>
      <c r="JF15" s="153"/>
      <c r="JG15" s="153"/>
      <c r="JH15" s="153"/>
      <c r="JI15" s="153"/>
      <c r="JJ15" s="153"/>
      <c r="JK15" s="153"/>
      <c r="JL15" s="153"/>
      <c r="JM15" s="153"/>
      <c r="JN15" s="153"/>
      <c r="JO15" s="153"/>
      <c r="JP15" s="153"/>
      <c r="JQ15" s="153"/>
      <c r="JR15" s="153"/>
      <c r="JS15" s="153"/>
      <c r="JT15" s="153"/>
      <c r="JU15" s="153"/>
      <c r="JV15" s="153"/>
      <c r="JW15" s="196">
        <v>42899.0</v>
      </c>
      <c r="JX15" s="196">
        <v>42962.0</v>
      </c>
      <c r="JY15" s="153"/>
      <c r="JZ15" s="153"/>
      <c r="KA15" s="153"/>
      <c r="KB15" s="153"/>
      <c r="KC15" s="153"/>
      <c r="KD15" s="150" t="s">
        <v>451</v>
      </c>
      <c r="KE15" s="153"/>
      <c r="KF15" s="153"/>
      <c r="KG15" s="153"/>
      <c r="KH15" s="151">
        <f t="shared" si="6"/>
        <v>373</v>
      </c>
      <c r="KI15" s="151">
        <v>176.0</v>
      </c>
      <c r="KJ15" s="151">
        <v>205.0</v>
      </c>
      <c r="KK15" s="151">
        <v>8.0</v>
      </c>
      <c r="KL15" s="151">
        <v>1.0</v>
      </c>
      <c r="KM15" s="150" t="s">
        <v>445</v>
      </c>
      <c r="KN15" s="153"/>
      <c r="KO15" s="153"/>
      <c r="KP15" s="153"/>
      <c r="KQ15" s="153"/>
      <c r="KR15" s="153"/>
      <c r="KS15" s="153"/>
      <c r="KT15" s="153"/>
      <c r="KU15" s="153"/>
      <c r="KV15" s="153"/>
      <c r="KW15" s="153"/>
      <c r="KX15" s="153"/>
      <c r="KY15" s="153"/>
      <c r="KZ15" s="153"/>
      <c r="LA15" s="153"/>
      <c r="LB15" s="153"/>
      <c r="LC15" s="153"/>
      <c r="LD15" s="153"/>
      <c r="LE15" s="153"/>
      <c r="LF15" s="153"/>
      <c r="LG15" s="153"/>
      <c r="LH15" s="153"/>
      <c r="LI15" s="153"/>
      <c r="LJ15" s="153"/>
      <c r="LK15" s="153"/>
      <c r="LL15" s="153"/>
      <c r="LM15" s="153"/>
      <c r="LN15" s="153"/>
      <c r="LO15" s="153"/>
      <c r="LP15" s="153"/>
      <c r="LQ15" s="153"/>
      <c r="LR15" s="153"/>
      <c r="LS15" s="153"/>
      <c r="LT15" s="153"/>
      <c r="LU15" s="153"/>
      <c r="LV15" s="153"/>
      <c r="LW15" s="153"/>
      <c r="LX15" s="153"/>
      <c r="LY15" s="153"/>
      <c r="LZ15" s="153"/>
      <c r="MA15" s="153"/>
      <c r="MB15" s="153"/>
      <c r="MC15" s="153"/>
      <c r="MD15" s="153"/>
      <c r="ME15" s="153"/>
      <c r="MF15" s="153"/>
      <c r="MG15" s="153"/>
      <c r="MH15" s="153"/>
      <c r="MI15" s="153"/>
      <c r="MJ15" s="153"/>
      <c r="MK15" s="153"/>
      <c r="ML15" s="153"/>
    </row>
    <row r="16">
      <c r="A16" s="36" t="s">
        <v>31</v>
      </c>
      <c r="B16" s="14"/>
      <c r="C16" s="151">
        <v>8.0</v>
      </c>
      <c r="D16" s="151">
        <v>1.0</v>
      </c>
      <c r="E16" s="150" t="s">
        <v>443</v>
      </c>
      <c r="F16" s="153" t="s">
        <v>445</v>
      </c>
      <c r="G16" s="150" t="s">
        <v>446</v>
      </c>
      <c r="H16" s="150" t="s">
        <v>455</v>
      </c>
      <c r="I16" s="9" t="s">
        <v>15</v>
      </c>
      <c r="J16" s="9" t="s">
        <v>15</v>
      </c>
      <c r="K16" s="9" t="s">
        <v>15</v>
      </c>
      <c r="L16" s="9" t="s">
        <v>15</v>
      </c>
      <c r="M16" s="9" t="s">
        <v>15</v>
      </c>
      <c r="N16" s="9" t="s">
        <v>15</v>
      </c>
      <c r="O16" s="193" t="s">
        <v>15</v>
      </c>
      <c r="P16" s="151">
        <v>346.0</v>
      </c>
      <c r="Q16" s="154">
        <v>42998.0</v>
      </c>
      <c r="R16" s="155">
        <v>0.5875231481481481</v>
      </c>
      <c r="S16" s="150" t="s">
        <v>448</v>
      </c>
      <c r="T16" s="155">
        <v>0.6097800925925926</v>
      </c>
      <c r="U16" s="196">
        <v>42998.0</v>
      </c>
      <c r="V16" s="196">
        <v>42998.0</v>
      </c>
      <c r="W16" s="155">
        <v>0.6861111111111111</v>
      </c>
      <c r="X16" s="155">
        <v>0.19445601851851851</v>
      </c>
      <c r="Y16" s="155">
        <v>0.1972337962962963</v>
      </c>
      <c r="Z16" s="156">
        <v>0.005833333333333334</v>
      </c>
      <c r="AA16" s="157"/>
      <c r="AB16" s="157"/>
      <c r="AC16" s="157"/>
      <c r="AD16" s="157"/>
      <c r="AE16" s="157"/>
      <c r="AF16" s="157"/>
      <c r="AG16" s="157"/>
      <c r="AH16" s="157"/>
      <c r="AI16" s="157"/>
      <c r="AJ16" s="157"/>
      <c r="AK16" s="157"/>
      <c r="AL16" s="157"/>
      <c r="AM16" s="157"/>
      <c r="AN16" s="157"/>
      <c r="AO16" s="151">
        <v>-0.3</v>
      </c>
      <c r="AP16" s="151">
        <v>3.85</v>
      </c>
      <c r="AQ16" s="151">
        <v>0.0</v>
      </c>
      <c r="AR16" s="151">
        <v>0.0</v>
      </c>
      <c r="AS16" s="151">
        <v>0.0</v>
      </c>
      <c r="AT16" s="155">
        <v>0.5319444444444444</v>
      </c>
      <c r="AU16" s="151">
        <v>7.395</v>
      </c>
      <c r="AV16" s="151">
        <v>38.1</v>
      </c>
      <c r="AW16" s="151">
        <v>174.0</v>
      </c>
      <c r="AX16" s="151">
        <v>23.4</v>
      </c>
      <c r="AY16" s="151">
        <v>148.0</v>
      </c>
      <c r="AZ16" s="151">
        <v>4.0</v>
      </c>
      <c r="BA16" s="151">
        <v>1.31</v>
      </c>
      <c r="BB16" s="151">
        <v>152.0</v>
      </c>
      <c r="BC16" s="151">
        <v>10.9</v>
      </c>
      <c r="BD16" s="150" t="s">
        <v>449</v>
      </c>
      <c r="BE16" s="150" t="s">
        <v>449</v>
      </c>
      <c r="BF16" s="150" t="s">
        <v>449</v>
      </c>
      <c r="BG16" s="150"/>
      <c r="BH16" s="150" t="s">
        <v>449</v>
      </c>
      <c r="BI16" s="150" t="s">
        <v>449</v>
      </c>
      <c r="BJ16" s="150" t="s">
        <v>449</v>
      </c>
      <c r="BK16" s="150" t="s">
        <v>449</v>
      </c>
      <c r="BL16" s="150" t="s">
        <v>449</v>
      </c>
      <c r="BM16" s="150" t="s">
        <v>449</v>
      </c>
      <c r="BN16" s="150" t="s">
        <v>449</v>
      </c>
      <c r="BO16" s="150" t="s">
        <v>449</v>
      </c>
      <c r="BP16" s="153" t="s">
        <v>449</v>
      </c>
      <c r="BQ16" s="150" t="s">
        <v>445</v>
      </c>
      <c r="BR16" s="153"/>
      <c r="BS16" s="153"/>
      <c r="BT16" s="153"/>
      <c r="BU16" s="153"/>
      <c r="BV16" s="153"/>
      <c r="BW16" s="153"/>
      <c r="BX16" s="153"/>
      <c r="BY16" s="153"/>
      <c r="BZ16" s="153"/>
      <c r="CA16" s="153"/>
      <c r="CB16" s="158"/>
      <c r="CC16" s="153"/>
      <c r="CD16" s="153"/>
      <c r="CE16" s="153"/>
      <c r="CF16" s="153"/>
      <c r="CG16" s="153"/>
      <c r="CH16" s="153"/>
      <c r="CI16" s="153"/>
      <c r="CJ16" s="153"/>
      <c r="CK16" s="153"/>
      <c r="CL16" s="153"/>
      <c r="CM16" s="150" t="s">
        <v>445</v>
      </c>
      <c r="CN16" s="150" t="s">
        <v>448</v>
      </c>
      <c r="CO16" s="160">
        <v>0.01597222222222222</v>
      </c>
      <c r="CP16" s="160">
        <v>0.017361111111111112</v>
      </c>
      <c r="CQ16" s="160">
        <v>0.019444444444444445</v>
      </c>
      <c r="CR16" s="150" t="s">
        <v>445</v>
      </c>
      <c r="CS16" s="160">
        <v>0.025</v>
      </c>
      <c r="CT16" s="160">
        <v>0.025729166666666668</v>
      </c>
      <c r="CU16" s="151">
        <v>133.0</v>
      </c>
      <c r="CV16" s="151">
        <v>70.0</v>
      </c>
      <c r="CW16" s="151">
        <f>CU16-CV16</f>
        <v>63</v>
      </c>
      <c r="CX16" s="151">
        <v>91.0</v>
      </c>
      <c r="CY16" s="151">
        <f t="shared" si="8"/>
        <v>91</v>
      </c>
      <c r="CZ16" s="150" t="s">
        <v>449</v>
      </c>
      <c r="DA16" s="150" t="s">
        <v>449</v>
      </c>
      <c r="DB16" s="150" t="s">
        <v>449</v>
      </c>
      <c r="DC16" s="150" t="s">
        <v>449</v>
      </c>
      <c r="DD16" s="195" t="str">
        <f t="shared" si="7"/>
        <v>#VALUE!</v>
      </c>
      <c r="DE16" s="151">
        <v>162.0</v>
      </c>
      <c r="DF16" s="151">
        <v>85.0</v>
      </c>
      <c r="DG16" s="160">
        <v>1.388888888888889E-4</v>
      </c>
      <c r="DH16" s="151">
        <f t="shared" si="3"/>
        <v>110.6666667</v>
      </c>
      <c r="DI16" s="151">
        <v>94.0</v>
      </c>
      <c r="DJ16" s="151">
        <v>43.0</v>
      </c>
      <c r="DK16" s="160">
        <v>0.019351851851851853</v>
      </c>
      <c r="DL16" s="153"/>
      <c r="DM16" s="151">
        <v>85.0</v>
      </c>
      <c r="DN16" s="151">
        <v>162.0</v>
      </c>
      <c r="DO16" s="160">
        <v>1.388888888888889E-4</v>
      </c>
      <c r="DP16" s="151">
        <f t="shared" si="4"/>
        <v>110.6666667</v>
      </c>
      <c r="DQ16" s="151">
        <v>43.0</v>
      </c>
      <c r="DR16" s="151">
        <v>94.0</v>
      </c>
      <c r="DS16" s="160">
        <v>0.019351851851851853</v>
      </c>
      <c r="DT16" s="151">
        <f t="shared" si="5"/>
        <v>60</v>
      </c>
      <c r="DU16" s="151">
        <v>152.0</v>
      </c>
      <c r="DV16" s="151">
        <v>80.0</v>
      </c>
      <c r="DW16" s="151">
        <v>98.0</v>
      </c>
      <c r="DX16" s="151">
        <v>45.0</v>
      </c>
      <c r="EA16" s="150" t="s">
        <v>449</v>
      </c>
      <c r="EB16" s="150" t="s">
        <v>445</v>
      </c>
      <c r="EC16" s="153"/>
      <c r="ED16" s="153"/>
      <c r="EE16" s="153"/>
      <c r="EF16" s="153"/>
      <c r="EG16" s="153"/>
      <c r="EH16" s="153"/>
      <c r="EI16" s="153"/>
      <c r="EJ16" s="153"/>
      <c r="EK16" s="153"/>
      <c r="EL16" s="153"/>
      <c r="EM16" s="153"/>
      <c r="EN16" s="153"/>
      <c r="EO16" s="153"/>
      <c r="EP16" s="153"/>
      <c r="EQ16" s="153"/>
      <c r="ER16" s="153"/>
      <c r="ES16" s="153"/>
      <c r="ET16" s="153"/>
      <c r="EU16" s="153"/>
      <c r="EV16" s="153"/>
      <c r="EW16" s="153"/>
      <c r="EX16" s="153"/>
      <c r="EY16" s="153"/>
      <c r="EZ16" s="153"/>
      <c r="FA16" s="153"/>
      <c r="FB16" s="153"/>
      <c r="FC16" s="153"/>
      <c r="FD16" s="153"/>
      <c r="FE16" s="153"/>
      <c r="FF16" s="153"/>
      <c r="FG16" s="153"/>
      <c r="FH16" s="153"/>
      <c r="FI16" s="153"/>
      <c r="FJ16" s="153"/>
      <c r="FK16" s="153"/>
      <c r="FL16" s="153"/>
      <c r="FM16" s="153"/>
      <c r="FN16" s="153"/>
      <c r="FO16" s="153"/>
      <c r="FP16" s="153"/>
      <c r="FQ16" s="153"/>
      <c r="FR16" s="153"/>
      <c r="FS16" s="153"/>
      <c r="FT16" s="153"/>
      <c r="FU16" s="153"/>
      <c r="FV16" s="153"/>
      <c r="FW16" s="153"/>
      <c r="FX16" s="153"/>
      <c r="FY16" s="153"/>
      <c r="FZ16" s="153"/>
      <c r="GA16" s="153"/>
      <c r="GB16" s="153"/>
      <c r="GC16" s="153"/>
      <c r="GD16" s="153"/>
      <c r="GE16" s="153"/>
      <c r="GF16" s="153"/>
      <c r="GG16" s="153"/>
      <c r="GH16" s="153"/>
      <c r="GI16" s="153"/>
      <c r="GJ16" s="153"/>
      <c r="GK16" s="153"/>
      <c r="GL16" s="153"/>
      <c r="GM16" s="153"/>
      <c r="GN16" s="153"/>
      <c r="GO16" s="153"/>
      <c r="GP16" s="153"/>
      <c r="GQ16" s="153"/>
      <c r="GR16" s="153"/>
      <c r="GS16" s="153"/>
      <c r="GT16" s="153"/>
      <c r="GU16" s="153"/>
      <c r="GV16" s="153"/>
      <c r="GW16" s="153"/>
      <c r="GX16" s="153"/>
      <c r="GY16" s="153"/>
      <c r="GZ16" s="153"/>
      <c r="HA16" s="153"/>
      <c r="HB16" s="153"/>
      <c r="HC16" s="153"/>
      <c r="HD16" s="153"/>
      <c r="HE16" s="153"/>
      <c r="HF16" s="153"/>
      <c r="HG16" s="153"/>
      <c r="HH16" s="153"/>
      <c r="HI16" s="153"/>
      <c r="HJ16" s="153"/>
      <c r="HK16" s="153"/>
      <c r="HL16" s="153"/>
      <c r="HM16" s="153"/>
      <c r="HN16" s="153"/>
      <c r="HO16" s="153"/>
      <c r="HP16" s="153"/>
      <c r="HQ16" s="153"/>
      <c r="HR16" s="153"/>
      <c r="HS16" s="153"/>
      <c r="HT16" s="153"/>
      <c r="HU16" s="153"/>
      <c r="HV16" s="153"/>
      <c r="HW16" s="153"/>
      <c r="HX16" s="153"/>
      <c r="HY16" s="153"/>
      <c r="HZ16" s="153"/>
      <c r="IA16" s="153"/>
      <c r="IB16" s="153"/>
      <c r="IC16" s="153"/>
      <c r="ID16" s="153"/>
      <c r="IE16" s="153"/>
      <c r="IF16" s="153"/>
      <c r="IG16" s="153"/>
      <c r="IH16" s="153"/>
      <c r="II16" s="153"/>
      <c r="IJ16" s="153"/>
      <c r="IK16" s="153"/>
      <c r="IL16" s="153"/>
      <c r="IM16" s="153"/>
      <c r="IN16" s="153"/>
      <c r="IO16" s="153"/>
      <c r="IP16" s="153"/>
      <c r="IQ16" s="153"/>
      <c r="IR16" s="153"/>
      <c r="IS16" s="153"/>
      <c r="IT16" s="153"/>
      <c r="IU16" s="153"/>
      <c r="IV16" s="153"/>
      <c r="IW16" s="153"/>
      <c r="IX16" s="153"/>
      <c r="IY16" s="153"/>
      <c r="IZ16" s="153"/>
      <c r="JA16" s="153"/>
      <c r="JB16" s="153"/>
      <c r="JC16" s="153"/>
      <c r="JD16" s="153"/>
      <c r="JE16" s="153"/>
      <c r="JF16" s="153"/>
      <c r="JG16" s="153"/>
      <c r="JH16" s="153"/>
      <c r="JI16" s="153"/>
      <c r="JJ16" s="153"/>
      <c r="JK16" s="153"/>
      <c r="JL16" s="153"/>
      <c r="JM16" s="153"/>
      <c r="JN16" s="153"/>
      <c r="JO16" s="153"/>
      <c r="JP16" s="153"/>
      <c r="JQ16" s="153"/>
      <c r="JR16" s="153"/>
      <c r="JS16" s="153"/>
      <c r="JT16" s="153"/>
      <c r="JU16" s="153"/>
      <c r="JV16" s="153"/>
      <c r="JW16" s="196">
        <v>42920.0</v>
      </c>
      <c r="JX16" s="196">
        <v>42983.0</v>
      </c>
      <c r="JY16" s="153"/>
      <c r="JZ16" s="153"/>
      <c r="KA16" s="153"/>
      <c r="KB16" s="153"/>
      <c r="KC16" s="153"/>
      <c r="KD16" s="150" t="s">
        <v>457</v>
      </c>
      <c r="KE16" s="153"/>
      <c r="KF16" s="153"/>
      <c r="KG16" s="153"/>
      <c r="KH16" s="151">
        <f t="shared" si="6"/>
        <v>346</v>
      </c>
      <c r="KI16" s="153"/>
      <c r="KJ16" s="153"/>
      <c r="KK16" s="153"/>
      <c r="KL16" s="153"/>
      <c r="KM16" s="153"/>
      <c r="KN16" s="153"/>
      <c r="KO16" s="153"/>
      <c r="KP16" s="153"/>
      <c r="KQ16" s="153"/>
      <c r="KR16" s="153"/>
      <c r="KS16" s="153"/>
      <c r="KT16" s="153"/>
      <c r="KU16" s="153"/>
      <c r="KV16" s="153"/>
      <c r="KW16" s="153"/>
      <c r="KX16" s="153"/>
      <c r="KY16" s="153"/>
      <c r="KZ16" s="153"/>
      <c r="LA16" s="153"/>
      <c r="LB16" s="153"/>
      <c r="LC16" s="153"/>
      <c r="LD16" s="153"/>
      <c r="LE16" s="153"/>
      <c r="LF16" s="153"/>
      <c r="LG16" s="153"/>
      <c r="LH16" s="153"/>
      <c r="LI16" s="153"/>
      <c r="LJ16" s="153"/>
      <c r="LK16" s="153"/>
      <c r="LL16" s="153"/>
      <c r="LM16" s="153"/>
      <c r="LN16" s="153"/>
      <c r="LO16" s="153"/>
      <c r="LP16" s="153"/>
      <c r="LQ16" s="153"/>
      <c r="LR16" s="153"/>
      <c r="LS16" s="153"/>
      <c r="LT16" s="153"/>
      <c r="LU16" s="153"/>
      <c r="LV16" s="153"/>
      <c r="LW16" s="153"/>
      <c r="LX16" s="153"/>
      <c r="LY16" s="153"/>
      <c r="LZ16" s="153"/>
      <c r="MA16" s="153"/>
      <c r="MB16" s="153"/>
      <c r="MC16" s="153"/>
      <c r="MD16" s="153"/>
      <c r="ME16" s="153"/>
      <c r="MF16" s="153"/>
      <c r="MG16" s="153"/>
      <c r="MH16" s="153"/>
      <c r="MI16" s="153"/>
      <c r="MJ16" s="153"/>
      <c r="MK16" s="153"/>
      <c r="ML16" s="153"/>
    </row>
    <row r="17">
      <c r="A17" s="36" t="s">
        <v>32</v>
      </c>
      <c r="B17" s="14"/>
      <c r="C17" s="151">
        <v>8.0</v>
      </c>
      <c r="D17" s="151">
        <v>1.0</v>
      </c>
      <c r="E17" s="150" t="s">
        <v>443</v>
      </c>
      <c r="F17" s="153" t="s">
        <v>445</v>
      </c>
      <c r="G17" s="150" t="s">
        <v>446</v>
      </c>
      <c r="H17" s="150" t="s">
        <v>476</v>
      </c>
      <c r="I17" s="9" t="s">
        <v>15</v>
      </c>
      <c r="J17" s="9" t="s">
        <v>15</v>
      </c>
      <c r="K17" s="9" t="s">
        <v>15</v>
      </c>
      <c r="L17" s="9" t="s">
        <v>15</v>
      </c>
      <c r="M17" s="9" t="s">
        <v>15</v>
      </c>
      <c r="N17" s="9" t="s">
        <v>15</v>
      </c>
      <c r="O17" s="193" t="s">
        <v>15</v>
      </c>
      <c r="P17" s="151">
        <v>340.0</v>
      </c>
      <c r="Q17" s="196">
        <v>43010.0</v>
      </c>
      <c r="R17" s="155">
        <v>0.6090277777777777</v>
      </c>
      <c r="S17" s="150" t="s">
        <v>448</v>
      </c>
      <c r="T17" s="155">
        <v>0.6151041666666667</v>
      </c>
      <c r="U17" s="196">
        <v>43010.0</v>
      </c>
      <c r="V17" s="196">
        <v>43010.0</v>
      </c>
      <c r="W17" s="155">
        <v>0.6996875</v>
      </c>
      <c r="X17" s="155">
        <v>0.711412037037037</v>
      </c>
      <c r="Y17" s="155">
        <v>0.714849537037037</v>
      </c>
      <c r="Z17" s="156">
        <v>0.0014814814814814814</v>
      </c>
      <c r="AA17" s="157"/>
      <c r="AB17" s="157"/>
      <c r="AC17" s="157"/>
      <c r="AD17" s="157"/>
      <c r="AE17" s="157"/>
      <c r="AF17" s="157"/>
      <c r="AG17" s="157"/>
      <c r="AH17" s="157"/>
      <c r="AI17" s="157"/>
      <c r="AJ17" s="157"/>
      <c r="AK17" s="157"/>
      <c r="AL17" s="157"/>
      <c r="AM17" s="157"/>
      <c r="AN17" s="157"/>
      <c r="AO17" s="151">
        <v>0.6</v>
      </c>
      <c r="AP17" s="151">
        <v>6.05</v>
      </c>
      <c r="AQ17" s="151">
        <v>0.0</v>
      </c>
      <c r="AR17" s="151">
        <v>0.0</v>
      </c>
      <c r="AS17" s="151">
        <v>0.0</v>
      </c>
      <c r="AT17" s="155">
        <v>0.5479166666666667</v>
      </c>
      <c r="AU17" s="151">
        <v>7.36</v>
      </c>
      <c r="AV17" s="151">
        <v>44.0</v>
      </c>
      <c r="AW17" s="151">
        <v>125.0</v>
      </c>
      <c r="AX17" s="151">
        <v>24.8</v>
      </c>
      <c r="AY17" s="151">
        <v>137.0</v>
      </c>
      <c r="AZ17" s="151">
        <v>4.5</v>
      </c>
      <c r="BA17" s="151">
        <v>1.37</v>
      </c>
      <c r="BB17" s="151">
        <v>213.0</v>
      </c>
      <c r="BC17" s="150" t="s">
        <v>449</v>
      </c>
      <c r="BD17" s="150" t="s">
        <v>449</v>
      </c>
      <c r="BE17" s="153"/>
      <c r="BF17" s="150" t="s">
        <v>449</v>
      </c>
      <c r="BG17" s="150"/>
      <c r="BH17" s="153"/>
      <c r="BI17" s="153"/>
      <c r="BJ17" s="153"/>
      <c r="BK17" s="153"/>
      <c r="BL17" s="153"/>
      <c r="BM17" s="153"/>
      <c r="BN17" s="153"/>
      <c r="BO17" s="153"/>
      <c r="BP17" s="153"/>
      <c r="BQ17" s="158"/>
      <c r="BR17" s="153"/>
      <c r="BS17" s="153"/>
      <c r="BT17" s="153"/>
      <c r="BU17" s="153"/>
      <c r="BV17" s="153"/>
      <c r="BW17" s="153"/>
      <c r="BX17" s="153"/>
      <c r="BY17" s="153"/>
      <c r="BZ17" s="153"/>
      <c r="CA17" s="153"/>
      <c r="CB17" s="158"/>
      <c r="CC17" s="153"/>
      <c r="CD17" s="153"/>
      <c r="CE17" s="153"/>
      <c r="CF17" s="153"/>
      <c r="CG17" s="153"/>
      <c r="CH17" s="153"/>
      <c r="CI17" s="153"/>
      <c r="CJ17" s="153"/>
      <c r="CK17" s="153"/>
      <c r="CL17" s="153"/>
      <c r="CM17" s="150" t="s">
        <v>449</v>
      </c>
      <c r="CN17" s="150" t="s">
        <v>448</v>
      </c>
      <c r="CO17" s="160">
        <v>0.01597222222222222</v>
      </c>
      <c r="CP17" s="160">
        <v>0.017361111111111112</v>
      </c>
      <c r="CQ17" s="160">
        <v>0.019444444444444445</v>
      </c>
      <c r="CR17" s="150" t="s">
        <v>448</v>
      </c>
      <c r="CS17" s="160">
        <v>0.025</v>
      </c>
      <c r="CT17" s="160">
        <v>0.025520833333333333</v>
      </c>
      <c r="CU17" s="151">
        <v>120.0</v>
      </c>
      <c r="CV17" s="151">
        <v>64.0</v>
      </c>
      <c r="CW17" s="151">
        <v>56.0</v>
      </c>
      <c r="CX17" s="151">
        <v>83.0</v>
      </c>
      <c r="CY17" s="151">
        <f t="shared" si="8"/>
        <v>82.66666667</v>
      </c>
      <c r="CZ17" s="150" t="s">
        <v>449</v>
      </c>
      <c r="DA17" s="150" t="s">
        <v>449</v>
      </c>
      <c r="DB17" s="150" t="s">
        <v>449</v>
      </c>
      <c r="DC17" s="150" t="s">
        <v>449</v>
      </c>
      <c r="DD17" s="195" t="str">
        <f t="shared" si="7"/>
        <v>#VALUE!</v>
      </c>
      <c r="DE17" s="151">
        <v>188.0</v>
      </c>
      <c r="DF17" s="151">
        <v>57.0</v>
      </c>
      <c r="DG17" s="160">
        <v>5.208333333333333E-4</v>
      </c>
      <c r="DH17" s="151">
        <f t="shared" si="3"/>
        <v>100.6666667</v>
      </c>
      <c r="DI17" s="151">
        <v>101.0</v>
      </c>
      <c r="DJ17" s="151">
        <v>54.0</v>
      </c>
      <c r="DK17" s="160">
        <v>0.010590277777777778</v>
      </c>
      <c r="DL17" s="153"/>
      <c r="DM17" s="151">
        <v>75.0</v>
      </c>
      <c r="DN17" s="151">
        <v>127.0</v>
      </c>
      <c r="DO17" s="160">
        <v>0.004571759259259259</v>
      </c>
      <c r="DP17" s="151">
        <f t="shared" si="4"/>
        <v>92.33333333</v>
      </c>
      <c r="DQ17" s="151">
        <v>41.0</v>
      </c>
      <c r="DR17" s="151">
        <v>103.0</v>
      </c>
      <c r="DS17" s="160">
        <v>5.208333333333333E-4</v>
      </c>
      <c r="DT17" s="151">
        <f t="shared" si="5"/>
        <v>61.66666667</v>
      </c>
      <c r="DU17" s="151">
        <v>131.0</v>
      </c>
      <c r="DV17" s="151">
        <v>74.0</v>
      </c>
      <c r="DW17" s="150" t="s">
        <v>449</v>
      </c>
      <c r="DX17" s="150" t="s">
        <v>449</v>
      </c>
      <c r="EA17" s="150" t="s">
        <v>449</v>
      </c>
      <c r="EB17" s="150" t="s">
        <v>449</v>
      </c>
      <c r="EC17" s="153"/>
      <c r="ED17" s="153"/>
      <c r="EE17" s="153"/>
      <c r="EF17" s="153"/>
      <c r="EG17" s="153"/>
      <c r="EH17" s="153"/>
      <c r="EI17" s="153"/>
      <c r="EJ17" s="153"/>
      <c r="EK17" s="153"/>
      <c r="EL17" s="153"/>
      <c r="EM17" s="153"/>
      <c r="EN17" s="153"/>
      <c r="EO17" s="153"/>
      <c r="EP17" s="153"/>
      <c r="EQ17" s="153"/>
      <c r="ER17" s="153"/>
      <c r="ES17" s="153"/>
      <c r="ET17" s="153"/>
      <c r="EU17" s="153"/>
      <c r="EV17" s="153"/>
      <c r="EW17" s="153"/>
      <c r="EX17" s="153"/>
      <c r="EY17" s="153"/>
      <c r="EZ17" s="153"/>
      <c r="FA17" s="153"/>
      <c r="FB17" s="153"/>
      <c r="FC17" s="153"/>
      <c r="FD17" s="153"/>
      <c r="FE17" s="153"/>
      <c r="FF17" s="153"/>
      <c r="FG17" s="153"/>
      <c r="FH17" s="153"/>
      <c r="FI17" s="153"/>
      <c r="FJ17" s="153"/>
      <c r="FK17" s="153"/>
      <c r="FL17" s="153"/>
      <c r="FM17" s="153"/>
      <c r="FN17" s="153"/>
      <c r="FO17" s="153"/>
      <c r="FP17" s="153"/>
      <c r="FQ17" s="153"/>
      <c r="FR17" s="153"/>
      <c r="FS17" s="153"/>
      <c r="FT17" s="153"/>
      <c r="FU17" s="153"/>
      <c r="FV17" s="153"/>
      <c r="FW17" s="153"/>
      <c r="FX17" s="153"/>
      <c r="FY17" s="153"/>
      <c r="FZ17" s="153"/>
      <c r="GA17" s="153"/>
      <c r="GB17" s="153"/>
      <c r="GC17" s="153"/>
      <c r="GD17" s="153"/>
      <c r="GE17" s="153"/>
      <c r="GF17" s="153"/>
      <c r="GG17" s="153"/>
      <c r="GH17" s="153"/>
      <c r="GI17" s="153"/>
      <c r="GJ17" s="153"/>
      <c r="GK17" s="153"/>
      <c r="GL17" s="153"/>
      <c r="GM17" s="153"/>
      <c r="GN17" s="153"/>
      <c r="GO17" s="153"/>
      <c r="GP17" s="153"/>
      <c r="GQ17" s="153"/>
      <c r="GR17" s="153"/>
      <c r="GS17" s="153"/>
      <c r="GT17" s="153"/>
      <c r="GU17" s="153"/>
      <c r="GV17" s="153"/>
      <c r="GW17" s="153"/>
      <c r="GX17" s="153"/>
      <c r="GY17" s="153"/>
      <c r="GZ17" s="153"/>
      <c r="HA17" s="153"/>
      <c r="HB17" s="153"/>
      <c r="HC17" s="153"/>
      <c r="HD17" s="153"/>
      <c r="HE17" s="153"/>
      <c r="HF17" s="153"/>
      <c r="HG17" s="153"/>
      <c r="HH17" s="153"/>
      <c r="HI17" s="153"/>
      <c r="HJ17" s="153"/>
      <c r="HK17" s="153"/>
      <c r="HL17" s="153"/>
      <c r="HM17" s="153"/>
      <c r="HN17" s="153"/>
      <c r="HO17" s="153"/>
      <c r="HP17" s="153"/>
      <c r="HQ17" s="153"/>
      <c r="HR17" s="153"/>
      <c r="HS17" s="153"/>
      <c r="HT17" s="153"/>
      <c r="HU17" s="153"/>
      <c r="HV17" s="153"/>
      <c r="HW17" s="153"/>
      <c r="HX17" s="153"/>
      <c r="HY17" s="153"/>
      <c r="HZ17" s="153"/>
      <c r="IA17" s="153"/>
      <c r="IB17" s="153"/>
      <c r="IC17" s="153"/>
      <c r="ID17" s="153"/>
      <c r="IE17" s="153"/>
      <c r="IF17" s="153"/>
      <c r="IG17" s="153"/>
      <c r="IH17" s="153"/>
      <c r="II17" s="153"/>
      <c r="IJ17" s="153"/>
      <c r="IK17" s="153"/>
      <c r="IL17" s="153"/>
      <c r="IM17" s="153"/>
      <c r="IN17" s="153"/>
      <c r="IO17" s="153"/>
      <c r="IP17" s="153"/>
      <c r="IQ17" s="153"/>
      <c r="IR17" s="153"/>
      <c r="IS17" s="153"/>
      <c r="IT17" s="153"/>
      <c r="IU17" s="153"/>
      <c r="IV17" s="153"/>
      <c r="IW17" s="153"/>
      <c r="IX17" s="153"/>
      <c r="IY17" s="153"/>
      <c r="IZ17" s="153"/>
      <c r="JA17" s="153"/>
      <c r="JB17" s="153"/>
      <c r="JC17" s="153"/>
      <c r="JD17" s="153"/>
      <c r="JE17" s="153"/>
      <c r="JF17" s="153"/>
      <c r="JG17" s="153"/>
      <c r="JH17" s="153"/>
      <c r="JI17" s="153"/>
      <c r="JJ17" s="153"/>
      <c r="JK17" s="153"/>
      <c r="JL17" s="153"/>
      <c r="JM17" s="153"/>
      <c r="JN17" s="153"/>
      <c r="JO17" s="153"/>
      <c r="JP17" s="153"/>
      <c r="JQ17" s="153"/>
      <c r="JR17" s="153"/>
      <c r="JS17" s="153"/>
      <c r="JT17" s="153"/>
      <c r="JU17" s="153"/>
      <c r="JV17" s="153"/>
      <c r="JW17" s="196">
        <v>42935.0</v>
      </c>
      <c r="JX17" s="196">
        <v>43004.0</v>
      </c>
      <c r="JY17" s="153"/>
      <c r="JZ17" s="153"/>
      <c r="KA17" s="153"/>
      <c r="KB17" s="153"/>
      <c r="KC17" s="153"/>
      <c r="KD17" s="150" t="s">
        <v>451</v>
      </c>
      <c r="KE17" s="153"/>
      <c r="KF17" s="153"/>
      <c r="KG17" s="153"/>
      <c r="KH17" s="151">
        <f t="shared" si="6"/>
        <v>340</v>
      </c>
      <c r="KI17" s="151">
        <v>231.0</v>
      </c>
      <c r="KJ17" s="153"/>
      <c r="KK17" s="151">
        <v>8.0</v>
      </c>
      <c r="KL17" s="151">
        <v>1.0</v>
      </c>
      <c r="KM17" s="150" t="s">
        <v>449</v>
      </c>
      <c r="KN17" s="153"/>
      <c r="KO17" s="153"/>
      <c r="KP17" s="153"/>
      <c r="KQ17" s="153"/>
      <c r="KR17" s="153"/>
      <c r="KS17" s="153"/>
      <c r="KT17" s="153"/>
      <c r="KU17" s="153"/>
      <c r="KV17" s="153"/>
      <c r="KW17" s="153"/>
      <c r="KX17" s="153"/>
      <c r="KY17" s="153"/>
      <c r="KZ17" s="153"/>
      <c r="LA17" s="153"/>
      <c r="LB17" s="153"/>
      <c r="LC17" s="153"/>
      <c r="LD17" s="153"/>
      <c r="LE17" s="153"/>
      <c r="LF17" s="153"/>
      <c r="LG17" s="153"/>
      <c r="LH17" s="153"/>
      <c r="LI17" s="153"/>
      <c r="LJ17" s="153"/>
      <c r="LK17" s="153"/>
      <c r="LL17" s="153"/>
      <c r="LM17" s="153"/>
      <c r="LN17" s="153"/>
      <c r="LO17" s="153"/>
      <c r="LP17" s="153"/>
      <c r="LQ17" s="153"/>
      <c r="LR17" s="153"/>
      <c r="LS17" s="153"/>
      <c r="LT17" s="153"/>
      <c r="LU17" s="153"/>
      <c r="LV17" s="153"/>
      <c r="LW17" s="153"/>
      <c r="LX17" s="153"/>
      <c r="LY17" s="153"/>
      <c r="LZ17" s="153"/>
      <c r="MA17" s="153"/>
      <c r="MB17" s="153"/>
      <c r="MC17" s="153"/>
      <c r="MD17" s="153"/>
      <c r="ME17" s="153"/>
      <c r="MF17" s="153"/>
      <c r="MG17" s="153"/>
      <c r="MH17" s="153"/>
      <c r="MI17" s="153"/>
      <c r="MJ17" s="153"/>
      <c r="MK17" s="153"/>
      <c r="ML17" s="153"/>
    </row>
    <row r="18">
      <c r="A18" s="36" t="s">
        <v>33</v>
      </c>
      <c r="B18" s="14"/>
      <c r="C18" s="151">
        <v>8.0</v>
      </c>
      <c r="D18" s="151">
        <v>1.0</v>
      </c>
      <c r="E18" s="150" t="s">
        <v>443</v>
      </c>
      <c r="F18" s="153" t="s">
        <v>445</v>
      </c>
      <c r="G18" s="150" t="s">
        <v>446</v>
      </c>
      <c r="H18" s="150" t="s">
        <v>477</v>
      </c>
      <c r="I18" s="9" t="s">
        <v>15</v>
      </c>
      <c r="J18" s="9" t="s">
        <v>15</v>
      </c>
      <c r="K18" s="9" t="s">
        <v>15</v>
      </c>
      <c r="L18" s="9" t="s">
        <v>15</v>
      </c>
      <c r="M18" s="9" t="s">
        <v>15</v>
      </c>
      <c r="N18" s="9" t="s">
        <v>15</v>
      </c>
      <c r="O18" s="193" t="s">
        <v>15</v>
      </c>
      <c r="P18" s="151">
        <v>351.0</v>
      </c>
      <c r="Q18" s="196">
        <v>43059.0</v>
      </c>
      <c r="R18" s="155">
        <v>0.5368055555555555</v>
      </c>
      <c r="S18" s="150" t="s">
        <v>448</v>
      </c>
      <c r="T18" s="155">
        <v>0.5425231481481482</v>
      </c>
      <c r="U18" s="196">
        <v>43059.0</v>
      </c>
      <c r="V18" s="196">
        <v>43059.0</v>
      </c>
      <c r="W18" s="155">
        <v>0.6255787037037037</v>
      </c>
      <c r="X18" s="155">
        <v>0.6325231481481481</v>
      </c>
      <c r="Y18" s="155">
        <v>0.6353009259259259</v>
      </c>
      <c r="Z18" s="156">
        <v>0.00318287037037037</v>
      </c>
      <c r="AA18" s="157"/>
      <c r="AB18" s="157"/>
      <c r="AC18" s="157"/>
      <c r="AD18" s="157"/>
      <c r="AE18" s="157"/>
      <c r="AF18" s="157"/>
      <c r="AG18" s="157"/>
      <c r="AH18" s="157"/>
      <c r="AI18" s="157"/>
      <c r="AJ18" s="157"/>
      <c r="AK18" s="157"/>
      <c r="AL18" s="157"/>
      <c r="AM18" s="157"/>
      <c r="AN18" s="157"/>
      <c r="AO18" s="151">
        <v>2.8</v>
      </c>
      <c r="AP18" s="151">
        <v>2.1</v>
      </c>
      <c r="AQ18" s="151">
        <v>0.0</v>
      </c>
      <c r="AR18" s="151">
        <v>0.0</v>
      </c>
      <c r="AS18" s="151">
        <v>0.0</v>
      </c>
      <c r="AT18" s="155">
        <v>0.5118055555555555</v>
      </c>
      <c r="AU18" s="151">
        <v>7.33</v>
      </c>
      <c r="AV18" s="151">
        <v>48.4</v>
      </c>
      <c r="AW18" s="151">
        <v>182.0</v>
      </c>
      <c r="AX18" s="151">
        <v>25.5</v>
      </c>
      <c r="AY18" s="151">
        <v>142.0</v>
      </c>
      <c r="AZ18" s="151">
        <v>4.1</v>
      </c>
      <c r="BA18" s="151">
        <v>1.4</v>
      </c>
      <c r="BB18" s="151">
        <v>118.0</v>
      </c>
      <c r="BC18" s="151">
        <v>11.9</v>
      </c>
      <c r="BD18" s="151">
        <v>11.2</v>
      </c>
      <c r="BE18" s="151">
        <v>-0.7</v>
      </c>
      <c r="BF18" s="155">
        <v>0.5507175925925926</v>
      </c>
      <c r="BG18" s="158"/>
      <c r="BH18" s="151">
        <v>7.296</v>
      </c>
      <c r="BI18" s="151">
        <v>62.7</v>
      </c>
      <c r="BJ18" s="151">
        <v>244.0</v>
      </c>
      <c r="BK18" s="151">
        <v>30.6</v>
      </c>
      <c r="BL18" s="151">
        <v>141.0</v>
      </c>
      <c r="BM18" s="151">
        <v>3.9</v>
      </c>
      <c r="BN18" s="151">
        <v>1.34</v>
      </c>
      <c r="BO18" s="151">
        <v>169.0</v>
      </c>
      <c r="BP18" s="159">
        <v>11.2</v>
      </c>
      <c r="BQ18" s="155">
        <v>0.5765509259259259</v>
      </c>
      <c r="BR18" s="150"/>
      <c r="BS18" s="151">
        <v>7.433</v>
      </c>
      <c r="BT18" s="151">
        <v>45.5</v>
      </c>
      <c r="BU18" s="151">
        <v>389.0</v>
      </c>
      <c r="BV18" s="151">
        <v>30.4</v>
      </c>
      <c r="BW18" s="151">
        <v>140.0</v>
      </c>
      <c r="BX18" s="151">
        <v>3.8</v>
      </c>
      <c r="BY18" s="151">
        <v>1.4</v>
      </c>
      <c r="BZ18" s="151">
        <v>172.0</v>
      </c>
      <c r="CA18" s="151">
        <v>10.9</v>
      </c>
      <c r="CB18" s="153" t="s">
        <v>449</v>
      </c>
      <c r="CC18" s="153"/>
      <c r="CD18" s="153"/>
      <c r="CE18" s="153"/>
      <c r="CF18" s="153"/>
      <c r="CG18" s="153"/>
      <c r="CH18" s="153"/>
      <c r="CI18" s="153"/>
      <c r="CJ18" s="153"/>
      <c r="CK18" s="153"/>
      <c r="CL18" s="153"/>
      <c r="CM18" s="150" t="s">
        <v>449</v>
      </c>
      <c r="CN18" s="150" t="s">
        <v>448</v>
      </c>
      <c r="CO18" s="160">
        <v>0.006944444444444444</v>
      </c>
      <c r="CP18" s="160">
        <v>0.008333333333333333</v>
      </c>
      <c r="CQ18" s="156">
        <v>0.010416666666666666</v>
      </c>
      <c r="CR18" s="150" t="s">
        <v>448</v>
      </c>
      <c r="CS18" s="160">
        <v>0.01597222222222222</v>
      </c>
      <c r="CT18" s="160">
        <v>0.01636574074074074</v>
      </c>
      <c r="CU18" s="151">
        <v>127.0</v>
      </c>
      <c r="CV18" s="151">
        <v>62.0</v>
      </c>
      <c r="CW18" s="151">
        <v>65.0</v>
      </c>
      <c r="CX18" s="151">
        <v>84.0</v>
      </c>
      <c r="CY18" s="151">
        <f t="shared" si="8"/>
        <v>83.66666667</v>
      </c>
      <c r="CZ18" s="150" t="s">
        <v>449</v>
      </c>
      <c r="DA18" s="153"/>
      <c r="DB18" s="153"/>
      <c r="DC18" s="153"/>
      <c r="DD18" s="195" t="str">
        <f t="shared" si="7"/>
        <v>#VALUE!</v>
      </c>
      <c r="DE18" s="151">
        <v>172.0</v>
      </c>
      <c r="DF18" s="151">
        <v>97.0</v>
      </c>
      <c r="DG18" s="160">
        <v>1.6203703703703703E-4</v>
      </c>
      <c r="DH18" s="151">
        <f t="shared" si="3"/>
        <v>122</v>
      </c>
      <c r="DI18" s="151">
        <v>104.0</v>
      </c>
      <c r="DJ18" s="151">
        <v>53.0</v>
      </c>
      <c r="DK18" s="160">
        <v>0.022928240740740742</v>
      </c>
      <c r="DL18" s="153"/>
      <c r="DM18" s="151">
        <v>97.0</v>
      </c>
      <c r="DN18" s="151">
        <v>172.0</v>
      </c>
      <c r="DO18" s="160">
        <v>1.6203703703703703E-4</v>
      </c>
      <c r="DP18" s="151">
        <f t="shared" si="4"/>
        <v>122</v>
      </c>
      <c r="DQ18" s="151">
        <v>44.0</v>
      </c>
      <c r="DR18" s="151">
        <v>118.0</v>
      </c>
      <c r="DS18" s="160">
        <v>8.796296296296296E-4</v>
      </c>
      <c r="DT18" s="151">
        <f t="shared" si="5"/>
        <v>68.66666667</v>
      </c>
      <c r="DU18" s="151">
        <v>126.0</v>
      </c>
      <c r="DV18" s="151">
        <v>69.0</v>
      </c>
      <c r="DW18" s="151">
        <v>132.0</v>
      </c>
      <c r="DX18" s="151">
        <v>72.0</v>
      </c>
      <c r="EA18" s="150" t="s">
        <v>449</v>
      </c>
      <c r="EB18" s="150" t="s">
        <v>449</v>
      </c>
      <c r="EC18" s="153"/>
      <c r="ED18" s="153"/>
      <c r="EE18" s="153"/>
      <c r="EF18" s="153"/>
      <c r="EG18" s="153"/>
      <c r="EH18" s="153"/>
      <c r="EI18" s="153"/>
      <c r="EJ18" s="153"/>
      <c r="EK18" s="153"/>
      <c r="EL18" s="153"/>
      <c r="EM18" s="153"/>
      <c r="EN18" s="153"/>
      <c r="EO18" s="153"/>
      <c r="EP18" s="153"/>
      <c r="EQ18" s="153"/>
      <c r="ER18" s="153"/>
      <c r="ES18" s="153"/>
      <c r="ET18" s="153"/>
      <c r="EU18" s="153"/>
      <c r="EV18" s="153"/>
      <c r="EW18" s="153"/>
      <c r="EX18" s="153"/>
      <c r="EY18" s="153"/>
      <c r="EZ18" s="153"/>
      <c r="FA18" s="153"/>
      <c r="FB18" s="153"/>
      <c r="FC18" s="153"/>
      <c r="FD18" s="153"/>
      <c r="FE18" s="153"/>
      <c r="FF18" s="153"/>
      <c r="FG18" s="153"/>
      <c r="FH18" s="153"/>
      <c r="FI18" s="153"/>
      <c r="FJ18" s="153"/>
      <c r="FK18" s="153"/>
      <c r="FL18" s="153"/>
      <c r="FM18" s="153"/>
      <c r="FN18" s="153"/>
      <c r="FO18" s="153"/>
      <c r="FP18" s="153"/>
      <c r="FQ18" s="153"/>
      <c r="FR18" s="153"/>
      <c r="FS18" s="153"/>
      <c r="FT18" s="153"/>
      <c r="FU18" s="153"/>
      <c r="FV18" s="153"/>
      <c r="FW18" s="153"/>
      <c r="FX18" s="153"/>
      <c r="FY18" s="153"/>
      <c r="FZ18" s="153"/>
      <c r="GA18" s="153"/>
      <c r="GB18" s="153"/>
      <c r="GC18" s="153"/>
      <c r="GD18" s="153"/>
      <c r="GE18" s="153"/>
      <c r="GF18" s="153"/>
      <c r="GG18" s="153"/>
      <c r="GH18" s="153"/>
      <c r="GI18" s="153"/>
      <c r="GJ18" s="153"/>
      <c r="GK18" s="153"/>
      <c r="GL18" s="153"/>
      <c r="GM18" s="153"/>
      <c r="GN18" s="153"/>
      <c r="GO18" s="153"/>
      <c r="GP18" s="153"/>
      <c r="GQ18" s="153"/>
      <c r="GR18" s="153"/>
      <c r="GS18" s="153"/>
      <c r="GT18" s="153"/>
      <c r="GU18" s="153"/>
      <c r="GV18" s="153"/>
      <c r="GW18" s="153"/>
      <c r="GX18" s="153"/>
      <c r="GY18" s="153"/>
      <c r="GZ18" s="153"/>
      <c r="HA18" s="153"/>
      <c r="HB18" s="153"/>
      <c r="HC18" s="153"/>
      <c r="HD18" s="153"/>
      <c r="HE18" s="153"/>
      <c r="HF18" s="153"/>
      <c r="HG18" s="153"/>
      <c r="HH18" s="153"/>
      <c r="HI18" s="153"/>
      <c r="HJ18" s="153"/>
      <c r="HK18" s="153"/>
      <c r="HL18" s="153"/>
      <c r="HM18" s="153"/>
      <c r="HN18" s="153"/>
      <c r="HO18" s="153"/>
      <c r="HP18" s="153"/>
      <c r="HQ18" s="153"/>
      <c r="HR18" s="153"/>
      <c r="HS18" s="153"/>
      <c r="HT18" s="153"/>
      <c r="HU18" s="153"/>
      <c r="HV18" s="153"/>
      <c r="HW18" s="153"/>
      <c r="HX18" s="153"/>
      <c r="HY18" s="153"/>
      <c r="HZ18" s="153"/>
      <c r="IA18" s="153"/>
      <c r="IB18" s="153"/>
      <c r="IC18" s="153"/>
      <c r="ID18" s="153"/>
      <c r="IE18" s="153"/>
      <c r="IF18" s="153"/>
      <c r="IG18" s="153"/>
      <c r="IH18" s="153"/>
      <c r="II18" s="153"/>
      <c r="IJ18" s="153"/>
      <c r="IK18" s="153"/>
      <c r="IL18" s="153"/>
      <c r="IM18" s="153"/>
      <c r="IN18" s="153"/>
      <c r="IO18" s="153"/>
      <c r="IP18" s="153"/>
      <c r="IQ18" s="153"/>
      <c r="IR18" s="153"/>
      <c r="IS18" s="153"/>
      <c r="IT18" s="153"/>
      <c r="IU18" s="153"/>
      <c r="IV18" s="153"/>
      <c r="IW18" s="153"/>
      <c r="IX18" s="153"/>
      <c r="IY18" s="153"/>
      <c r="IZ18" s="153"/>
      <c r="JA18" s="153"/>
      <c r="JB18" s="153"/>
      <c r="JC18" s="153"/>
      <c r="JD18" s="153"/>
      <c r="JE18" s="153"/>
      <c r="JF18" s="153"/>
      <c r="JG18" s="153"/>
      <c r="JH18" s="153"/>
      <c r="JI18" s="153"/>
      <c r="JJ18" s="153"/>
      <c r="JK18" s="153"/>
      <c r="JL18" s="153"/>
      <c r="JM18" s="153"/>
      <c r="JN18" s="153"/>
      <c r="JO18" s="153"/>
      <c r="JP18" s="153"/>
      <c r="JQ18" s="153"/>
      <c r="JR18" s="153"/>
      <c r="JS18" s="153"/>
      <c r="JT18" s="153"/>
      <c r="JU18" s="153"/>
      <c r="JV18" s="153"/>
      <c r="JW18" s="153"/>
      <c r="JX18" s="196">
        <v>43053.0</v>
      </c>
      <c r="JY18" s="153"/>
      <c r="JZ18" s="153"/>
      <c r="KA18" s="153"/>
      <c r="KB18" s="153"/>
      <c r="KC18" s="153"/>
      <c r="KD18" s="153"/>
      <c r="KE18" s="153"/>
      <c r="KF18" s="153"/>
      <c r="KG18" s="153"/>
      <c r="KH18" s="151">
        <f t="shared" si="6"/>
        <v>351</v>
      </c>
      <c r="KI18" s="151">
        <v>118.0</v>
      </c>
      <c r="KJ18" s="151">
        <v>169.0</v>
      </c>
      <c r="KK18" s="151">
        <v>8.0</v>
      </c>
      <c r="KL18" s="151">
        <v>1.0</v>
      </c>
      <c r="KM18" s="153"/>
      <c r="KN18" s="153"/>
      <c r="KO18" s="153"/>
      <c r="KP18" s="153"/>
      <c r="KQ18" s="153"/>
      <c r="KR18" s="153"/>
      <c r="KS18" s="153"/>
      <c r="KT18" s="153"/>
      <c r="KU18" s="153"/>
      <c r="KV18" s="153"/>
      <c r="KW18" s="153"/>
      <c r="KX18" s="153"/>
      <c r="KY18" s="153"/>
      <c r="KZ18" s="153"/>
      <c r="LA18" s="153"/>
      <c r="LB18" s="153"/>
      <c r="LC18" s="153"/>
      <c r="LD18" s="153"/>
      <c r="LE18" s="153"/>
      <c r="LF18" s="153"/>
      <c r="LG18" s="153"/>
      <c r="LH18" s="153"/>
      <c r="LI18" s="153"/>
      <c r="LJ18" s="153"/>
      <c r="LK18" s="153"/>
      <c r="LL18" s="153"/>
      <c r="LM18" s="153"/>
      <c r="LN18" s="153"/>
      <c r="LO18" s="153"/>
      <c r="LP18" s="153"/>
      <c r="LQ18" s="153"/>
      <c r="LR18" s="153"/>
      <c r="LS18" s="153"/>
      <c r="LT18" s="153"/>
      <c r="LU18" s="153"/>
      <c r="LV18" s="153"/>
      <c r="LW18" s="153"/>
      <c r="LX18" s="153"/>
      <c r="LY18" s="153"/>
      <c r="LZ18" s="153"/>
      <c r="MA18" s="153"/>
      <c r="MB18" s="153"/>
      <c r="MC18" s="153"/>
      <c r="MD18" s="153"/>
      <c r="ME18" s="153"/>
      <c r="MF18" s="153"/>
      <c r="MG18" s="153"/>
      <c r="MH18" s="153"/>
      <c r="MI18" s="153"/>
      <c r="MJ18" s="153"/>
      <c r="MK18" s="153"/>
      <c r="ML18" s="153"/>
    </row>
    <row r="19">
      <c r="A19" s="36" t="s">
        <v>34</v>
      </c>
      <c r="B19" s="14"/>
      <c r="C19" s="151">
        <v>8.0</v>
      </c>
      <c r="D19" s="151">
        <v>1.0</v>
      </c>
      <c r="E19" s="150" t="s">
        <v>443</v>
      </c>
      <c r="F19" s="153" t="s">
        <v>445</v>
      </c>
      <c r="G19" s="150" t="s">
        <v>446</v>
      </c>
      <c r="H19" s="150" t="s">
        <v>461</v>
      </c>
      <c r="I19" s="9" t="s">
        <v>15</v>
      </c>
      <c r="J19" s="9" t="s">
        <v>15</v>
      </c>
      <c r="K19" s="9" t="s">
        <v>15</v>
      </c>
      <c r="L19" s="9" t="s">
        <v>15</v>
      </c>
      <c r="M19" s="9" t="s">
        <v>15</v>
      </c>
      <c r="N19" s="9" t="s">
        <v>15</v>
      </c>
      <c r="O19" s="193" t="s">
        <v>15</v>
      </c>
      <c r="P19" s="151">
        <v>336.0</v>
      </c>
      <c r="Q19" s="196">
        <v>43061.0</v>
      </c>
      <c r="R19" s="151" t="s">
        <v>478</v>
      </c>
      <c r="S19" s="150" t="s">
        <v>448</v>
      </c>
      <c r="T19" s="155">
        <v>0.5643518518518519</v>
      </c>
      <c r="U19" s="196">
        <v>43061.0</v>
      </c>
      <c r="V19" s="196">
        <v>43061.0</v>
      </c>
      <c r="W19" s="155">
        <v>0.6489467592592593</v>
      </c>
      <c r="X19" s="155">
        <v>0.1554398148148148</v>
      </c>
      <c r="Y19" s="155">
        <v>0.6582175925925926</v>
      </c>
      <c r="Z19" s="156">
        <v>0.004421296296296296</v>
      </c>
      <c r="AA19" s="157"/>
      <c r="AB19" s="157"/>
      <c r="AC19" s="157"/>
      <c r="AD19" s="157"/>
      <c r="AE19" s="157"/>
      <c r="AF19" s="157"/>
      <c r="AG19" s="157"/>
      <c r="AH19" s="157"/>
      <c r="AI19" s="157"/>
      <c r="AJ19" s="157"/>
      <c r="AK19" s="157"/>
      <c r="AL19" s="157"/>
      <c r="AM19" s="157"/>
      <c r="AN19" s="157"/>
      <c r="AO19" s="151">
        <f>0.7</f>
        <v>0.7</v>
      </c>
      <c r="AP19" s="151">
        <v>7.15</v>
      </c>
      <c r="AQ19" s="151">
        <v>0.0</v>
      </c>
      <c r="AR19" s="151">
        <v>0.0</v>
      </c>
      <c r="AS19" s="151">
        <v>0.0</v>
      </c>
      <c r="AT19" s="155">
        <v>0.4931365740740741</v>
      </c>
      <c r="AU19" s="151">
        <v>7.425</v>
      </c>
      <c r="AV19" s="151">
        <v>40.9</v>
      </c>
      <c r="AW19" s="151">
        <v>169.0</v>
      </c>
      <c r="AX19" s="151">
        <v>26.8</v>
      </c>
      <c r="AY19" s="151">
        <v>140.0</v>
      </c>
      <c r="AZ19" s="151">
        <v>4.4</v>
      </c>
      <c r="BA19" s="151">
        <v>1.34</v>
      </c>
      <c r="BB19" s="151">
        <v>276.0</v>
      </c>
      <c r="BC19" s="151">
        <v>9.9</v>
      </c>
      <c r="BD19" s="151">
        <v>7.5</v>
      </c>
      <c r="BE19" s="151">
        <v>-2.4</v>
      </c>
      <c r="BF19" s="155">
        <v>0.5715856481481482</v>
      </c>
      <c r="BG19" s="158"/>
      <c r="BH19" s="151">
        <v>7.359</v>
      </c>
      <c r="BI19" s="151">
        <v>51.6</v>
      </c>
      <c r="BJ19" s="151">
        <v>328.0</v>
      </c>
      <c r="BK19" s="151">
        <v>29.1</v>
      </c>
      <c r="BL19" s="151">
        <v>142.0</v>
      </c>
      <c r="BM19" s="151">
        <v>3.7</v>
      </c>
      <c r="BN19" s="151">
        <v>1.27</v>
      </c>
      <c r="BO19" s="151">
        <v>245.0</v>
      </c>
      <c r="BP19" s="159">
        <v>7.5</v>
      </c>
      <c r="BQ19" s="158"/>
      <c r="BR19" s="153"/>
      <c r="BS19" s="153"/>
      <c r="BT19" s="153"/>
      <c r="BU19" s="153"/>
      <c r="BV19" s="153"/>
      <c r="BW19" s="153"/>
      <c r="BX19" s="153"/>
      <c r="BY19" s="153"/>
      <c r="BZ19" s="153"/>
      <c r="CA19" s="153"/>
      <c r="CB19" s="158"/>
      <c r="CC19" s="153"/>
      <c r="CD19" s="153"/>
      <c r="CE19" s="153"/>
      <c r="CF19" s="153"/>
      <c r="CG19" s="153"/>
      <c r="CH19" s="153"/>
      <c r="CI19" s="153"/>
      <c r="CJ19" s="153"/>
      <c r="CK19" s="153"/>
      <c r="CL19" s="153"/>
      <c r="CM19" s="197"/>
      <c r="CN19" s="150" t="s">
        <v>448</v>
      </c>
      <c r="CO19" s="160">
        <v>0.004166666666666667</v>
      </c>
      <c r="CP19" s="160">
        <v>0.005555555555555556</v>
      </c>
      <c r="CQ19" s="160">
        <v>0.007638888888888889</v>
      </c>
      <c r="CR19" s="150" t="s">
        <v>448</v>
      </c>
      <c r="CS19" s="160">
        <v>0.013194444444444444</v>
      </c>
      <c r="CT19" s="160">
        <v>0.013657407407407408</v>
      </c>
      <c r="CU19" s="151">
        <v>127.0</v>
      </c>
      <c r="CV19" s="151">
        <v>50.0</v>
      </c>
      <c r="CW19" s="151">
        <v>77.0</v>
      </c>
      <c r="CX19" s="151">
        <v>76.0</v>
      </c>
      <c r="CY19" s="151">
        <f t="shared" si="8"/>
        <v>75.66666667</v>
      </c>
      <c r="CZ19" s="153"/>
      <c r="DA19" s="153"/>
      <c r="DB19" s="153"/>
      <c r="DC19" s="153"/>
      <c r="DD19" s="151">
        <f t="shared" si="7"/>
        <v>0</v>
      </c>
      <c r="DE19" s="151">
        <v>143.0</v>
      </c>
      <c r="DF19" s="151">
        <v>65.0</v>
      </c>
      <c r="DG19" s="160">
        <v>1.1574074074074075E-4</v>
      </c>
      <c r="DH19" s="151">
        <f t="shared" si="3"/>
        <v>91</v>
      </c>
      <c r="DI19" s="151">
        <v>96.0</v>
      </c>
      <c r="DJ19" s="151">
        <v>42.0</v>
      </c>
      <c r="DK19" s="160">
        <v>0.01846064814814815</v>
      </c>
      <c r="DL19" s="153"/>
      <c r="DM19" s="151">
        <v>65.0</v>
      </c>
      <c r="DN19" s="151">
        <v>143.0</v>
      </c>
      <c r="DO19" s="160">
        <v>1.1574074074074075E-4</v>
      </c>
      <c r="DP19" s="151">
        <f t="shared" si="4"/>
        <v>91</v>
      </c>
      <c r="DQ19" s="151">
        <v>42.0</v>
      </c>
      <c r="DR19" s="151">
        <v>96.0</v>
      </c>
      <c r="DS19" s="160">
        <v>0.01846064814814815</v>
      </c>
      <c r="DT19" s="151">
        <f t="shared" si="5"/>
        <v>60</v>
      </c>
      <c r="DU19" s="151">
        <v>126.0</v>
      </c>
      <c r="DV19" s="151">
        <v>61.0</v>
      </c>
      <c r="DW19" s="151">
        <v>100.0</v>
      </c>
      <c r="DX19" s="151">
        <v>46.0</v>
      </c>
      <c r="EA19" s="153"/>
      <c r="EB19" s="153"/>
      <c r="EC19" s="153"/>
      <c r="ED19" s="153"/>
      <c r="EE19" s="153"/>
      <c r="EF19" s="153"/>
      <c r="EG19" s="153"/>
      <c r="EH19" s="153"/>
      <c r="EI19" s="153"/>
      <c r="EJ19" s="153"/>
      <c r="EK19" s="153"/>
      <c r="EL19" s="153"/>
      <c r="EM19" s="153"/>
      <c r="EN19" s="153"/>
      <c r="EO19" s="153"/>
      <c r="EP19" s="153"/>
      <c r="EQ19" s="153"/>
      <c r="ER19" s="153"/>
      <c r="ES19" s="153"/>
      <c r="ET19" s="153"/>
      <c r="EU19" s="153"/>
      <c r="EV19" s="153"/>
      <c r="EW19" s="153"/>
      <c r="EX19" s="153"/>
      <c r="EY19" s="153"/>
      <c r="EZ19" s="153"/>
      <c r="FA19" s="153"/>
      <c r="FB19" s="153"/>
      <c r="FC19" s="153"/>
      <c r="FD19" s="153"/>
      <c r="FE19" s="153"/>
      <c r="FF19" s="153"/>
      <c r="FG19" s="153"/>
      <c r="FH19" s="153"/>
      <c r="FI19" s="153"/>
      <c r="FJ19" s="153"/>
      <c r="FK19" s="153"/>
      <c r="FL19" s="153"/>
      <c r="FM19" s="153"/>
      <c r="FN19" s="153"/>
      <c r="FO19" s="153"/>
      <c r="FP19" s="153"/>
      <c r="FQ19" s="153"/>
      <c r="FR19" s="153"/>
      <c r="FS19" s="153"/>
      <c r="FT19" s="153"/>
      <c r="FU19" s="153"/>
      <c r="FV19" s="153"/>
      <c r="FW19" s="153"/>
      <c r="FX19" s="153"/>
      <c r="FY19" s="153"/>
      <c r="FZ19" s="153"/>
      <c r="GA19" s="153"/>
      <c r="GB19" s="153"/>
      <c r="GC19" s="153"/>
      <c r="GD19" s="153"/>
      <c r="GE19" s="153"/>
      <c r="GF19" s="153"/>
      <c r="GG19" s="153"/>
      <c r="GH19" s="153"/>
      <c r="GI19" s="153"/>
      <c r="GJ19" s="153"/>
      <c r="GK19" s="153"/>
      <c r="GL19" s="153"/>
      <c r="GM19" s="153"/>
      <c r="GN19" s="153"/>
      <c r="GO19" s="153"/>
      <c r="GP19" s="153"/>
      <c r="GQ19" s="153"/>
      <c r="GR19" s="153"/>
      <c r="GS19" s="153"/>
      <c r="GT19" s="153"/>
      <c r="GU19" s="153"/>
      <c r="GV19" s="153"/>
      <c r="GW19" s="153"/>
      <c r="GX19" s="153"/>
      <c r="GY19" s="153"/>
      <c r="GZ19" s="153"/>
      <c r="HA19" s="153"/>
      <c r="HB19" s="153"/>
      <c r="HC19" s="153"/>
      <c r="HD19" s="153"/>
      <c r="HE19" s="153"/>
      <c r="HF19" s="153"/>
      <c r="HG19" s="153"/>
      <c r="HH19" s="153"/>
      <c r="HI19" s="153"/>
      <c r="HJ19" s="153"/>
      <c r="HK19" s="153"/>
      <c r="HL19" s="153"/>
      <c r="HM19" s="153"/>
      <c r="HN19" s="153"/>
      <c r="HO19" s="153"/>
      <c r="HP19" s="153"/>
      <c r="HQ19" s="153"/>
      <c r="HR19" s="153"/>
      <c r="HS19" s="153"/>
      <c r="HT19" s="153"/>
      <c r="HU19" s="153"/>
      <c r="HV19" s="153"/>
      <c r="HW19" s="153"/>
      <c r="HX19" s="153"/>
      <c r="HY19" s="153"/>
      <c r="HZ19" s="153"/>
      <c r="IA19" s="153"/>
      <c r="IB19" s="153"/>
      <c r="IC19" s="153"/>
      <c r="ID19" s="153"/>
      <c r="IE19" s="153"/>
      <c r="IF19" s="153"/>
      <c r="IG19" s="153"/>
      <c r="IH19" s="153"/>
      <c r="II19" s="153"/>
      <c r="IJ19" s="153"/>
      <c r="IK19" s="153"/>
      <c r="IL19" s="153"/>
      <c r="IM19" s="153"/>
      <c r="IN19" s="153"/>
      <c r="IO19" s="153"/>
      <c r="IP19" s="153"/>
      <c r="IQ19" s="153"/>
      <c r="IR19" s="153"/>
      <c r="IS19" s="153"/>
      <c r="IT19" s="153"/>
      <c r="IU19" s="153"/>
      <c r="IV19" s="153"/>
      <c r="IW19" s="153"/>
      <c r="IX19" s="153"/>
      <c r="IY19" s="153"/>
      <c r="IZ19" s="153"/>
      <c r="JA19" s="153"/>
      <c r="JB19" s="153"/>
      <c r="JC19" s="153"/>
      <c r="JD19" s="153"/>
      <c r="JE19" s="153"/>
      <c r="JF19" s="153"/>
      <c r="JG19" s="153"/>
      <c r="JH19" s="153"/>
      <c r="JI19" s="153"/>
      <c r="JJ19" s="153"/>
      <c r="JK19" s="153"/>
      <c r="JL19" s="153"/>
      <c r="JM19" s="153"/>
      <c r="JN19" s="153"/>
      <c r="JO19" s="153"/>
      <c r="JP19" s="153"/>
      <c r="JQ19" s="153"/>
      <c r="JR19" s="153"/>
      <c r="JS19" s="153"/>
      <c r="JT19" s="153"/>
      <c r="JU19" s="153"/>
      <c r="JV19" s="153"/>
      <c r="JW19" s="153"/>
      <c r="JX19" s="153"/>
      <c r="JY19" s="153"/>
      <c r="JZ19" s="153"/>
      <c r="KA19" s="153"/>
      <c r="KB19" s="153"/>
      <c r="KC19" s="153"/>
      <c r="KD19" s="153"/>
      <c r="KE19" s="153"/>
      <c r="KF19" s="153"/>
      <c r="KG19" s="153"/>
      <c r="KH19" s="151">
        <f t="shared" si="6"/>
        <v>336</v>
      </c>
      <c r="KI19" s="151">
        <v>276.0</v>
      </c>
      <c r="KJ19" s="151">
        <v>245.0</v>
      </c>
      <c r="KK19" s="151">
        <v>8.0</v>
      </c>
      <c r="KL19" s="151">
        <v>1.0</v>
      </c>
      <c r="KM19" s="153"/>
      <c r="KN19" s="153"/>
      <c r="KO19" s="153"/>
      <c r="KP19" s="153"/>
      <c r="KQ19" s="153"/>
      <c r="KR19" s="153"/>
      <c r="KS19" s="153"/>
      <c r="KT19" s="153"/>
      <c r="KU19" s="153"/>
      <c r="KV19" s="153"/>
      <c r="KW19" s="153"/>
      <c r="KX19" s="153"/>
      <c r="KY19" s="153"/>
      <c r="KZ19" s="153"/>
      <c r="LA19" s="153"/>
      <c r="LB19" s="153"/>
      <c r="LC19" s="153"/>
      <c r="LD19" s="153"/>
      <c r="LE19" s="153"/>
      <c r="LF19" s="153"/>
      <c r="LG19" s="153"/>
      <c r="LH19" s="153"/>
      <c r="LI19" s="153"/>
      <c r="LJ19" s="153"/>
      <c r="LK19" s="153"/>
      <c r="LL19" s="153"/>
      <c r="LM19" s="153"/>
      <c r="LN19" s="153"/>
      <c r="LO19" s="153"/>
      <c r="LP19" s="153"/>
      <c r="LQ19" s="153"/>
      <c r="LR19" s="153"/>
      <c r="LS19" s="153"/>
      <c r="LT19" s="153"/>
      <c r="LU19" s="153"/>
      <c r="LV19" s="153"/>
      <c r="LW19" s="153"/>
      <c r="LX19" s="153"/>
      <c r="LY19" s="153"/>
      <c r="LZ19" s="153"/>
      <c r="MA19" s="153"/>
      <c r="MB19" s="153"/>
      <c r="MC19" s="153"/>
      <c r="MD19" s="153"/>
      <c r="ME19" s="153"/>
      <c r="MF19" s="153"/>
      <c r="MG19" s="153"/>
      <c r="MH19" s="153"/>
      <c r="MI19" s="153"/>
      <c r="MJ19" s="153"/>
      <c r="MK19" s="153"/>
      <c r="ML19" s="153"/>
    </row>
    <row r="20">
      <c r="A20" s="36" t="s">
        <v>35</v>
      </c>
      <c r="B20" s="17"/>
      <c r="C20" s="151">
        <v>8.0</v>
      </c>
      <c r="D20" s="151">
        <v>1.0</v>
      </c>
      <c r="E20" s="150" t="s">
        <v>443</v>
      </c>
      <c r="F20" s="150" t="s">
        <v>445</v>
      </c>
      <c r="G20" s="150" t="s">
        <v>446</v>
      </c>
      <c r="H20" s="150" t="s">
        <v>479</v>
      </c>
      <c r="I20" s="9" t="s">
        <v>15</v>
      </c>
      <c r="J20" s="9" t="s">
        <v>15</v>
      </c>
      <c r="K20" s="9" t="s">
        <v>15</v>
      </c>
      <c r="L20" s="9" t="s">
        <v>15</v>
      </c>
      <c r="M20" s="9" t="s">
        <v>15</v>
      </c>
      <c r="N20" s="9" t="s">
        <v>15</v>
      </c>
      <c r="O20" s="193" t="s">
        <v>15</v>
      </c>
      <c r="P20" s="151">
        <v>304.0</v>
      </c>
      <c r="Q20" s="154">
        <v>43166.0</v>
      </c>
      <c r="R20" s="155">
        <v>0.4875</v>
      </c>
      <c r="S20" s="150" t="s">
        <v>448</v>
      </c>
      <c r="T20" s="155">
        <v>0.4935763888888889</v>
      </c>
      <c r="U20" s="154">
        <v>43166.0</v>
      </c>
      <c r="V20" s="154">
        <v>43166.0</v>
      </c>
      <c r="W20" s="155">
        <v>0.5798611111111112</v>
      </c>
      <c r="X20" s="155">
        <v>0.5903240740740741</v>
      </c>
      <c r="Y20" s="155">
        <v>0.5990972222222222</v>
      </c>
      <c r="Z20" s="156">
        <v>0.005416666666666667</v>
      </c>
      <c r="AA20" s="157"/>
      <c r="AB20" s="157"/>
      <c r="AC20" s="157"/>
      <c r="AD20" s="157"/>
      <c r="AE20" s="151">
        <v>1.2</v>
      </c>
      <c r="AF20" s="162">
        <v>43166.41527777778</v>
      </c>
      <c r="AG20" s="150"/>
      <c r="AH20" s="150"/>
      <c r="AI20" s="150"/>
      <c r="AJ20" s="150"/>
      <c r="AK20" s="151">
        <v>1.2</v>
      </c>
      <c r="AL20" s="162">
        <v>43166.57152777778</v>
      </c>
      <c r="AM20" s="157"/>
      <c r="AN20" s="157"/>
      <c r="AO20" s="151">
        <v>-0.4</v>
      </c>
      <c r="AP20" s="151">
        <v>5.3</v>
      </c>
      <c r="AQ20" s="151">
        <v>0.0</v>
      </c>
      <c r="AR20" s="151">
        <v>0.0</v>
      </c>
      <c r="AS20" s="151">
        <v>0.0</v>
      </c>
      <c r="AT20" s="155">
        <v>0.4765625</v>
      </c>
      <c r="AU20" s="151">
        <v>7.382</v>
      </c>
      <c r="AV20" s="151">
        <v>41.8</v>
      </c>
      <c r="AW20" s="151">
        <v>188.0</v>
      </c>
      <c r="AX20" s="151">
        <v>24.8</v>
      </c>
      <c r="AY20" s="151">
        <v>140.0</v>
      </c>
      <c r="AZ20" s="151">
        <v>3.8</v>
      </c>
      <c r="BA20" s="151">
        <v>1.38</v>
      </c>
      <c r="BB20" s="151">
        <v>157.0</v>
      </c>
      <c r="BC20" s="151">
        <v>11.6</v>
      </c>
      <c r="BD20" s="151">
        <v>8.8</v>
      </c>
      <c r="BE20" s="151">
        <v>-2.8</v>
      </c>
      <c r="BF20" s="155">
        <v>0.5031712962962963</v>
      </c>
      <c r="BG20" s="158"/>
      <c r="BH20" s="151">
        <v>7.424</v>
      </c>
      <c r="BI20" s="151">
        <v>39.5</v>
      </c>
      <c r="BJ20" s="151">
        <v>364.0</v>
      </c>
      <c r="BK20" s="151">
        <v>25.9</v>
      </c>
      <c r="BL20" s="151">
        <v>145.0</v>
      </c>
      <c r="BM20" s="151">
        <v>3.3</v>
      </c>
      <c r="BN20" s="151">
        <v>1.2</v>
      </c>
      <c r="BO20" s="151">
        <v>159.0</v>
      </c>
      <c r="BP20" s="159">
        <v>8.8</v>
      </c>
      <c r="BQ20" s="158"/>
      <c r="BR20" s="153"/>
      <c r="BS20" s="153"/>
      <c r="BT20" s="153"/>
      <c r="BU20" s="153"/>
      <c r="BV20" s="153"/>
      <c r="BW20" s="153"/>
      <c r="BX20" s="153"/>
      <c r="BY20" s="153"/>
      <c r="BZ20" s="153"/>
      <c r="CA20" s="153"/>
      <c r="CB20" s="158"/>
      <c r="CC20" s="153"/>
      <c r="CD20" s="153"/>
      <c r="CE20" s="153"/>
      <c r="CF20" s="153"/>
      <c r="CG20" s="153"/>
      <c r="CH20" s="153"/>
      <c r="CI20" s="153"/>
      <c r="CJ20" s="153"/>
      <c r="CK20" s="153"/>
      <c r="CL20" s="153"/>
      <c r="CM20" s="150" t="s">
        <v>445</v>
      </c>
      <c r="CN20" s="150" t="s">
        <v>448</v>
      </c>
      <c r="CO20" s="160">
        <v>0.0020833333333333333</v>
      </c>
      <c r="CP20" s="156">
        <v>0.003472222222222222</v>
      </c>
      <c r="CQ20" s="160">
        <v>0.005555555555555556</v>
      </c>
      <c r="CR20" s="150" t="s">
        <v>448</v>
      </c>
      <c r="CS20" s="160">
        <v>0.011111111111111112</v>
      </c>
      <c r="CT20" s="160">
        <v>0.011631944444444445</v>
      </c>
      <c r="CU20" s="151">
        <v>117.0</v>
      </c>
      <c r="CV20" s="151">
        <v>66.0</v>
      </c>
      <c r="CW20" s="151">
        <v>51.0</v>
      </c>
      <c r="CX20" s="151">
        <v>83.0</v>
      </c>
      <c r="CY20" s="151">
        <f t="shared" si="8"/>
        <v>83</v>
      </c>
      <c r="CZ20" s="150" t="s">
        <v>449</v>
      </c>
      <c r="DA20" s="150" t="s">
        <v>449</v>
      </c>
      <c r="DB20" s="150" t="s">
        <v>449</v>
      </c>
      <c r="DC20" s="150" t="s">
        <v>449</v>
      </c>
      <c r="DD20" s="150" t="s">
        <v>449</v>
      </c>
      <c r="DE20" s="151">
        <v>153.0</v>
      </c>
      <c r="DF20" s="151">
        <v>88.0</v>
      </c>
      <c r="DG20" s="160">
        <v>1.0416666666666667E-4</v>
      </c>
      <c r="DH20" s="151">
        <f t="shared" si="3"/>
        <v>109.6666667</v>
      </c>
      <c r="DI20" s="151">
        <v>91.0</v>
      </c>
      <c r="DJ20" s="151">
        <v>47.0</v>
      </c>
      <c r="DK20" s="160">
        <v>0.015046296296296295</v>
      </c>
      <c r="DL20" s="153"/>
      <c r="DM20" s="151">
        <v>88.0</v>
      </c>
      <c r="DN20" s="151">
        <v>154.0</v>
      </c>
      <c r="DO20" s="160">
        <v>1.0416666666666667E-4</v>
      </c>
      <c r="DP20" s="151">
        <f t="shared" si="4"/>
        <v>110</v>
      </c>
      <c r="DQ20" s="151">
        <v>42.0</v>
      </c>
      <c r="DR20" s="151">
        <v>118.0</v>
      </c>
      <c r="DS20" s="160">
        <v>8.449074074074074E-4</v>
      </c>
      <c r="DT20" s="151">
        <f t="shared" si="5"/>
        <v>67.33333333</v>
      </c>
      <c r="DU20" s="151">
        <v>124.0</v>
      </c>
      <c r="DV20" s="151">
        <v>63.0</v>
      </c>
      <c r="DW20" s="150" t="s">
        <v>445</v>
      </c>
      <c r="DX20" s="150" t="s">
        <v>445</v>
      </c>
      <c r="EA20" s="150" t="s">
        <v>445</v>
      </c>
      <c r="EB20" s="150" t="s">
        <v>480</v>
      </c>
      <c r="EC20" s="153"/>
      <c r="ED20" s="153"/>
      <c r="EE20" s="153"/>
      <c r="EF20" s="153"/>
      <c r="EG20" s="153"/>
      <c r="EH20" s="153"/>
      <c r="EI20" s="153"/>
      <c r="EJ20" s="153"/>
      <c r="EK20" s="153"/>
      <c r="EL20" s="153"/>
      <c r="EM20" s="153"/>
      <c r="EN20" s="153"/>
      <c r="EO20" s="153"/>
      <c r="EP20" s="153"/>
      <c r="EQ20" s="153"/>
      <c r="ER20" s="153"/>
      <c r="ES20" s="153"/>
      <c r="ET20" s="153"/>
      <c r="EU20" s="153"/>
      <c r="EV20" s="153"/>
      <c r="EW20" s="153"/>
      <c r="EX20" s="153"/>
      <c r="EY20" s="153"/>
      <c r="EZ20" s="153"/>
      <c r="FA20" s="153"/>
      <c r="FB20" s="153"/>
      <c r="FC20" s="153"/>
      <c r="FD20" s="153"/>
      <c r="FE20" s="153"/>
      <c r="FF20" s="153"/>
      <c r="FG20" s="153"/>
      <c r="FH20" s="153"/>
      <c r="FI20" s="153"/>
      <c r="FJ20" s="153"/>
      <c r="FK20" s="153"/>
      <c r="FL20" s="153"/>
      <c r="FM20" s="153"/>
      <c r="FN20" s="153"/>
      <c r="FO20" s="153"/>
      <c r="FP20" s="153"/>
      <c r="FQ20" s="153"/>
      <c r="FR20" s="153"/>
      <c r="FS20" s="153"/>
      <c r="FT20" s="153"/>
      <c r="FU20" s="153"/>
      <c r="FV20" s="153"/>
      <c r="FW20" s="153"/>
      <c r="FX20" s="153"/>
      <c r="FY20" s="153"/>
      <c r="FZ20" s="153"/>
      <c r="GA20" s="153"/>
      <c r="GB20" s="153"/>
      <c r="GC20" s="153"/>
      <c r="GD20" s="153"/>
      <c r="GE20" s="153"/>
      <c r="GF20" s="153"/>
      <c r="GG20" s="153"/>
      <c r="GH20" s="153"/>
      <c r="GI20" s="153"/>
      <c r="GJ20" s="153"/>
      <c r="GK20" s="153"/>
      <c r="GL20" s="153"/>
      <c r="GM20" s="153"/>
      <c r="GN20" s="153"/>
      <c r="GO20" s="153"/>
      <c r="GP20" s="153"/>
      <c r="GQ20" s="153"/>
      <c r="GR20" s="153"/>
      <c r="GS20" s="153"/>
      <c r="GT20" s="153"/>
      <c r="GU20" s="153"/>
      <c r="GV20" s="153"/>
      <c r="GW20" s="153"/>
      <c r="GX20" s="153"/>
      <c r="GY20" s="153"/>
      <c r="GZ20" s="153"/>
      <c r="HA20" s="153"/>
      <c r="HB20" s="153"/>
      <c r="HC20" s="153"/>
      <c r="HD20" s="153"/>
      <c r="HE20" s="153"/>
      <c r="HF20" s="153"/>
      <c r="HG20" s="153"/>
      <c r="HH20" s="153"/>
      <c r="HI20" s="153"/>
      <c r="HJ20" s="153"/>
      <c r="HK20" s="153"/>
      <c r="HL20" s="153"/>
      <c r="HM20" s="153"/>
      <c r="HN20" s="153"/>
      <c r="HO20" s="153"/>
      <c r="HP20" s="153"/>
      <c r="HQ20" s="153"/>
      <c r="HR20" s="153"/>
      <c r="HS20" s="153"/>
      <c r="HT20" s="153"/>
      <c r="HU20" s="153"/>
      <c r="HV20" s="153"/>
      <c r="HW20" s="153"/>
      <c r="HX20" s="153"/>
      <c r="HY20" s="153"/>
      <c r="HZ20" s="153"/>
      <c r="IA20" s="153"/>
      <c r="IB20" s="153"/>
      <c r="IC20" s="153"/>
      <c r="ID20" s="153"/>
      <c r="IE20" s="153"/>
      <c r="IF20" s="153"/>
      <c r="IG20" s="153"/>
      <c r="IH20" s="153"/>
      <c r="II20" s="153"/>
      <c r="IJ20" s="153"/>
      <c r="IK20" s="153"/>
      <c r="IL20" s="153"/>
      <c r="IM20" s="153"/>
      <c r="IN20" s="153"/>
      <c r="IO20" s="153"/>
      <c r="IP20" s="153"/>
      <c r="IQ20" s="153"/>
      <c r="IR20" s="153"/>
      <c r="IS20" s="153"/>
      <c r="IT20" s="153"/>
      <c r="IU20" s="153"/>
      <c r="IV20" s="153"/>
      <c r="IW20" s="153"/>
      <c r="IX20" s="153"/>
      <c r="IY20" s="153"/>
      <c r="IZ20" s="153"/>
      <c r="JA20" s="153"/>
      <c r="JB20" s="153"/>
      <c r="JC20" s="153"/>
      <c r="JD20" s="153"/>
      <c r="JE20" s="153"/>
      <c r="JF20" s="153"/>
      <c r="JG20" s="153"/>
      <c r="JH20" s="153"/>
      <c r="JI20" s="153"/>
      <c r="JJ20" s="153"/>
      <c r="JK20" s="153"/>
      <c r="JL20" s="153"/>
      <c r="JM20" s="153"/>
      <c r="JN20" s="153"/>
      <c r="JO20" s="153"/>
      <c r="JP20" s="153"/>
      <c r="JQ20" s="153"/>
      <c r="JR20" s="153"/>
      <c r="JS20" s="153"/>
      <c r="JT20" s="153"/>
      <c r="JU20" s="153"/>
      <c r="JV20" s="153"/>
      <c r="JW20" s="153"/>
      <c r="JX20" s="153"/>
      <c r="JY20" s="153"/>
      <c r="JZ20" s="153"/>
      <c r="KA20" s="153"/>
      <c r="KB20" s="153"/>
      <c r="KC20" s="153"/>
      <c r="KD20" s="150" t="s">
        <v>451</v>
      </c>
      <c r="KE20" s="153"/>
      <c r="KF20" s="153"/>
      <c r="KG20" s="153"/>
      <c r="KH20" s="151">
        <f t="shared" si="6"/>
        <v>304</v>
      </c>
      <c r="KI20" s="151">
        <v>157.0</v>
      </c>
      <c r="KJ20" s="151">
        <v>159.0</v>
      </c>
      <c r="KK20" s="151">
        <v>8.0</v>
      </c>
      <c r="KL20" s="151">
        <v>1.0</v>
      </c>
      <c r="KM20" s="150" t="s">
        <v>445</v>
      </c>
      <c r="KN20" s="153"/>
      <c r="KO20" s="153"/>
      <c r="KP20" s="153"/>
      <c r="KQ20" s="153"/>
      <c r="KR20" s="153"/>
      <c r="KS20" s="153"/>
      <c r="KT20" s="153"/>
      <c r="KU20" s="153"/>
      <c r="KV20" s="153"/>
      <c r="KW20" s="153"/>
      <c r="KX20" s="153"/>
      <c r="KY20" s="153"/>
      <c r="KZ20" s="153"/>
      <c r="LA20" s="153"/>
      <c r="LB20" s="153"/>
      <c r="LC20" s="153"/>
      <c r="LD20" s="153"/>
      <c r="LE20" s="153"/>
      <c r="LF20" s="153"/>
      <c r="LG20" s="153"/>
      <c r="LH20" s="153"/>
      <c r="LI20" s="153"/>
      <c r="LJ20" s="153"/>
      <c r="LK20" s="153"/>
      <c r="LL20" s="153"/>
      <c r="LM20" s="153"/>
      <c r="LN20" s="153"/>
      <c r="LO20" s="153"/>
      <c r="LP20" s="153"/>
      <c r="LQ20" s="153"/>
      <c r="LR20" s="153"/>
      <c r="LS20" s="153"/>
      <c r="LT20" s="153"/>
      <c r="LU20" s="153"/>
      <c r="LV20" s="153"/>
      <c r="LW20" s="153"/>
      <c r="LX20" s="153"/>
      <c r="LY20" s="153"/>
      <c r="LZ20" s="153"/>
      <c r="MA20" s="153"/>
      <c r="MB20" s="153"/>
      <c r="MC20" s="153"/>
      <c r="MD20" s="153"/>
      <c r="ME20" s="153"/>
      <c r="MF20" s="153"/>
      <c r="MG20" s="153"/>
      <c r="MH20" s="153"/>
      <c r="MI20" s="153"/>
      <c r="MJ20" s="153"/>
      <c r="MK20" s="153"/>
      <c r="ML20" s="153"/>
    </row>
    <row r="21" ht="24.0" customHeight="1">
      <c r="A21" s="98" t="s">
        <v>36</v>
      </c>
      <c r="B21" s="99" t="s">
        <v>37</v>
      </c>
      <c r="C21" s="151">
        <v>8.0</v>
      </c>
      <c r="D21" s="151">
        <v>1.0</v>
      </c>
      <c r="E21" s="150" t="s">
        <v>443</v>
      </c>
      <c r="F21" s="200">
        <v>42108.0</v>
      </c>
      <c r="G21" s="150" t="s">
        <v>446</v>
      </c>
      <c r="H21" s="150" t="s">
        <v>482</v>
      </c>
      <c r="I21" s="194">
        <v>33.0</v>
      </c>
      <c r="J21" s="9" t="s">
        <v>15</v>
      </c>
      <c r="K21" s="9" t="s">
        <v>15</v>
      </c>
      <c r="L21" s="9" t="s">
        <v>15</v>
      </c>
      <c r="M21" s="9" t="s">
        <v>15</v>
      </c>
      <c r="N21" s="160">
        <v>0.012164351851851852</v>
      </c>
      <c r="O21" s="201">
        <f>N21*1440</f>
        <v>17.51666667</v>
      </c>
      <c r="P21" s="153">
        <v>442.0</v>
      </c>
      <c r="Q21" s="200">
        <v>42180.0</v>
      </c>
      <c r="R21" s="155">
        <v>0.6090277777777777</v>
      </c>
      <c r="S21" s="155">
        <v>0.6104166666666667</v>
      </c>
      <c r="T21" s="155">
        <v>0.6152199074074074</v>
      </c>
      <c r="U21" s="155"/>
      <c r="V21" s="200">
        <v>42180.0</v>
      </c>
      <c r="W21" s="155">
        <v>0.7076388888888889</v>
      </c>
      <c r="X21" s="155">
        <v>0.7222222222222222</v>
      </c>
      <c r="Y21" s="155">
        <v>0.725</v>
      </c>
      <c r="Z21" s="151" t="s">
        <v>483</v>
      </c>
      <c r="AA21" s="151"/>
      <c r="AB21" s="151"/>
      <c r="AC21" s="151"/>
      <c r="AD21" s="151"/>
      <c r="AE21" s="151"/>
      <c r="AF21" s="151"/>
      <c r="AG21" s="151"/>
      <c r="AH21" s="151"/>
      <c r="AI21" s="151"/>
      <c r="AJ21" s="151"/>
      <c r="AK21" s="151"/>
      <c r="AL21" s="151"/>
      <c r="AM21" s="151"/>
      <c r="AN21" s="151"/>
      <c r="AO21" s="151">
        <v>2.4</v>
      </c>
      <c r="AP21" s="151">
        <v>6.0</v>
      </c>
      <c r="AQ21" s="151">
        <v>0.0</v>
      </c>
      <c r="AR21" s="151">
        <v>0.0</v>
      </c>
      <c r="AS21" s="151">
        <v>0.0</v>
      </c>
      <c r="AT21" s="155">
        <v>0.5916666666666667</v>
      </c>
      <c r="AU21" s="153">
        <v>7.489</v>
      </c>
      <c r="AV21" s="153">
        <v>35.5</v>
      </c>
      <c r="AW21" s="153">
        <v>203.0</v>
      </c>
      <c r="AX21" s="153">
        <v>27.0</v>
      </c>
      <c r="AY21" s="153">
        <v>140.0</v>
      </c>
      <c r="AZ21" s="153">
        <v>3.7</v>
      </c>
      <c r="BA21" s="153">
        <v>1.43</v>
      </c>
      <c r="BB21" s="153">
        <v>167.0</v>
      </c>
      <c r="BC21" s="153">
        <v>13.9</v>
      </c>
      <c r="BD21" s="151">
        <v>16.3</v>
      </c>
      <c r="BE21" s="151">
        <f>BD21-BC21</f>
        <v>2.4</v>
      </c>
      <c r="BF21" s="155">
        <v>0.6270833333333333</v>
      </c>
      <c r="BG21" s="158"/>
      <c r="BH21" s="151">
        <v>7.183</v>
      </c>
      <c r="BI21" s="151">
        <v>71.7</v>
      </c>
      <c r="BJ21" s="151">
        <v>85.0</v>
      </c>
      <c r="BK21" s="151">
        <v>27.0</v>
      </c>
      <c r="BL21" s="151">
        <v>146.0</v>
      </c>
      <c r="BM21" s="151">
        <v>2.5</v>
      </c>
      <c r="BN21" s="151">
        <v>1.3</v>
      </c>
      <c r="BO21" s="151">
        <v>135.0</v>
      </c>
      <c r="BP21" s="151">
        <v>16.3</v>
      </c>
      <c r="BQ21" s="158"/>
      <c r="BR21" s="153"/>
      <c r="BS21" s="153"/>
      <c r="BT21" s="153"/>
      <c r="BU21" s="153"/>
      <c r="BV21" s="153"/>
      <c r="BW21" s="153"/>
      <c r="BX21" s="153"/>
      <c r="BY21" s="153"/>
      <c r="BZ21" s="153"/>
      <c r="CA21" s="150"/>
      <c r="CB21" s="158"/>
      <c r="CC21" s="153"/>
      <c r="CD21" s="153"/>
      <c r="CE21" s="153"/>
      <c r="CF21" s="153"/>
      <c r="CG21" s="153"/>
      <c r="CH21" s="153"/>
      <c r="CI21" s="153"/>
      <c r="CJ21" s="153"/>
      <c r="CK21" s="153"/>
      <c r="CL21" s="153"/>
      <c r="CM21" s="160">
        <v>5.555555555555556E-4</v>
      </c>
      <c r="CN21" s="160">
        <v>0.0015393518518518519</v>
      </c>
      <c r="CO21" s="197"/>
      <c r="CP21" s="160">
        <v>0.004861111111111111</v>
      </c>
      <c r="CQ21" s="160">
        <v>0.006944444444444444</v>
      </c>
      <c r="CR21" s="160">
        <v>0.008483796296296297</v>
      </c>
      <c r="CS21" s="160">
        <v>0.012569444444444444</v>
      </c>
      <c r="CT21" s="160">
        <v>0.013136574074074075</v>
      </c>
      <c r="CU21" s="153">
        <v>171.0</v>
      </c>
      <c r="CV21" s="153">
        <v>95.0</v>
      </c>
      <c r="CW21" s="153">
        <v>76.0</v>
      </c>
      <c r="CX21" s="151">
        <v>120.0</v>
      </c>
      <c r="CY21" s="151">
        <f t="shared" si="8"/>
        <v>120.3333333</v>
      </c>
      <c r="CZ21" s="153">
        <v>71.0</v>
      </c>
      <c r="DA21" s="153">
        <v>26.0</v>
      </c>
      <c r="DB21" s="151">
        <f>CZ21-DA21</f>
        <v>45</v>
      </c>
      <c r="DC21" s="153">
        <v>41.0</v>
      </c>
      <c r="DD21" s="151">
        <f>(CZ21+(2*DA21))/3</f>
        <v>41</v>
      </c>
      <c r="DE21" s="151">
        <v>165.0</v>
      </c>
      <c r="DF21" s="151">
        <v>72.0</v>
      </c>
      <c r="DG21" s="160">
        <v>6.828703703703704E-4</v>
      </c>
      <c r="DH21" s="202">
        <f>(DE21+(2*DF21))/3</f>
        <v>103</v>
      </c>
      <c r="DI21" s="151">
        <v>91.0</v>
      </c>
      <c r="DJ21" s="151">
        <v>32.0</v>
      </c>
      <c r="DK21" s="160">
        <v>0.0028703703703703703</v>
      </c>
      <c r="DL21" s="203">
        <f t="shared" ref="DL21:DL47" si="9">(DI21+(2*DJ21))/3</f>
        <v>51.66666667</v>
      </c>
      <c r="DM21" s="151">
        <v>86.0</v>
      </c>
      <c r="DN21" s="151">
        <v>140.0</v>
      </c>
      <c r="DO21" s="160">
        <v>0.025868055555555554</v>
      </c>
      <c r="DP21" s="202">
        <f>(DN21+(2*DM21))/3</f>
        <v>104</v>
      </c>
      <c r="DQ21" s="151">
        <v>27.0</v>
      </c>
      <c r="DR21" s="151">
        <v>94.0</v>
      </c>
      <c r="DS21" s="160">
        <v>0.002511574074074074</v>
      </c>
      <c r="DT21" s="202">
        <f>(DR21+(2*DQ21))/3</f>
        <v>49.33333333</v>
      </c>
      <c r="DU21" s="151">
        <v>121.0</v>
      </c>
      <c r="DV21" s="151">
        <v>56.0</v>
      </c>
      <c r="DW21" s="151">
        <v>148.0</v>
      </c>
      <c r="DX21" s="151">
        <v>84.0</v>
      </c>
      <c r="EA21" s="150" t="s">
        <v>484</v>
      </c>
      <c r="EB21" s="150"/>
      <c r="EC21" s="153"/>
      <c r="ED21" s="153"/>
      <c r="EE21" s="153"/>
      <c r="EF21" s="153"/>
      <c r="EG21" s="153"/>
      <c r="EH21" s="153"/>
      <c r="EI21" s="153"/>
      <c r="EJ21" s="153"/>
      <c r="EK21" s="153"/>
      <c r="EL21" s="153"/>
      <c r="EM21" s="153"/>
      <c r="EN21" s="153"/>
      <c r="EO21" s="153"/>
      <c r="EP21" s="153"/>
      <c r="EQ21" s="153"/>
      <c r="ER21" s="153"/>
      <c r="ES21" s="153"/>
      <c r="ET21" s="153"/>
      <c r="EU21" s="153"/>
      <c r="EV21" s="153"/>
      <c r="EW21" s="153"/>
      <c r="EX21" s="153"/>
      <c r="EY21" s="153"/>
      <c r="EZ21" s="153"/>
      <c r="FA21" s="153"/>
      <c r="FB21" s="153"/>
      <c r="FC21" s="153"/>
      <c r="FD21" s="153"/>
      <c r="FE21" s="150"/>
      <c r="FF21" s="150"/>
      <c r="FG21" s="153"/>
      <c r="FH21" s="153"/>
      <c r="FI21" s="153"/>
      <c r="FJ21" s="153"/>
      <c r="FK21" s="153"/>
      <c r="FL21" s="153"/>
      <c r="FM21" s="153"/>
      <c r="FN21" s="153"/>
      <c r="FO21" s="153"/>
      <c r="FP21" s="153"/>
      <c r="FQ21" s="153"/>
      <c r="FR21" s="153"/>
      <c r="FS21" s="153"/>
      <c r="FT21" s="153"/>
      <c r="FU21" s="153"/>
      <c r="FV21" s="153"/>
      <c r="FW21" s="153"/>
      <c r="FX21" s="153"/>
      <c r="FY21" s="153"/>
      <c r="FZ21" s="153"/>
      <c r="GA21" s="153"/>
      <c r="GB21" s="153"/>
      <c r="GC21" s="153"/>
      <c r="GD21" s="153"/>
      <c r="GE21" s="153"/>
      <c r="GF21" s="153"/>
      <c r="GG21" s="153"/>
      <c r="GH21" s="153"/>
      <c r="GI21" s="150"/>
      <c r="GJ21" s="150"/>
      <c r="GK21" s="153"/>
      <c r="GL21" s="153"/>
      <c r="GM21" s="153"/>
      <c r="GN21" s="153"/>
      <c r="GO21" s="153"/>
      <c r="GP21" s="153"/>
      <c r="GQ21" s="153"/>
      <c r="GR21" s="153"/>
      <c r="GS21" s="153"/>
      <c r="GT21" s="153"/>
      <c r="GU21" s="153"/>
      <c r="GV21" s="153"/>
      <c r="GW21" s="153"/>
      <c r="GX21" s="153"/>
      <c r="GY21" s="153"/>
      <c r="GZ21" s="153"/>
      <c r="HA21" s="153"/>
      <c r="HB21" s="153"/>
      <c r="HC21" s="153"/>
      <c r="HD21" s="153"/>
      <c r="HE21" s="153"/>
      <c r="HF21" s="153"/>
      <c r="HG21" s="153"/>
      <c r="HH21" s="153"/>
      <c r="HI21" s="153"/>
      <c r="HJ21" s="153"/>
      <c r="HK21" s="153"/>
      <c r="HL21" s="153"/>
      <c r="HM21" s="150"/>
      <c r="HN21" s="150"/>
      <c r="HO21" s="153"/>
      <c r="HP21" s="153"/>
      <c r="HQ21" s="153"/>
      <c r="HR21" s="153"/>
      <c r="HS21" s="153"/>
      <c r="HT21" s="153"/>
      <c r="HU21" s="153"/>
      <c r="HV21" s="153"/>
      <c r="HW21" s="153"/>
      <c r="HX21" s="153"/>
      <c r="HY21" s="153"/>
      <c r="HZ21" s="153"/>
      <c r="IA21" s="153"/>
      <c r="IB21" s="153"/>
      <c r="IC21" s="153"/>
      <c r="ID21" s="153"/>
      <c r="IE21" s="153"/>
      <c r="IF21" s="153"/>
      <c r="IG21" s="153"/>
      <c r="IH21" s="153"/>
      <c r="II21" s="153"/>
      <c r="IJ21" s="153"/>
      <c r="IK21" s="153"/>
      <c r="IL21" s="153"/>
      <c r="IM21" s="153"/>
      <c r="IN21" s="153"/>
      <c r="IO21" s="153"/>
      <c r="IP21" s="153"/>
      <c r="IQ21" s="150"/>
      <c r="IR21" s="150"/>
      <c r="IS21" s="153"/>
      <c r="IT21" s="153"/>
      <c r="IU21" s="153"/>
      <c r="IV21" s="153"/>
      <c r="IW21" s="153"/>
      <c r="IX21" s="153"/>
      <c r="IY21" s="153"/>
      <c r="IZ21" s="153"/>
      <c r="JA21" s="153"/>
      <c r="JB21" s="153"/>
      <c r="JC21" s="153"/>
      <c r="JD21" s="153"/>
      <c r="JE21" s="153"/>
      <c r="JF21" s="153"/>
      <c r="JG21" s="153"/>
      <c r="JH21" s="153"/>
      <c r="JI21" s="153"/>
      <c r="JJ21" s="153"/>
      <c r="JK21" s="153"/>
      <c r="JL21" s="153"/>
      <c r="JM21" s="153"/>
      <c r="JN21" s="153"/>
      <c r="JO21" s="153"/>
      <c r="JP21" s="153"/>
      <c r="JQ21" s="153"/>
      <c r="JR21" s="153"/>
      <c r="JS21" s="153"/>
      <c r="JT21" s="153"/>
      <c r="JU21" s="153"/>
      <c r="JV21" s="151">
        <v>20.4</v>
      </c>
      <c r="JW21" s="200">
        <v>42038.0</v>
      </c>
      <c r="JX21" s="200">
        <v>42101.0</v>
      </c>
      <c r="JY21" s="150" t="s">
        <v>485</v>
      </c>
      <c r="JZ21" s="153"/>
      <c r="KA21" s="153"/>
      <c r="KB21" s="153"/>
      <c r="KC21" s="153"/>
      <c r="KD21" s="150" t="s">
        <v>37</v>
      </c>
      <c r="KE21" s="153"/>
      <c r="KF21" s="153"/>
      <c r="KG21" s="153"/>
      <c r="KH21" s="151">
        <f t="shared" si="6"/>
        <v>442</v>
      </c>
      <c r="KI21" s="151">
        <v>167.0</v>
      </c>
      <c r="KJ21" s="151">
        <v>135.0</v>
      </c>
      <c r="KK21" s="151">
        <v>8.0</v>
      </c>
      <c r="KL21" s="151">
        <v>1.0</v>
      </c>
      <c r="KM21" s="151">
        <v>37.0</v>
      </c>
      <c r="KN21" s="153"/>
      <c r="KO21" s="153"/>
      <c r="KP21" s="153"/>
      <c r="KQ21" s="153"/>
      <c r="KR21" s="153"/>
      <c r="KS21" s="153"/>
      <c r="KT21" s="153"/>
      <c r="KU21" s="153"/>
      <c r="KV21" s="153"/>
      <c r="KW21" s="153"/>
      <c r="KX21" s="153"/>
      <c r="KY21" s="153"/>
      <c r="KZ21" s="153"/>
      <c r="LA21" s="153"/>
      <c r="LB21" s="153"/>
      <c r="LC21" s="153"/>
      <c r="LD21" s="153"/>
      <c r="LE21" s="153"/>
      <c r="LF21" s="153"/>
      <c r="LG21" s="153"/>
      <c r="LH21" s="153"/>
      <c r="LI21" s="153"/>
      <c r="LJ21" s="153"/>
      <c r="LK21" s="153"/>
      <c r="LL21" s="153"/>
      <c r="LM21" s="153"/>
      <c r="LN21" s="153"/>
      <c r="LO21" s="153"/>
      <c r="LP21" s="153"/>
      <c r="LQ21" s="153"/>
      <c r="LR21" s="153"/>
      <c r="LS21" s="153"/>
      <c r="LT21" s="153"/>
      <c r="LU21" s="153"/>
      <c r="LV21" s="153"/>
      <c r="LW21" s="153"/>
      <c r="LX21" s="153"/>
      <c r="LY21" s="153"/>
      <c r="LZ21" s="153"/>
      <c r="MA21" s="153"/>
      <c r="MB21" s="153"/>
      <c r="MC21" s="153"/>
      <c r="MD21" s="153"/>
      <c r="ME21" s="153"/>
      <c r="MF21" s="153"/>
      <c r="MG21" s="153"/>
      <c r="MH21" s="153"/>
      <c r="MI21" s="153"/>
      <c r="MJ21" s="153"/>
      <c r="MK21" s="153"/>
      <c r="ML21" s="153"/>
    </row>
    <row r="22">
      <c r="A22" s="98" t="s">
        <v>38</v>
      </c>
      <c r="B22" s="14"/>
      <c r="C22" s="151">
        <v>8.0</v>
      </c>
      <c r="D22" s="151">
        <v>1.0</v>
      </c>
      <c r="E22" s="150" t="s">
        <v>443</v>
      </c>
      <c r="F22" s="153" t="s">
        <v>445</v>
      </c>
      <c r="G22" s="150" t="s">
        <v>446</v>
      </c>
      <c r="H22" s="150" t="s">
        <v>487</v>
      </c>
      <c r="I22" s="194">
        <v>22.0</v>
      </c>
      <c r="J22" s="9" t="s">
        <v>15</v>
      </c>
      <c r="K22" s="9" t="s">
        <v>15</v>
      </c>
      <c r="L22" s="9" t="s">
        <v>15</v>
      </c>
      <c r="M22" s="9" t="s">
        <v>15</v>
      </c>
      <c r="N22" s="9" t="s">
        <v>15</v>
      </c>
      <c r="O22" s="9" t="s">
        <v>15</v>
      </c>
      <c r="P22" s="151">
        <v>376.0</v>
      </c>
      <c r="Q22" s="154">
        <v>42837.0</v>
      </c>
      <c r="R22" s="155">
        <v>0.4930555555555556</v>
      </c>
      <c r="S22" s="155">
        <v>0.49444444444444446</v>
      </c>
      <c r="T22" s="155">
        <v>0.49909722222222225</v>
      </c>
      <c r="U22" s="154">
        <v>42837.0</v>
      </c>
      <c r="V22" s="154">
        <v>42837.0</v>
      </c>
      <c r="W22" s="155">
        <v>0.6013888888888889</v>
      </c>
      <c r="X22" s="155">
        <v>0.6097222222222223</v>
      </c>
      <c r="Y22" s="155">
        <v>0.6131944444444445</v>
      </c>
      <c r="Z22" s="156">
        <v>0.003472222222222222</v>
      </c>
      <c r="AA22" s="157"/>
      <c r="AB22" s="157"/>
      <c r="AC22" s="157"/>
      <c r="AD22" s="157"/>
      <c r="AE22" s="157"/>
      <c r="AF22" s="157"/>
      <c r="AG22" s="157"/>
      <c r="AH22" s="157"/>
      <c r="AI22" s="157"/>
      <c r="AJ22" s="157"/>
      <c r="AK22" s="157"/>
      <c r="AL22" s="157"/>
      <c r="AM22" s="157"/>
      <c r="AN22" s="157"/>
      <c r="AO22" s="151">
        <v>1.2</v>
      </c>
      <c r="AP22" s="151">
        <v>5.11</v>
      </c>
      <c r="AQ22" s="151">
        <v>0.0</v>
      </c>
      <c r="AR22" s="151">
        <v>0.0</v>
      </c>
      <c r="AS22" s="151">
        <v>0.0</v>
      </c>
      <c r="AT22" s="155">
        <v>0.4270833333333333</v>
      </c>
      <c r="AU22" s="151">
        <v>7.373</v>
      </c>
      <c r="AV22" s="151">
        <v>39.5</v>
      </c>
      <c r="AW22" s="151">
        <v>223.0</v>
      </c>
      <c r="AX22" s="151">
        <v>23.0</v>
      </c>
      <c r="AY22" s="151">
        <v>139.0</v>
      </c>
      <c r="AZ22" s="151">
        <v>4.1</v>
      </c>
      <c r="BA22" s="151">
        <v>1.36</v>
      </c>
      <c r="BB22" s="151">
        <v>153.0</v>
      </c>
      <c r="BC22" s="151">
        <v>11.9</v>
      </c>
      <c r="BD22" s="151">
        <v>14.3</v>
      </c>
      <c r="BE22" s="151">
        <v>2.4</v>
      </c>
      <c r="BF22" s="155">
        <v>0.010416666666666666</v>
      </c>
      <c r="BG22" s="158"/>
      <c r="BH22" s="151">
        <v>7.526</v>
      </c>
      <c r="BI22" s="151">
        <v>26.7</v>
      </c>
      <c r="BJ22" s="151">
        <v>455.0</v>
      </c>
      <c r="BK22" s="151">
        <v>22.1</v>
      </c>
      <c r="BL22" s="151">
        <v>143.0</v>
      </c>
      <c r="BM22" s="151">
        <v>3.2</v>
      </c>
      <c r="BN22" s="151">
        <v>1.13</v>
      </c>
      <c r="BO22" s="151">
        <v>181.0</v>
      </c>
      <c r="BP22" s="159">
        <v>14.3</v>
      </c>
      <c r="BQ22" s="158"/>
      <c r="BR22" s="153"/>
      <c r="BS22" s="153"/>
      <c r="BT22" s="153"/>
      <c r="BU22" s="153"/>
      <c r="BV22" s="153"/>
      <c r="BW22" s="153"/>
      <c r="BX22" s="153"/>
      <c r="BY22" s="153"/>
      <c r="BZ22" s="153"/>
      <c r="CA22" s="153"/>
      <c r="CB22" s="158"/>
      <c r="CC22" s="153"/>
      <c r="CD22" s="153"/>
      <c r="CE22" s="153"/>
      <c r="CF22" s="153"/>
      <c r="CG22" s="153"/>
      <c r="CH22" s="153"/>
      <c r="CI22" s="153"/>
      <c r="CJ22" s="153"/>
      <c r="CK22" s="153"/>
      <c r="CL22" s="153"/>
      <c r="CM22" s="150" t="s">
        <v>445</v>
      </c>
      <c r="CN22" s="160">
        <v>0.001400462962962963</v>
      </c>
      <c r="CO22" s="197"/>
      <c r="CP22" s="160">
        <v>0.02013888888888889</v>
      </c>
      <c r="CQ22" s="160">
        <v>0.022222222222222223</v>
      </c>
      <c r="CR22" s="160">
        <v>0.023622685185185184</v>
      </c>
      <c r="CS22" s="160">
        <v>0.027777777777777776</v>
      </c>
      <c r="CT22" s="160">
        <v>0.02826388888888889</v>
      </c>
      <c r="CU22" s="150" t="s">
        <v>488</v>
      </c>
      <c r="CV22" s="150" t="s">
        <v>488</v>
      </c>
      <c r="CW22" s="150" t="s">
        <v>488</v>
      </c>
      <c r="CX22" s="153"/>
      <c r="CY22" s="195" t="str">
        <f t="shared" si="8"/>
        <v>#VALUE!</v>
      </c>
      <c r="CZ22" s="150" t="s">
        <v>445</v>
      </c>
      <c r="DA22" s="150" t="s">
        <v>445</v>
      </c>
      <c r="DB22" s="150" t="s">
        <v>445</v>
      </c>
      <c r="DC22" s="150" t="s">
        <v>445</v>
      </c>
      <c r="DD22" s="195" t="str">
        <f t="shared" ref="DD22:DD26" si="10">(DA22*2+CZ22)/3</f>
        <v>#VALUE!</v>
      </c>
      <c r="DE22" s="151">
        <v>228.0</v>
      </c>
      <c r="DF22" s="151">
        <v>126.0</v>
      </c>
      <c r="DG22" s="160">
        <v>0.004375</v>
      </c>
      <c r="DH22" s="151">
        <f t="shared" ref="DH22:DH26" si="11">((2 * DF22) + DE22)/3</f>
        <v>160</v>
      </c>
      <c r="DI22" s="151">
        <v>81.0</v>
      </c>
      <c r="DJ22" s="151">
        <v>36.0</v>
      </c>
      <c r="DK22" s="160">
        <v>0.046435185185185184</v>
      </c>
      <c r="DL22" s="203">
        <f t="shared" si="9"/>
        <v>51</v>
      </c>
      <c r="DM22" s="151">
        <v>127.0</v>
      </c>
      <c r="DN22" s="151">
        <v>228.0</v>
      </c>
      <c r="DO22" s="160">
        <v>0.004548611111111111</v>
      </c>
      <c r="DP22" s="151">
        <f t="shared" ref="DP22:DP26" si="12">(DN22+DM22*2)/3</f>
        <v>160.6666667</v>
      </c>
      <c r="DQ22" s="151">
        <v>36.0</v>
      </c>
      <c r="DR22" s="151">
        <v>82.0</v>
      </c>
      <c r="DS22" s="160">
        <v>0.0011921296296296296</v>
      </c>
      <c r="DT22" s="151">
        <f t="shared" ref="DT22:DT26" si="13">(DQ22*2+DR22)/3</f>
        <v>51.33333333</v>
      </c>
      <c r="DU22" s="151">
        <v>207.0</v>
      </c>
      <c r="DV22" s="151">
        <v>117.0</v>
      </c>
      <c r="DW22" s="150" t="s">
        <v>445</v>
      </c>
      <c r="DX22" s="150" t="s">
        <v>445</v>
      </c>
      <c r="EA22" s="150" t="s">
        <v>489</v>
      </c>
      <c r="EB22" s="153"/>
      <c r="EC22" s="153"/>
      <c r="ED22" s="153"/>
      <c r="EE22" s="153"/>
      <c r="EF22" s="153"/>
      <c r="EG22" s="153"/>
      <c r="EH22" s="153"/>
      <c r="EI22" s="153"/>
      <c r="EJ22" s="153"/>
      <c r="EK22" s="153"/>
      <c r="EL22" s="153"/>
      <c r="EM22" s="153"/>
      <c r="EN22" s="153"/>
      <c r="EO22" s="153"/>
      <c r="EP22" s="153"/>
      <c r="EQ22" s="153"/>
      <c r="ER22" s="153"/>
      <c r="ES22" s="153"/>
      <c r="ET22" s="153"/>
      <c r="EU22" s="153"/>
      <c r="EV22" s="153"/>
      <c r="EW22" s="153"/>
      <c r="EX22" s="153"/>
      <c r="EY22" s="153"/>
      <c r="EZ22" s="153"/>
      <c r="FA22" s="153"/>
      <c r="FB22" s="153"/>
      <c r="FC22" s="153"/>
      <c r="FD22" s="153"/>
      <c r="FE22" s="153"/>
      <c r="FF22" s="153"/>
      <c r="FG22" s="153"/>
      <c r="FH22" s="153"/>
      <c r="FI22" s="153"/>
      <c r="FJ22" s="153"/>
      <c r="FK22" s="153"/>
      <c r="FL22" s="153"/>
      <c r="FM22" s="153"/>
      <c r="FN22" s="153"/>
      <c r="FO22" s="153"/>
      <c r="FP22" s="153"/>
      <c r="FQ22" s="153"/>
      <c r="FR22" s="153"/>
      <c r="FS22" s="153"/>
      <c r="FT22" s="153"/>
      <c r="FU22" s="153"/>
      <c r="FV22" s="153"/>
      <c r="FW22" s="153"/>
      <c r="FX22" s="153"/>
      <c r="FY22" s="153"/>
      <c r="FZ22" s="153"/>
      <c r="GA22" s="153"/>
      <c r="GB22" s="153"/>
      <c r="GC22" s="153"/>
      <c r="GD22" s="153"/>
      <c r="GE22" s="153"/>
      <c r="GF22" s="153"/>
      <c r="GG22" s="153"/>
      <c r="GH22" s="153"/>
      <c r="GI22" s="153"/>
      <c r="GJ22" s="153"/>
      <c r="GK22" s="153"/>
      <c r="GL22" s="153"/>
      <c r="GM22" s="153"/>
      <c r="GN22" s="153"/>
      <c r="GO22" s="153"/>
      <c r="GP22" s="153"/>
      <c r="GQ22" s="153"/>
      <c r="GR22" s="153"/>
      <c r="GS22" s="153"/>
      <c r="GT22" s="153"/>
      <c r="GU22" s="153"/>
      <c r="GV22" s="153"/>
      <c r="GW22" s="153"/>
      <c r="GX22" s="153"/>
      <c r="GY22" s="153"/>
      <c r="GZ22" s="153"/>
      <c r="HA22" s="153"/>
      <c r="HB22" s="153"/>
      <c r="HC22" s="153"/>
      <c r="HD22" s="153"/>
      <c r="HE22" s="153"/>
      <c r="HF22" s="153"/>
      <c r="HG22" s="153"/>
      <c r="HH22" s="153"/>
      <c r="HI22" s="153"/>
      <c r="HJ22" s="153"/>
      <c r="HK22" s="153"/>
      <c r="HL22" s="153"/>
      <c r="HM22" s="153"/>
      <c r="HN22" s="153"/>
      <c r="HO22" s="153"/>
      <c r="HP22" s="153"/>
      <c r="HQ22" s="153"/>
      <c r="HR22" s="153"/>
      <c r="HS22" s="153"/>
      <c r="HT22" s="153"/>
      <c r="HU22" s="153"/>
      <c r="HV22" s="153"/>
      <c r="HW22" s="153"/>
      <c r="HX22" s="153"/>
      <c r="HY22" s="153"/>
      <c r="HZ22" s="153"/>
      <c r="IA22" s="153"/>
      <c r="IB22" s="153"/>
      <c r="IC22" s="153"/>
      <c r="ID22" s="153"/>
      <c r="IE22" s="153"/>
      <c r="IF22" s="153"/>
      <c r="IG22" s="153"/>
      <c r="IH22" s="153"/>
      <c r="II22" s="153"/>
      <c r="IJ22" s="153"/>
      <c r="IK22" s="153"/>
      <c r="IL22" s="153"/>
      <c r="IM22" s="153"/>
      <c r="IN22" s="153"/>
      <c r="IO22" s="153"/>
      <c r="IP22" s="153"/>
      <c r="IQ22" s="153"/>
      <c r="IR22" s="153"/>
      <c r="IS22" s="153"/>
      <c r="IT22" s="153"/>
      <c r="IU22" s="153"/>
      <c r="IV22" s="153"/>
      <c r="IW22" s="153"/>
      <c r="IX22" s="153"/>
      <c r="IY22" s="153"/>
      <c r="IZ22" s="153"/>
      <c r="JA22" s="153"/>
      <c r="JB22" s="153"/>
      <c r="JC22" s="153"/>
      <c r="JD22" s="153"/>
      <c r="JE22" s="153"/>
      <c r="JF22" s="153"/>
      <c r="JG22" s="153"/>
      <c r="JH22" s="153"/>
      <c r="JI22" s="153"/>
      <c r="JJ22" s="153"/>
      <c r="JK22" s="153"/>
      <c r="JL22" s="153"/>
      <c r="JM22" s="153"/>
      <c r="JN22" s="153"/>
      <c r="JO22" s="153"/>
      <c r="JP22" s="153"/>
      <c r="JQ22" s="153"/>
      <c r="JR22" s="153"/>
      <c r="JS22" s="153"/>
      <c r="JT22" s="153"/>
      <c r="JU22" s="153"/>
      <c r="JV22" s="153"/>
      <c r="JW22" s="154">
        <v>42759.0</v>
      </c>
      <c r="JX22" s="154">
        <v>42822.0</v>
      </c>
      <c r="JY22" s="153"/>
      <c r="JZ22" s="153"/>
      <c r="KA22" s="153"/>
      <c r="KB22" s="153"/>
      <c r="KC22" s="153"/>
      <c r="KD22" s="150" t="s">
        <v>37</v>
      </c>
      <c r="KE22" s="153"/>
      <c r="KF22" s="153"/>
      <c r="KG22" s="153"/>
      <c r="KH22" s="151">
        <f t="shared" si="6"/>
        <v>376</v>
      </c>
      <c r="KI22" s="151">
        <v>153.0</v>
      </c>
      <c r="KJ22" s="151">
        <v>181.0</v>
      </c>
      <c r="KK22" s="151">
        <v>8.0</v>
      </c>
      <c r="KL22" s="151">
        <v>1.0</v>
      </c>
      <c r="KM22" s="150" t="s">
        <v>489</v>
      </c>
      <c r="KN22" s="153"/>
      <c r="KO22" s="153"/>
      <c r="KP22" s="153"/>
      <c r="KQ22" s="153"/>
      <c r="KR22" s="153"/>
      <c r="KS22" s="153"/>
      <c r="KT22" s="153"/>
      <c r="KU22" s="153"/>
      <c r="KV22" s="153"/>
      <c r="KW22" s="153"/>
      <c r="KX22" s="153"/>
      <c r="KY22" s="153"/>
      <c r="KZ22" s="153"/>
      <c r="LA22" s="153"/>
      <c r="LB22" s="153"/>
      <c r="LC22" s="153"/>
      <c r="LD22" s="153"/>
      <c r="LE22" s="153"/>
      <c r="LF22" s="153"/>
      <c r="LG22" s="153"/>
      <c r="LH22" s="153"/>
      <c r="LI22" s="153"/>
      <c r="LJ22" s="153"/>
      <c r="LK22" s="153"/>
      <c r="LL22" s="153"/>
      <c r="LM22" s="153"/>
      <c r="LN22" s="153"/>
      <c r="LO22" s="153"/>
      <c r="LP22" s="153"/>
      <c r="LQ22" s="153"/>
      <c r="LR22" s="153"/>
      <c r="LS22" s="153"/>
      <c r="LT22" s="153"/>
      <c r="LU22" s="153"/>
      <c r="LV22" s="153"/>
      <c r="LW22" s="153"/>
      <c r="LX22" s="153"/>
      <c r="LY22" s="153"/>
      <c r="LZ22" s="153"/>
      <c r="MA22" s="153"/>
      <c r="MB22" s="153"/>
      <c r="MC22" s="153"/>
      <c r="MD22" s="153"/>
      <c r="ME22" s="153"/>
      <c r="MF22" s="153"/>
      <c r="MG22" s="153"/>
      <c r="MH22" s="153"/>
      <c r="MI22" s="153"/>
      <c r="MJ22" s="153"/>
      <c r="MK22" s="153"/>
      <c r="ML22" s="153"/>
    </row>
    <row r="23">
      <c r="A23" s="98" t="s">
        <v>39</v>
      </c>
      <c r="B23" s="14"/>
      <c r="C23" s="151">
        <v>8.0</v>
      </c>
      <c r="D23" s="151">
        <v>1.0</v>
      </c>
      <c r="E23" s="150" t="s">
        <v>443</v>
      </c>
      <c r="F23" s="153" t="s">
        <v>445</v>
      </c>
      <c r="G23" s="150" t="s">
        <v>446</v>
      </c>
      <c r="H23" s="150" t="s">
        <v>492</v>
      </c>
      <c r="I23" s="204">
        <v>19.0</v>
      </c>
      <c r="J23" s="9" t="s">
        <v>15</v>
      </c>
      <c r="K23" s="9" t="s">
        <v>15</v>
      </c>
      <c r="L23" s="9" t="s">
        <v>15</v>
      </c>
      <c r="M23" s="9" t="s">
        <v>15</v>
      </c>
      <c r="N23" s="9" t="s">
        <v>15</v>
      </c>
      <c r="O23" s="9" t="s">
        <v>15</v>
      </c>
      <c r="P23" s="151">
        <v>335.0</v>
      </c>
      <c r="Q23" s="154">
        <v>42857.0</v>
      </c>
      <c r="R23" s="155">
        <v>0.46597222222222223</v>
      </c>
      <c r="S23" s="155">
        <v>0.4678819444444444</v>
      </c>
      <c r="T23" s="155">
        <v>0.47891203703703705</v>
      </c>
      <c r="U23" s="154">
        <v>42857.0</v>
      </c>
      <c r="V23" s="154">
        <v>42857.0</v>
      </c>
      <c r="W23" s="155">
        <v>0.5756944444444444</v>
      </c>
      <c r="X23" s="155">
        <v>0.5854166666666667</v>
      </c>
      <c r="Y23" s="155">
        <v>0.5882291666666667</v>
      </c>
      <c r="Z23" s="156">
        <v>0.0028125</v>
      </c>
      <c r="AA23" s="157"/>
      <c r="AB23" s="157"/>
      <c r="AC23" s="157"/>
      <c r="AD23" s="157"/>
      <c r="AE23" s="157"/>
      <c r="AF23" s="157"/>
      <c r="AG23" s="157"/>
      <c r="AH23" s="157"/>
      <c r="AI23" s="157"/>
      <c r="AJ23" s="157"/>
      <c r="AK23" s="157"/>
      <c r="AL23" s="157"/>
      <c r="AM23" s="157"/>
      <c r="AN23" s="157"/>
      <c r="AO23" s="151">
        <f>1.55</f>
        <v>1.55</v>
      </c>
      <c r="AP23" s="151">
        <v>0.0</v>
      </c>
      <c r="AQ23" s="151">
        <v>0.0</v>
      </c>
      <c r="AR23" s="151">
        <v>0.0</v>
      </c>
      <c r="AS23" s="151">
        <v>0.0</v>
      </c>
      <c r="AT23" s="155">
        <v>0.4548611111111111</v>
      </c>
      <c r="AU23" s="151">
        <v>7.409</v>
      </c>
      <c r="AV23" s="151">
        <v>37.2</v>
      </c>
      <c r="AW23" s="151">
        <v>207.0</v>
      </c>
      <c r="AX23" s="151">
        <v>23.5</v>
      </c>
      <c r="AY23" s="151">
        <v>139.0</v>
      </c>
      <c r="AZ23" s="151">
        <v>3.7</v>
      </c>
      <c r="BA23" s="151">
        <v>1.43</v>
      </c>
      <c r="BB23" s="151">
        <v>131.0</v>
      </c>
      <c r="BC23" s="151">
        <v>11.9</v>
      </c>
      <c r="BD23" s="151">
        <v>13.3</v>
      </c>
      <c r="BE23" s="151">
        <v>1.4</v>
      </c>
      <c r="BF23" s="150" t="s">
        <v>493</v>
      </c>
      <c r="BG23" s="150"/>
      <c r="BH23" s="151">
        <v>7.485</v>
      </c>
      <c r="BI23" s="151">
        <v>26.8</v>
      </c>
      <c r="BJ23" s="151">
        <v>280.0</v>
      </c>
      <c r="BK23" s="151">
        <v>20.2</v>
      </c>
      <c r="BL23" s="151">
        <v>143.0</v>
      </c>
      <c r="BM23" s="151">
        <v>3.4</v>
      </c>
      <c r="BN23" s="151">
        <v>1.15</v>
      </c>
      <c r="BO23" s="151">
        <v>120.0</v>
      </c>
      <c r="BP23" s="159">
        <v>13.3</v>
      </c>
      <c r="BQ23" s="158"/>
      <c r="BR23" s="153"/>
      <c r="BS23" s="153"/>
      <c r="BT23" s="153"/>
      <c r="BU23" s="153"/>
      <c r="BV23" s="153"/>
      <c r="BW23" s="153"/>
      <c r="BX23" s="153"/>
      <c r="BY23" s="153"/>
      <c r="BZ23" s="153"/>
      <c r="CA23" s="153"/>
      <c r="CB23" s="158"/>
      <c r="CC23" s="153"/>
      <c r="CD23" s="153"/>
      <c r="CE23" s="153"/>
      <c r="CF23" s="153"/>
      <c r="CG23" s="153"/>
      <c r="CH23" s="153"/>
      <c r="CI23" s="153"/>
      <c r="CJ23" s="153"/>
      <c r="CK23" s="153"/>
      <c r="CL23" s="153"/>
      <c r="CM23" s="197"/>
      <c r="CN23" s="197"/>
      <c r="CO23" s="157"/>
      <c r="CP23" s="156">
        <v>0.007638888888888889</v>
      </c>
      <c r="CQ23" s="160">
        <v>0.009722222222222222</v>
      </c>
      <c r="CR23" s="160">
        <v>0.011631944444444445</v>
      </c>
      <c r="CS23" s="160">
        <v>0.015277777777777777</v>
      </c>
      <c r="CT23" s="160">
        <v>0.015717592592592592</v>
      </c>
      <c r="CU23" s="151">
        <v>109.0</v>
      </c>
      <c r="CV23" s="151">
        <v>59.0</v>
      </c>
      <c r="CW23" s="151">
        <v>50.0</v>
      </c>
      <c r="CX23" s="151">
        <v>76.0</v>
      </c>
      <c r="CY23" s="151">
        <f t="shared" si="8"/>
        <v>75.66666667</v>
      </c>
      <c r="CZ23" s="150" t="s">
        <v>445</v>
      </c>
      <c r="DA23" s="150" t="s">
        <v>445</v>
      </c>
      <c r="DB23" s="150" t="s">
        <v>445</v>
      </c>
      <c r="DC23" s="150" t="s">
        <v>445</v>
      </c>
      <c r="DD23" s="195" t="str">
        <f t="shared" si="10"/>
        <v>#VALUE!</v>
      </c>
      <c r="DE23" s="151">
        <v>207.0</v>
      </c>
      <c r="DF23" s="151">
        <v>104.0</v>
      </c>
      <c r="DG23" s="160">
        <v>9.259259259259259E-5</v>
      </c>
      <c r="DH23" s="151">
        <f t="shared" si="11"/>
        <v>138.3333333</v>
      </c>
      <c r="DI23" s="151">
        <v>91.0</v>
      </c>
      <c r="DJ23" s="151">
        <v>40.0</v>
      </c>
      <c r="DK23" s="197"/>
      <c r="DL23" s="203">
        <f t="shared" si="9"/>
        <v>57</v>
      </c>
      <c r="DM23" s="153"/>
      <c r="DN23" s="153"/>
      <c r="DO23" s="197"/>
      <c r="DP23" s="151">
        <f t="shared" si="12"/>
        <v>0</v>
      </c>
      <c r="DQ23" s="153"/>
      <c r="DR23" s="153"/>
      <c r="DS23" s="197"/>
      <c r="DT23" s="151">
        <f t="shared" si="13"/>
        <v>0</v>
      </c>
      <c r="DU23" s="153"/>
      <c r="DV23" s="153"/>
      <c r="DW23" s="153"/>
      <c r="DX23" s="153"/>
      <c r="EA23" s="153"/>
      <c r="EB23" s="153"/>
      <c r="EC23" s="153"/>
      <c r="ED23" s="153"/>
      <c r="EE23" s="153"/>
      <c r="EF23" s="153"/>
      <c r="EG23" s="153"/>
      <c r="EH23" s="153"/>
      <c r="EI23" s="153"/>
      <c r="EJ23" s="153"/>
      <c r="EK23" s="153"/>
      <c r="EL23" s="153"/>
      <c r="EM23" s="153"/>
      <c r="EN23" s="153"/>
      <c r="EO23" s="153"/>
      <c r="EP23" s="153"/>
      <c r="EQ23" s="153"/>
      <c r="ER23" s="153"/>
      <c r="ES23" s="153"/>
      <c r="ET23" s="153"/>
      <c r="EU23" s="153"/>
      <c r="EV23" s="153"/>
      <c r="EW23" s="153"/>
      <c r="EX23" s="153"/>
      <c r="EY23" s="153"/>
      <c r="EZ23" s="153"/>
      <c r="FA23" s="153"/>
      <c r="FB23" s="153"/>
      <c r="FC23" s="153"/>
      <c r="FD23" s="153"/>
      <c r="FE23" s="153"/>
      <c r="FF23" s="153"/>
      <c r="FG23" s="153"/>
      <c r="FH23" s="153"/>
      <c r="FI23" s="153"/>
      <c r="FJ23" s="153"/>
      <c r="FK23" s="153"/>
      <c r="FL23" s="153"/>
      <c r="FM23" s="153"/>
      <c r="FN23" s="153"/>
      <c r="FO23" s="153"/>
      <c r="FP23" s="153"/>
      <c r="FQ23" s="153"/>
      <c r="FR23" s="153"/>
      <c r="FS23" s="153"/>
      <c r="FT23" s="153"/>
      <c r="FU23" s="153"/>
      <c r="FV23" s="153"/>
      <c r="FW23" s="153"/>
      <c r="FX23" s="153"/>
      <c r="FY23" s="153"/>
      <c r="FZ23" s="153"/>
      <c r="GA23" s="153"/>
      <c r="GB23" s="153"/>
      <c r="GC23" s="153"/>
      <c r="GD23" s="153"/>
      <c r="GE23" s="153"/>
      <c r="GF23" s="153"/>
      <c r="GG23" s="153"/>
      <c r="GH23" s="153"/>
      <c r="GI23" s="153"/>
      <c r="GJ23" s="153"/>
      <c r="GK23" s="153"/>
      <c r="GL23" s="153"/>
      <c r="GM23" s="153"/>
      <c r="GN23" s="153"/>
      <c r="GO23" s="153"/>
      <c r="GP23" s="153"/>
      <c r="GQ23" s="153"/>
      <c r="GR23" s="153"/>
      <c r="GS23" s="153"/>
      <c r="GT23" s="153"/>
      <c r="GU23" s="153"/>
      <c r="GV23" s="153"/>
      <c r="GW23" s="153"/>
      <c r="GX23" s="153"/>
      <c r="GY23" s="153"/>
      <c r="GZ23" s="153"/>
      <c r="HA23" s="153"/>
      <c r="HB23" s="153"/>
      <c r="HC23" s="153"/>
      <c r="HD23" s="153"/>
      <c r="HE23" s="153"/>
      <c r="HF23" s="153"/>
      <c r="HG23" s="153"/>
      <c r="HH23" s="153"/>
      <c r="HI23" s="153"/>
      <c r="HJ23" s="153"/>
      <c r="HK23" s="153"/>
      <c r="HL23" s="153"/>
      <c r="HM23" s="153"/>
      <c r="HN23" s="153"/>
      <c r="HO23" s="153"/>
      <c r="HP23" s="153"/>
      <c r="HQ23" s="153"/>
      <c r="HR23" s="153"/>
      <c r="HS23" s="153"/>
      <c r="HT23" s="153"/>
      <c r="HU23" s="153"/>
      <c r="HV23" s="153"/>
      <c r="HW23" s="153"/>
      <c r="HX23" s="153"/>
      <c r="HY23" s="153"/>
      <c r="HZ23" s="153"/>
      <c r="IA23" s="153"/>
      <c r="IB23" s="153"/>
      <c r="IC23" s="153"/>
      <c r="ID23" s="153"/>
      <c r="IE23" s="153"/>
      <c r="IF23" s="153"/>
      <c r="IG23" s="153"/>
      <c r="IH23" s="153"/>
      <c r="II23" s="153"/>
      <c r="IJ23" s="153"/>
      <c r="IK23" s="153"/>
      <c r="IL23" s="153"/>
      <c r="IM23" s="153"/>
      <c r="IN23" s="153"/>
      <c r="IO23" s="153"/>
      <c r="IP23" s="153"/>
      <c r="IQ23" s="153"/>
      <c r="IR23" s="153"/>
      <c r="IS23" s="153"/>
      <c r="IT23" s="153"/>
      <c r="IU23" s="153"/>
      <c r="IV23" s="153"/>
      <c r="IW23" s="153"/>
      <c r="IX23" s="153"/>
      <c r="IY23" s="153"/>
      <c r="IZ23" s="153"/>
      <c r="JA23" s="153"/>
      <c r="JB23" s="153"/>
      <c r="JC23" s="153"/>
      <c r="JD23" s="153"/>
      <c r="JE23" s="153"/>
      <c r="JF23" s="153"/>
      <c r="JG23" s="153"/>
      <c r="JH23" s="153"/>
      <c r="JI23" s="153"/>
      <c r="JJ23" s="153"/>
      <c r="JK23" s="153"/>
      <c r="JL23" s="153"/>
      <c r="JM23" s="153"/>
      <c r="JN23" s="153"/>
      <c r="JO23" s="153"/>
      <c r="JP23" s="153"/>
      <c r="JQ23" s="153"/>
      <c r="JR23" s="153"/>
      <c r="JS23" s="153"/>
      <c r="JT23" s="153"/>
      <c r="JU23" s="153"/>
      <c r="JV23" s="153"/>
      <c r="JW23" s="154">
        <v>42788.0</v>
      </c>
      <c r="JX23" s="154">
        <v>42843.0</v>
      </c>
      <c r="JY23" s="153"/>
      <c r="JZ23" s="153"/>
      <c r="KA23" s="153"/>
      <c r="KB23" s="153"/>
      <c r="KC23" s="153"/>
      <c r="KD23" s="150" t="s">
        <v>451</v>
      </c>
      <c r="KE23" s="153"/>
      <c r="KF23" s="153"/>
      <c r="KG23" s="153"/>
      <c r="KH23" s="151">
        <f t="shared" si="6"/>
        <v>335</v>
      </c>
      <c r="KI23" s="151">
        <v>131.0</v>
      </c>
      <c r="KJ23" s="151">
        <v>120.0</v>
      </c>
      <c r="KK23" s="151">
        <v>8.0</v>
      </c>
      <c r="KL23" s="151">
        <v>1.0</v>
      </c>
      <c r="KM23" s="151">
        <v>14.0</v>
      </c>
      <c r="KN23" s="153"/>
      <c r="KO23" s="153"/>
      <c r="KP23" s="153"/>
      <c r="KQ23" s="153"/>
      <c r="KR23" s="153"/>
      <c r="KS23" s="153"/>
      <c r="KT23" s="153"/>
      <c r="KU23" s="153"/>
      <c r="KV23" s="153"/>
      <c r="KW23" s="153"/>
      <c r="KX23" s="153"/>
      <c r="KY23" s="153"/>
      <c r="KZ23" s="153"/>
      <c r="LA23" s="153"/>
      <c r="LB23" s="153"/>
      <c r="LC23" s="153"/>
      <c r="LD23" s="153"/>
      <c r="LE23" s="153"/>
      <c r="LF23" s="153"/>
      <c r="LG23" s="153"/>
      <c r="LH23" s="153"/>
      <c r="LI23" s="153"/>
      <c r="LJ23" s="153"/>
      <c r="LK23" s="153"/>
      <c r="LL23" s="153"/>
      <c r="LM23" s="153"/>
      <c r="LN23" s="153"/>
      <c r="LO23" s="153"/>
      <c r="LP23" s="153"/>
      <c r="LQ23" s="153"/>
      <c r="LR23" s="153"/>
      <c r="LS23" s="153"/>
      <c r="LT23" s="153"/>
      <c r="LU23" s="153"/>
      <c r="LV23" s="153"/>
      <c r="LW23" s="153"/>
      <c r="LX23" s="153"/>
      <c r="LY23" s="153"/>
      <c r="LZ23" s="153"/>
      <c r="MA23" s="153"/>
      <c r="MB23" s="153"/>
      <c r="MC23" s="153"/>
      <c r="MD23" s="153"/>
      <c r="ME23" s="153"/>
      <c r="MF23" s="153"/>
      <c r="MG23" s="153"/>
      <c r="MH23" s="153"/>
      <c r="MI23" s="153"/>
      <c r="MJ23" s="153"/>
      <c r="MK23" s="153"/>
      <c r="ML23" s="153"/>
    </row>
    <row r="24">
      <c r="A24" s="98" t="s">
        <v>40</v>
      </c>
      <c r="B24" s="14"/>
      <c r="C24" s="151">
        <v>8.0</v>
      </c>
      <c r="D24" s="151">
        <v>1.0</v>
      </c>
      <c r="E24" s="150" t="s">
        <v>443</v>
      </c>
      <c r="F24" s="153" t="s">
        <v>445</v>
      </c>
      <c r="G24" s="153" t="s">
        <v>446</v>
      </c>
      <c r="H24" s="150" t="s">
        <v>492</v>
      </c>
      <c r="I24" s="194">
        <v>17.0</v>
      </c>
      <c r="J24" s="9" t="s">
        <v>15</v>
      </c>
      <c r="K24" s="9" t="s">
        <v>15</v>
      </c>
      <c r="L24" s="9" t="s">
        <v>15</v>
      </c>
      <c r="M24" s="9" t="s">
        <v>15</v>
      </c>
      <c r="N24" s="9" t="s">
        <v>15</v>
      </c>
      <c r="O24" s="9" t="s">
        <v>15</v>
      </c>
      <c r="P24" s="151">
        <v>331.0</v>
      </c>
      <c r="Q24" s="154">
        <v>42856.0</v>
      </c>
      <c r="R24" s="155">
        <v>0.4986111111111111</v>
      </c>
      <c r="S24" s="155">
        <v>0.4995486111111111</v>
      </c>
      <c r="T24" s="155">
        <v>0.5048611111111111</v>
      </c>
      <c r="U24" s="154">
        <v>42856.0</v>
      </c>
      <c r="V24" s="154">
        <v>42856.0</v>
      </c>
      <c r="W24" s="155">
        <v>0.6006944444444444</v>
      </c>
      <c r="X24" s="155">
        <v>0.6064583333333333</v>
      </c>
      <c r="Y24" s="155">
        <v>0.608900462962963</v>
      </c>
      <c r="Z24" s="156">
        <v>0.0028356481481481483</v>
      </c>
      <c r="AA24" s="157"/>
      <c r="AB24" s="157"/>
      <c r="AC24" s="157"/>
      <c r="AD24" s="157"/>
      <c r="AE24" s="157"/>
      <c r="AF24" s="157"/>
      <c r="AG24" s="157"/>
      <c r="AH24" s="157"/>
      <c r="AI24" s="157"/>
      <c r="AJ24" s="157"/>
      <c r="AK24" s="157"/>
      <c r="AL24" s="157"/>
      <c r="AM24" s="157"/>
      <c r="AN24" s="157"/>
      <c r="AO24" s="151">
        <v>0.7</v>
      </c>
      <c r="AP24" s="151">
        <v>5.52</v>
      </c>
      <c r="AQ24" s="151">
        <v>0.0</v>
      </c>
      <c r="AR24" s="151">
        <v>0.0</v>
      </c>
      <c r="AS24" s="151">
        <v>0.0</v>
      </c>
      <c r="AT24" s="155">
        <v>0.4791666666666667</v>
      </c>
      <c r="AU24" s="151">
        <v>7.408</v>
      </c>
      <c r="AV24" s="151">
        <v>44.1</v>
      </c>
      <c r="AW24" s="151">
        <v>177.0</v>
      </c>
      <c r="AX24" s="151">
        <v>27.8</v>
      </c>
      <c r="AY24" s="151">
        <v>137.0</v>
      </c>
      <c r="AZ24" s="151">
        <v>4.5</v>
      </c>
      <c r="BA24" s="151">
        <v>1.42</v>
      </c>
      <c r="BB24" s="151">
        <v>173.0</v>
      </c>
      <c r="BC24" s="151">
        <v>12.9</v>
      </c>
      <c r="BD24" s="151">
        <v>13.3</v>
      </c>
      <c r="BE24" s="151">
        <v>0.4</v>
      </c>
      <c r="BF24" s="155">
        <v>0.5125</v>
      </c>
      <c r="BG24" s="158"/>
      <c r="BH24" s="151">
        <v>7.193</v>
      </c>
      <c r="BI24" s="151">
        <v>59.4</v>
      </c>
      <c r="BJ24" s="151">
        <v>117.0</v>
      </c>
      <c r="BK24" s="151">
        <v>22.8</v>
      </c>
      <c r="BL24" s="151">
        <v>143.0</v>
      </c>
      <c r="BM24" s="151">
        <v>3.7</v>
      </c>
      <c r="BN24" s="151">
        <v>1.21</v>
      </c>
      <c r="BO24" s="151">
        <v>158.0</v>
      </c>
      <c r="BP24" s="159">
        <v>13.3</v>
      </c>
      <c r="BQ24" s="150" t="s">
        <v>449</v>
      </c>
      <c r="BR24" s="150"/>
      <c r="BS24" s="150" t="s">
        <v>449</v>
      </c>
      <c r="BT24" s="150" t="s">
        <v>449</v>
      </c>
      <c r="BU24" s="150" t="s">
        <v>449</v>
      </c>
      <c r="BV24" s="150" t="s">
        <v>449</v>
      </c>
      <c r="BW24" s="150" t="s">
        <v>449</v>
      </c>
      <c r="BX24" s="150" t="s">
        <v>449</v>
      </c>
      <c r="BY24" s="150" t="s">
        <v>449</v>
      </c>
      <c r="BZ24" s="150" t="s">
        <v>449</v>
      </c>
      <c r="CA24" s="150" t="s">
        <v>449</v>
      </c>
      <c r="CB24" s="153" t="s">
        <v>449</v>
      </c>
      <c r="CC24" s="150"/>
      <c r="CD24" s="150" t="s">
        <v>449</v>
      </c>
      <c r="CE24" s="150" t="s">
        <v>449</v>
      </c>
      <c r="CF24" s="150" t="s">
        <v>449</v>
      </c>
      <c r="CG24" s="150" t="s">
        <v>449</v>
      </c>
      <c r="CH24" s="150" t="s">
        <v>449</v>
      </c>
      <c r="CI24" s="150" t="s">
        <v>449</v>
      </c>
      <c r="CJ24" s="150" t="s">
        <v>449</v>
      </c>
      <c r="CK24" s="150" t="s">
        <v>449</v>
      </c>
      <c r="CL24" s="150" t="s">
        <v>449</v>
      </c>
      <c r="CM24" s="150" t="s">
        <v>445</v>
      </c>
      <c r="CN24" s="160">
        <v>9.375E-4</v>
      </c>
      <c r="CO24" s="160">
        <v>0.005555555555555556</v>
      </c>
      <c r="CP24" s="160">
        <v>0.006944444444444444</v>
      </c>
      <c r="CQ24" s="160">
        <v>0.009027777777777777</v>
      </c>
      <c r="CR24" s="160">
        <v>0.009965277777777778</v>
      </c>
      <c r="CS24" s="160">
        <v>0.014583333333333334</v>
      </c>
      <c r="CT24" s="160">
        <v>0.015277777777777777</v>
      </c>
      <c r="CU24" s="151">
        <v>105.0</v>
      </c>
      <c r="CV24" s="151">
        <v>56.0</v>
      </c>
      <c r="CW24" s="151">
        <v>49.0</v>
      </c>
      <c r="CX24" s="151">
        <v>72.0</v>
      </c>
      <c r="CY24" s="151">
        <f t="shared" si="8"/>
        <v>72.33333333</v>
      </c>
      <c r="CZ24" s="150" t="s">
        <v>445</v>
      </c>
      <c r="DA24" s="150" t="s">
        <v>445</v>
      </c>
      <c r="DB24" s="150" t="s">
        <v>445</v>
      </c>
      <c r="DC24" s="150" t="s">
        <v>445</v>
      </c>
      <c r="DD24" s="195" t="str">
        <f t="shared" si="10"/>
        <v>#VALUE!</v>
      </c>
      <c r="DE24" s="151">
        <v>155.0</v>
      </c>
      <c r="DF24" s="151">
        <v>100.0</v>
      </c>
      <c r="DG24" s="160">
        <v>0.005011574074074074</v>
      </c>
      <c r="DH24" s="151">
        <f t="shared" si="11"/>
        <v>118.3333333</v>
      </c>
      <c r="DI24" s="151">
        <v>44.0</v>
      </c>
      <c r="DJ24" s="151">
        <v>23.0</v>
      </c>
      <c r="DK24" s="160">
        <v>0.028958333333333332</v>
      </c>
      <c r="DL24" s="203">
        <f t="shared" si="9"/>
        <v>30</v>
      </c>
      <c r="DM24" s="151">
        <v>100.0</v>
      </c>
      <c r="DN24" s="151">
        <v>155.0</v>
      </c>
      <c r="DO24" s="160">
        <v>0.020289351851851854</v>
      </c>
      <c r="DP24" s="151">
        <f t="shared" si="12"/>
        <v>118.3333333</v>
      </c>
      <c r="DQ24" s="151">
        <v>23.0</v>
      </c>
      <c r="DR24" s="151">
        <v>44.0</v>
      </c>
      <c r="DS24" s="160">
        <v>0.028958333333333332</v>
      </c>
      <c r="DT24" s="151">
        <f t="shared" si="13"/>
        <v>30</v>
      </c>
      <c r="DU24" s="151">
        <v>106.0</v>
      </c>
      <c r="DV24" s="151">
        <v>64.0</v>
      </c>
      <c r="DW24" s="151">
        <v>90.0</v>
      </c>
      <c r="DX24" s="151">
        <v>60.0</v>
      </c>
      <c r="EA24" s="153"/>
      <c r="EB24" s="150" t="s">
        <v>496</v>
      </c>
      <c r="EC24" s="153"/>
      <c r="ED24" s="153"/>
      <c r="EE24" s="153"/>
      <c r="EF24" s="153"/>
      <c r="EG24" s="153"/>
      <c r="EH24" s="153"/>
      <c r="EI24" s="153"/>
      <c r="EJ24" s="153"/>
      <c r="EK24" s="153"/>
      <c r="EL24" s="153"/>
      <c r="EM24" s="153"/>
      <c r="EN24" s="153"/>
      <c r="EO24" s="153"/>
      <c r="EP24" s="153"/>
      <c r="EQ24" s="153"/>
      <c r="ER24" s="153"/>
      <c r="ES24" s="153"/>
      <c r="ET24" s="153"/>
      <c r="EU24" s="153"/>
      <c r="EV24" s="153"/>
      <c r="EW24" s="153"/>
      <c r="EX24" s="153"/>
      <c r="EY24" s="153"/>
      <c r="EZ24" s="153"/>
      <c r="FA24" s="153"/>
      <c r="FB24" s="153"/>
      <c r="FC24" s="153"/>
      <c r="FD24" s="153"/>
      <c r="FE24" s="153"/>
      <c r="FF24" s="153"/>
      <c r="FG24" s="153"/>
      <c r="FH24" s="153"/>
      <c r="FI24" s="153"/>
      <c r="FJ24" s="153"/>
      <c r="FK24" s="153"/>
      <c r="FL24" s="153"/>
      <c r="FM24" s="153"/>
      <c r="FN24" s="153"/>
      <c r="FO24" s="153"/>
      <c r="FP24" s="153"/>
      <c r="FQ24" s="153"/>
      <c r="FR24" s="153"/>
      <c r="FS24" s="153"/>
      <c r="FT24" s="153"/>
      <c r="FU24" s="153"/>
      <c r="FV24" s="153"/>
      <c r="FW24" s="153"/>
      <c r="FX24" s="153"/>
      <c r="FY24" s="153"/>
      <c r="FZ24" s="153"/>
      <c r="GA24" s="153"/>
      <c r="GB24" s="153"/>
      <c r="GC24" s="153"/>
      <c r="GD24" s="153"/>
      <c r="GE24" s="153"/>
      <c r="GF24" s="153"/>
      <c r="GG24" s="153"/>
      <c r="GH24" s="153"/>
      <c r="GI24" s="153"/>
      <c r="GJ24" s="153"/>
      <c r="GK24" s="153"/>
      <c r="GL24" s="153"/>
      <c r="GM24" s="153"/>
      <c r="GN24" s="153"/>
      <c r="GO24" s="153"/>
      <c r="GP24" s="153"/>
      <c r="GQ24" s="153"/>
      <c r="GR24" s="153"/>
      <c r="GS24" s="153"/>
      <c r="GT24" s="153"/>
      <c r="GU24" s="153"/>
      <c r="GV24" s="153"/>
      <c r="GW24" s="153"/>
      <c r="GX24" s="153"/>
      <c r="GY24" s="153"/>
      <c r="GZ24" s="153"/>
      <c r="HA24" s="153"/>
      <c r="HB24" s="153"/>
      <c r="HC24" s="153"/>
      <c r="HD24" s="153"/>
      <c r="HE24" s="153"/>
      <c r="HF24" s="153"/>
      <c r="HG24" s="153"/>
      <c r="HH24" s="153"/>
      <c r="HI24" s="153"/>
      <c r="HJ24" s="153"/>
      <c r="HK24" s="153"/>
      <c r="HL24" s="153"/>
      <c r="HM24" s="153"/>
      <c r="HN24" s="153"/>
      <c r="HO24" s="153"/>
      <c r="HP24" s="153"/>
      <c r="HQ24" s="153"/>
      <c r="HR24" s="153"/>
      <c r="HS24" s="153"/>
      <c r="HT24" s="153"/>
      <c r="HU24" s="153"/>
      <c r="HV24" s="153"/>
      <c r="HW24" s="153"/>
      <c r="HX24" s="153"/>
      <c r="HY24" s="153"/>
      <c r="HZ24" s="153"/>
      <c r="IA24" s="153"/>
      <c r="IB24" s="153"/>
      <c r="IC24" s="153"/>
      <c r="ID24" s="153"/>
      <c r="IE24" s="153"/>
      <c r="IF24" s="153"/>
      <c r="IG24" s="153"/>
      <c r="IH24" s="153"/>
      <c r="II24" s="153"/>
      <c r="IJ24" s="153"/>
      <c r="IK24" s="153"/>
      <c r="IL24" s="153"/>
      <c r="IM24" s="153"/>
      <c r="IN24" s="153"/>
      <c r="IO24" s="153"/>
      <c r="IP24" s="153"/>
      <c r="IQ24" s="153"/>
      <c r="IR24" s="153"/>
      <c r="IS24" s="153"/>
      <c r="IT24" s="153"/>
      <c r="IU24" s="153"/>
      <c r="IV24" s="153"/>
      <c r="IW24" s="153"/>
      <c r="IX24" s="153"/>
      <c r="IY24" s="153"/>
      <c r="IZ24" s="153"/>
      <c r="JA24" s="153"/>
      <c r="JB24" s="153"/>
      <c r="JC24" s="153"/>
      <c r="JD24" s="153"/>
      <c r="JE24" s="153"/>
      <c r="JF24" s="153"/>
      <c r="JG24" s="153"/>
      <c r="JH24" s="153"/>
      <c r="JI24" s="153"/>
      <c r="JJ24" s="153"/>
      <c r="JK24" s="153"/>
      <c r="JL24" s="153"/>
      <c r="JM24" s="153"/>
      <c r="JN24" s="153"/>
      <c r="JO24" s="153"/>
      <c r="JP24" s="153"/>
      <c r="JQ24" s="153"/>
      <c r="JR24" s="153"/>
      <c r="JS24" s="153"/>
      <c r="JT24" s="153"/>
      <c r="JU24" s="153"/>
      <c r="JV24" s="153"/>
      <c r="JW24" s="154">
        <v>42788.0</v>
      </c>
      <c r="JX24" s="154">
        <v>42843.0</v>
      </c>
      <c r="JY24" s="153"/>
      <c r="JZ24" s="153"/>
      <c r="KA24" s="153"/>
      <c r="KB24" s="153"/>
      <c r="KC24" s="153"/>
      <c r="KD24" s="150" t="s">
        <v>451</v>
      </c>
      <c r="KE24" s="153"/>
      <c r="KF24" s="153"/>
      <c r="KG24" s="153"/>
      <c r="KH24" s="151">
        <f t="shared" si="6"/>
        <v>331</v>
      </c>
      <c r="KI24" s="151">
        <v>173.0</v>
      </c>
      <c r="KJ24" s="151">
        <v>158.0</v>
      </c>
      <c r="KK24" s="151">
        <v>8.0</v>
      </c>
      <c r="KL24" s="151">
        <v>1.0</v>
      </c>
      <c r="KM24" s="150" t="s">
        <v>496</v>
      </c>
      <c r="KN24" s="153"/>
      <c r="KO24" s="153"/>
      <c r="KP24" s="153"/>
      <c r="KQ24" s="153"/>
      <c r="KR24" s="153"/>
      <c r="KS24" s="153"/>
      <c r="KT24" s="153"/>
      <c r="KU24" s="153"/>
      <c r="KV24" s="153"/>
      <c r="KW24" s="153"/>
      <c r="KX24" s="153"/>
      <c r="KY24" s="153"/>
      <c r="KZ24" s="153"/>
      <c r="LA24" s="153"/>
      <c r="LB24" s="153"/>
      <c r="LC24" s="153"/>
      <c r="LD24" s="153"/>
      <c r="LE24" s="153"/>
      <c r="LF24" s="153"/>
      <c r="LG24" s="153"/>
      <c r="LH24" s="153"/>
      <c r="LI24" s="153"/>
      <c r="LJ24" s="153"/>
      <c r="LK24" s="153"/>
      <c r="LL24" s="153"/>
      <c r="LM24" s="153"/>
      <c r="LN24" s="153"/>
      <c r="LO24" s="153"/>
      <c r="LP24" s="153"/>
      <c r="LQ24" s="153"/>
      <c r="LR24" s="153"/>
      <c r="LS24" s="153"/>
      <c r="LT24" s="153"/>
      <c r="LU24" s="153"/>
      <c r="LV24" s="153"/>
      <c r="LW24" s="153"/>
      <c r="LX24" s="153"/>
      <c r="LY24" s="153"/>
      <c r="LZ24" s="153"/>
      <c r="MA24" s="153"/>
      <c r="MB24" s="153"/>
      <c r="MC24" s="153"/>
      <c r="MD24" s="153"/>
      <c r="ME24" s="153"/>
      <c r="MF24" s="153"/>
      <c r="MG24" s="153"/>
      <c r="MH24" s="153"/>
      <c r="MI24" s="153"/>
      <c r="MJ24" s="153"/>
      <c r="MK24" s="153"/>
      <c r="ML24" s="153"/>
    </row>
    <row r="25">
      <c r="A25" s="98" t="s">
        <v>41</v>
      </c>
      <c r="B25" s="14"/>
      <c r="C25" s="151">
        <v>8.0</v>
      </c>
      <c r="D25" s="151">
        <v>1.0</v>
      </c>
      <c r="E25" s="150" t="s">
        <v>443</v>
      </c>
      <c r="F25" s="196">
        <v>42871.0</v>
      </c>
      <c r="G25" s="150" t="s">
        <v>446</v>
      </c>
      <c r="H25" s="150" t="s">
        <v>499</v>
      </c>
      <c r="I25" s="204">
        <v>18.0</v>
      </c>
      <c r="J25" s="9" t="s">
        <v>15</v>
      </c>
      <c r="K25" s="9" t="s">
        <v>15</v>
      </c>
      <c r="L25" s="9" t="s">
        <v>15</v>
      </c>
      <c r="M25" s="9" t="s">
        <v>15</v>
      </c>
      <c r="N25" s="160">
        <v>0.009074074074074075</v>
      </c>
      <c r="O25" s="201">
        <f>N25*1440</f>
        <v>13.06666667</v>
      </c>
      <c r="P25" s="151">
        <v>326.0</v>
      </c>
      <c r="Q25" s="154">
        <v>42880.0</v>
      </c>
      <c r="R25" s="155">
        <v>0.4909722222222222</v>
      </c>
      <c r="S25" s="155">
        <v>0.4919212962962963</v>
      </c>
      <c r="T25" s="155">
        <v>0.49710648148148145</v>
      </c>
      <c r="U25" s="154">
        <v>42880.0</v>
      </c>
      <c r="V25" s="154">
        <v>42880.0</v>
      </c>
      <c r="W25" s="155">
        <v>0.5951388888888889</v>
      </c>
      <c r="X25" s="155">
        <v>0.6136574074074074</v>
      </c>
      <c r="Y25" s="155">
        <v>0.6230324074074074</v>
      </c>
      <c r="Z25" s="156">
        <v>0.006354166666666667</v>
      </c>
      <c r="AA25" s="157"/>
      <c r="AB25" s="157"/>
      <c r="AC25" s="157"/>
      <c r="AD25" s="157"/>
      <c r="AE25" s="157"/>
      <c r="AF25" s="157"/>
      <c r="AG25" s="157"/>
      <c r="AH25" s="157"/>
      <c r="AI25" s="157"/>
      <c r="AJ25" s="157"/>
      <c r="AK25" s="157"/>
      <c r="AL25" s="157"/>
      <c r="AM25" s="157"/>
      <c r="AN25" s="157"/>
      <c r="AO25" s="151">
        <v>0.9</v>
      </c>
      <c r="AP25" s="151">
        <v>2.5</v>
      </c>
      <c r="AQ25" s="151">
        <v>0.5</v>
      </c>
      <c r="AR25" s="151">
        <v>0.5</v>
      </c>
      <c r="AS25" s="151">
        <v>2.5</v>
      </c>
      <c r="AT25" s="155">
        <v>0.46875</v>
      </c>
      <c r="AU25" s="151">
        <v>7.436</v>
      </c>
      <c r="AV25" s="151">
        <v>35.4</v>
      </c>
      <c r="AW25" s="151">
        <v>196.0</v>
      </c>
      <c r="AX25" s="151">
        <v>23.8</v>
      </c>
      <c r="AY25" s="151">
        <v>140.0</v>
      </c>
      <c r="AZ25" s="151">
        <v>3.9</v>
      </c>
      <c r="BA25" s="151">
        <v>1.36</v>
      </c>
      <c r="BB25" s="151">
        <v>150.0</v>
      </c>
      <c r="BC25" s="151">
        <v>10.5</v>
      </c>
      <c r="BD25" s="153"/>
      <c r="BE25" s="153"/>
      <c r="BF25" s="158"/>
      <c r="BG25" s="158"/>
      <c r="BH25" s="153"/>
      <c r="BI25" s="153"/>
      <c r="BJ25" s="153"/>
      <c r="BK25" s="153"/>
      <c r="BL25" s="153"/>
      <c r="BM25" s="153"/>
      <c r="BN25" s="153"/>
      <c r="BO25" s="153"/>
      <c r="BP25" s="153"/>
      <c r="BQ25" s="158"/>
      <c r="BR25" s="153"/>
      <c r="BS25" s="153"/>
      <c r="BT25" s="153"/>
      <c r="BU25" s="153"/>
      <c r="BV25" s="153"/>
      <c r="BW25" s="153"/>
      <c r="BX25" s="153"/>
      <c r="BY25" s="153"/>
      <c r="BZ25" s="153"/>
      <c r="CA25" s="153"/>
      <c r="CB25" s="158"/>
      <c r="CC25" s="153"/>
      <c r="CD25" s="153"/>
      <c r="CE25" s="153"/>
      <c r="CF25" s="153"/>
      <c r="CG25" s="153"/>
      <c r="CH25" s="153"/>
      <c r="CI25" s="153"/>
      <c r="CJ25" s="153"/>
      <c r="CK25" s="153"/>
      <c r="CL25" s="153"/>
      <c r="CM25" s="160">
        <v>2.8935185185185184E-4</v>
      </c>
      <c r="CN25" s="160">
        <v>9.490740740740741E-4</v>
      </c>
      <c r="CO25" s="160">
        <v>0.0020833333333333333</v>
      </c>
      <c r="CP25" s="160">
        <v>0.003472222222222222</v>
      </c>
      <c r="CQ25" s="160">
        <v>0.005555555555555556</v>
      </c>
      <c r="CR25" s="160">
        <v>0.006504629629629629</v>
      </c>
      <c r="CS25" s="160">
        <v>0.011111111111111112</v>
      </c>
      <c r="CT25" s="160">
        <v>0.011689814814814814</v>
      </c>
      <c r="CU25" s="151">
        <v>112.0</v>
      </c>
      <c r="CV25" s="151">
        <v>60.0</v>
      </c>
      <c r="CW25" s="151">
        <v>52.0</v>
      </c>
      <c r="CX25" s="151">
        <v>77.0</v>
      </c>
      <c r="CY25" s="151">
        <f t="shared" si="8"/>
        <v>77.33333333</v>
      </c>
      <c r="CZ25" s="153"/>
      <c r="DA25" s="153"/>
      <c r="DB25" s="153"/>
      <c r="DC25" s="153"/>
      <c r="DD25" s="151">
        <f t="shared" si="10"/>
        <v>0</v>
      </c>
      <c r="DE25" s="151">
        <v>164.0</v>
      </c>
      <c r="DF25" s="151">
        <v>116.0</v>
      </c>
      <c r="DG25" s="160">
        <v>0.0042824074074074075</v>
      </c>
      <c r="DH25" s="151">
        <f t="shared" si="11"/>
        <v>132</v>
      </c>
      <c r="DI25" s="151">
        <v>65.0</v>
      </c>
      <c r="DJ25" s="151">
        <v>33.0</v>
      </c>
      <c r="DK25" s="160">
        <v>0.0013310185185185185</v>
      </c>
      <c r="DL25" s="203">
        <f t="shared" si="9"/>
        <v>43.66666667</v>
      </c>
      <c r="DM25" s="151">
        <v>131.0</v>
      </c>
      <c r="DN25" s="151">
        <v>161.0</v>
      </c>
      <c r="DO25" s="160">
        <v>0.005011574074074074</v>
      </c>
      <c r="DP25" s="151">
        <f t="shared" si="12"/>
        <v>141</v>
      </c>
      <c r="DQ25" s="151">
        <v>33.0</v>
      </c>
      <c r="DR25" s="151">
        <v>65.0</v>
      </c>
      <c r="DS25" s="160">
        <v>0.0016203703703703703</v>
      </c>
      <c r="DT25" s="151">
        <f t="shared" si="13"/>
        <v>43.66666667</v>
      </c>
      <c r="DU25" s="151">
        <v>97.0</v>
      </c>
      <c r="DV25" s="151">
        <v>55.0</v>
      </c>
      <c r="DW25" s="153"/>
      <c r="DX25" s="153"/>
      <c r="EA25" s="153"/>
      <c r="EB25" s="153"/>
      <c r="EC25" s="153"/>
      <c r="ED25" s="153"/>
      <c r="EE25" s="153"/>
      <c r="EF25" s="153"/>
      <c r="EG25" s="153"/>
      <c r="EH25" s="153"/>
      <c r="EI25" s="153"/>
      <c r="EJ25" s="153"/>
      <c r="EK25" s="153"/>
      <c r="EL25" s="153"/>
      <c r="EM25" s="153"/>
      <c r="EN25" s="153"/>
      <c r="EO25" s="153"/>
      <c r="EP25" s="153"/>
      <c r="EQ25" s="153"/>
      <c r="ER25" s="153"/>
      <c r="ES25" s="153"/>
      <c r="ET25" s="153"/>
      <c r="EU25" s="153"/>
      <c r="EV25" s="153"/>
      <c r="EW25" s="153"/>
      <c r="EX25" s="153"/>
      <c r="EY25" s="153"/>
      <c r="EZ25" s="153"/>
      <c r="FA25" s="153"/>
      <c r="FB25" s="153"/>
      <c r="FC25" s="153"/>
      <c r="FD25" s="153"/>
      <c r="FE25" s="153"/>
      <c r="FF25" s="153"/>
      <c r="FG25" s="153"/>
      <c r="FH25" s="153"/>
      <c r="FI25" s="153"/>
      <c r="FJ25" s="153"/>
      <c r="FK25" s="153"/>
      <c r="FL25" s="153"/>
      <c r="FM25" s="153"/>
      <c r="FN25" s="153"/>
      <c r="FO25" s="153"/>
      <c r="FP25" s="153"/>
      <c r="FQ25" s="153"/>
      <c r="FR25" s="153"/>
      <c r="FS25" s="153"/>
      <c r="FT25" s="153"/>
      <c r="FU25" s="153"/>
      <c r="FV25" s="153"/>
      <c r="FW25" s="153"/>
      <c r="FX25" s="153"/>
      <c r="FY25" s="153"/>
      <c r="FZ25" s="153"/>
      <c r="GA25" s="153"/>
      <c r="GB25" s="153"/>
      <c r="GC25" s="153"/>
      <c r="GD25" s="153"/>
      <c r="GE25" s="153"/>
      <c r="GF25" s="153"/>
      <c r="GG25" s="153"/>
      <c r="GH25" s="153"/>
      <c r="GI25" s="153"/>
      <c r="GJ25" s="153"/>
      <c r="GK25" s="153"/>
      <c r="GL25" s="153"/>
      <c r="GM25" s="153"/>
      <c r="GN25" s="153"/>
      <c r="GO25" s="153"/>
      <c r="GP25" s="153"/>
      <c r="GQ25" s="153"/>
      <c r="GR25" s="153"/>
      <c r="GS25" s="153"/>
      <c r="GT25" s="153"/>
      <c r="GU25" s="153"/>
      <c r="GV25" s="153"/>
      <c r="GW25" s="153"/>
      <c r="GX25" s="153"/>
      <c r="GY25" s="153"/>
      <c r="GZ25" s="153"/>
      <c r="HA25" s="153"/>
      <c r="HB25" s="153"/>
      <c r="HC25" s="153"/>
      <c r="HD25" s="153"/>
      <c r="HE25" s="153"/>
      <c r="HF25" s="153"/>
      <c r="HG25" s="153"/>
      <c r="HH25" s="153"/>
      <c r="HI25" s="153"/>
      <c r="HJ25" s="153"/>
      <c r="HK25" s="153"/>
      <c r="HL25" s="153"/>
      <c r="HM25" s="153"/>
      <c r="HN25" s="153"/>
      <c r="HO25" s="153"/>
      <c r="HP25" s="153"/>
      <c r="HQ25" s="153"/>
      <c r="HR25" s="153"/>
      <c r="HS25" s="153"/>
      <c r="HT25" s="153"/>
      <c r="HU25" s="153"/>
      <c r="HV25" s="153"/>
      <c r="HW25" s="153"/>
      <c r="HX25" s="153"/>
      <c r="HY25" s="153"/>
      <c r="HZ25" s="153"/>
      <c r="IA25" s="153"/>
      <c r="IB25" s="153"/>
      <c r="IC25" s="153"/>
      <c r="ID25" s="153"/>
      <c r="IE25" s="153"/>
      <c r="IF25" s="153"/>
      <c r="IG25" s="153"/>
      <c r="IH25" s="153"/>
      <c r="II25" s="153"/>
      <c r="IJ25" s="153"/>
      <c r="IK25" s="153"/>
      <c r="IL25" s="153"/>
      <c r="IM25" s="153"/>
      <c r="IN25" s="153"/>
      <c r="IO25" s="153"/>
      <c r="IP25" s="153"/>
      <c r="IQ25" s="153"/>
      <c r="IR25" s="153"/>
      <c r="IS25" s="153"/>
      <c r="IT25" s="153"/>
      <c r="IU25" s="153"/>
      <c r="IV25" s="153"/>
      <c r="IW25" s="153"/>
      <c r="IX25" s="153"/>
      <c r="IY25" s="153"/>
      <c r="IZ25" s="153"/>
      <c r="JA25" s="153"/>
      <c r="JB25" s="153"/>
      <c r="JC25" s="153"/>
      <c r="JD25" s="153"/>
      <c r="JE25" s="153"/>
      <c r="JF25" s="153"/>
      <c r="JG25" s="153"/>
      <c r="JH25" s="153"/>
      <c r="JI25" s="153"/>
      <c r="JJ25" s="153"/>
      <c r="JK25" s="153"/>
      <c r="JL25" s="153"/>
      <c r="JM25" s="153"/>
      <c r="JN25" s="153"/>
      <c r="JO25" s="153"/>
      <c r="JP25" s="153"/>
      <c r="JQ25" s="153"/>
      <c r="JR25" s="153"/>
      <c r="JS25" s="153"/>
      <c r="JT25" s="153"/>
      <c r="JU25" s="153"/>
      <c r="JV25" s="153"/>
      <c r="JW25" s="154">
        <v>42805.0</v>
      </c>
      <c r="JX25" s="154">
        <v>42864.0</v>
      </c>
      <c r="JY25" s="153"/>
      <c r="JZ25" s="153"/>
      <c r="KA25" s="153"/>
      <c r="KB25" s="153"/>
      <c r="KC25" s="153"/>
      <c r="KD25" s="150" t="s">
        <v>451</v>
      </c>
      <c r="KE25" s="153"/>
      <c r="KF25" s="153"/>
      <c r="KG25" s="153"/>
      <c r="KH25" s="151">
        <f t="shared" si="6"/>
        <v>326</v>
      </c>
      <c r="KI25" s="151">
        <v>150.0</v>
      </c>
      <c r="KJ25" s="153"/>
      <c r="KK25" s="151">
        <v>8.0</v>
      </c>
      <c r="KL25" s="151">
        <v>0.0</v>
      </c>
      <c r="KM25" s="150" t="s">
        <v>500</v>
      </c>
      <c r="KN25" s="153"/>
      <c r="KO25" s="153"/>
      <c r="KP25" s="153"/>
      <c r="KQ25" s="153"/>
      <c r="KR25" s="153"/>
      <c r="KS25" s="153"/>
      <c r="KT25" s="153"/>
      <c r="KU25" s="153"/>
      <c r="KV25" s="153"/>
      <c r="KW25" s="153"/>
      <c r="KX25" s="153"/>
      <c r="KY25" s="153"/>
      <c r="KZ25" s="153"/>
      <c r="LA25" s="153"/>
      <c r="LB25" s="153"/>
      <c r="LC25" s="153"/>
      <c r="LD25" s="153"/>
      <c r="LE25" s="153"/>
      <c r="LF25" s="153"/>
      <c r="LG25" s="153"/>
      <c r="LH25" s="153"/>
      <c r="LI25" s="153"/>
      <c r="LJ25" s="153"/>
      <c r="LK25" s="153"/>
      <c r="LL25" s="153"/>
      <c r="LM25" s="153"/>
      <c r="LN25" s="153"/>
      <c r="LO25" s="153"/>
      <c r="LP25" s="153"/>
      <c r="LQ25" s="153"/>
      <c r="LR25" s="153"/>
      <c r="LS25" s="153"/>
      <c r="LT25" s="153"/>
      <c r="LU25" s="153"/>
      <c r="LV25" s="153"/>
      <c r="LW25" s="153"/>
      <c r="LX25" s="153"/>
      <c r="LY25" s="153"/>
      <c r="LZ25" s="153"/>
      <c r="MA25" s="153"/>
      <c r="MB25" s="153"/>
      <c r="MC25" s="153"/>
      <c r="MD25" s="153"/>
      <c r="ME25" s="153"/>
      <c r="MF25" s="153"/>
      <c r="MG25" s="153"/>
      <c r="MH25" s="153"/>
      <c r="MI25" s="153"/>
      <c r="MJ25" s="153"/>
      <c r="MK25" s="153"/>
      <c r="ML25" s="153"/>
    </row>
    <row r="26">
      <c r="A26" s="98" t="s">
        <v>42</v>
      </c>
      <c r="B26" s="17"/>
      <c r="C26" s="151">
        <v>8.0</v>
      </c>
      <c r="D26" s="151">
        <v>1.0</v>
      </c>
      <c r="E26" s="150" t="s">
        <v>443</v>
      </c>
      <c r="F26" s="153" t="s">
        <v>445</v>
      </c>
      <c r="G26" s="150" t="s">
        <v>446</v>
      </c>
      <c r="H26" s="150" t="s">
        <v>487</v>
      </c>
      <c r="I26" s="194">
        <v>24.0</v>
      </c>
      <c r="J26" s="9" t="s">
        <v>15</v>
      </c>
      <c r="K26" s="9" t="s">
        <v>15</v>
      </c>
      <c r="L26" s="9" t="s">
        <v>15</v>
      </c>
      <c r="M26" s="9" t="s">
        <v>15</v>
      </c>
      <c r="N26" s="9" t="s">
        <v>15</v>
      </c>
      <c r="O26" s="9" t="s">
        <v>15</v>
      </c>
      <c r="P26" s="151">
        <v>343.0</v>
      </c>
      <c r="Q26" s="154">
        <v>42836.0</v>
      </c>
      <c r="R26" s="155">
        <v>0.47708333333333336</v>
      </c>
      <c r="S26" s="155">
        <v>0.4780902777777778</v>
      </c>
      <c r="T26" s="155">
        <v>0.4829861111111111</v>
      </c>
      <c r="U26" s="154">
        <v>42836.0</v>
      </c>
      <c r="V26" s="154">
        <v>42836.0</v>
      </c>
      <c r="W26" s="155">
        <v>0.5814699074074074</v>
      </c>
      <c r="X26" s="155">
        <v>0.6004976851851852</v>
      </c>
      <c r="Y26" s="155">
        <v>0.10277777777777777</v>
      </c>
      <c r="Z26" s="156">
        <v>0.002800925925925926</v>
      </c>
      <c r="AA26" s="157"/>
      <c r="AB26" s="157"/>
      <c r="AC26" s="157"/>
      <c r="AD26" s="157"/>
      <c r="AE26" s="157"/>
      <c r="AF26" s="157"/>
      <c r="AG26" s="157"/>
      <c r="AH26" s="157"/>
      <c r="AI26" s="157"/>
      <c r="AJ26" s="157"/>
      <c r="AK26" s="157"/>
      <c r="AL26" s="157"/>
      <c r="AM26" s="157"/>
      <c r="AN26" s="157"/>
      <c r="AO26" s="151">
        <v>0.1</v>
      </c>
      <c r="AP26" s="151">
        <v>2.66</v>
      </c>
      <c r="AQ26" s="151">
        <v>0.0</v>
      </c>
      <c r="AR26" s="151">
        <v>0.0</v>
      </c>
      <c r="AS26" s="151">
        <v>0.0</v>
      </c>
      <c r="AT26" s="155">
        <v>0.41875</v>
      </c>
      <c r="AU26" s="151">
        <v>7.47</v>
      </c>
      <c r="AV26" s="151">
        <v>32.5</v>
      </c>
      <c r="AW26" s="151">
        <v>195.0</v>
      </c>
      <c r="AX26" s="151">
        <v>23.6</v>
      </c>
      <c r="AY26" s="151">
        <v>138.0</v>
      </c>
      <c r="AZ26" s="151">
        <v>5.0</v>
      </c>
      <c r="BA26" s="151">
        <v>1.32</v>
      </c>
      <c r="BB26" s="151">
        <v>178.0</v>
      </c>
      <c r="BC26" s="151">
        <v>12.6</v>
      </c>
      <c r="BD26" s="151">
        <v>14.3</v>
      </c>
      <c r="BE26" s="151">
        <v>1.7</v>
      </c>
      <c r="BF26" s="155">
        <v>0.45416666666666666</v>
      </c>
      <c r="BG26" s="158"/>
      <c r="BH26" s="151">
        <v>7.337</v>
      </c>
      <c r="BI26" s="151">
        <v>47.2</v>
      </c>
      <c r="BJ26" s="151">
        <v>388.0</v>
      </c>
      <c r="BK26" s="151">
        <v>25.3</v>
      </c>
      <c r="BL26" s="151">
        <v>143.0</v>
      </c>
      <c r="BM26" s="151">
        <v>3.4</v>
      </c>
      <c r="BN26" s="151">
        <v>1.13</v>
      </c>
      <c r="BO26" s="151">
        <v>193.0</v>
      </c>
      <c r="BP26" s="159">
        <v>14.3</v>
      </c>
      <c r="BQ26" s="158"/>
      <c r="BR26" s="153"/>
      <c r="BS26" s="153"/>
      <c r="BT26" s="153"/>
      <c r="BU26" s="153"/>
      <c r="BV26" s="153"/>
      <c r="BW26" s="153"/>
      <c r="BX26" s="153"/>
      <c r="BY26" s="153"/>
      <c r="BZ26" s="153"/>
      <c r="CA26" s="153"/>
      <c r="CB26" s="158"/>
      <c r="CC26" s="153"/>
      <c r="CD26" s="153"/>
      <c r="CE26" s="153"/>
      <c r="CF26" s="153"/>
      <c r="CG26" s="153"/>
      <c r="CH26" s="153"/>
      <c r="CI26" s="153"/>
      <c r="CJ26" s="153"/>
      <c r="CK26" s="153"/>
      <c r="CL26" s="153"/>
      <c r="CM26" s="150" t="s">
        <v>445</v>
      </c>
      <c r="CN26" s="160">
        <v>0.0010069444444444444</v>
      </c>
      <c r="CO26" s="197"/>
      <c r="CP26" s="160">
        <v>0.004166666666666667</v>
      </c>
      <c r="CQ26" s="160">
        <v>0.00625</v>
      </c>
      <c r="CR26" s="160">
        <v>0.007256944444444444</v>
      </c>
      <c r="CS26" s="160">
        <v>0.011805555555555555</v>
      </c>
      <c r="CT26" s="160">
        <v>0.012152777777777778</v>
      </c>
      <c r="CU26" s="150" t="s">
        <v>488</v>
      </c>
      <c r="CV26" s="150" t="s">
        <v>488</v>
      </c>
      <c r="CW26" s="150" t="s">
        <v>488</v>
      </c>
      <c r="CX26" s="153"/>
      <c r="CY26" s="195" t="str">
        <f t="shared" si="8"/>
        <v>#VALUE!</v>
      </c>
      <c r="CZ26" s="150" t="s">
        <v>445</v>
      </c>
      <c r="DA26" s="150" t="s">
        <v>445</v>
      </c>
      <c r="DB26" s="150" t="s">
        <v>445</v>
      </c>
      <c r="DC26" s="199" t="s">
        <v>445</v>
      </c>
      <c r="DD26" s="195" t="str">
        <f t="shared" si="10"/>
        <v>#VALUE!</v>
      </c>
      <c r="DE26" s="199">
        <v>259.0</v>
      </c>
      <c r="DF26" s="151">
        <v>133.0</v>
      </c>
      <c r="DG26" s="160">
        <v>0.00798611111111111</v>
      </c>
      <c r="DH26" s="151">
        <f t="shared" si="11"/>
        <v>175</v>
      </c>
      <c r="DI26" s="151">
        <v>91.0</v>
      </c>
      <c r="DJ26" s="151">
        <v>35.0</v>
      </c>
      <c r="DK26" s="160">
        <v>0.004768518518518518</v>
      </c>
      <c r="DL26" s="203">
        <f t="shared" si="9"/>
        <v>53.66666667</v>
      </c>
      <c r="DM26" s="151">
        <v>133.0</v>
      </c>
      <c r="DN26" s="151">
        <v>259.0</v>
      </c>
      <c r="DO26" s="160">
        <v>0.00798611111111111</v>
      </c>
      <c r="DP26" s="151">
        <f t="shared" si="12"/>
        <v>175</v>
      </c>
      <c r="DQ26" s="151">
        <v>34.0</v>
      </c>
      <c r="DR26" s="151">
        <v>97.0</v>
      </c>
      <c r="DS26" s="160">
        <v>0.0014236111111111112</v>
      </c>
      <c r="DT26" s="151">
        <f t="shared" si="13"/>
        <v>55</v>
      </c>
      <c r="DU26" s="151">
        <v>195.0</v>
      </c>
      <c r="DV26" s="151">
        <v>105.0</v>
      </c>
      <c r="DW26" s="150" t="s">
        <v>445</v>
      </c>
      <c r="DX26" s="150" t="s">
        <v>445</v>
      </c>
      <c r="EA26" s="150" t="s">
        <v>501</v>
      </c>
      <c r="EB26" s="153"/>
      <c r="EC26" s="153"/>
      <c r="ED26" s="153"/>
      <c r="EE26" s="153"/>
      <c r="EF26" s="153"/>
      <c r="EG26" s="153"/>
      <c r="EH26" s="153"/>
      <c r="EI26" s="153"/>
      <c r="EJ26" s="153"/>
      <c r="EK26" s="153"/>
      <c r="EL26" s="153"/>
      <c r="EM26" s="153"/>
      <c r="EN26" s="153"/>
      <c r="EO26" s="153"/>
      <c r="EP26" s="153"/>
      <c r="EQ26" s="153"/>
      <c r="ER26" s="153"/>
      <c r="ES26" s="153"/>
      <c r="ET26" s="153"/>
      <c r="EU26" s="153"/>
      <c r="EV26" s="153"/>
      <c r="EW26" s="153"/>
      <c r="EX26" s="153"/>
      <c r="EY26" s="153"/>
      <c r="EZ26" s="153"/>
      <c r="FA26" s="153"/>
      <c r="FB26" s="153"/>
      <c r="FC26" s="153"/>
      <c r="FD26" s="153"/>
      <c r="FE26" s="153"/>
      <c r="FF26" s="153"/>
      <c r="FG26" s="153"/>
      <c r="FH26" s="153"/>
      <c r="FI26" s="153"/>
      <c r="FJ26" s="153"/>
      <c r="FK26" s="153"/>
      <c r="FL26" s="153"/>
      <c r="FM26" s="153"/>
      <c r="FN26" s="153"/>
      <c r="FO26" s="153"/>
      <c r="FP26" s="153"/>
      <c r="FQ26" s="153"/>
      <c r="FR26" s="153"/>
      <c r="FS26" s="153"/>
      <c r="FT26" s="153"/>
      <c r="FU26" s="153"/>
      <c r="FV26" s="153"/>
      <c r="FW26" s="153"/>
      <c r="FX26" s="153"/>
      <c r="FY26" s="153"/>
      <c r="FZ26" s="153"/>
      <c r="GA26" s="153"/>
      <c r="GB26" s="153"/>
      <c r="GC26" s="153"/>
      <c r="GD26" s="153"/>
      <c r="GE26" s="153"/>
      <c r="GF26" s="153"/>
      <c r="GG26" s="153"/>
      <c r="GH26" s="153"/>
      <c r="GI26" s="153"/>
      <c r="GJ26" s="153"/>
      <c r="GK26" s="153"/>
      <c r="GL26" s="153"/>
      <c r="GM26" s="153"/>
      <c r="GN26" s="153"/>
      <c r="GO26" s="153"/>
      <c r="GP26" s="153"/>
      <c r="GQ26" s="153"/>
      <c r="GR26" s="153"/>
      <c r="GS26" s="153"/>
      <c r="GT26" s="153"/>
      <c r="GU26" s="153"/>
      <c r="GV26" s="153"/>
      <c r="GW26" s="153"/>
      <c r="GX26" s="153"/>
      <c r="GY26" s="153"/>
      <c r="GZ26" s="153"/>
      <c r="HA26" s="153"/>
      <c r="HB26" s="153"/>
      <c r="HC26" s="153"/>
      <c r="HD26" s="153"/>
      <c r="HE26" s="153"/>
      <c r="HF26" s="153"/>
      <c r="HG26" s="153"/>
      <c r="HH26" s="153"/>
      <c r="HI26" s="153"/>
      <c r="HJ26" s="153"/>
      <c r="HK26" s="153"/>
      <c r="HL26" s="153"/>
      <c r="HM26" s="153"/>
      <c r="HN26" s="153"/>
      <c r="HO26" s="153"/>
      <c r="HP26" s="153"/>
      <c r="HQ26" s="153"/>
      <c r="HR26" s="153"/>
      <c r="HS26" s="153"/>
      <c r="HT26" s="153"/>
      <c r="HU26" s="153"/>
      <c r="HV26" s="153"/>
      <c r="HW26" s="153"/>
      <c r="HX26" s="153"/>
      <c r="HY26" s="153"/>
      <c r="HZ26" s="153"/>
      <c r="IA26" s="153"/>
      <c r="IB26" s="153"/>
      <c r="IC26" s="153"/>
      <c r="ID26" s="153"/>
      <c r="IE26" s="153"/>
      <c r="IF26" s="153"/>
      <c r="IG26" s="153"/>
      <c r="IH26" s="153"/>
      <c r="II26" s="153"/>
      <c r="IJ26" s="153"/>
      <c r="IK26" s="153"/>
      <c r="IL26" s="153"/>
      <c r="IM26" s="153"/>
      <c r="IN26" s="153"/>
      <c r="IO26" s="153"/>
      <c r="IP26" s="153"/>
      <c r="IQ26" s="153"/>
      <c r="IR26" s="153"/>
      <c r="IS26" s="153"/>
      <c r="IT26" s="153"/>
      <c r="IU26" s="153"/>
      <c r="IV26" s="153"/>
      <c r="IW26" s="153"/>
      <c r="IX26" s="153"/>
      <c r="IY26" s="153"/>
      <c r="IZ26" s="153"/>
      <c r="JA26" s="153"/>
      <c r="JB26" s="153"/>
      <c r="JC26" s="153"/>
      <c r="JD26" s="153"/>
      <c r="JE26" s="153"/>
      <c r="JF26" s="153"/>
      <c r="JG26" s="153"/>
      <c r="JH26" s="153"/>
      <c r="JI26" s="153"/>
      <c r="JJ26" s="153"/>
      <c r="JK26" s="153"/>
      <c r="JL26" s="153"/>
      <c r="JM26" s="153"/>
      <c r="JN26" s="153"/>
      <c r="JO26" s="153"/>
      <c r="JP26" s="153"/>
      <c r="JQ26" s="153"/>
      <c r="JR26" s="153"/>
      <c r="JS26" s="153"/>
      <c r="JT26" s="153"/>
      <c r="JU26" s="153"/>
      <c r="JV26" s="153"/>
      <c r="JW26" s="154">
        <v>42759.0</v>
      </c>
      <c r="JX26" s="154">
        <v>42822.0</v>
      </c>
      <c r="JY26" s="153"/>
      <c r="JZ26" s="153"/>
      <c r="KA26" s="153"/>
      <c r="KB26" s="153"/>
      <c r="KC26" s="153"/>
      <c r="KD26" s="150" t="s">
        <v>37</v>
      </c>
      <c r="KE26" s="153"/>
      <c r="KF26" s="153"/>
      <c r="KG26" s="153"/>
      <c r="KH26" s="151">
        <f t="shared" si="6"/>
        <v>343</v>
      </c>
      <c r="KI26" s="151">
        <v>178.0</v>
      </c>
      <c r="KJ26" s="151">
        <v>193.0</v>
      </c>
      <c r="KK26" s="151">
        <v>8.0</v>
      </c>
      <c r="KL26" s="151">
        <v>1.0</v>
      </c>
      <c r="KM26" s="150" t="s">
        <v>501</v>
      </c>
      <c r="KN26" s="153"/>
      <c r="KO26" s="153"/>
      <c r="KP26" s="153"/>
      <c r="KQ26" s="153"/>
      <c r="KR26" s="153"/>
      <c r="KS26" s="153"/>
      <c r="KT26" s="153"/>
      <c r="KU26" s="153"/>
      <c r="KV26" s="153"/>
      <c r="KW26" s="153"/>
      <c r="KX26" s="153"/>
      <c r="KY26" s="153"/>
      <c r="KZ26" s="153"/>
      <c r="LA26" s="153"/>
      <c r="LB26" s="153"/>
      <c r="LC26" s="153"/>
      <c r="LD26" s="153"/>
      <c r="LE26" s="153"/>
      <c r="LF26" s="153"/>
      <c r="LG26" s="153"/>
      <c r="LH26" s="153"/>
      <c r="LI26" s="153"/>
      <c r="LJ26" s="153"/>
      <c r="LK26" s="153"/>
      <c r="LL26" s="153"/>
      <c r="LM26" s="153"/>
      <c r="LN26" s="153"/>
      <c r="LO26" s="153"/>
      <c r="LP26" s="153"/>
      <c r="LQ26" s="153"/>
      <c r="LR26" s="153"/>
      <c r="LS26" s="153"/>
      <c r="LT26" s="153"/>
      <c r="LU26" s="153"/>
      <c r="LV26" s="153"/>
      <c r="LW26" s="153"/>
      <c r="LX26" s="153"/>
      <c r="LY26" s="153"/>
      <c r="LZ26" s="153"/>
      <c r="MA26" s="153"/>
      <c r="MB26" s="153"/>
      <c r="MC26" s="153"/>
      <c r="MD26" s="153"/>
      <c r="ME26" s="153"/>
      <c r="MF26" s="153"/>
      <c r="MG26" s="153"/>
      <c r="MH26" s="153"/>
      <c r="MI26" s="153"/>
      <c r="MJ26" s="153"/>
      <c r="MK26" s="153"/>
      <c r="ML26" s="153"/>
    </row>
    <row r="27" ht="26.25" customHeight="1">
      <c r="A27" s="98" t="s">
        <v>43</v>
      </c>
      <c r="B27" s="99" t="s">
        <v>44</v>
      </c>
      <c r="C27" s="151">
        <v>8.0</v>
      </c>
      <c r="D27" s="151">
        <v>1.0</v>
      </c>
      <c r="E27" s="150" t="s">
        <v>443</v>
      </c>
      <c r="F27" s="205">
        <v>42117.0</v>
      </c>
      <c r="G27" s="206" t="s">
        <v>446</v>
      </c>
      <c r="H27" s="150" t="s">
        <v>502</v>
      </c>
      <c r="I27" s="9" t="s">
        <v>15</v>
      </c>
      <c r="J27" s="194">
        <v>35.0</v>
      </c>
      <c r="K27" s="9" t="s">
        <v>15</v>
      </c>
      <c r="L27" s="9" t="s">
        <v>15</v>
      </c>
      <c r="M27" s="9" t="s">
        <v>15</v>
      </c>
      <c r="N27" s="160">
        <v>0.013020833333333334</v>
      </c>
      <c r="O27" s="201">
        <f t="shared" ref="O27:O40" si="14">N27*1440</f>
        <v>18.75</v>
      </c>
      <c r="P27" s="207">
        <v>504.0</v>
      </c>
      <c r="Q27" s="205">
        <v>42181.0</v>
      </c>
      <c r="R27" s="208">
        <v>0.6027777777777777</v>
      </c>
      <c r="S27" s="208">
        <v>0.6052314814814815</v>
      </c>
      <c r="T27" s="208">
        <v>0.6086805555555556</v>
      </c>
      <c r="U27" s="158"/>
      <c r="V27" s="205">
        <v>42181.0</v>
      </c>
      <c r="W27" s="208">
        <v>0.7819444444444444</v>
      </c>
      <c r="X27" s="208">
        <v>0.7979166666666667</v>
      </c>
      <c r="Y27" s="208">
        <v>0.7991898148148148</v>
      </c>
      <c r="Z27" s="207">
        <v>17.0</v>
      </c>
      <c r="AA27" s="153"/>
      <c r="AB27" s="153"/>
      <c r="AC27" s="153"/>
      <c r="AD27" s="153"/>
      <c r="AE27" s="153"/>
      <c r="AF27" s="153"/>
      <c r="AG27" s="153"/>
      <c r="AH27" s="153"/>
      <c r="AI27" s="153"/>
      <c r="AJ27" s="153"/>
      <c r="AK27" s="153"/>
      <c r="AL27" s="153"/>
      <c r="AM27" s="153"/>
      <c r="AN27" s="153"/>
      <c r="AO27" s="207">
        <v>0.9</v>
      </c>
      <c r="AP27" s="207">
        <v>3.4</v>
      </c>
      <c r="AQ27" s="151">
        <v>0.0</v>
      </c>
      <c r="AR27" s="151">
        <v>0.0</v>
      </c>
      <c r="AS27" s="151">
        <v>0.0</v>
      </c>
      <c r="AT27" s="208">
        <v>0.5590277777777778</v>
      </c>
      <c r="AU27" s="207">
        <v>7.47</v>
      </c>
      <c r="AV27" s="207">
        <v>35.0</v>
      </c>
      <c r="AW27" s="207">
        <v>200.0</v>
      </c>
      <c r="AX27" s="207">
        <v>25.5</v>
      </c>
      <c r="AY27" s="207">
        <v>140.0</v>
      </c>
      <c r="AZ27" s="207">
        <v>3.6</v>
      </c>
      <c r="BA27" s="207">
        <v>1.48</v>
      </c>
      <c r="BB27" s="207">
        <v>165.0</v>
      </c>
      <c r="BC27" s="207">
        <v>12.9</v>
      </c>
      <c r="BD27" s="207">
        <v>15.0</v>
      </c>
      <c r="BE27" s="207">
        <v>2.1</v>
      </c>
      <c r="BF27" s="208">
        <v>0.61875</v>
      </c>
      <c r="BG27" s="158"/>
      <c r="BH27" s="151">
        <v>7.376</v>
      </c>
      <c r="BI27" s="151">
        <v>40.1</v>
      </c>
      <c r="BJ27" s="151">
        <v>247.0</v>
      </c>
      <c r="BK27" s="151">
        <v>23.5</v>
      </c>
      <c r="BL27" s="151">
        <v>145.0</v>
      </c>
      <c r="BM27" s="151">
        <v>3.3</v>
      </c>
      <c r="BN27" s="151">
        <v>1.29</v>
      </c>
      <c r="BO27" s="151">
        <v>178.0</v>
      </c>
      <c r="BP27" s="209">
        <v>15.0</v>
      </c>
      <c r="BQ27" s="158"/>
      <c r="BR27" s="153"/>
      <c r="BS27" s="153"/>
      <c r="BT27" s="153"/>
      <c r="BU27" s="153"/>
      <c r="BV27" s="153"/>
      <c r="BW27" s="153"/>
      <c r="BX27" s="153"/>
      <c r="BY27" s="153"/>
      <c r="BZ27" s="153"/>
      <c r="CA27" s="150"/>
      <c r="CB27" s="158"/>
      <c r="CC27" s="153"/>
      <c r="CD27" s="153"/>
      <c r="CE27" s="153"/>
      <c r="CF27" s="153"/>
      <c r="CG27" s="153"/>
      <c r="CH27" s="153"/>
      <c r="CI27" s="153"/>
      <c r="CJ27" s="153"/>
      <c r="CK27" s="153"/>
      <c r="CL27" s="153"/>
      <c r="CM27" s="160">
        <v>6.597222222222222E-4</v>
      </c>
      <c r="CN27" s="210">
        <v>0.002337962962962963</v>
      </c>
      <c r="CO27" s="197"/>
      <c r="CP27" s="160">
        <v>0.0020833333333333333</v>
      </c>
      <c r="CQ27" s="160">
        <v>0.004166666666666667</v>
      </c>
      <c r="CR27" s="160">
        <v>0.00662037037037037</v>
      </c>
      <c r="CS27" s="160">
        <v>0.009722222222222222</v>
      </c>
      <c r="CT27" s="160">
        <v>0.010069444444444445</v>
      </c>
      <c r="CU27" s="151">
        <v>143.0</v>
      </c>
      <c r="CV27" s="151">
        <v>71.0</v>
      </c>
      <c r="CW27" s="151">
        <v>72.0</v>
      </c>
      <c r="CX27" s="151">
        <v>95.0</v>
      </c>
      <c r="CY27" s="151">
        <f t="shared" si="8"/>
        <v>95</v>
      </c>
      <c r="CZ27" s="151">
        <v>84.0</v>
      </c>
      <c r="DA27" s="151">
        <v>38.0</v>
      </c>
      <c r="DB27" s="151">
        <v>46.0</v>
      </c>
      <c r="DC27" s="151">
        <v>53.0</v>
      </c>
      <c r="DD27" s="151">
        <f t="shared" ref="DD27:DD32" si="15">(CZ27+(2*DA27))/3</f>
        <v>53.33333333</v>
      </c>
      <c r="DE27" s="151">
        <v>205.0</v>
      </c>
      <c r="DF27" s="151">
        <v>124.0</v>
      </c>
      <c r="DG27" s="160">
        <v>0.005208333333333333</v>
      </c>
      <c r="DH27" s="202">
        <f t="shared" ref="DH27:DH38" si="16">(DE27+(2*DF27))/3</f>
        <v>151</v>
      </c>
      <c r="DI27" s="151">
        <v>73.0</v>
      </c>
      <c r="DJ27" s="151">
        <v>28.0</v>
      </c>
      <c r="DK27" s="160">
        <v>9.25925925925926E-4</v>
      </c>
      <c r="DL27" s="203">
        <f t="shared" si="9"/>
        <v>43</v>
      </c>
      <c r="DM27" s="151">
        <v>124.0</v>
      </c>
      <c r="DN27" s="151">
        <v>205.0</v>
      </c>
      <c r="DO27" s="160">
        <v>0.005208333333333333</v>
      </c>
      <c r="DP27" s="202">
        <f t="shared" ref="DP27:DP38" si="17">(DN27+(2*DM27))/3</f>
        <v>151</v>
      </c>
      <c r="DQ27" s="151">
        <v>28.0</v>
      </c>
      <c r="DR27" s="151">
        <v>73.0</v>
      </c>
      <c r="DS27" s="160">
        <v>9.25925925925926E-4</v>
      </c>
      <c r="DT27" s="202">
        <f t="shared" ref="DT27:DT38" si="18">(DR27+(2*DQ27))/3</f>
        <v>43</v>
      </c>
      <c r="DU27" s="151">
        <v>176.0</v>
      </c>
      <c r="DV27" s="151">
        <v>108.0</v>
      </c>
      <c r="DW27" s="151">
        <v>138.0</v>
      </c>
      <c r="DX27" s="151">
        <v>88.0</v>
      </c>
      <c r="EA27" s="153"/>
      <c r="EB27" s="151" t="s">
        <v>503</v>
      </c>
      <c r="EC27" s="151">
        <v>5.0</v>
      </c>
      <c r="ED27" s="151">
        <v>3.0</v>
      </c>
      <c r="EE27" s="151">
        <v>3.0</v>
      </c>
      <c r="EF27" s="151">
        <v>11.0</v>
      </c>
      <c r="EG27" s="151">
        <v>3.0</v>
      </c>
      <c r="EH27" s="151">
        <v>0.0</v>
      </c>
      <c r="EI27" s="151">
        <v>3.0</v>
      </c>
      <c r="EJ27" s="151">
        <v>3.0</v>
      </c>
      <c r="EK27" s="150" t="s">
        <v>504</v>
      </c>
      <c r="EL27" s="151">
        <v>3.0</v>
      </c>
      <c r="EM27" s="151">
        <v>0.0</v>
      </c>
      <c r="EN27" s="150" t="s">
        <v>505</v>
      </c>
      <c r="EO27" s="151">
        <v>0.0</v>
      </c>
      <c r="EP27" s="151">
        <v>0.0</v>
      </c>
      <c r="EQ27" s="151">
        <v>0.0</v>
      </c>
      <c r="ER27" s="151">
        <v>0.0</v>
      </c>
      <c r="ES27" s="151">
        <v>0.0</v>
      </c>
      <c r="ET27" s="151">
        <v>0.0</v>
      </c>
      <c r="EU27" s="151">
        <v>0.0</v>
      </c>
      <c r="EV27" s="150" t="s">
        <v>506</v>
      </c>
      <c r="EW27" s="151">
        <v>0.0</v>
      </c>
      <c r="EX27" s="151">
        <v>0.0</v>
      </c>
      <c r="EY27" s="151">
        <v>0.0</v>
      </c>
      <c r="EZ27" s="150" t="s">
        <v>506</v>
      </c>
      <c r="FA27" s="151">
        <v>10.0</v>
      </c>
      <c r="FB27" s="151">
        <v>37.0</v>
      </c>
      <c r="FC27" s="151">
        <v>33.0</v>
      </c>
      <c r="FD27" s="150" t="s">
        <v>507</v>
      </c>
      <c r="FE27" s="151"/>
      <c r="FF27" s="153"/>
      <c r="FG27" s="153"/>
      <c r="FH27" s="153"/>
      <c r="FI27" s="153"/>
      <c r="FJ27" s="153"/>
      <c r="FK27" s="153"/>
      <c r="FL27" s="153"/>
      <c r="FM27" s="153"/>
      <c r="FN27" s="153"/>
      <c r="FO27" s="153"/>
      <c r="FP27" s="153"/>
      <c r="FQ27" s="153"/>
      <c r="FR27" s="153"/>
      <c r="FS27" s="153"/>
      <c r="FT27" s="153"/>
      <c r="FU27" s="153"/>
      <c r="FV27" s="153"/>
      <c r="FW27" s="153"/>
      <c r="FX27" s="153"/>
      <c r="FY27" s="153"/>
      <c r="FZ27" s="153"/>
      <c r="GA27" s="153"/>
      <c r="GB27" s="153"/>
      <c r="GC27" s="153"/>
      <c r="GD27" s="153"/>
      <c r="GE27" s="153"/>
      <c r="GF27" s="153"/>
      <c r="GG27" s="153"/>
      <c r="GH27" s="153"/>
      <c r="GI27" s="153"/>
      <c r="GJ27" s="153"/>
      <c r="GK27" s="153"/>
      <c r="GL27" s="153"/>
      <c r="GM27" s="153"/>
      <c r="GN27" s="153"/>
      <c r="GO27" s="153"/>
      <c r="GP27" s="153"/>
      <c r="GQ27" s="153"/>
      <c r="GR27" s="153"/>
      <c r="GS27" s="153"/>
      <c r="GT27" s="153"/>
      <c r="GU27" s="153"/>
      <c r="GV27" s="153"/>
      <c r="GW27" s="153"/>
      <c r="GX27" s="153"/>
      <c r="GY27" s="153"/>
      <c r="GZ27" s="153"/>
      <c r="HA27" s="153"/>
      <c r="HB27" s="153"/>
      <c r="HC27" s="153"/>
      <c r="HD27" s="153"/>
      <c r="HE27" s="153"/>
      <c r="HF27" s="153"/>
      <c r="HG27" s="153"/>
      <c r="HH27" s="153"/>
      <c r="HI27" s="153"/>
      <c r="HJ27" s="153"/>
      <c r="HK27" s="153"/>
      <c r="HL27" s="153"/>
      <c r="HM27" s="153"/>
      <c r="HN27" s="153"/>
      <c r="HO27" s="153"/>
      <c r="HP27" s="153"/>
      <c r="HQ27" s="153"/>
      <c r="HR27" s="153"/>
      <c r="HS27" s="153"/>
      <c r="HT27" s="153"/>
      <c r="HU27" s="153"/>
      <c r="HV27" s="153"/>
      <c r="HW27" s="153"/>
      <c r="HX27" s="153"/>
      <c r="HY27" s="153"/>
      <c r="HZ27" s="153"/>
      <c r="IA27" s="153"/>
      <c r="IB27" s="153"/>
      <c r="IC27" s="153"/>
      <c r="ID27" s="153"/>
      <c r="IE27" s="153"/>
      <c r="IF27" s="153"/>
      <c r="IG27" s="153"/>
      <c r="IH27" s="153"/>
      <c r="II27" s="153"/>
      <c r="IJ27" s="153"/>
      <c r="IK27" s="153"/>
      <c r="IL27" s="153"/>
      <c r="IM27" s="153"/>
      <c r="IN27" s="153"/>
      <c r="IO27" s="153"/>
      <c r="IP27" s="153"/>
      <c r="IQ27" s="153"/>
      <c r="IR27" s="153"/>
      <c r="IS27" s="153"/>
      <c r="IT27" s="153"/>
      <c r="IU27" s="153"/>
      <c r="IV27" s="153"/>
      <c r="IW27" s="153"/>
      <c r="IX27" s="153"/>
      <c r="IY27" s="153"/>
      <c r="IZ27" s="153"/>
      <c r="JA27" s="153"/>
      <c r="JB27" s="153"/>
      <c r="JC27" s="153"/>
      <c r="JD27" s="153"/>
      <c r="JE27" s="153"/>
      <c r="JF27" s="153"/>
      <c r="JG27" s="153"/>
      <c r="JH27" s="153"/>
      <c r="JI27" s="153"/>
      <c r="JJ27" s="153"/>
      <c r="JK27" s="153"/>
      <c r="JL27" s="153"/>
      <c r="JM27" s="153"/>
      <c r="JN27" s="153"/>
      <c r="JO27" s="153"/>
      <c r="JP27" s="153"/>
      <c r="JQ27" s="153"/>
      <c r="JR27" s="153"/>
      <c r="JS27" s="153"/>
      <c r="JT27" s="153"/>
      <c r="JU27" s="153"/>
      <c r="JV27" s="151">
        <v>19.5</v>
      </c>
      <c r="JW27" s="200">
        <v>42045.0</v>
      </c>
      <c r="JX27" s="200">
        <v>42108.0</v>
      </c>
      <c r="JY27" s="150" t="s">
        <v>508</v>
      </c>
      <c r="JZ27" s="150"/>
      <c r="KA27" s="150" t="s">
        <v>509</v>
      </c>
      <c r="KB27" s="153"/>
      <c r="KC27" s="153"/>
      <c r="KD27" s="150" t="s">
        <v>44</v>
      </c>
      <c r="KE27" s="153"/>
      <c r="KF27" s="153"/>
      <c r="KG27" s="153"/>
      <c r="KH27" s="151">
        <f t="shared" si="6"/>
        <v>504</v>
      </c>
      <c r="KI27" s="151">
        <v>165.0</v>
      </c>
      <c r="KJ27" s="151">
        <v>178.0</v>
      </c>
      <c r="KK27" s="151">
        <v>8.0</v>
      </c>
      <c r="KL27" s="151">
        <v>1.0</v>
      </c>
      <c r="KM27" s="151">
        <v>33.0</v>
      </c>
      <c r="KN27" s="153"/>
      <c r="KO27" s="153"/>
      <c r="KP27" s="153"/>
      <c r="KQ27" s="153"/>
      <c r="KR27" s="153"/>
      <c r="KS27" s="153"/>
      <c r="KT27" s="153"/>
      <c r="KU27" s="153"/>
      <c r="KV27" s="153"/>
      <c r="KW27" s="153"/>
      <c r="KX27" s="153"/>
      <c r="KY27" s="153"/>
      <c r="KZ27" s="153"/>
      <c r="LA27" s="151"/>
      <c r="LB27" s="151"/>
      <c r="LC27" s="151"/>
      <c r="LD27" s="151"/>
      <c r="LE27" s="153"/>
      <c r="LF27" s="153"/>
      <c r="LG27" s="153"/>
      <c r="LH27" s="153"/>
      <c r="LI27" s="153"/>
      <c r="LJ27" s="153"/>
      <c r="LK27" s="153"/>
      <c r="LL27" s="153"/>
      <c r="LM27" s="153"/>
      <c r="LN27" s="153"/>
      <c r="LO27" s="153"/>
      <c r="LP27" s="153"/>
      <c r="LQ27" s="153"/>
      <c r="LR27" s="153"/>
      <c r="LS27" s="153"/>
      <c r="LT27" s="153"/>
      <c r="LU27" s="153"/>
      <c r="LV27" s="153"/>
      <c r="LW27" s="153"/>
      <c r="LX27" s="153"/>
      <c r="LY27" s="153"/>
      <c r="LZ27" s="153"/>
      <c r="MA27" s="153"/>
      <c r="MB27" s="153"/>
      <c r="MC27" s="153"/>
      <c r="MD27" s="153"/>
      <c r="ME27" s="153"/>
      <c r="MF27" s="153"/>
      <c r="MG27" s="153"/>
      <c r="MH27" s="153"/>
      <c r="MI27" s="153"/>
      <c r="MJ27" s="153"/>
      <c r="MK27" s="153"/>
      <c r="ML27" s="153"/>
    </row>
    <row r="28" ht="33.0" customHeight="1">
      <c r="A28" s="98" t="s">
        <v>45</v>
      </c>
      <c r="B28" s="14"/>
      <c r="C28" s="151">
        <v>8.0</v>
      </c>
      <c r="D28" s="151">
        <v>1.0</v>
      </c>
      <c r="E28" s="150" t="s">
        <v>443</v>
      </c>
      <c r="F28" s="200">
        <v>42270.0</v>
      </c>
      <c r="G28" s="150" t="s">
        <v>446</v>
      </c>
      <c r="H28" s="150" t="s">
        <v>511</v>
      </c>
      <c r="I28" s="9" t="s">
        <v>15</v>
      </c>
      <c r="J28" s="151">
        <f t="shared" ref="J28:J29" si="19">EB28</f>
        <v>30</v>
      </c>
      <c r="K28" s="9" t="s">
        <v>15</v>
      </c>
      <c r="L28" s="9" t="s">
        <v>15</v>
      </c>
      <c r="M28" s="9" t="s">
        <v>15</v>
      </c>
      <c r="N28" s="160">
        <v>0.009247685185185185</v>
      </c>
      <c r="O28" s="201">
        <f t="shared" si="14"/>
        <v>13.31666667</v>
      </c>
      <c r="P28" s="151">
        <v>383.0</v>
      </c>
      <c r="Q28" s="200">
        <v>42279.0</v>
      </c>
      <c r="R28" s="155">
        <v>0.45625</v>
      </c>
      <c r="S28" s="150" t="s">
        <v>512</v>
      </c>
      <c r="T28" s="155">
        <v>0.4624189814814815</v>
      </c>
      <c r="U28" s="158"/>
      <c r="V28" s="200">
        <v>42279.0</v>
      </c>
      <c r="W28" s="155">
        <v>0.64375</v>
      </c>
      <c r="X28" s="155">
        <v>0.6541666666666667</v>
      </c>
      <c r="Y28" s="158" t="s">
        <v>445</v>
      </c>
      <c r="Z28" s="150" t="s">
        <v>445</v>
      </c>
      <c r="AA28" s="150"/>
      <c r="AB28" s="150"/>
      <c r="AC28" s="150"/>
      <c r="AD28" s="150"/>
      <c r="AE28" s="150"/>
      <c r="AF28" s="150"/>
      <c r="AG28" s="150"/>
      <c r="AH28" s="150"/>
      <c r="AI28" s="150"/>
      <c r="AJ28" s="150"/>
      <c r="AK28" s="150"/>
      <c r="AL28" s="150"/>
      <c r="AM28" s="150"/>
      <c r="AN28" s="150"/>
      <c r="AO28" s="151">
        <v>1.8</v>
      </c>
      <c r="AP28" s="151">
        <v>3.65</v>
      </c>
      <c r="AQ28" s="151">
        <v>0.0</v>
      </c>
      <c r="AR28" s="151">
        <v>0.0</v>
      </c>
      <c r="AS28" s="151">
        <v>0.0</v>
      </c>
      <c r="AT28" s="155">
        <v>0.4354166666666667</v>
      </c>
      <c r="AU28" s="151">
        <v>7.528</v>
      </c>
      <c r="AV28" s="151">
        <v>32.0</v>
      </c>
      <c r="AW28" s="151">
        <v>173.0</v>
      </c>
      <c r="AX28" s="151">
        <v>26.6</v>
      </c>
      <c r="AY28" s="151">
        <v>141.0</v>
      </c>
      <c r="AZ28" s="151">
        <v>3.8</v>
      </c>
      <c r="BA28" s="151">
        <v>1.36</v>
      </c>
      <c r="BB28" s="151">
        <v>163.0</v>
      </c>
      <c r="BC28" s="151">
        <v>12.9</v>
      </c>
      <c r="BD28" s="151">
        <v>14.3</v>
      </c>
      <c r="BE28" s="151">
        <v>1.4</v>
      </c>
      <c r="BF28" s="155">
        <v>0.9694444444444444</v>
      </c>
      <c r="BG28" s="158"/>
      <c r="BH28" s="151">
        <v>7.288</v>
      </c>
      <c r="BI28" s="151">
        <v>47.6</v>
      </c>
      <c r="BJ28" s="151">
        <v>84.0</v>
      </c>
      <c r="BK28" s="151">
        <v>22.7</v>
      </c>
      <c r="BL28" s="151">
        <v>143.0</v>
      </c>
      <c r="BM28" s="151">
        <v>3.4</v>
      </c>
      <c r="BN28" s="151">
        <v>1.25</v>
      </c>
      <c r="BO28" s="151">
        <v>149.0</v>
      </c>
      <c r="BP28" s="151">
        <v>14.3</v>
      </c>
      <c r="BQ28" s="158"/>
      <c r="BR28" s="153"/>
      <c r="BS28" s="153"/>
      <c r="BT28" s="153"/>
      <c r="BU28" s="153"/>
      <c r="BV28" s="153"/>
      <c r="BW28" s="153"/>
      <c r="BX28" s="153"/>
      <c r="BY28" s="153"/>
      <c r="BZ28" s="153"/>
      <c r="CA28" s="153"/>
      <c r="CB28" s="158"/>
      <c r="CC28" s="153"/>
      <c r="CD28" s="153"/>
      <c r="CE28" s="153"/>
      <c r="CF28" s="153"/>
      <c r="CG28" s="153"/>
      <c r="CH28" s="153"/>
      <c r="CI28" s="153"/>
      <c r="CJ28" s="153"/>
      <c r="CK28" s="153"/>
      <c r="CL28" s="153"/>
      <c r="CM28" s="160">
        <v>5.208333333333333E-4</v>
      </c>
      <c r="CN28" s="150" t="s">
        <v>512</v>
      </c>
      <c r="CO28" s="197"/>
      <c r="CP28" s="160">
        <v>0.011111111111111112</v>
      </c>
      <c r="CQ28" s="160">
        <v>0.013194444444444444</v>
      </c>
      <c r="CR28" s="150" t="s">
        <v>512</v>
      </c>
      <c r="CS28" s="160">
        <v>0.01875</v>
      </c>
      <c r="CT28" s="160">
        <v>0.019363425925925926</v>
      </c>
      <c r="CU28" s="151">
        <v>154.0</v>
      </c>
      <c r="CV28" s="151">
        <v>87.0</v>
      </c>
      <c r="CW28" s="151">
        <v>67.0</v>
      </c>
      <c r="CX28" s="151">
        <v>109.0</v>
      </c>
      <c r="CY28" s="151">
        <f t="shared" si="8"/>
        <v>109.3333333</v>
      </c>
      <c r="CZ28" s="151">
        <v>62.0</v>
      </c>
      <c r="DA28" s="151">
        <v>52.0</v>
      </c>
      <c r="DB28" s="151">
        <v>10.0</v>
      </c>
      <c r="DC28" s="151">
        <v>55.0</v>
      </c>
      <c r="DD28" s="151">
        <f t="shared" si="15"/>
        <v>55.33333333</v>
      </c>
      <c r="DE28" s="151">
        <v>227.0</v>
      </c>
      <c r="DF28" s="151">
        <v>124.0</v>
      </c>
      <c r="DG28" s="160">
        <v>0.004710648148148148</v>
      </c>
      <c r="DH28" s="202">
        <f t="shared" si="16"/>
        <v>158.3333333</v>
      </c>
      <c r="DI28" s="151">
        <v>89.0</v>
      </c>
      <c r="DJ28" s="151">
        <v>31.0</v>
      </c>
      <c r="DK28" s="160">
        <v>0.0014699074074074074</v>
      </c>
      <c r="DL28" s="203">
        <f t="shared" si="9"/>
        <v>50.33333333</v>
      </c>
      <c r="DM28" s="151">
        <v>124.0</v>
      </c>
      <c r="DN28" s="151">
        <v>227.0</v>
      </c>
      <c r="DO28" s="160">
        <v>0.004710648148148148</v>
      </c>
      <c r="DP28" s="202">
        <f t="shared" si="17"/>
        <v>158.3333333</v>
      </c>
      <c r="DQ28" s="151">
        <v>31.0</v>
      </c>
      <c r="DR28" s="151">
        <v>97.0</v>
      </c>
      <c r="DS28" s="160">
        <v>0.0011458333333333333</v>
      </c>
      <c r="DT28" s="202">
        <f t="shared" si="18"/>
        <v>53</v>
      </c>
      <c r="DU28" s="151">
        <v>147.0</v>
      </c>
      <c r="DV28" s="151">
        <v>76.0</v>
      </c>
      <c r="DW28" s="151">
        <v>89.0</v>
      </c>
      <c r="DX28" s="151">
        <v>47.0</v>
      </c>
      <c r="EA28" s="153"/>
      <c r="EB28" s="151">
        <v>30.0</v>
      </c>
      <c r="EC28" s="151">
        <v>0.0</v>
      </c>
      <c r="ED28" s="151">
        <v>3.0</v>
      </c>
      <c r="EE28" s="151">
        <v>3.0</v>
      </c>
      <c r="EF28" s="151">
        <v>6.0</v>
      </c>
      <c r="EG28" s="151">
        <v>3.0</v>
      </c>
      <c r="EH28" s="151">
        <v>0.0</v>
      </c>
      <c r="EI28" s="151">
        <v>3.0</v>
      </c>
      <c r="EJ28" s="151">
        <v>3.0</v>
      </c>
      <c r="EK28" s="151">
        <v>3.0</v>
      </c>
      <c r="EL28" s="151">
        <v>0.0</v>
      </c>
      <c r="EM28" s="151">
        <v>0.0</v>
      </c>
      <c r="EN28" s="151">
        <v>12.0</v>
      </c>
      <c r="EO28" s="151">
        <v>0.0</v>
      </c>
      <c r="EP28" s="151">
        <v>0.0</v>
      </c>
      <c r="EQ28" s="151">
        <v>2.0</v>
      </c>
      <c r="ER28" s="151">
        <v>2.0</v>
      </c>
      <c r="ES28" s="151">
        <v>0.0</v>
      </c>
      <c r="ET28" s="151">
        <v>0.0</v>
      </c>
      <c r="EU28" s="151">
        <v>0.0</v>
      </c>
      <c r="EV28" s="151">
        <v>0.0</v>
      </c>
      <c r="EW28" s="151">
        <v>0.0</v>
      </c>
      <c r="EX28" s="151">
        <v>0.0</v>
      </c>
      <c r="EY28" s="151">
        <v>0.0</v>
      </c>
      <c r="EZ28" s="151">
        <v>0.0</v>
      </c>
      <c r="FA28" s="151">
        <v>10.0</v>
      </c>
      <c r="FB28" s="151">
        <v>30.0</v>
      </c>
      <c r="FC28" s="151">
        <v>30.0</v>
      </c>
      <c r="FD28" s="151">
        <v>30.0</v>
      </c>
      <c r="FE28" s="153"/>
      <c r="FF28" s="153"/>
      <c r="FG28" s="153"/>
      <c r="FH28" s="153"/>
      <c r="FI28" s="153"/>
      <c r="FJ28" s="153"/>
      <c r="FK28" s="153"/>
      <c r="FL28" s="153"/>
      <c r="FM28" s="153"/>
      <c r="FN28" s="153"/>
      <c r="FO28" s="153"/>
      <c r="FP28" s="153"/>
      <c r="FQ28" s="153"/>
      <c r="FR28" s="153"/>
      <c r="FS28" s="153"/>
      <c r="FT28" s="153"/>
      <c r="FU28" s="153"/>
      <c r="FV28" s="153"/>
      <c r="FW28" s="153"/>
      <c r="FX28" s="153"/>
      <c r="FY28" s="153"/>
      <c r="FZ28" s="153"/>
      <c r="GA28" s="153"/>
      <c r="GB28" s="153"/>
      <c r="GC28" s="153"/>
      <c r="GD28" s="153"/>
      <c r="GE28" s="153"/>
      <c r="GF28" s="153"/>
      <c r="GG28" s="153"/>
      <c r="GH28" s="153"/>
      <c r="GI28" s="153"/>
      <c r="GJ28" s="153"/>
      <c r="GK28" s="153"/>
      <c r="GL28" s="153"/>
      <c r="GM28" s="153"/>
      <c r="GN28" s="153"/>
      <c r="GO28" s="153"/>
      <c r="GP28" s="153"/>
      <c r="GQ28" s="153"/>
      <c r="GR28" s="153"/>
      <c r="GS28" s="153"/>
      <c r="GT28" s="153"/>
      <c r="GU28" s="153"/>
      <c r="GV28" s="153"/>
      <c r="GW28" s="153"/>
      <c r="GX28" s="153"/>
      <c r="GY28" s="153"/>
      <c r="GZ28" s="153"/>
      <c r="HA28" s="153"/>
      <c r="HB28" s="153"/>
      <c r="HC28" s="153"/>
      <c r="HD28" s="153"/>
      <c r="HE28" s="153"/>
      <c r="HF28" s="153"/>
      <c r="HG28" s="153"/>
      <c r="HH28" s="153"/>
      <c r="HI28" s="153"/>
      <c r="HJ28" s="153"/>
      <c r="HK28" s="153"/>
      <c r="HL28" s="153"/>
      <c r="HM28" s="153"/>
      <c r="HN28" s="153"/>
      <c r="HO28" s="153"/>
      <c r="HP28" s="153"/>
      <c r="HQ28" s="153"/>
      <c r="HR28" s="153"/>
      <c r="HS28" s="153"/>
      <c r="HT28" s="153"/>
      <c r="HU28" s="153"/>
      <c r="HV28" s="153"/>
      <c r="HW28" s="153"/>
      <c r="HX28" s="153"/>
      <c r="HY28" s="153"/>
      <c r="HZ28" s="153"/>
      <c r="IA28" s="153"/>
      <c r="IB28" s="153"/>
      <c r="IC28" s="153"/>
      <c r="ID28" s="153"/>
      <c r="IE28" s="153"/>
      <c r="IF28" s="153"/>
      <c r="IG28" s="153"/>
      <c r="IH28" s="153"/>
      <c r="II28" s="153"/>
      <c r="IJ28" s="153"/>
      <c r="IK28" s="153"/>
      <c r="IL28" s="153"/>
      <c r="IM28" s="153"/>
      <c r="IN28" s="153"/>
      <c r="IO28" s="153"/>
      <c r="IP28" s="153"/>
      <c r="IQ28" s="153"/>
      <c r="IR28" s="153"/>
      <c r="IS28" s="153"/>
      <c r="IT28" s="153"/>
      <c r="IU28" s="153"/>
      <c r="IV28" s="153"/>
      <c r="IW28" s="153"/>
      <c r="IX28" s="153"/>
      <c r="IY28" s="153"/>
      <c r="IZ28" s="153"/>
      <c r="JA28" s="153"/>
      <c r="JB28" s="153"/>
      <c r="JC28" s="153"/>
      <c r="JD28" s="153"/>
      <c r="JE28" s="153"/>
      <c r="JF28" s="153"/>
      <c r="JG28" s="153"/>
      <c r="JH28" s="153"/>
      <c r="JI28" s="153"/>
      <c r="JJ28" s="153"/>
      <c r="JK28" s="153"/>
      <c r="JL28" s="153"/>
      <c r="JM28" s="153"/>
      <c r="JN28" s="153"/>
      <c r="JO28" s="153"/>
      <c r="JP28" s="153"/>
      <c r="JQ28" s="153"/>
      <c r="JR28" s="153"/>
      <c r="JS28" s="153"/>
      <c r="JT28" s="153"/>
      <c r="JU28" s="153"/>
      <c r="JV28" s="153"/>
      <c r="JW28" s="153"/>
      <c r="JX28" s="200">
        <v>42262.0</v>
      </c>
      <c r="JY28" s="150" t="s">
        <v>508</v>
      </c>
      <c r="JZ28" s="153"/>
      <c r="KA28" s="153"/>
      <c r="KB28" s="153"/>
      <c r="KC28" s="153"/>
      <c r="KD28" s="150" t="s">
        <v>513</v>
      </c>
      <c r="KE28" s="153"/>
      <c r="KF28" s="153"/>
      <c r="KG28" s="153"/>
      <c r="KH28" s="151">
        <f t="shared" si="6"/>
        <v>383</v>
      </c>
      <c r="KI28" s="151">
        <v>163.0</v>
      </c>
      <c r="KJ28" s="151">
        <v>149.0</v>
      </c>
      <c r="KK28" s="151">
        <v>8.0</v>
      </c>
      <c r="KL28" s="151">
        <v>1.0</v>
      </c>
      <c r="KM28" s="151">
        <v>30.0</v>
      </c>
      <c r="KN28" s="150"/>
      <c r="KO28" s="153"/>
      <c r="KP28" s="153"/>
      <c r="KQ28" s="153"/>
      <c r="KR28" s="153"/>
      <c r="KS28" s="153"/>
      <c r="KT28" s="153"/>
      <c r="KU28" s="153"/>
      <c r="KV28" s="153"/>
      <c r="KW28" s="153"/>
      <c r="KX28" s="153"/>
      <c r="KY28" s="153"/>
      <c r="KZ28" s="153"/>
      <c r="LA28" s="153"/>
      <c r="LB28" s="153"/>
      <c r="LC28" s="153"/>
      <c r="LD28" s="153"/>
      <c r="LE28" s="153"/>
      <c r="LF28" s="153"/>
      <c r="LG28" s="153"/>
      <c r="LH28" s="153"/>
      <c r="LI28" s="153"/>
      <c r="LJ28" s="153"/>
      <c r="LK28" s="153"/>
      <c r="LL28" s="153"/>
      <c r="LM28" s="153"/>
      <c r="LN28" s="153"/>
      <c r="LO28" s="153"/>
      <c r="LP28" s="153"/>
      <c r="LQ28" s="153"/>
      <c r="LR28" s="153"/>
      <c r="LS28" s="153"/>
      <c r="LT28" s="153"/>
      <c r="LU28" s="153"/>
      <c r="LV28" s="153"/>
      <c r="LW28" s="153"/>
      <c r="LX28" s="153"/>
      <c r="LY28" s="153"/>
      <c r="LZ28" s="153"/>
      <c r="MA28" s="153"/>
      <c r="MB28" s="153"/>
      <c r="MC28" s="153"/>
      <c r="MD28" s="153"/>
      <c r="ME28" s="153"/>
      <c r="MF28" s="153"/>
      <c r="MG28" s="153"/>
      <c r="MH28" s="153"/>
      <c r="MI28" s="153"/>
      <c r="MJ28" s="153"/>
      <c r="MK28" s="153"/>
      <c r="ML28" s="153"/>
    </row>
    <row r="29" ht="30.0" customHeight="1">
      <c r="A29" s="98" t="s">
        <v>46</v>
      </c>
      <c r="B29" s="14"/>
      <c r="C29" s="151">
        <v>8.0</v>
      </c>
      <c r="D29" s="150"/>
      <c r="E29" s="150" t="s">
        <v>443</v>
      </c>
      <c r="F29" s="200">
        <v>42283.0</v>
      </c>
      <c r="G29" s="150" t="s">
        <v>446</v>
      </c>
      <c r="H29" s="211" t="s">
        <v>515</v>
      </c>
      <c r="I29" s="9" t="s">
        <v>15</v>
      </c>
      <c r="J29" s="151">
        <f t="shared" si="19"/>
        <v>20</v>
      </c>
      <c r="K29" s="9" t="s">
        <v>15</v>
      </c>
      <c r="L29" s="9" t="s">
        <v>15</v>
      </c>
      <c r="M29" s="9" t="s">
        <v>15</v>
      </c>
      <c r="N29" s="160">
        <v>0.011018518518518518</v>
      </c>
      <c r="O29" s="201">
        <f t="shared" si="14"/>
        <v>15.86666667</v>
      </c>
      <c r="P29" s="151">
        <v>364.0</v>
      </c>
      <c r="Q29" s="200">
        <v>42299.0</v>
      </c>
      <c r="R29" s="155">
        <v>0.5458333333333333</v>
      </c>
      <c r="S29" s="155">
        <v>0.5482870370370371</v>
      </c>
      <c r="T29" s="155">
        <v>0.5518402777777778</v>
      </c>
      <c r="U29" s="158"/>
      <c r="V29" s="200">
        <v>42299.0</v>
      </c>
      <c r="W29" s="155">
        <v>0.7284722222222222</v>
      </c>
      <c r="X29" s="155">
        <v>0.7372685185185185</v>
      </c>
      <c r="Y29" s="155">
        <v>0.7409837962962963</v>
      </c>
      <c r="Z29" s="151">
        <v>18.0</v>
      </c>
      <c r="AA29" s="150"/>
      <c r="AB29" s="150"/>
      <c r="AC29" s="150"/>
      <c r="AD29" s="150"/>
      <c r="AE29" s="150"/>
      <c r="AF29" s="150"/>
      <c r="AG29" s="150"/>
      <c r="AH29" s="150"/>
      <c r="AI29" s="150"/>
      <c r="AJ29" s="150"/>
      <c r="AK29" s="150"/>
      <c r="AL29" s="150"/>
      <c r="AM29" s="150"/>
      <c r="AN29" s="150"/>
      <c r="AO29" s="151">
        <v>1.4</v>
      </c>
      <c r="AP29" s="151">
        <v>5.11</v>
      </c>
      <c r="AQ29" s="151">
        <v>0.0</v>
      </c>
      <c r="AR29" s="151">
        <v>0.0</v>
      </c>
      <c r="AS29" s="151">
        <v>0.0</v>
      </c>
      <c r="AT29" s="155">
        <v>0.5180555555555556</v>
      </c>
      <c r="AU29" s="151">
        <v>7.48</v>
      </c>
      <c r="AV29" s="151">
        <v>37.9</v>
      </c>
      <c r="AW29" s="151">
        <v>182.0</v>
      </c>
      <c r="AX29" s="151">
        <v>28.2</v>
      </c>
      <c r="AY29" s="151">
        <v>139.0</v>
      </c>
      <c r="AZ29" s="151">
        <v>4.0</v>
      </c>
      <c r="BA29" s="151">
        <v>1.36</v>
      </c>
      <c r="BB29" s="151">
        <v>159.0</v>
      </c>
      <c r="BC29" s="151">
        <v>11.2</v>
      </c>
      <c r="BD29" s="151">
        <v>12.6</v>
      </c>
      <c r="BE29" s="151">
        <v>1.4</v>
      </c>
      <c r="BF29" s="155">
        <v>0.5611111111111111</v>
      </c>
      <c r="BG29" s="158"/>
      <c r="BH29" s="151">
        <v>7.414</v>
      </c>
      <c r="BI29" s="151">
        <v>38.0</v>
      </c>
      <c r="BJ29" s="151">
        <v>312.0</v>
      </c>
      <c r="BK29" s="151">
        <v>24.3</v>
      </c>
      <c r="BL29" s="151">
        <v>145.0</v>
      </c>
      <c r="BM29" s="151">
        <v>2.9</v>
      </c>
      <c r="BN29" s="151">
        <v>1.11</v>
      </c>
      <c r="BO29" s="151">
        <v>116.0</v>
      </c>
      <c r="BP29" s="151">
        <v>12.6</v>
      </c>
      <c r="BQ29" s="158"/>
      <c r="BR29" s="153"/>
      <c r="BS29" s="153"/>
      <c r="BT29" s="153"/>
      <c r="BU29" s="153"/>
      <c r="BV29" s="153"/>
      <c r="BW29" s="153"/>
      <c r="BX29" s="153"/>
      <c r="BY29" s="153"/>
      <c r="BZ29" s="153"/>
      <c r="CA29" s="153"/>
      <c r="CB29" s="158"/>
      <c r="CC29" s="153"/>
      <c r="CD29" s="153"/>
      <c r="CE29" s="153"/>
      <c r="CF29" s="153"/>
      <c r="CG29" s="153"/>
      <c r="CH29" s="153"/>
      <c r="CI29" s="153"/>
      <c r="CJ29" s="153"/>
      <c r="CK29" s="153"/>
      <c r="CL29" s="153"/>
      <c r="CM29" s="160">
        <v>4.398148148148148E-4</v>
      </c>
      <c r="CN29" s="160">
        <v>0.0024537037037037036</v>
      </c>
      <c r="CO29" s="197"/>
      <c r="CP29" s="160">
        <v>0.003472222222222222</v>
      </c>
      <c r="CQ29" s="160">
        <v>0.005555555555555556</v>
      </c>
      <c r="CR29" s="160">
        <v>0.00800925925925926</v>
      </c>
      <c r="CS29" s="160">
        <v>0.011111111111111112</v>
      </c>
      <c r="CT29" s="160">
        <v>0.69375</v>
      </c>
      <c r="CU29" s="151">
        <v>147.0</v>
      </c>
      <c r="CV29" s="151">
        <v>95.0</v>
      </c>
      <c r="CW29" s="151">
        <v>52.0</v>
      </c>
      <c r="CX29" s="151">
        <v>112.0</v>
      </c>
      <c r="CY29" s="151">
        <f t="shared" si="8"/>
        <v>112.3333333</v>
      </c>
      <c r="CZ29" s="151">
        <v>89.0</v>
      </c>
      <c r="DA29" s="151">
        <v>57.0</v>
      </c>
      <c r="DB29" s="151">
        <v>32.0</v>
      </c>
      <c r="DC29" s="151">
        <v>68.0</v>
      </c>
      <c r="DD29" s="151">
        <f t="shared" si="15"/>
        <v>67.66666667</v>
      </c>
      <c r="DE29" s="151">
        <v>236.0</v>
      </c>
      <c r="DF29" s="151">
        <v>141.0</v>
      </c>
      <c r="DG29" s="160">
        <v>0.005046296296296296</v>
      </c>
      <c r="DH29" s="202">
        <f t="shared" si="16"/>
        <v>172.6666667</v>
      </c>
      <c r="DI29" s="151">
        <v>79.0</v>
      </c>
      <c r="DJ29" s="151">
        <v>34.0</v>
      </c>
      <c r="DK29" s="160">
        <v>0.0016319444444444445</v>
      </c>
      <c r="DL29" s="203">
        <f t="shared" si="9"/>
        <v>49</v>
      </c>
      <c r="DM29" s="151">
        <v>141.0</v>
      </c>
      <c r="DN29" s="151">
        <v>236.0</v>
      </c>
      <c r="DO29" s="160">
        <v>0.005046296296296296</v>
      </c>
      <c r="DP29" s="202">
        <f t="shared" si="17"/>
        <v>172.6666667</v>
      </c>
      <c r="DQ29" s="151">
        <v>34.0</v>
      </c>
      <c r="DR29" s="151">
        <v>84.0</v>
      </c>
      <c r="DS29" s="160">
        <v>0.0012847222222222223</v>
      </c>
      <c r="DT29" s="202">
        <f t="shared" si="18"/>
        <v>50.66666667</v>
      </c>
      <c r="DU29" s="151">
        <v>130.0</v>
      </c>
      <c r="DV29" s="151">
        <v>77.0</v>
      </c>
      <c r="DW29" s="151">
        <v>132.0</v>
      </c>
      <c r="DX29" s="151">
        <v>78.0</v>
      </c>
      <c r="EA29" s="153"/>
      <c r="EB29" s="151">
        <v>20.0</v>
      </c>
      <c r="EC29" s="151">
        <v>0.0</v>
      </c>
      <c r="ED29" s="151">
        <v>1.0</v>
      </c>
      <c r="EE29" s="151">
        <v>3.0</v>
      </c>
      <c r="EF29" s="151">
        <v>4.0</v>
      </c>
      <c r="EG29" s="151">
        <v>0.0</v>
      </c>
      <c r="EH29" s="151">
        <v>0.0</v>
      </c>
      <c r="EI29" s="151">
        <v>3.0</v>
      </c>
      <c r="EJ29" s="151">
        <v>3.0</v>
      </c>
      <c r="EK29" s="151">
        <v>0.0</v>
      </c>
      <c r="EL29" s="151">
        <v>0.0</v>
      </c>
      <c r="EM29" s="151">
        <v>0.0</v>
      </c>
      <c r="EN29" s="151">
        <v>6.0</v>
      </c>
      <c r="EO29" s="151">
        <v>0.0</v>
      </c>
      <c r="EP29" s="151">
        <v>0.0</v>
      </c>
      <c r="EQ29" s="151">
        <v>0.0</v>
      </c>
      <c r="ER29" s="151">
        <v>0.0</v>
      </c>
      <c r="ES29" s="151">
        <v>0.0</v>
      </c>
      <c r="ET29" s="151">
        <v>0.0</v>
      </c>
      <c r="EU29" s="151">
        <v>0.0</v>
      </c>
      <c r="EV29" s="151">
        <v>0.0</v>
      </c>
      <c r="EW29" s="151">
        <v>0.0</v>
      </c>
      <c r="EX29" s="151">
        <v>0.0</v>
      </c>
      <c r="EY29" s="151">
        <v>0.0</v>
      </c>
      <c r="EZ29" s="151">
        <v>0.0</v>
      </c>
      <c r="FA29" s="151">
        <v>10.0</v>
      </c>
      <c r="FB29" s="151">
        <v>20.0</v>
      </c>
      <c r="FC29" s="151">
        <v>20.0</v>
      </c>
      <c r="FD29" s="151">
        <v>20.0</v>
      </c>
      <c r="FE29" s="153"/>
      <c r="FF29" s="153"/>
      <c r="FG29" s="153"/>
      <c r="FH29" s="153"/>
      <c r="FI29" s="153"/>
      <c r="FJ29" s="153"/>
      <c r="FK29" s="153"/>
      <c r="FL29" s="153"/>
      <c r="FM29" s="153"/>
      <c r="FN29" s="153"/>
      <c r="FO29" s="153"/>
      <c r="FP29" s="153"/>
      <c r="FQ29" s="153"/>
      <c r="FR29" s="153"/>
      <c r="FS29" s="153"/>
      <c r="FT29" s="153"/>
      <c r="FU29" s="153"/>
      <c r="FV29" s="153"/>
      <c r="FW29" s="153"/>
      <c r="FX29" s="153"/>
      <c r="FY29" s="153"/>
      <c r="FZ29" s="153"/>
      <c r="GA29" s="153"/>
      <c r="GB29" s="153"/>
      <c r="GC29" s="153"/>
      <c r="GD29" s="153"/>
      <c r="GE29" s="153"/>
      <c r="GF29" s="153"/>
      <c r="GG29" s="153"/>
      <c r="GH29" s="153"/>
      <c r="GI29" s="153"/>
      <c r="GJ29" s="153"/>
      <c r="GK29" s="153"/>
      <c r="GL29" s="153"/>
      <c r="GM29" s="153"/>
      <c r="GN29" s="153"/>
      <c r="GO29" s="153"/>
      <c r="GP29" s="153"/>
      <c r="GQ29" s="153"/>
      <c r="GR29" s="153"/>
      <c r="GS29" s="153"/>
      <c r="GT29" s="153"/>
      <c r="GU29" s="153"/>
      <c r="GV29" s="153"/>
      <c r="GW29" s="153"/>
      <c r="GX29" s="153"/>
      <c r="GY29" s="153"/>
      <c r="GZ29" s="153"/>
      <c r="HA29" s="153"/>
      <c r="HB29" s="153"/>
      <c r="HC29" s="153"/>
      <c r="HD29" s="153"/>
      <c r="HE29" s="153"/>
      <c r="HF29" s="153"/>
      <c r="HG29" s="153"/>
      <c r="HH29" s="153"/>
      <c r="HI29" s="153"/>
      <c r="HJ29" s="153"/>
      <c r="HK29" s="153"/>
      <c r="HL29" s="153"/>
      <c r="HM29" s="153"/>
      <c r="HN29" s="153"/>
      <c r="HO29" s="153"/>
      <c r="HP29" s="153"/>
      <c r="HQ29" s="153"/>
      <c r="HR29" s="153"/>
      <c r="HS29" s="153"/>
      <c r="HT29" s="153"/>
      <c r="HU29" s="153"/>
      <c r="HV29" s="153"/>
      <c r="HW29" s="153"/>
      <c r="HX29" s="153"/>
      <c r="HY29" s="153"/>
      <c r="HZ29" s="153"/>
      <c r="IA29" s="153"/>
      <c r="IB29" s="153"/>
      <c r="IC29" s="153"/>
      <c r="ID29" s="153"/>
      <c r="IE29" s="153"/>
      <c r="IF29" s="153"/>
      <c r="IG29" s="153"/>
      <c r="IH29" s="153"/>
      <c r="II29" s="153"/>
      <c r="IJ29" s="153"/>
      <c r="IK29" s="153"/>
      <c r="IL29" s="153"/>
      <c r="IM29" s="153"/>
      <c r="IN29" s="153"/>
      <c r="IO29" s="153"/>
      <c r="IP29" s="153"/>
      <c r="IQ29" s="153"/>
      <c r="IR29" s="153"/>
      <c r="IS29" s="153"/>
      <c r="IT29" s="153"/>
      <c r="IU29" s="153"/>
      <c r="IV29" s="153"/>
      <c r="IW29" s="153"/>
      <c r="IX29" s="153"/>
      <c r="IY29" s="153"/>
      <c r="IZ29" s="153"/>
      <c r="JA29" s="153"/>
      <c r="JB29" s="153"/>
      <c r="JC29" s="153"/>
      <c r="JD29" s="153"/>
      <c r="JE29" s="153"/>
      <c r="JF29" s="153"/>
      <c r="JG29" s="153"/>
      <c r="JH29" s="153"/>
      <c r="JI29" s="153"/>
      <c r="JJ29" s="153"/>
      <c r="JK29" s="153"/>
      <c r="JL29" s="153"/>
      <c r="JM29" s="153"/>
      <c r="JN29" s="153"/>
      <c r="JO29" s="153"/>
      <c r="JP29" s="153"/>
      <c r="JQ29" s="153"/>
      <c r="JR29" s="153"/>
      <c r="JS29" s="153"/>
      <c r="JT29" s="153"/>
      <c r="JU29" s="153"/>
      <c r="JV29" s="153"/>
      <c r="JW29" s="153"/>
      <c r="JX29" s="200">
        <v>42276.0</v>
      </c>
      <c r="JY29" s="150" t="s">
        <v>508</v>
      </c>
      <c r="JZ29" s="153"/>
      <c r="KA29" s="153"/>
      <c r="KB29" s="153"/>
      <c r="KC29" s="153"/>
      <c r="KD29" s="150" t="s">
        <v>44</v>
      </c>
      <c r="KE29" s="153"/>
      <c r="KF29" s="153"/>
      <c r="KG29" s="153"/>
      <c r="KH29" s="151">
        <f t="shared" si="6"/>
        <v>364</v>
      </c>
      <c r="KI29" s="151">
        <v>159.0</v>
      </c>
      <c r="KJ29" s="151">
        <v>116.0</v>
      </c>
      <c r="KK29" s="151">
        <v>8.0</v>
      </c>
      <c r="KL29" s="150"/>
      <c r="KM29" s="151">
        <v>20.0</v>
      </c>
      <c r="KN29" s="153"/>
      <c r="KO29" s="153"/>
      <c r="KP29" s="153"/>
      <c r="KQ29" s="153"/>
      <c r="KR29" s="153"/>
      <c r="KS29" s="153"/>
      <c r="KT29" s="153"/>
      <c r="KU29" s="153"/>
      <c r="KV29" s="153"/>
      <c r="KW29" s="153"/>
      <c r="KX29" s="153"/>
      <c r="KY29" s="153"/>
      <c r="KZ29" s="153"/>
      <c r="LA29" s="153"/>
      <c r="LB29" s="153"/>
      <c r="LC29" s="153"/>
      <c r="LD29" s="153"/>
      <c r="LE29" s="153"/>
      <c r="LF29" s="153"/>
      <c r="LG29" s="153"/>
      <c r="LH29" s="153"/>
      <c r="LI29" s="153"/>
      <c r="LJ29" s="153"/>
      <c r="LK29" s="153"/>
      <c r="LL29" s="153"/>
      <c r="LM29" s="153"/>
      <c r="LN29" s="153"/>
      <c r="LO29" s="153"/>
      <c r="LP29" s="153"/>
      <c r="LQ29" s="153"/>
      <c r="LR29" s="153"/>
      <c r="LS29" s="153"/>
      <c r="LT29" s="153"/>
      <c r="LU29" s="153"/>
      <c r="LV29" s="153"/>
      <c r="LW29" s="153"/>
      <c r="LX29" s="153"/>
      <c r="LY29" s="153"/>
      <c r="LZ29" s="153"/>
      <c r="MA29" s="153"/>
      <c r="MB29" s="153"/>
      <c r="MC29" s="153"/>
      <c r="MD29" s="153"/>
      <c r="ME29" s="153"/>
      <c r="MF29" s="153"/>
      <c r="MG29" s="153"/>
      <c r="MH29" s="153"/>
      <c r="MI29" s="153"/>
      <c r="MJ29" s="153"/>
      <c r="MK29" s="153"/>
      <c r="ML29" s="153"/>
    </row>
    <row r="30">
      <c r="A30" s="98" t="s">
        <v>47</v>
      </c>
      <c r="B30" s="14"/>
      <c r="C30" s="151">
        <v>8.0</v>
      </c>
      <c r="D30" s="151">
        <v>1.0</v>
      </c>
      <c r="E30" s="150" t="s">
        <v>443</v>
      </c>
      <c r="F30" s="196">
        <v>42527.0</v>
      </c>
      <c r="G30" s="150" t="s">
        <v>446</v>
      </c>
      <c r="H30" s="150" t="s">
        <v>517</v>
      </c>
      <c r="I30" s="9" t="s">
        <v>15</v>
      </c>
      <c r="J30" s="194">
        <v>31.0</v>
      </c>
      <c r="K30" s="9" t="s">
        <v>15</v>
      </c>
      <c r="L30" s="9" t="s">
        <v>15</v>
      </c>
      <c r="M30" s="9" t="s">
        <v>15</v>
      </c>
      <c r="N30" s="160">
        <v>0.008958333333333334</v>
      </c>
      <c r="O30" s="201">
        <f t="shared" si="14"/>
        <v>12.9</v>
      </c>
      <c r="P30" s="151">
        <v>334.0</v>
      </c>
      <c r="Q30" s="196">
        <v>42544.0</v>
      </c>
      <c r="R30" s="155">
        <v>0.5208333333333334</v>
      </c>
      <c r="S30" s="155">
        <v>0.5227777777777778</v>
      </c>
      <c r="T30" s="155">
        <v>0.5269097222222222</v>
      </c>
      <c r="U30" s="212">
        <v>42544.0</v>
      </c>
      <c r="V30" s="212">
        <v>42544.0</v>
      </c>
      <c r="W30" s="155">
        <v>0.7229629629629629</v>
      </c>
      <c r="X30" s="155">
        <v>0.7316898148148148</v>
      </c>
      <c r="Y30" s="155">
        <v>0.7352893518518518</v>
      </c>
      <c r="Z30" s="156">
        <v>0.01615740740740741</v>
      </c>
      <c r="AA30" s="157"/>
      <c r="AB30" s="157"/>
      <c r="AC30" s="157"/>
      <c r="AD30" s="157"/>
      <c r="AE30" s="157"/>
      <c r="AF30" s="157"/>
      <c r="AG30" s="157"/>
      <c r="AH30" s="157"/>
      <c r="AI30" s="157"/>
      <c r="AJ30" s="157"/>
      <c r="AK30" s="157"/>
      <c r="AL30" s="157"/>
      <c r="AM30" s="157"/>
      <c r="AN30" s="157"/>
      <c r="AO30" s="151">
        <v>0.9</v>
      </c>
      <c r="AP30" s="151">
        <v>3.65</v>
      </c>
      <c r="AQ30" s="151">
        <v>0.0</v>
      </c>
      <c r="AR30" s="151">
        <v>0.0</v>
      </c>
      <c r="AS30" s="151">
        <v>0.0</v>
      </c>
      <c r="AT30" s="155">
        <v>0.5069444444444444</v>
      </c>
      <c r="AU30" s="151">
        <v>7.39</v>
      </c>
      <c r="AV30" s="151">
        <v>42.4</v>
      </c>
      <c r="AW30" s="151">
        <v>177.0</v>
      </c>
      <c r="AX30" s="151">
        <v>25.7</v>
      </c>
      <c r="AY30" s="151">
        <v>142.0</v>
      </c>
      <c r="AZ30" s="151">
        <v>3.5</v>
      </c>
      <c r="BA30" s="151">
        <v>1.33</v>
      </c>
      <c r="BB30" s="151">
        <v>146.0</v>
      </c>
      <c r="BC30" s="151">
        <v>12.6</v>
      </c>
      <c r="BD30" s="151">
        <v>13.9</v>
      </c>
      <c r="BE30" s="151">
        <v>1.3</v>
      </c>
      <c r="BF30" s="155">
        <v>0.5333333333333333</v>
      </c>
      <c r="BG30" s="158"/>
      <c r="BH30" s="151">
        <v>7.496</v>
      </c>
      <c r="BI30" s="151">
        <v>30.1</v>
      </c>
      <c r="BJ30" s="151">
        <v>490.0</v>
      </c>
      <c r="BK30" s="151">
        <v>23.3</v>
      </c>
      <c r="BL30" s="151">
        <v>145.0</v>
      </c>
      <c r="BM30" s="151">
        <v>3.3</v>
      </c>
      <c r="BN30" s="151">
        <v>1.05</v>
      </c>
      <c r="BO30" s="151">
        <v>137.0</v>
      </c>
      <c r="BP30" s="159">
        <v>13.9</v>
      </c>
      <c r="BQ30" s="158"/>
      <c r="BR30" s="153"/>
      <c r="BS30" s="153"/>
      <c r="BT30" s="153"/>
      <c r="BU30" s="153"/>
      <c r="BV30" s="153"/>
      <c r="BW30" s="153"/>
      <c r="BX30" s="153"/>
      <c r="BY30" s="153"/>
      <c r="BZ30" s="153"/>
      <c r="CA30" s="153"/>
      <c r="CB30" s="158"/>
      <c r="CC30" s="153"/>
      <c r="CD30" s="153"/>
      <c r="CE30" s="153"/>
      <c r="CF30" s="153"/>
      <c r="CG30" s="153"/>
      <c r="CH30" s="153"/>
      <c r="CI30" s="153"/>
      <c r="CJ30" s="153"/>
      <c r="CK30" s="153"/>
      <c r="CL30" s="153"/>
      <c r="CM30" s="160">
        <v>5.208333333333333E-4</v>
      </c>
      <c r="CN30" s="160">
        <v>0.0019444444444444444</v>
      </c>
      <c r="CO30" s="197"/>
      <c r="CP30" s="160">
        <v>0.004861111111111111</v>
      </c>
      <c r="CQ30" s="160">
        <v>0.006944444444444444</v>
      </c>
      <c r="CR30" s="160">
        <v>0.008888888888888889</v>
      </c>
      <c r="CS30" s="160">
        <v>0.0125</v>
      </c>
      <c r="CT30" s="160">
        <v>0.013020833333333334</v>
      </c>
      <c r="CU30" s="151">
        <v>132.0</v>
      </c>
      <c r="CV30" s="151">
        <v>73.0</v>
      </c>
      <c r="CW30" s="151">
        <v>59.0</v>
      </c>
      <c r="CX30" s="151">
        <v>93.0</v>
      </c>
      <c r="CY30" s="213">
        <f t="shared" si="8"/>
        <v>92.66666667</v>
      </c>
      <c r="CZ30" s="151">
        <v>63.0</v>
      </c>
      <c r="DA30" s="151">
        <v>32.0</v>
      </c>
      <c r="DB30" s="151">
        <v>31.0</v>
      </c>
      <c r="DC30" s="151">
        <v>42.0</v>
      </c>
      <c r="DD30" s="213">
        <f t="shared" si="15"/>
        <v>42.33333333</v>
      </c>
      <c r="DE30" s="151">
        <v>211.0</v>
      </c>
      <c r="DF30" s="151">
        <v>123.0</v>
      </c>
      <c r="DG30" s="160">
        <v>0.0046875</v>
      </c>
      <c r="DH30" s="202">
        <f t="shared" si="16"/>
        <v>152.3333333</v>
      </c>
      <c r="DI30" s="151">
        <v>86.0</v>
      </c>
      <c r="DJ30" s="151">
        <v>37.0</v>
      </c>
      <c r="DK30" s="160">
        <v>0.0015046296296296296</v>
      </c>
      <c r="DL30" s="203">
        <f t="shared" si="9"/>
        <v>53.33333333</v>
      </c>
      <c r="DM30" s="151">
        <v>124.0</v>
      </c>
      <c r="DN30" s="151">
        <v>210.0</v>
      </c>
      <c r="DO30" s="160">
        <v>0.004768518518518518</v>
      </c>
      <c r="DP30" s="202">
        <f t="shared" si="17"/>
        <v>152.6666667</v>
      </c>
      <c r="DQ30" s="151">
        <v>36.0</v>
      </c>
      <c r="DR30" s="151">
        <v>87.0</v>
      </c>
      <c r="DS30" s="160">
        <v>0.0012962962962962963</v>
      </c>
      <c r="DT30" s="202">
        <f t="shared" si="18"/>
        <v>53</v>
      </c>
      <c r="DU30" s="151">
        <v>183.0</v>
      </c>
      <c r="DV30" s="151">
        <v>110.0</v>
      </c>
      <c r="DW30" s="151">
        <v>140.0</v>
      </c>
      <c r="DX30" s="151">
        <v>79.0</v>
      </c>
      <c r="EA30" s="153"/>
      <c r="EB30" s="150" t="s">
        <v>518</v>
      </c>
      <c r="EC30" s="150" t="s">
        <v>519</v>
      </c>
      <c r="ED30" s="151">
        <v>3.0</v>
      </c>
      <c r="EE30" s="151">
        <v>3.0</v>
      </c>
      <c r="EF30" s="150" t="s">
        <v>520</v>
      </c>
      <c r="EG30" s="150" t="s">
        <v>521</v>
      </c>
      <c r="EH30" s="151">
        <v>0.0</v>
      </c>
      <c r="EI30" s="151">
        <v>3.0</v>
      </c>
      <c r="EJ30" s="151">
        <v>3.0</v>
      </c>
      <c r="EK30" s="150" t="s">
        <v>521</v>
      </c>
      <c r="EL30" s="150" t="s">
        <v>522</v>
      </c>
      <c r="EM30" s="151">
        <v>0.0</v>
      </c>
      <c r="EN30" s="150" t="s">
        <v>523</v>
      </c>
      <c r="EO30" s="151">
        <v>0.0</v>
      </c>
      <c r="EP30" s="151">
        <v>0.0</v>
      </c>
      <c r="EQ30" s="151">
        <v>2.0</v>
      </c>
      <c r="ER30" s="151">
        <v>2.0</v>
      </c>
      <c r="ES30" s="151">
        <v>0.0</v>
      </c>
      <c r="ET30" s="151">
        <v>0.0</v>
      </c>
      <c r="EU30" s="151">
        <v>0.0</v>
      </c>
      <c r="EV30" s="151">
        <v>0.0</v>
      </c>
      <c r="EW30" s="151">
        <v>0.0</v>
      </c>
      <c r="EX30" s="151">
        <v>0.0</v>
      </c>
      <c r="EY30" s="151">
        <v>0.0</v>
      </c>
      <c r="EZ30" s="151">
        <v>0.0</v>
      </c>
      <c r="FA30" s="151">
        <v>10.0</v>
      </c>
      <c r="FB30" s="151">
        <v>38.0</v>
      </c>
      <c r="FC30" s="151">
        <v>24.0</v>
      </c>
      <c r="FD30" s="150" t="s">
        <v>524</v>
      </c>
      <c r="FE30" s="150"/>
      <c r="FF30" s="153"/>
      <c r="FG30" s="153"/>
      <c r="FH30" s="153"/>
      <c r="FI30" s="153"/>
      <c r="FJ30" s="153"/>
      <c r="FK30" s="153"/>
      <c r="FL30" s="153"/>
      <c r="FM30" s="153"/>
      <c r="FN30" s="153"/>
      <c r="FO30" s="153"/>
      <c r="FP30" s="153"/>
      <c r="FQ30" s="153"/>
      <c r="FR30" s="153"/>
      <c r="FS30" s="153"/>
      <c r="FT30" s="153"/>
      <c r="FU30" s="153"/>
      <c r="FV30" s="153"/>
      <c r="FW30" s="153"/>
      <c r="FX30" s="153"/>
      <c r="FY30" s="153"/>
      <c r="FZ30" s="153"/>
      <c r="GA30" s="153"/>
      <c r="GB30" s="153"/>
      <c r="GC30" s="153"/>
      <c r="GD30" s="153"/>
      <c r="GE30" s="153"/>
      <c r="GF30" s="153"/>
      <c r="GG30" s="153"/>
      <c r="GH30" s="153"/>
      <c r="GI30" s="153"/>
      <c r="GJ30" s="153"/>
      <c r="GK30" s="153"/>
      <c r="GL30" s="153"/>
      <c r="GM30" s="153"/>
      <c r="GN30" s="153"/>
      <c r="GO30" s="153"/>
      <c r="GP30" s="153"/>
      <c r="GQ30" s="153"/>
      <c r="GR30" s="153"/>
      <c r="GS30" s="153"/>
      <c r="GT30" s="153"/>
      <c r="GU30" s="153"/>
      <c r="GV30" s="153"/>
      <c r="GW30" s="153"/>
      <c r="GX30" s="153"/>
      <c r="GY30" s="153"/>
      <c r="GZ30" s="153"/>
      <c r="HA30" s="153"/>
      <c r="HB30" s="153"/>
      <c r="HC30" s="153"/>
      <c r="HD30" s="153"/>
      <c r="HE30" s="153"/>
      <c r="HF30" s="153"/>
      <c r="HG30" s="153"/>
      <c r="HH30" s="153"/>
      <c r="HI30" s="153"/>
      <c r="HJ30" s="153"/>
      <c r="HK30" s="153"/>
      <c r="HL30" s="153"/>
      <c r="HM30" s="153"/>
      <c r="HN30" s="153"/>
      <c r="HO30" s="153"/>
      <c r="HP30" s="153"/>
      <c r="HQ30" s="153"/>
      <c r="HR30" s="153"/>
      <c r="HS30" s="153"/>
      <c r="HT30" s="153"/>
      <c r="HU30" s="153"/>
      <c r="HV30" s="153"/>
      <c r="HW30" s="153"/>
      <c r="HX30" s="153"/>
      <c r="HY30" s="153"/>
      <c r="HZ30" s="153"/>
      <c r="IA30" s="153"/>
      <c r="IB30" s="153"/>
      <c r="IC30" s="153"/>
      <c r="ID30" s="153"/>
      <c r="IE30" s="153"/>
      <c r="IF30" s="153"/>
      <c r="IG30" s="153"/>
      <c r="IH30" s="153"/>
      <c r="II30" s="153"/>
      <c r="IJ30" s="153"/>
      <c r="IK30" s="153"/>
      <c r="IL30" s="153"/>
      <c r="IM30" s="153"/>
      <c r="IN30" s="153"/>
      <c r="IO30" s="153"/>
      <c r="IP30" s="153"/>
      <c r="IQ30" s="153"/>
      <c r="IR30" s="153"/>
      <c r="IS30" s="153"/>
      <c r="IT30" s="153"/>
      <c r="IU30" s="153"/>
      <c r="IV30" s="153"/>
      <c r="IW30" s="153"/>
      <c r="IX30" s="153"/>
      <c r="IY30" s="153"/>
      <c r="IZ30" s="153"/>
      <c r="JA30" s="153"/>
      <c r="JB30" s="153"/>
      <c r="JC30" s="153"/>
      <c r="JD30" s="153"/>
      <c r="JE30" s="153"/>
      <c r="JF30" s="153"/>
      <c r="JG30" s="153"/>
      <c r="JH30" s="153"/>
      <c r="JI30" s="153"/>
      <c r="JJ30" s="153"/>
      <c r="JK30" s="153"/>
      <c r="JL30" s="153"/>
      <c r="JM30" s="153"/>
      <c r="JN30" s="153"/>
      <c r="JO30" s="153"/>
      <c r="JP30" s="153"/>
      <c r="JQ30" s="153"/>
      <c r="JR30" s="153"/>
      <c r="JS30" s="153"/>
      <c r="JT30" s="153"/>
      <c r="JU30" s="153"/>
      <c r="JV30" s="153"/>
      <c r="JW30" s="153"/>
      <c r="JX30" s="153"/>
      <c r="JY30" s="153"/>
      <c r="JZ30" s="153"/>
      <c r="KA30" s="153"/>
      <c r="KB30" s="153"/>
      <c r="KC30" s="153"/>
      <c r="KD30" s="150" t="s">
        <v>525</v>
      </c>
      <c r="KE30" s="153"/>
      <c r="KF30" s="153"/>
      <c r="KG30" s="153"/>
      <c r="KH30" s="151">
        <f t="shared" si="6"/>
        <v>334</v>
      </c>
      <c r="KI30" s="151">
        <v>146.0</v>
      </c>
      <c r="KJ30" s="151">
        <v>137.0</v>
      </c>
      <c r="KK30" s="151">
        <v>8.0</v>
      </c>
      <c r="KL30" s="151">
        <v>1.0</v>
      </c>
      <c r="KM30" s="150" t="s">
        <v>518</v>
      </c>
      <c r="KN30" s="153"/>
      <c r="KO30" s="153"/>
      <c r="KP30" s="153"/>
      <c r="KQ30" s="153"/>
      <c r="KR30" s="153"/>
      <c r="KS30" s="153"/>
      <c r="KT30" s="153"/>
      <c r="KU30" s="153"/>
      <c r="KV30" s="153"/>
      <c r="KW30" s="153"/>
      <c r="KX30" s="153"/>
      <c r="KY30" s="153"/>
      <c r="KZ30" s="153"/>
      <c r="LA30" s="153"/>
      <c r="LB30" s="153"/>
      <c r="LC30" s="153"/>
      <c r="LD30" s="153"/>
      <c r="LE30" s="153"/>
      <c r="LF30" s="153"/>
      <c r="LG30" s="153"/>
      <c r="LH30" s="153"/>
      <c r="LI30" s="153"/>
      <c r="LJ30" s="153"/>
      <c r="LK30" s="153"/>
      <c r="LL30" s="153"/>
      <c r="LM30" s="153"/>
      <c r="LN30" s="153"/>
      <c r="LO30" s="153"/>
      <c r="LP30" s="153"/>
      <c r="LQ30" s="153"/>
      <c r="LR30" s="153"/>
      <c r="LS30" s="153"/>
      <c r="LT30" s="153"/>
      <c r="LU30" s="153"/>
      <c r="LV30" s="153"/>
      <c r="LW30" s="153"/>
      <c r="LX30" s="153"/>
      <c r="LY30" s="153"/>
      <c r="LZ30" s="153"/>
      <c r="MA30" s="153"/>
      <c r="MB30" s="153"/>
      <c r="MC30" s="153"/>
      <c r="MD30" s="153"/>
      <c r="ME30" s="153"/>
      <c r="MF30" s="153"/>
      <c r="MG30" s="153"/>
      <c r="MH30" s="153"/>
      <c r="MI30" s="153"/>
      <c r="MJ30" s="150" t="s">
        <v>500</v>
      </c>
      <c r="MK30" s="150" t="s">
        <v>500</v>
      </c>
      <c r="ML30" s="150" t="s">
        <v>500</v>
      </c>
    </row>
    <row r="31">
      <c r="A31" s="98" t="s">
        <v>48</v>
      </c>
      <c r="B31" s="14"/>
      <c r="C31" s="151">
        <v>8.0</v>
      </c>
      <c r="D31" s="151">
        <v>1.0</v>
      </c>
      <c r="E31" s="150" t="s">
        <v>443</v>
      </c>
      <c r="F31" s="154">
        <v>42528.0</v>
      </c>
      <c r="G31" s="150" t="s">
        <v>446</v>
      </c>
      <c r="H31" s="153"/>
      <c r="I31" s="9" t="s">
        <v>15</v>
      </c>
      <c r="J31" s="194">
        <v>23.0</v>
      </c>
      <c r="K31" s="9" t="s">
        <v>15</v>
      </c>
      <c r="L31" s="9" t="s">
        <v>15</v>
      </c>
      <c r="M31" s="9" t="s">
        <v>15</v>
      </c>
      <c r="N31" s="156">
        <v>0.009247685185185185</v>
      </c>
      <c r="O31" s="201">
        <f t="shared" si="14"/>
        <v>13.31666667</v>
      </c>
      <c r="P31" s="151">
        <v>317.0</v>
      </c>
      <c r="Q31" s="154">
        <v>42536.0</v>
      </c>
      <c r="R31" s="155">
        <v>0.5541666666666667</v>
      </c>
      <c r="S31" s="155">
        <v>0.5569444444444445</v>
      </c>
      <c r="T31" s="155">
        <v>0.5631944444444444</v>
      </c>
      <c r="U31" s="154">
        <v>42536.0</v>
      </c>
      <c r="V31" s="154">
        <v>42536.0</v>
      </c>
      <c r="W31" s="155">
        <v>0.7493055555555556</v>
      </c>
      <c r="X31" s="155">
        <v>0.7576388888888889</v>
      </c>
      <c r="Y31" s="155">
        <v>0.7604166666666666</v>
      </c>
      <c r="Z31" s="156">
        <v>0.011111111111111112</v>
      </c>
      <c r="AA31" s="157"/>
      <c r="AB31" s="157"/>
      <c r="AC31" s="157"/>
      <c r="AD31" s="157"/>
      <c r="AE31" s="157"/>
      <c r="AF31" s="157"/>
      <c r="AG31" s="157"/>
      <c r="AH31" s="157"/>
      <c r="AI31" s="157"/>
      <c r="AJ31" s="157"/>
      <c r="AK31" s="157"/>
      <c r="AL31" s="157"/>
      <c r="AM31" s="157"/>
      <c r="AN31" s="157"/>
      <c r="AO31" s="151">
        <v>1.2</v>
      </c>
      <c r="AP31" s="151">
        <v>2.6</v>
      </c>
      <c r="AQ31" s="151">
        <v>0.0</v>
      </c>
      <c r="AR31" s="151">
        <v>0.0</v>
      </c>
      <c r="AS31" s="151">
        <v>0.0</v>
      </c>
      <c r="AT31" s="155">
        <v>0.5125</v>
      </c>
      <c r="AU31" s="151">
        <v>7.389</v>
      </c>
      <c r="AV31" s="151">
        <v>40.6</v>
      </c>
      <c r="AW31" s="151">
        <v>131.0</v>
      </c>
      <c r="AX31" s="151">
        <v>24.5</v>
      </c>
      <c r="AY31" s="151">
        <v>139.0</v>
      </c>
      <c r="AZ31" s="151">
        <v>4.2</v>
      </c>
      <c r="BA31" s="151">
        <v>1.34</v>
      </c>
      <c r="BB31" s="151">
        <v>179.0</v>
      </c>
      <c r="BC31" s="151">
        <v>11.6</v>
      </c>
      <c r="BD31" s="151">
        <v>13.3</v>
      </c>
      <c r="BE31" s="151">
        <v>1.7</v>
      </c>
      <c r="BF31" s="155">
        <v>0.5708333333333333</v>
      </c>
      <c r="BG31" s="158"/>
      <c r="BH31" s="151">
        <v>7.409</v>
      </c>
      <c r="BI31" s="151">
        <v>41.5</v>
      </c>
      <c r="BJ31" s="151">
        <v>396.0</v>
      </c>
      <c r="BK31" s="151">
        <v>26.3</v>
      </c>
      <c r="BL31" s="151">
        <v>151.0</v>
      </c>
      <c r="BM31" s="151">
        <v>3.0</v>
      </c>
      <c r="BN31" s="151">
        <v>1.05</v>
      </c>
      <c r="BO31" s="151">
        <v>159.0</v>
      </c>
      <c r="BP31" s="159">
        <v>13.3</v>
      </c>
      <c r="BQ31" s="158"/>
      <c r="BR31" s="153"/>
      <c r="BS31" s="153"/>
      <c r="BT31" s="153"/>
      <c r="BU31" s="153"/>
      <c r="BV31" s="153"/>
      <c r="BW31" s="153"/>
      <c r="BX31" s="153"/>
      <c r="BY31" s="153"/>
      <c r="BZ31" s="153"/>
      <c r="CA31" s="153"/>
      <c r="CB31" s="158"/>
      <c r="CC31" s="153"/>
      <c r="CD31" s="153"/>
      <c r="CE31" s="153"/>
      <c r="CF31" s="153"/>
      <c r="CG31" s="153"/>
      <c r="CH31" s="153"/>
      <c r="CI31" s="153"/>
      <c r="CJ31" s="153"/>
      <c r="CK31" s="153"/>
      <c r="CL31" s="153"/>
      <c r="CM31" s="160">
        <v>5.787037037037037E-4</v>
      </c>
      <c r="CN31" s="160">
        <v>0.0027546296296296294</v>
      </c>
      <c r="CO31" s="157"/>
      <c r="CP31" s="156">
        <v>0.025</v>
      </c>
      <c r="CQ31" s="160">
        <v>0.027083333333333334</v>
      </c>
      <c r="CR31" s="160">
        <v>0.029837962962962962</v>
      </c>
      <c r="CS31" s="160">
        <v>0.03263888888888889</v>
      </c>
      <c r="CT31" s="160">
        <v>0.03340277777777778</v>
      </c>
      <c r="CU31" s="151">
        <v>146.0</v>
      </c>
      <c r="CV31" s="151">
        <v>76.0</v>
      </c>
      <c r="CW31" s="151">
        <v>70.0</v>
      </c>
      <c r="CX31" s="151">
        <v>99.0</v>
      </c>
      <c r="CY31" s="151">
        <f t="shared" si="8"/>
        <v>99.33333333</v>
      </c>
      <c r="CZ31" s="151">
        <v>96.0</v>
      </c>
      <c r="DA31" s="151">
        <v>58.0</v>
      </c>
      <c r="DB31" s="151">
        <v>38.0</v>
      </c>
      <c r="DC31" s="151">
        <v>71.0</v>
      </c>
      <c r="DD31" s="151">
        <f t="shared" si="15"/>
        <v>70.66666667</v>
      </c>
      <c r="DE31" s="151">
        <v>268.0</v>
      </c>
      <c r="DF31" s="151">
        <v>125.0</v>
      </c>
      <c r="DG31" s="156">
        <v>0.006238425925925926</v>
      </c>
      <c r="DH31" s="151">
        <f t="shared" si="16"/>
        <v>172.6666667</v>
      </c>
      <c r="DI31" s="151">
        <v>103.0</v>
      </c>
      <c r="DJ31" s="151">
        <v>41.0</v>
      </c>
      <c r="DK31" s="160">
        <v>0.0026157407407407405</v>
      </c>
      <c r="DL31" s="203">
        <f t="shared" si="9"/>
        <v>61.66666667</v>
      </c>
      <c r="DM31" s="151">
        <v>125.0</v>
      </c>
      <c r="DN31" s="151">
        <v>268.0</v>
      </c>
      <c r="DO31" s="160">
        <v>0.006238425925925926</v>
      </c>
      <c r="DP31" s="151">
        <f t="shared" si="17"/>
        <v>172.6666667</v>
      </c>
      <c r="DQ31" s="151">
        <v>37.0</v>
      </c>
      <c r="DR31" s="151">
        <v>105.0</v>
      </c>
      <c r="DS31" s="160">
        <v>0.001851851851851852</v>
      </c>
      <c r="DT31" s="151">
        <f t="shared" si="18"/>
        <v>59.66666667</v>
      </c>
      <c r="DU31" s="151">
        <v>131.0</v>
      </c>
      <c r="DV31" s="151">
        <v>69.0</v>
      </c>
      <c r="DW31" s="150" t="s">
        <v>500</v>
      </c>
      <c r="DX31" s="150" t="s">
        <v>500</v>
      </c>
      <c r="EA31" s="153"/>
      <c r="EB31" s="150" t="s">
        <v>527</v>
      </c>
      <c r="EC31" s="151">
        <v>0.0</v>
      </c>
      <c r="ED31" s="151">
        <v>1.0</v>
      </c>
      <c r="EE31" s="151">
        <v>3.0</v>
      </c>
      <c r="EF31" s="151">
        <v>4.0</v>
      </c>
      <c r="EG31" s="151">
        <v>3.0</v>
      </c>
      <c r="EH31" s="151">
        <v>0.0</v>
      </c>
      <c r="EI31" s="151">
        <v>3.0</v>
      </c>
      <c r="EJ31" s="151">
        <v>3.0</v>
      </c>
      <c r="EK31" s="151">
        <v>0.0</v>
      </c>
      <c r="EL31" s="151">
        <v>0.0</v>
      </c>
      <c r="EM31" s="151">
        <v>0.0</v>
      </c>
      <c r="EN31" s="151">
        <v>9.0</v>
      </c>
      <c r="EO31" s="151">
        <v>0.0</v>
      </c>
      <c r="EP31" s="151">
        <v>0.0</v>
      </c>
      <c r="EQ31" s="151">
        <v>4.0</v>
      </c>
      <c r="ER31" s="151">
        <v>4.0</v>
      </c>
      <c r="ES31" s="151">
        <v>0.0</v>
      </c>
      <c r="ET31" s="151">
        <v>0.0</v>
      </c>
      <c r="EU31" s="151">
        <v>0.0</v>
      </c>
      <c r="EV31" s="151">
        <v>0.0</v>
      </c>
      <c r="EW31" s="151">
        <v>0.0</v>
      </c>
      <c r="EX31" s="151">
        <v>0.0</v>
      </c>
      <c r="EY31" s="151">
        <v>0.0</v>
      </c>
      <c r="EZ31" s="151">
        <v>0.0</v>
      </c>
      <c r="FA31" s="151">
        <v>10.0</v>
      </c>
      <c r="FB31" s="151">
        <v>30.0</v>
      </c>
      <c r="FC31" s="151">
        <v>16.0</v>
      </c>
      <c r="FD31" s="150" t="s">
        <v>528</v>
      </c>
      <c r="FE31" s="153"/>
      <c r="FF31" s="153"/>
      <c r="FG31" s="153"/>
      <c r="FH31" s="153"/>
      <c r="FI31" s="153"/>
      <c r="FJ31" s="153"/>
      <c r="FK31" s="153"/>
      <c r="FL31" s="153"/>
      <c r="FM31" s="153"/>
      <c r="FN31" s="153"/>
      <c r="FO31" s="153"/>
      <c r="FP31" s="153"/>
      <c r="FQ31" s="153"/>
      <c r="FR31" s="153"/>
      <c r="FS31" s="153"/>
      <c r="FT31" s="153"/>
      <c r="FU31" s="153"/>
      <c r="FV31" s="153"/>
      <c r="FW31" s="153"/>
      <c r="FX31" s="153"/>
      <c r="FY31" s="153"/>
      <c r="FZ31" s="153"/>
      <c r="GA31" s="153"/>
      <c r="GB31" s="153"/>
      <c r="GC31" s="153"/>
      <c r="GD31" s="153"/>
      <c r="GE31" s="153"/>
      <c r="GF31" s="153"/>
      <c r="GG31" s="153"/>
      <c r="GH31" s="153"/>
      <c r="GI31" s="153"/>
      <c r="GJ31" s="153"/>
      <c r="GK31" s="153"/>
      <c r="GL31" s="153"/>
      <c r="GM31" s="153"/>
      <c r="GN31" s="153"/>
      <c r="GO31" s="153"/>
      <c r="GP31" s="153"/>
      <c r="GQ31" s="153"/>
      <c r="GR31" s="153"/>
      <c r="GS31" s="153"/>
      <c r="GT31" s="153"/>
      <c r="GU31" s="153"/>
      <c r="GV31" s="153"/>
      <c r="GW31" s="153"/>
      <c r="GX31" s="153"/>
      <c r="GY31" s="153"/>
      <c r="GZ31" s="153"/>
      <c r="HA31" s="153"/>
      <c r="HB31" s="153"/>
      <c r="HC31" s="153"/>
      <c r="HD31" s="153"/>
      <c r="HE31" s="153"/>
      <c r="HF31" s="153"/>
      <c r="HG31" s="153"/>
      <c r="HH31" s="153"/>
      <c r="HI31" s="153"/>
      <c r="HJ31" s="153"/>
      <c r="HK31" s="153"/>
      <c r="HL31" s="153"/>
      <c r="HM31" s="153"/>
      <c r="HN31" s="153"/>
      <c r="HO31" s="153"/>
      <c r="HP31" s="153"/>
      <c r="HQ31" s="153"/>
      <c r="HR31" s="153"/>
      <c r="HS31" s="153"/>
      <c r="HT31" s="153"/>
      <c r="HU31" s="153"/>
      <c r="HV31" s="153"/>
      <c r="HW31" s="153"/>
      <c r="HX31" s="153"/>
      <c r="HY31" s="153"/>
      <c r="HZ31" s="153"/>
      <c r="IA31" s="153"/>
      <c r="IB31" s="153"/>
      <c r="IC31" s="153"/>
      <c r="ID31" s="153"/>
      <c r="IE31" s="153"/>
      <c r="IF31" s="153"/>
      <c r="IG31" s="153"/>
      <c r="IH31" s="153"/>
      <c r="II31" s="153"/>
      <c r="IJ31" s="153"/>
      <c r="IK31" s="153"/>
      <c r="IL31" s="153"/>
      <c r="IM31" s="153"/>
      <c r="IN31" s="153"/>
      <c r="IO31" s="153"/>
      <c r="IP31" s="153"/>
      <c r="IQ31" s="153"/>
      <c r="IR31" s="153"/>
      <c r="IS31" s="153"/>
      <c r="IT31" s="153"/>
      <c r="IU31" s="153"/>
      <c r="IV31" s="153"/>
      <c r="IW31" s="153"/>
      <c r="IX31" s="153"/>
      <c r="IY31" s="153"/>
      <c r="IZ31" s="153"/>
      <c r="JA31" s="153"/>
      <c r="JB31" s="153"/>
      <c r="JC31" s="153"/>
      <c r="JD31" s="153"/>
      <c r="JE31" s="153"/>
      <c r="JF31" s="153"/>
      <c r="JG31" s="153"/>
      <c r="JH31" s="153"/>
      <c r="JI31" s="153"/>
      <c r="JJ31" s="153"/>
      <c r="JK31" s="153"/>
      <c r="JL31" s="153"/>
      <c r="JM31" s="153"/>
      <c r="JN31" s="153"/>
      <c r="JO31" s="153"/>
      <c r="JP31" s="153"/>
      <c r="JQ31" s="153"/>
      <c r="JR31" s="153"/>
      <c r="JS31" s="153"/>
      <c r="JT31" s="153"/>
      <c r="JU31" s="153"/>
      <c r="JV31" s="153"/>
      <c r="JW31" s="153"/>
      <c r="JX31" s="153"/>
      <c r="JY31" s="153"/>
      <c r="JZ31" s="153"/>
      <c r="KA31" s="153"/>
      <c r="KB31" s="153"/>
      <c r="KC31" s="153"/>
      <c r="KD31" s="150" t="s">
        <v>525</v>
      </c>
      <c r="KE31" s="153"/>
      <c r="KF31" s="153"/>
      <c r="KG31" s="153"/>
      <c r="KH31" s="151">
        <f t="shared" si="6"/>
        <v>317</v>
      </c>
      <c r="KI31" s="151">
        <v>179.0</v>
      </c>
      <c r="KJ31" s="151">
        <v>159.0</v>
      </c>
      <c r="KK31" s="151">
        <v>8.0</v>
      </c>
      <c r="KL31" s="151">
        <v>1.0</v>
      </c>
      <c r="KM31" s="150" t="s">
        <v>527</v>
      </c>
      <c r="KN31" s="153"/>
      <c r="KO31" s="153"/>
      <c r="KP31" s="153"/>
      <c r="KQ31" s="153"/>
      <c r="KR31" s="153"/>
      <c r="KS31" s="153"/>
      <c r="KT31" s="153"/>
      <c r="KU31" s="153"/>
      <c r="KV31" s="153"/>
      <c r="KW31" s="153"/>
      <c r="KX31" s="153"/>
      <c r="KY31" s="153"/>
      <c r="KZ31" s="153"/>
      <c r="LA31" s="153"/>
      <c r="LB31" s="153"/>
      <c r="LC31" s="153"/>
      <c r="LD31" s="153"/>
      <c r="LE31" s="153"/>
      <c r="LF31" s="153"/>
      <c r="LG31" s="153"/>
      <c r="LH31" s="153"/>
      <c r="LI31" s="153"/>
      <c r="LJ31" s="153"/>
      <c r="LK31" s="153"/>
      <c r="LL31" s="153"/>
      <c r="LM31" s="153"/>
      <c r="LN31" s="153"/>
      <c r="LO31" s="153"/>
      <c r="LP31" s="153"/>
      <c r="LQ31" s="153"/>
      <c r="LR31" s="153"/>
      <c r="LS31" s="153"/>
      <c r="LT31" s="153"/>
      <c r="LU31" s="153"/>
      <c r="LV31" s="153"/>
      <c r="LW31" s="153"/>
      <c r="LX31" s="153"/>
      <c r="LY31" s="153"/>
      <c r="LZ31" s="153"/>
      <c r="MA31" s="153"/>
      <c r="MB31" s="153"/>
      <c r="MC31" s="153"/>
      <c r="MD31" s="153"/>
      <c r="ME31" s="153"/>
      <c r="MF31" s="153"/>
      <c r="MG31" s="153"/>
      <c r="MH31" s="153"/>
      <c r="MI31" s="153"/>
      <c r="MJ31" s="150" t="s">
        <v>500</v>
      </c>
      <c r="MK31" s="150" t="s">
        <v>500</v>
      </c>
      <c r="ML31" s="150" t="s">
        <v>500</v>
      </c>
    </row>
    <row r="32" ht="27.0" customHeight="1">
      <c r="A32" s="98" t="s">
        <v>49</v>
      </c>
      <c r="B32" s="14"/>
      <c r="C32" s="151">
        <v>8.0</v>
      </c>
      <c r="D32" s="153"/>
      <c r="E32" s="150" t="s">
        <v>443</v>
      </c>
      <c r="F32" s="200">
        <v>42298.0</v>
      </c>
      <c r="G32" s="150" t="s">
        <v>446</v>
      </c>
      <c r="H32" s="150" t="s">
        <v>530</v>
      </c>
      <c r="I32" s="9" t="s">
        <v>15</v>
      </c>
      <c r="J32" s="194">
        <v>24.0</v>
      </c>
      <c r="K32" s="9" t="s">
        <v>15</v>
      </c>
      <c r="L32" s="9" t="s">
        <v>15</v>
      </c>
      <c r="M32" s="9" t="s">
        <v>15</v>
      </c>
      <c r="N32" s="156">
        <v>0.011400462962962963</v>
      </c>
      <c r="O32" s="201">
        <f t="shared" si="14"/>
        <v>16.41666667</v>
      </c>
      <c r="P32" s="151">
        <v>332.0</v>
      </c>
      <c r="Q32" s="200">
        <v>42304.0</v>
      </c>
      <c r="R32" s="155">
        <v>0.5055555555555555</v>
      </c>
      <c r="S32" s="155">
        <v>0.5070949074074074</v>
      </c>
      <c r="T32" s="155">
        <v>0.5116898148148148</v>
      </c>
      <c r="U32" s="158"/>
      <c r="V32" s="200">
        <v>42304.0</v>
      </c>
      <c r="W32" s="155">
        <v>0.6895833333333333</v>
      </c>
      <c r="X32" s="155">
        <v>0.6986689814814815</v>
      </c>
      <c r="Y32" s="155">
        <v>0.7014467592592593</v>
      </c>
      <c r="Z32" s="151">
        <v>15.0</v>
      </c>
      <c r="AA32" s="150"/>
      <c r="AB32" s="150"/>
      <c r="AC32" s="150"/>
      <c r="AD32" s="150"/>
      <c r="AE32" s="150"/>
      <c r="AF32" s="150"/>
      <c r="AG32" s="150"/>
      <c r="AH32" s="150"/>
      <c r="AI32" s="150"/>
      <c r="AJ32" s="150"/>
      <c r="AK32" s="150"/>
      <c r="AL32" s="150"/>
      <c r="AM32" s="150"/>
      <c r="AN32" s="150"/>
      <c r="AO32" s="151">
        <v>1.2</v>
      </c>
      <c r="AP32" s="151">
        <v>5.58</v>
      </c>
      <c r="AQ32" s="151">
        <v>0.0</v>
      </c>
      <c r="AR32" s="151">
        <v>0.0</v>
      </c>
      <c r="AS32" s="151">
        <v>0.0</v>
      </c>
      <c r="AT32" s="155">
        <v>0.4888888888888889</v>
      </c>
      <c r="AU32" s="151">
        <v>7.473</v>
      </c>
      <c r="AV32" s="151">
        <v>37.6</v>
      </c>
      <c r="AW32" s="151">
        <v>135.0</v>
      </c>
      <c r="AX32" s="151">
        <v>27.6</v>
      </c>
      <c r="AY32" s="151">
        <v>137.0</v>
      </c>
      <c r="AZ32" s="151">
        <v>4.1</v>
      </c>
      <c r="BA32" s="151">
        <v>1.4</v>
      </c>
      <c r="BB32" s="151">
        <v>175.0</v>
      </c>
      <c r="BC32" s="151">
        <v>12.2</v>
      </c>
      <c r="BD32" s="151">
        <v>12.9</v>
      </c>
      <c r="BE32" s="151">
        <v>0.7</v>
      </c>
      <c r="BF32" s="155">
        <v>0.5194444444444445</v>
      </c>
      <c r="BG32" s="158"/>
      <c r="BH32" s="151">
        <v>7.308</v>
      </c>
      <c r="BI32" s="151">
        <v>45.5</v>
      </c>
      <c r="BJ32" s="151">
        <v>97.0</v>
      </c>
      <c r="BK32" s="151">
        <v>22.8</v>
      </c>
      <c r="BL32" s="151">
        <v>145.0</v>
      </c>
      <c r="BM32" s="151">
        <v>2.9</v>
      </c>
      <c r="BN32" s="151">
        <v>1.19</v>
      </c>
      <c r="BO32" s="151">
        <v>142.0</v>
      </c>
      <c r="BP32" s="151">
        <v>12.9</v>
      </c>
      <c r="BQ32" s="158"/>
      <c r="BR32" s="153"/>
      <c r="BS32" s="153"/>
      <c r="BT32" s="153"/>
      <c r="BU32" s="153"/>
      <c r="BV32" s="153"/>
      <c r="BW32" s="153"/>
      <c r="BX32" s="153"/>
      <c r="BY32" s="153"/>
      <c r="BZ32" s="153"/>
      <c r="CA32" s="153"/>
      <c r="CB32" s="158"/>
      <c r="CC32" s="153"/>
      <c r="CD32" s="153"/>
      <c r="CE32" s="153"/>
      <c r="CF32" s="153"/>
      <c r="CG32" s="153"/>
      <c r="CH32" s="153"/>
      <c r="CI32" s="153"/>
      <c r="CJ32" s="153"/>
      <c r="CK32" s="153"/>
      <c r="CL32" s="153"/>
      <c r="CM32" s="160">
        <v>4.62962962962963E-4</v>
      </c>
      <c r="CN32" s="160">
        <v>0.0015393518518518519</v>
      </c>
      <c r="CO32" s="197"/>
      <c r="CP32" s="160">
        <v>0.005381944444444444</v>
      </c>
      <c r="CQ32" s="160">
        <v>0.007638888888888889</v>
      </c>
      <c r="CR32" s="160">
        <v>0.00917824074074074</v>
      </c>
      <c r="CS32" s="160">
        <v>0.013194444444444444</v>
      </c>
      <c r="CT32" s="160">
        <v>0.013773148148148149</v>
      </c>
      <c r="CU32" s="151">
        <v>139.0</v>
      </c>
      <c r="CV32" s="151">
        <v>91.0</v>
      </c>
      <c r="CW32" s="151">
        <v>48.0</v>
      </c>
      <c r="CX32" s="151">
        <v>107.0</v>
      </c>
      <c r="CY32" s="151">
        <f t="shared" si="8"/>
        <v>107</v>
      </c>
      <c r="CZ32" s="151">
        <v>57.0</v>
      </c>
      <c r="DA32" s="151">
        <v>48.0</v>
      </c>
      <c r="DB32" s="151">
        <v>9.0</v>
      </c>
      <c r="DC32" s="151">
        <v>51.0</v>
      </c>
      <c r="DD32" s="151">
        <f t="shared" si="15"/>
        <v>51</v>
      </c>
      <c r="DE32" s="151">
        <v>203.0</v>
      </c>
      <c r="DF32" s="151">
        <v>132.0</v>
      </c>
      <c r="DG32" s="160">
        <v>0.005671296296296297</v>
      </c>
      <c r="DH32" s="202">
        <f t="shared" si="16"/>
        <v>155.6666667</v>
      </c>
      <c r="DI32" s="151">
        <v>65.0</v>
      </c>
      <c r="DJ32" s="151">
        <v>33.0</v>
      </c>
      <c r="DK32" s="160">
        <v>0.0021180555555555558</v>
      </c>
      <c r="DL32" s="203">
        <f t="shared" si="9"/>
        <v>43.66666667</v>
      </c>
      <c r="DM32" s="151">
        <v>135.0</v>
      </c>
      <c r="DN32" s="151">
        <v>198.0</v>
      </c>
      <c r="DO32" s="160">
        <v>0.00619212962962963</v>
      </c>
      <c r="DP32" s="202">
        <f t="shared" si="17"/>
        <v>156</v>
      </c>
      <c r="DQ32" s="151">
        <v>32.0</v>
      </c>
      <c r="DR32" s="151">
        <v>67.0</v>
      </c>
      <c r="DS32" s="160">
        <v>0.0015046296296296296</v>
      </c>
      <c r="DT32" s="202">
        <f t="shared" si="18"/>
        <v>43.66666667</v>
      </c>
      <c r="DU32" s="151">
        <v>128.0</v>
      </c>
      <c r="DV32" s="151">
        <v>78.0</v>
      </c>
      <c r="DW32" s="151">
        <v>145.0</v>
      </c>
      <c r="DX32" s="151">
        <v>85.0</v>
      </c>
      <c r="EA32" s="153"/>
      <c r="EB32" s="150" t="s">
        <v>531</v>
      </c>
      <c r="EC32" s="151">
        <v>0.0</v>
      </c>
      <c r="ED32" s="150" t="s">
        <v>532</v>
      </c>
      <c r="EE32" s="151">
        <v>3.0</v>
      </c>
      <c r="EF32" s="150" t="s">
        <v>533</v>
      </c>
      <c r="EG32" s="151">
        <v>3.0</v>
      </c>
      <c r="EH32" s="151">
        <v>0.0</v>
      </c>
      <c r="EI32" s="151">
        <v>3.0</v>
      </c>
      <c r="EJ32" s="151">
        <v>3.0</v>
      </c>
      <c r="EK32" s="151">
        <v>0.0</v>
      </c>
      <c r="EL32" s="151">
        <v>0.0</v>
      </c>
      <c r="EM32" s="151">
        <v>0.0</v>
      </c>
      <c r="EN32" s="151">
        <v>12.0</v>
      </c>
      <c r="EO32" s="151">
        <v>0.0</v>
      </c>
      <c r="EP32" s="151">
        <v>0.0</v>
      </c>
      <c r="EQ32" s="151">
        <v>0.0</v>
      </c>
      <c r="ER32" s="151">
        <v>0.0</v>
      </c>
      <c r="ES32" s="151">
        <v>0.0</v>
      </c>
      <c r="ET32" s="151">
        <v>0.0</v>
      </c>
      <c r="EU32" s="151">
        <v>0.0</v>
      </c>
      <c r="EV32" s="151">
        <v>0.0</v>
      </c>
      <c r="EW32" s="151">
        <v>0.0</v>
      </c>
      <c r="EX32" s="151">
        <v>0.0</v>
      </c>
      <c r="EY32" s="151">
        <v>0.0</v>
      </c>
      <c r="EZ32" s="151">
        <v>0.0</v>
      </c>
      <c r="FA32" s="151">
        <v>10.0</v>
      </c>
      <c r="FB32" s="151">
        <v>25.0</v>
      </c>
      <c r="FC32" s="151">
        <v>23.0</v>
      </c>
      <c r="FD32" s="150" t="s">
        <v>534</v>
      </c>
      <c r="FE32" s="150"/>
      <c r="FF32" s="150"/>
      <c r="FG32" s="150"/>
      <c r="FH32" s="150"/>
      <c r="FI32" s="150"/>
      <c r="FJ32" s="150"/>
      <c r="FK32" s="150"/>
      <c r="FL32" s="150"/>
      <c r="FM32" s="150"/>
      <c r="FN32" s="150"/>
      <c r="FO32" s="150"/>
      <c r="FP32" s="150"/>
      <c r="FQ32" s="150"/>
      <c r="FR32" s="150"/>
      <c r="FS32" s="150"/>
      <c r="FT32" s="150"/>
      <c r="FU32" s="150"/>
      <c r="FV32" s="150"/>
      <c r="FW32" s="150"/>
      <c r="FX32" s="150"/>
      <c r="FY32" s="150"/>
      <c r="FZ32" s="150"/>
      <c r="GA32" s="150"/>
      <c r="GB32" s="150"/>
      <c r="GC32" s="150"/>
      <c r="GD32" s="150"/>
      <c r="GE32" s="150"/>
      <c r="GF32" s="150"/>
      <c r="GG32" s="150"/>
      <c r="GH32" s="150"/>
      <c r="GI32" s="150"/>
      <c r="GJ32" s="150"/>
      <c r="GK32" s="150"/>
      <c r="GL32" s="150"/>
      <c r="GM32" s="150"/>
      <c r="GN32" s="150"/>
      <c r="GO32" s="150"/>
      <c r="GP32" s="150"/>
      <c r="GQ32" s="150"/>
      <c r="GR32" s="150"/>
      <c r="GS32" s="150"/>
      <c r="GT32" s="150"/>
      <c r="GU32" s="150"/>
      <c r="GV32" s="150"/>
      <c r="GW32" s="150"/>
      <c r="GX32" s="150"/>
      <c r="GY32" s="150"/>
      <c r="GZ32" s="150"/>
      <c r="HA32" s="150"/>
      <c r="HB32" s="150"/>
      <c r="HC32" s="150"/>
      <c r="HD32" s="150"/>
      <c r="HE32" s="150"/>
      <c r="HF32" s="150"/>
      <c r="HG32" s="150"/>
      <c r="HH32" s="150"/>
      <c r="HI32" s="150"/>
      <c r="HJ32" s="150"/>
      <c r="HK32" s="150"/>
      <c r="HL32" s="150"/>
      <c r="HM32" s="150"/>
      <c r="HN32" s="150"/>
      <c r="HO32" s="150"/>
      <c r="HP32" s="150"/>
      <c r="HQ32" s="150"/>
      <c r="HR32" s="150"/>
      <c r="HS32" s="150"/>
      <c r="HT32" s="150"/>
      <c r="HU32" s="150"/>
      <c r="HV32" s="150"/>
      <c r="HW32" s="150"/>
      <c r="HX32" s="150"/>
      <c r="HY32" s="150"/>
      <c r="HZ32" s="150"/>
      <c r="IA32" s="150"/>
      <c r="IB32" s="150"/>
      <c r="IC32" s="150"/>
      <c r="ID32" s="150"/>
      <c r="IE32" s="150"/>
      <c r="IF32" s="150"/>
      <c r="IG32" s="150"/>
      <c r="IH32" s="150"/>
      <c r="II32" s="150"/>
      <c r="IJ32" s="150"/>
      <c r="IK32" s="150"/>
      <c r="IL32" s="150"/>
      <c r="IM32" s="150"/>
      <c r="IN32" s="150"/>
      <c r="IO32" s="150"/>
      <c r="IP32" s="150"/>
      <c r="IQ32" s="150"/>
      <c r="IR32" s="150"/>
      <c r="IS32" s="150"/>
      <c r="IT32" s="150"/>
      <c r="IU32" s="150"/>
      <c r="IV32" s="153"/>
      <c r="IW32" s="150"/>
      <c r="IX32" s="150"/>
      <c r="IY32" s="150"/>
      <c r="IZ32" s="150"/>
      <c r="JA32" s="150"/>
      <c r="JB32" s="150"/>
      <c r="JC32" s="150"/>
      <c r="JD32" s="153"/>
      <c r="JE32" s="150"/>
      <c r="JF32" s="150"/>
      <c r="JG32" s="150"/>
      <c r="JH32" s="150"/>
      <c r="JI32" s="150"/>
      <c r="JJ32" s="150"/>
      <c r="JK32" s="150"/>
      <c r="JL32" s="150"/>
      <c r="JM32" s="150"/>
      <c r="JN32" s="150"/>
      <c r="JO32" s="150"/>
      <c r="JP32" s="150"/>
      <c r="JQ32" s="150"/>
      <c r="JR32" s="150"/>
      <c r="JS32" s="150"/>
      <c r="JT32" s="153"/>
      <c r="JU32" s="153"/>
      <c r="JV32" s="153"/>
      <c r="JW32" s="153"/>
      <c r="JX32" s="200">
        <v>42290.0</v>
      </c>
      <c r="JY32" s="153"/>
      <c r="JZ32" s="153"/>
      <c r="KA32" s="153"/>
      <c r="KB32" s="153"/>
      <c r="KC32" s="153"/>
      <c r="KD32" s="150" t="s">
        <v>44</v>
      </c>
      <c r="KE32" s="153"/>
      <c r="KF32" s="153"/>
      <c r="KG32" s="153"/>
      <c r="KH32" s="151">
        <f t="shared" si="6"/>
        <v>332</v>
      </c>
      <c r="KI32" s="151">
        <v>175.0</v>
      </c>
      <c r="KJ32" s="151">
        <v>142.0</v>
      </c>
      <c r="KK32" s="151">
        <v>8.0</v>
      </c>
      <c r="KL32" s="153"/>
      <c r="KM32" s="151">
        <v>23.0</v>
      </c>
      <c r="KN32" s="153"/>
      <c r="KO32" s="153"/>
      <c r="KP32" s="153"/>
      <c r="KQ32" s="153"/>
      <c r="KR32" s="153"/>
      <c r="KS32" s="153"/>
      <c r="KT32" s="153"/>
      <c r="KU32" s="153"/>
      <c r="KV32" s="153"/>
      <c r="KW32" s="153"/>
      <c r="KX32" s="153"/>
      <c r="KY32" s="153"/>
      <c r="KZ32" s="153"/>
      <c r="LA32" s="153"/>
      <c r="LB32" s="153"/>
      <c r="LC32" s="153"/>
      <c r="LD32" s="153"/>
      <c r="LE32" s="153"/>
      <c r="LF32" s="153"/>
      <c r="LG32" s="153"/>
      <c r="LH32" s="153"/>
      <c r="LI32" s="153"/>
      <c r="LJ32" s="153"/>
      <c r="LK32" s="153"/>
      <c r="LL32" s="153"/>
      <c r="LM32" s="153"/>
      <c r="LN32" s="153"/>
      <c r="LO32" s="153"/>
      <c r="LP32" s="153"/>
      <c r="LQ32" s="153"/>
      <c r="LR32" s="153"/>
      <c r="LS32" s="153"/>
      <c r="LT32" s="153"/>
      <c r="LU32" s="153"/>
      <c r="LV32" s="153"/>
      <c r="LW32" s="153"/>
      <c r="LX32" s="153"/>
      <c r="LY32" s="153"/>
      <c r="LZ32" s="153"/>
      <c r="MA32" s="153"/>
      <c r="MB32" s="153"/>
      <c r="MC32" s="153"/>
      <c r="MD32" s="153"/>
      <c r="ME32" s="153"/>
      <c r="MF32" s="153"/>
      <c r="MG32" s="153"/>
      <c r="MH32" s="153"/>
      <c r="MI32" s="153"/>
      <c r="MJ32" s="153"/>
      <c r="MK32" s="153"/>
      <c r="ML32" s="153"/>
    </row>
    <row r="33" ht="27.0" customHeight="1">
      <c r="A33" s="98" t="s">
        <v>50</v>
      </c>
      <c r="B33" s="17"/>
      <c r="C33" s="151">
        <v>8.0</v>
      </c>
      <c r="D33" s="153"/>
      <c r="E33" s="150" t="s">
        <v>443</v>
      </c>
      <c r="F33" s="200">
        <v>42285.0</v>
      </c>
      <c r="G33" s="153" t="s">
        <v>446</v>
      </c>
      <c r="H33" s="211" t="s">
        <v>535</v>
      </c>
      <c r="I33" s="9" t="s">
        <v>15</v>
      </c>
      <c r="J33" s="194">
        <v>23.0</v>
      </c>
      <c r="K33" s="9" t="s">
        <v>15</v>
      </c>
      <c r="L33" s="9" t="s">
        <v>15</v>
      </c>
      <c r="M33" s="9" t="s">
        <v>15</v>
      </c>
      <c r="N33" s="160">
        <v>0.011863425925925927</v>
      </c>
      <c r="O33" s="201">
        <f t="shared" si="14"/>
        <v>17.08333333</v>
      </c>
      <c r="P33" s="151">
        <v>373.0</v>
      </c>
      <c r="Q33" s="200">
        <v>42300.0</v>
      </c>
      <c r="R33" s="155">
        <v>0.48125</v>
      </c>
      <c r="S33" s="155">
        <v>0.9825810185185185</v>
      </c>
      <c r="T33" s="155">
        <v>0.9874189814814814</v>
      </c>
      <c r="U33" s="214"/>
      <c r="V33" s="200">
        <v>42300.0</v>
      </c>
      <c r="W33" s="155">
        <v>0.6881944444444444</v>
      </c>
      <c r="X33" s="155">
        <v>0.6990277777777778</v>
      </c>
      <c r="Y33" s="155">
        <v>0.7026736111111112</v>
      </c>
      <c r="Z33" s="151">
        <v>24.0</v>
      </c>
      <c r="AA33" s="153"/>
      <c r="AB33" s="153"/>
      <c r="AC33" s="153"/>
      <c r="AD33" s="153"/>
      <c r="AE33" s="153"/>
      <c r="AF33" s="153"/>
      <c r="AG33" s="153"/>
      <c r="AH33" s="153"/>
      <c r="AI33" s="153"/>
      <c r="AJ33" s="153"/>
      <c r="AK33" s="153"/>
      <c r="AL33" s="153"/>
      <c r="AM33" s="153"/>
      <c r="AN33" s="153"/>
      <c r="AO33" s="151">
        <v>1.7</v>
      </c>
      <c r="AP33" s="151">
        <v>4.3</v>
      </c>
      <c r="AQ33" s="151">
        <v>0.0</v>
      </c>
      <c r="AR33" s="151">
        <v>0.0</v>
      </c>
      <c r="AS33" s="151">
        <v>0.0</v>
      </c>
      <c r="AT33" s="155">
        <v>0.46597222222222223</v>
      </c>
      <c r="AU33" s="151">
        <v>7.493</v>
      </c>
      <c r="AV33" s="151">
        <v>35.4</v>
      </c>
      <c r="AW33" s="151">
        <v>191.0</v>
      </c>
      <c r="AX33" s="151">
        <v>27.1</v>
      </c>
      <c r="AY33" s="151">
        <v>138.0</v>
      </c>
      <c r="AZ33" s="151">
        <v>3.8</v>
      </c>
      <c r="BA33" s="151">
        <v>1.41</v>
      </c>
      <c r="BB33" s="151">
        <v>167.0</v>
      </c>
      <c r="BC33" s="151">
        <v>13.9</v>
      </c>
      <c r="BD33" s="151">
        <v>14.6</v>
      </c>
      <c r="BE33" s="151">
        <v>0.7</v>
      </c>
      <c r="BF33" s="155">
        <v>0.4951388888888889</v>
      </c>
      <c r="BG33" s="158"/>
      <c r="BH33" s="151">
        <v>7.365</v>
      </c>
      <c r="BI33" s="151">
        <v>37.9</v>
      </c>
      <c r="BJ33" s="151">
        <v>80.0</v>
      </c>
      <c r="BK33" s="151">
        <v>21.7</v>
      </c>
      <c r="BL33" s="151">
        <v>143.0</v>
      </c>
      <c r="BM33" s="151">
        <v>3.2</v>
      </c>
      <c r="BN33" s="151">
        <v>1.09</v>
      </c>
      <c r="BO33" s="151">
        <v>153.0</v>
      </c>
      <c r="BP33" s="151">
        <v>14.6</v>
      </c>
      <c r="BQ33" s="158"/>
      <c r="BR33" s="153"/>
      <c r="BS33" s="153"/>
      <c r="BT33" s="153"/>
      <c r="BU33" s="153"/>
      <c r="BV33" s="153"/>
      <c r="BW33" s="153"/>
      <c r="BX33" s="153"/>
      <c r="BY33" s="153"/>
      <c r="BZ33" s="153"/>
      <c r="CA33" s="153"/>
      <c r="CB33" s="158"/>
      <c r="CC33" s="153"/>
      <c r="CD33" s="153"/>
      <c r="CE33" s="153"/>
      <c r="CF33" s="153"/>
      <c r="CG33" s="153"/>
      <c r="CH33" s="153"/>
      <c r="CI33" s="153"/>
      <c r="CJ33" s="153"/>
      <c r="CK33" s="153"/>
      <c r="CL33" s="153"/>
      <c r="CM33" s="160">
        <v>8.449074074074074E-4</v>
      </c>
      <c r="CN33" s="160">
        <v>0.0013310185185185185</v>
      </c>
      <c r="CO33" s="197"/>
      <c r="CP33" s="160">
        <v>0.006805555555555555</v>
      </c>
      <c r="CQ33" s="160">
        <v>0.5416666666666666</v>
      </c>
      <c r="CR33" s="160">
        <v>0.6215277777777778</v>
      </c>
      <c r="CS33" s="160">
        <v>0.875</v>
      </c>
      <c r="CT33" s="160">
        <v>0.9118055555555555</v>
      </c>
      <c r="CU33" s="151">
        <v>153.0</v>
      </c>
      <c r="CV33" s="151">
        <v>88.0</v>
      </c>
      <c r="CW33" s="151">
        <v>65.0</v>
      </c>
      <c r="CX33" s="151">
        <v>110.0</v>
      </c>
      <c r="CY33" s="151">
        <f t="shared" si="8"/>
        <v>109.6666667</v>
      </c>
      <c r="CZ33" s="153" t="s">
        <v>536</v>
      </c>
      <c r="DA33" s="153" t="s">
        <v>536</v>
      </c>
      <c r="DB33" s="153" t="s">
        <v>536</v>
      </c>
      <c r="DC33" s="153" t="s">
        <v>536</v>
      </c>
      <c r="DD33" s="153"/>
      <c r="DE33" s="151">
        <v>228.0</v>
      </c>
      <c r="DF33" s="151">
        <v>128.0</v>
      </c>
      <c r="DG33" s="160">
        <v>0.004664351851851852</v>
      </c>
      <c r="DH33" s="202">
        <f t="shared" si="16"/>
        <v>161.3333333</v>
      </c>
      <c r="DI33" s="151">
        <v>84.0</v>
      </c>
      <c r="DJ33" s="151">
        <v>33.0</v>
      </c>
      <c r="DK33" s="160">
        <v>0.001400462962962963</v>
      </c>
      <c r="DL33" s="203">
        <f t="shared" si="9"/>
        <v>50</v>
      </c>
      <c r="DM33" s="151">
        <v>129.0</v>
      </c>
      <c r="DN33" s="151">
        <v>226.0</v>
      </c>
      <c r="DO33" s="160">
        <v>0.004976851851851852</v>
      </c>
      <c r="DP33" s="202">
        <f t="shared" si="17"/>
        <v>161.3333333</v>
      </c>
      <c r="DQ33" s="151">
        <v>33.0</v>
      </c>
      <c r="DR33" s="151">
        <v>85.0</v>
      </c>
      <c r="DS33" s="160">
        <v>0.0012731481481481483</v>
      </c>
      <c r="DT33" s="202">
        <f t="shared" si="18"/>
        <v>50.33333333</v>
      </c>
      <c r="DU33" s="151">
        <v>192.0</v>
      </c>
      <c r="DV33" s="151">
        <v>113.0</v>
      </c>
      <c r="DW33" s="215">
        <v>97.0</v>
      </c>
      <c r="DX33" s="215">
        <v>52.0</v>
      </c>
      <c r="EA33" s="153"/>
      <c r="EB33" s="150" t="s">
        <v>527</v>
      </c>
      <c r="EC33" s="151">
        <v>0.0</v>
      </c>
      <c r="ED33" s="150" t="s">
        <v>537</v>
      </c>
      <c r="EE33" s="151">
        <v>3.0</v>
      </c>
      <c r="EF33" s="150" t="s">
        <v>538</v>
      </c>
      <c r="EG33" s="150" t="s">
        <v>537</v>
      </c>
      <c r="EH33" s="151">
        <v>0.0</v>
      </c>
      <c r="EI33" s="151">
        <v>3.0</v>
      </c>
      <c r="EJ33" s="151">
        <v>3.0</v>
      </c>
      <c r="EK33" s="151">
        <v>0.0</v>
      </c>
      <c r="EL33" s="151">
        <v>0.0</v>
      </c>
      <c r="EM33" s="151">
        <v>0.0</v>
      </c>
      <c r="EN33" s="150" t="s">
        <v>539</v>
      </c>
      <c r="EO33" s="151">
        <v>0.0</v>
      </c>
      <c r="EP33" s="151">
        <v>0.0</v>
      </c>
      <c r="EQ33" s="150" t="s">
        <v>540</v>
      </c>
      <c r="ER33" s="150" t="s">
        <v>540</v>
      </c>
      <c r="ES33" s="151">
        <v>0.0</v>
      </c>
      <c r="ET33" s="151">
        <v>0.0</v>
      </c>
      <c r="EU33" s="151">
        <v>0.0</v>
      </c>
      <c r="EV33" s="151">
        <v>0.0</v>
      </c>
      <c r="EW33" s="151">
        <v>0.0</v>
      </c>
      <c r="EX33" s="151">
        <v>0.0</v>
      </c>
      <c r="EY33" s="151">
        <v>0.0</v>
      </c>
      <c r="EZ33" s="151">
        <v>0.0</v>
      </c>
      <c r="FA33" s="151">
        <v>10.0</v>
      </c>
      <c r="FB33" s="151">
        <v>27.0</v>
      </c>
      <c r="FC33" s="151">
        <v>19.0</v>
      </c>
      <c r="FD33" s="150" t="s">
        <v>541</v>
      </c>
      <c r="FE33" s="153"/>
      <c r="FF33" s="153"/>
      <c r="FG33" s="153"/>
      <c r="FH33" s="153"/>
      <c r="FI33" s="153"/>
      <c r="FJ33" s="153"/>
      <c r="FK33" s="153"/>
      <c r="FL33" s="153"/>
      <c r="FM33" s="153"/>
      <c r="FN33" s="153"/>
      <c r="FO33" s="153"/>
      <c r="FP33" s="153"/>
      <c r="FQ33" s="153"/>
      <c r="FR33" s="153"/>
      <c r="FS33" s="153"/>
      <c r="FT33" s="153"/>
      <c r="FU33" s="153"/>
      <c r="FV33" s="153"/>
      <c r="FW33" s="153"/>
      <c r="FX33" s="153"/>
      <c r="FY33" s="153"/>
      <c r="FZ33" s="153"/>
      <c r="GA33" s="153"/>
      <c r="GB33" s="153"/>
      <c r="GC33" s="153"/>
      <c r="GD33" s="153"/>
      <c r="GE33" s="153"/>
      <c r="GF33" s="153"/>
      <c r="GG33" s="153"/>
      <c r="GH33" s="153"/>
      <c r="GI33" s="153"/>
      <c r="GJ33" s="153"/>
      <c r="GK33" s="153"/>
      <c r="GL33" s="153"/>
      <c r="GM33" s="153"/>
      <c r="GN33" s="153"/>
      <c r="GO33" s="153"/>
      <c r="GP33" s="153"/>
      <c r="GQ33" s="153"/>
      <c r="GR33" s="153"/>
      <c r="GS33" s="153"/>
      <c r="GT33" s="153"/>
      <c r="GU33" s="153"/>
      <c r="GV33" s="153"/>
      <c r="GW33" s="153"/>
      <c r="GX33" s="153"/>
      <c r="GY33" s="153"/>
      <c r="GZ33" s="153"/>
      <c r="HA33" s="153"/>
      <c r="HB33" s="153"/>
      <c r="HC33" s="153"/>
      <c r="HD33" s="153"/>
      <c r="HE33" s="153"/>
      <c r="HF33" s="153"/>
      <c r="HG33" s="153"/>
      <c r="HH33" s="153"/>
      <c r="HI33" s="153"/>
      <c r="HJ33" s="153"/>
      <c r="HK33" s="153"/>
      <c r="HL33" s="153"/>
      <c r="HM33" s="153"/>
      <c r="HN33" s="153"/>
      <c r="HO33" s="153"/>
      <c r="HP33" s="153"/>
      <c r="HQ33" s="153"/>
      <c r="HR33" s="153"/>
      <c r="HS33" s="153"/>
      <c r="HT33" s="153"/>
      <c r="HU33" s="153"/>
      <c r="HV33" s="153"/>
      <c r="HW33" s="153"/>
      <c r="HX33" s="153"/>
      <c r="HY33" s="153"/>
      <c r="HZ33" s="153"/>
      <c r="IA33" s="153"/>
      <c r="IB33" s="153"/>
      <c r="IC33" s="153"/>
      <c r="ID33" s="153"/>
      <c r="IE33" s="153"/>
      <c r="IF33" s="153"/>
      <c r="IG33" s="153"/>
      <c r="IH33" s="153"/>
      <c r="II33" s="153"/>
      <c r="IJ33" s="153"/>
      <c r="IK33" s="153"/>
      <c r="IL33" s="153"/>
      <c r="IM33" s="153"/>
      <c r="IN33" s="153"/>
      <c r="IO33" s="153"/>
      <c r="IP33" s="153"/>
      <c r="IQ33" s="153"/>
      <c r="IR33" s="153"/>
      <c r="IS33" s="153"/>
      <c r="IT33" s="153"/>
      <c r="IU33" s="153"/>
      <c r="IV33" s="153"/>
      <c r="IW33" s="153"/>
      <c r="IX33" s="153"/>
      <c r="IY33" s="153"/>
      <c r="IZ33" s="153"/>
      <c r="JA33" s="153"/>
      <c r="JB33" s="153"/>
      <c r="JC33" s="153"/>
      <c r="JD33" s="153"/>
      <c r="JE33" s="153"/>
      <c r="JF33" s="153"/>
      <c r="JG33" s="153"/>
      <c r="JH33" s="153"/>
      <c r="JI33" s="153"/>
      <c r="JJ33" s="153"/>
      <c r="JK33" s="153"/>
      <c r="JL33" s="153"/>
      <c r="JM33" s="153"/>
      <c r="JN33" s="153"/>
      <c r="JO33" s="153"/>
      <c r="JP33" s="153"/>
      <c r="JQ33" s="153"/>
      <c r="JR33" s="153"/>
      <c r="JS33" s="153"/>
      <c r="JT33" s="153"/>
      <c r="JU33" s="153"/>
      <c r="JV33" s="153"/>
      <c r="JW33" s="153"/>
      <c r="JX33" s="200">
        <v>42276.0</v>
      </c>
      <c r="JY33" s="153" t="s">
        <v>508</v>
      </c>
      <c r="JZ33" s="153"/>
      <c r="KA33" s="153"/>
      <c r="KB33" s="153"/>
      <c r="KC33" s="153"/>
      <c r="KD33" s="153" t="s">
        <v>44</v>
      </c>
      <c r="KE33" s="153"/>
      <c r="KF33" s="153"/>
      <c r="KG33" s="153"/>
      <c r="KH33" s="151">
        <f t="shared" si="6"/>
        <v>373</v>
      </c>
      <c r="KI33" s="151">
        <v>167.0</v>
      </c>
      <c r="KJ33" s="151">
        <v>153.0</v>
      </c>
      <c r="KK33" s="151">
        <v>8.0</v>
      </c>
      <c r="KL33" s="153"/>
      <c r="KM33" s="151">
        <v>27.0</v>
      </c>
      <c r="KN33" s="153"/>
      <c r="KO33" s="153"/>
      <c r="KP33" s="153"/>
      <c r="KQ33" s="153"/>
      <c r="KR33" s="153"/>
      <c r="KS33" s="153"/>
      <c r="KT33" s="153"/>
      <c r="KU33" s="153"/>
      <c r="KV33" s="153"/>
      <c r="KW33" s="153"/>
      <c r="KX33" s="153"/>
      <c r="KY33" s="153"/>
      <c r="KZ33" s="153"/>
      <c r="LA33" s="153"/>
      <c r="LB33" s="153"/>
      <c r="LC33" s="153"/>
      <c r="LD33" s="153"/>
      <c r="LE33" s="153"/>
      <c r="LF33" s="153"/>
      <c r="LG33" s="153"/>
      <c r="LH33" s="153"/>
      <c r="LI33" s="153"/>
      <c r="LJ33" s="153"/>
      <c r="LK33" s="153"/>
      <c r="LL33" s="153"/>
      <c r="LM33" s="153"/>
      <c r="LN33" s="153"/>
      <c r="LO33" s="153"/>
      <c r="LP33" s="153"/>
      <c r="LQ33" s="153"/>
      <c r="LR33" s="153"/>
      <c r="LS33" s="153"/>
      <c r="LT33" s="153"/>
      <c r="LU33" s="153"/>
      <c r="LV33" s="153"/>
      <c r="LW33" s="153"/>
      <c r="LX33" s="153"/>
      <c r="LY33" s="153"/>
      <c r="LZ33" s="153"/>
      <c r="MA33" s="153"/>
      <c r="MB33" s="153"/>
      <c r="MC33" s="153"/>
      <c r="MD33" s="153"/>
      <c r="ME33" s="153"/>
      <c r="MF33" s="153"/>
      <c r="MG33" s="153"/>
      <c r="MH33" s="153"/>
      <c r="MI33" s="153"/>
      <c r="MJ33" s="153"/>
      <c r="MK33" s="153"/>
      <c r="ML33" s="153"/>
    </row>
    <row r="34" ht="22.5" customHeight="1">
      <c r="A34" s="98" t="s">
        <v>51</v>
      </c>
      <c r="B34" s="99" t="s">
        <v>52</v>
      </c>
      <c r="C34" s="151">
        <v>8.0</v>
      </c>
      <c r="D34" s="151">
        <v>1.0</v>
      </c>
      <c r="E34" s="150" t="s">
        <v>443</v>
      </c>
      <c r="F34" s="200">
        <v>42261.0</v>
      </c>
      <c r="G34" s="150" t="s">
        <v>446</v>
      </c>
      <c r="H34" s="150" t="s">
        <v>543</v>
      </c>
      <c r="I34" s="9" t="s">
        <v>15</v>
      </c>
      <c r="J34" s="194">
        <v>26.0</v>
      </c>
      <c r="K34" s="194">
        <v>44.0</v>
      </c>
      <c r="L34" s="9" t="s">
        <v>15</v>
      </c>
      <c r="M34" s="9" t="s">
        <v>15</v>
      </c>
      <c r="N34" s="160">
        <v>0.010185185185185186</v>
      </c>
      <c r="O34" s="201">
        <f t="shared" si="14"/>
        <v>14.66666667</v>
      </c>
      <c r="P34" s="151">
        <v>371.0</v>
      </c>
      <c r="Q34" s="200">
        <v>42278.0</v>
      </c>
      <c r="R34" s="155">
        <v>0.5375</v>
      </c>
      <c r="S34" s="155">
        <v>0.5399421296296296</v>
      </c>
      <c r="T34" s="155">
        <v>0.04346064814814815</v>
      </c>
      <c r="U34" s="214"/>
      <c r="V34" s="200">
        <v>42279.0</v>
      </c>
      <c r="W34" s="155">
        <v>0.6777777777777778</v>
      </c>
      <c r="X34" s="155">
        <v>0.6854166666666667</v>
      </c>
      <c r="Y34" s="155">
        <v>0.6881944444444444</v>
      </c>
      <c r="Z34" s="150" t="s">
        <v>500</v>
      </c>
      <c r="AA34" s="150"/>
      <c r="AB34" s="150"/>
      <c r="AC34" s="150"/>
      <c r="AD34" s="150"/>
      <c r="AE34" s="150"/>
      <c r="AF34" s="150"/>
      <c r="AG34" s="150"/>
      <c r="AH34" s="150"/>
      <c r="AI34" s="150"/>
      <c r="AJ34" s="150"/>
      <c r="AK34" s="150"/>
      <c r="AL34" s="150"/>
      <c r="AM34" s="150"/>
      <c r="AN34" s="150"/>
      <c r="AO34" s="151">
        <v>1.9</v>
      </c>
      <c r="AP34" s="151">
        <v>3.83</v>
      </c>
      <c r="AQ34" s="151">
        <v>0.0</v>
      </c>
      <c r="AR34" s="151">
        <v>0.0</v>
      </c>
      <c r="AS34" s="151">
        <v>0.0</v>
      </c>
      <c r="AT34" s="155">
        <v>0.49027777777777776</v>
      </c>
      <c r="AU34" s="151">
        <v>7.411</v>
      </c>
      <c r="AV34" s="151">
        <v>46.8</v>
      </c>
      <c r="AW34" s="151">
        <v>164.0</v>
      </c>
      <c r="AX34" s="151">
        <v>29.7</v>
      </c>
      <c r="AY34" s="151">
        <v>136.0</v>
      </c>
      <c r="AZ34" s="151">
        <v>4.5</v>
      </c>
      <c r="BA34" s="151">
        <v>1.43</v>
      </c>
      <c r="BB34" s="151">
        <v>233.0</v>
      </c>
      <c r="BC34" s="151">
        <v>15.3</v>
      </c>
      <c r="BD34" s="151">
        <v>15.6</v>
      </c>
      <c r="BE34" s="151">
        <v>0.3</v>
      </c>
      <c r="BF34" s="216">
        <v>0.5527777777777778</v>
      </c>
      <c r="BG34" s="216"/>
      <c r="BH34" s="151">
        <v>7.391</v>
      </c>
      <c r="BI34" s="151">
        <v>37.3</v>
      </c>
      <c r="BJ34" s="151">
        <v>148.0</v>
      </c>
      <c r="BK34" s="151">
        <v>22.3</v>
      </c>
      <c r="BL34" s="151">
        <v>140.0</v>
      </c>
      <c r="BM34" s="151">
        <v>3.2</v>
      </c>
      <c r="BN34" s="151">
        <v>1.25</v>
      </c>
      <c r="BO34" s="151">
        <v>322.0</v>
      </c>
      <c r="BP34" s="151">
        <v>15.6</v>
      </c>
      <c r="BQ34" s="158"/>
      <c r="BR34" s="150"/>
      <c r="BS34" s="150"/>
      <c r="BT34" s="150"/>
      <c r="BU34" s="150"/>
      <c r="BV34" s="150"/>
      <c r="BW34" s="150"/>
      <c r="BX34" s="150"/>
      <c r="BY34" s="150"/>
      <c r="BZ34" s="150"/>
      <c r="CA34" s="150"/>
      <c r="CB34" s="158"/>
      <c r="CC34" s="150"/>
      <c r="CD34" s="150"/>
      <c r="CE34" s="150"/>
      <c r="CF34" s="150"/>
      <c r="CG34" s="150"/>
      <c r="CH34" s="150"/>
      <c r="CI34" s="150"/>
      <c r="CJ34" s="150"/>
      <c r="CK34" s="150"/>
      <c r="CL34" s="150"/>
      <c r="CM34" s="160">
        <v>5.324074074074074E-4</v>
      </c>
      <c r="CN34" s="160">
        <v>0.0024421296296296296</v>
      </c>
      <c r="CO34" s="197"/>
      <c r="CP34" s="160">
        <v>0.002777777777777778</v>
      </c>
      <c r="CQ34" s="160">
        <v>0.004861111111111111</v>
      </c>
      <c r="CR34" s="160">
        <v>0.00730324074074074</v>
      </c>
      <c r="CS34" s="160">
        <v>0.010416666666666666</v>
      </c>
      <c r="CT34" s="160">
        <v>0.010821759259259258</v>
      </c>
      <c r="CU34" s="151">
        <v>136.0</v>
      </c>
      <c r="CV34" s="151">
        <v>85.0</v>
      </c>
      <c r="CW34" s="151">
        <v>51.0</v>
      </c>
      <c r="CX34" s="151">
        <v>102.0</v>
      </c>
      <c r="CY34" s="151">
        <f t="shared" si="8"/>
        <v>102</v>
      </c>
      <c r="CZ34" s="151">
        <v>89.0</v>
      </c>
      <c r="DA34" s="151">
        <v>30.0</v>
      </c>
      <c r="DB34" s="151">
        <v>59.0</v>
      </c>
      <c r="DC34" s="151">
        <v>50.0</v>
      </c>
      <c r="DD34" s="151">
        <f t="shared" ref="DD34:DD38" si="20">(CZ34+(2*DA34))/3</f>
        <v>49.66666667</v>
      </c>
      <c r="DE34" s="151">
        <v>238.0</v>
      </c>
      <c r="DF34" s="151">
        <v>135.0</v>
      </c>
      <c r="DG34" s="160">
        <v>0.005497685185185185</v>
      </c>
      <c r="DH34" s="202">
        <f t="shared" si="16"/>
        <v>169.3333333</v>
      </c>
      <c r="DI34" s="151">
        <v>88.0</v>
      </c>
      <c r="DJ34" s="151">
        <v>30.0</v>
      </c>
      <c r="DK34" s="160">
        <v>0.0019675925925925924</v>
      </c>
      <c r="DL34" s="203">
        <f t="shared" si="9"/>
        <v>49.33333333</v>
      </c>
      <c r="DM34" s="151">
        <v>135.0</v>
      </c>
      <c r="DN34" s="151">
        <v>238.0</v>
      </c>
      <c r="DO34" s="160">
        <v>0.005497685185185185</v>
      </c>
      <c r="DP34" s="202">
        <f t="shared" si="17"/>
        <v>169.3333333</v>
      </c>
      <c r="DQ34" s="151">
        <v>30.0</v>
      </c>
      <c r="DR34" s="151">
        <v>91.0</v>
      </c>
      <c r="DS34" s="160">
        <v>0.0016203703703703703</v>
      </c>
      <c r="DT34" s="202">
        <f t="shared" si="18"/>
        <v>50.33333333</v>
      </c>
      <c r="DU34" s="151">
        <v>134.0</v>
      </c>
      <c r="DV34" s="151">
        <v>79.0</v>
      </c>
      <c r="DW34" s="151">
        <v>138.0</v>
      </c>
      <c r="DX34" s="151">
        <v>71.0</v>
      </c>
      <c r="EA34" s="153"/>
      <c r="EB34" s="150" t="s">
        <v>544</v>
      </c>
      <c r="EC34" s="151">
        <v>0.0</v>
      </c>
      <c r="ED34" s="151">
        <v>3.0</v>
      </c>
      <c r="EE34" s="151">
        <v>3.0</v>
      </c>
      <c r="EF34" s="151">
        <v>6.0</v>
      </c>
      <c r="EG34" s="151">
        <v>0.0</v>
      </c>
      <c r="EH34" s="150" t="s">
        <v>504</v>
      </c>
      <c r="EI34" s="151">
        <v>3.0</v>
      </c>
      <c r="EJ34" s="151">
        <v>3.0</v>
      </c>
      <c r="EK34" s="151">
        <v>0.0</v>
      </c>
      <c r="EL34" s="151">
        <v>0.0</v>
      </c>
      <c r="EM34" s="151">
        <v>0.0</v>
      </c>
      <c r="EN34" s="150" t="s">
        <v>545</v>
      </c>
      <c r="EO34" s="151">
        <v>0.0</v>
      </c>
      <c r="EP34" s="151">
        <v>0.0</v>
      </c>
      <c r="EQ34" s="151">
        <v>2.0</v>
      </c>
      <c r="ER34" s="151">
        <v>2.0</v>
      </c>
      <c r="ES34" s="151">
        <v>0.0</v>
      </c>
      <c r="ET34" s="151">
        <v>0.0</v>
      </c>
      <c r="EU34" s="151">
        <v>0.0</v>
      </c>
      <c r="EV34" s="151">
        <v>0.0</v>
      </c>
      <c r="EW34" s="151">
        <v>0.0</v>
      </c>
      <c r="EX34" s="151">
        <v>0.0</v>
      </c>
      <c r="EY34" s="151">
        <v>0.0</v>
      </c>
      <c r="EZ34" s="151">
        <v>0.0</v>
      </c>
      <c r="FA34" s="151">
        <v>10.0</v>
      </c>
      <c r="FB34" s="151">
        <v>27.0</v>
      </c>
      <c r="FC34" s="151">
        <v>24.0</v>
      </c>
      <c r="FD34" s="150" t="s">
        <v>546</v>
      </c>
      <c r="FE34" s="150"/>
      <c r="FF34" s="150" t="s">
        <v>547</v>
      </c>
      <c r="FG34" s="151">
        <v>5.0</v>
      </c>
      <c r="FH34" s="151">
        <v>3.0</v>
      </c>
      <c r="FI34" s="151">
        <v>3.0</v>
      </c>
      <c r="FJ34" s="151">
        <v>11.0</v>
      </c>
      <c r="FK34" s="151">
        <v>3.0</v>
      </c>
      <c r="FL34" s="150" t="s">
        <v>504</v>
      </c>
      <c r="FM34" s="151">
        <v>3.0</v>
      </c>
      <c r="FN34" s="151">
        <v>3.0</v>
      </c>
      <c r="FO34" s="151">
        <v>3.0</v>
      </c>
      <c r="FP34" s="151">
        <v>3.0</v>
      </c>
      <c r="FQ34" s="151">
        <v>3.0</v>
      </c>
      <c r="FR34" s="150" t="s">
        <v>548</v>
      </c>
      <c r="FS34" s="151">
        <v>0.0</v>
      </c>
      <c r="FT34" s="151">
        <v>0.0</v>
      </c>
      <c r="FU34" s="151">
        <v>2.0</v>
      </c>
      <c r="FV34" s="151">
        <v>2.0</v>
      </c>
      <c r="FW34" s="151">
        <v>0.0</v>
      </c>
      <c r="FX34" s="151">
        <v>0.0</v>
      </c>
      <c r="FY34" s="151">
        <v>0.0</v>
      </c>
      <c r="FZ34" s="151">
        <v>0.0</v>
      </c>
      <c r="GA34" s="151">
        <v>0.0</v>
      </c>
      <c r="GB34" s="151">
        <v>1.0</v>
      </c>
      <c r="GC34" s="151">
        <v>0.0</v>
      </c>
      <c r="GD34" s="151">
        <v>1.0</v>
      </c>
      <c r="GE34" s="151">
        <v>10.0</v>
      </c>
      <c r="GF34" s="151">
        <v>45.0</v>
      </c>
      <c r="GG34" s="151">
        <v>42.0</v>
      </c>
      <c r="GH34" s="150" t="s">
        <v>549</v>
      </c>
      <c r="GI34" s="150"/>
      <c r="GJ34" s="150"/>
      <c r="GK34" s="153"/>
      <c r="GL34" s="153"/>
      <c r="GM34" s="153"/>
      <c r="GN34" s="153"/>
      <c r="GO34" s="153"/>
      <c r="GP34" s="153"/>
      <c r="GQ34" s="153"/>
      <c r="GR34" s="153"/>
      <c r="GS34" s="153"/>
      <c r="GT34" s="153"/>
      <c r="GU34" s="153"/>
      <c r="GV34" s="153"/>
      <c r="GW34" s="153"/>
      <c r="GX34" s="153"/>
      <c r="GY34" s="153"/>
      <c r="GZ34" s="153"/>
      <c r="HA34" s="153"/>
      <c r="HB34" s="153"/>
      <c r="HC34" s="153"/>
      <c r="HD34" s="153"/>
      <c r="HE34" s="153"/>
      <c r="HF34" s="153"/>
      <c r="HG34" s="153"/>
      <c r="HH34" s="153"/>
      <c r="HI34" s="153"/>
      <c r="HJ34" s="153"/>
      <c r="HK34" s="153"/>
      <c r="HL34" s="153"/>
      <c r="HM34" s="150"/>
      <c r="HN34" s="150"/>
      <c r="HO34" s="153"/>
      <c r="HP34" s="153"/>
      <c r="HQ34" s="153"/>
      <c r="HR34" s="153"/>
      <c r="HS34" s="153"/>
      <c r="HT34" s="153"/>
      <c r="HU34" s="153"/>
      <c r="HV34" s="153"/>
      <c r="HW34" s="153"/>
      <c r="HX34" s="153"/>
      <c r="HY34" s="153"/>
      <c r="HZ34" s="153"/>
      <c r="IA34" s="153"/>
      <c r="IB34" s="153"/>
      <c r="IC34" s="153"/>
      <c r="ID34" s="153"/>
      <c r="IE34" s="153"/>
      <c r="IF34" s="153"/>
      <c r="IG34" s="153"/>
      <c r="IH34" s="153"/>
      <c r="II34" s="153"/>
      <c r="IJ34" s="153"/>
      <c r="IK34" s="153"/>
      <c r="IL34" s="153"/>
      <c r="IM34" s="153"/>
      <c r="IN34" s="153"/>
      <c r="IO34" s="153"/>
      <c r="IP34" s="153"/>
      <c r="IQ34" s="150"/>
      <c r="IR34" s="150"/>
      <c r="IS34" s="153"/>
      <c r="IT34" s="153"/>
      <c r="IU34" s="153"/>
      <c r="IV34" s="153"/>
      <c r="IW34" s="153"/>
      <c r="IX34" s="153"/>
      <c r="IY34" s="153"/>
      <c r="IZ34" s="153"/>
      <c r="JA34" s="153"/>
      <c r="JB34" s="153"/>
      <c r="JC34" s="153"/>
      <c r="JD34" s="153"/>
      <c r="JE34" s="153"/>
      <c r="JF34" s="153"/>
      <c r="JG34" s="153"/>
      <c r="JH34" s="153"/>
      <c r="JI34" s="153"/>
      <c r="JJ34" s="153"/>
      <c r="JK34" s="153"/>
      <c r="JL34" s="153"/>
      <c r="JM34" s="153"/>
      <c r="JN34" s="153"/>
      <c r="JO34" s="153"/>
      <c r="JP34" s="153"/>
      <c r="JQ34" s="153"/>
      <c r="JR34" s="153"/>
      <c r="JS34" s="153"/>
      <c r="JT34" s="153"/>
      <c r="JU34" s="150"/>
      <c r="JV34" s="151">
        <v>12.4</v>
      </c>
      <c r="JW34" s="200">
        <v>42192.0</v>
      </c>
      <c r="JX34" s="200">
        <v>42255.0</v>
      </c>
      <c r="JY34" s="150" t="s">
        <v>508</v>
      </c>
      <c r="JZ34" s="153"/>
      <c r="KA34" s="153"/>
      <c r="KB34" s="153"/>
      <c r="KC34" s="153"/>
      <c r="KD34" s="150" t="s">
        <v>550</v>
      </c>
      <c r="KE34" s="153"/>
      <c r="KF34" s="153"/>
      <c r="KG34" s="153"/>
      <c r="KH34" s="151">
        <f t="shared" si="6"/>
        <v>371</v>
      </c>
      <c r="KI34" s="151">
        <v>233.0</v>
      </c>
      <c r="KJ34" s="151">
        <v>322.0</v>
      </c>
      <c r="KK34" s="151">
        <v>8.0</v>
      </c>
      <c r="KL34" s="151">
        <v>1.0</v>
      </c>
      <c r="KM34" s="151">
        <v>42.0</v>
      </c>
      <c r="KN34" s="153"/>
      <c r="KO34" s="153"/>
      <c r="KP34" s="153"/>
      <c r="KQ34" s="153"/>
      <c r="KR34" s="153"/>
      <c r="KS34" s="153"/>
      <c r="KT34" s="153"/>
      <c r="KU34" s="153"/>
      <c r="KV34" s="153"/>
      <c r="KW34" s="153"/>
      <c r="KX34" s="153"/>
      <c r="KY34" s="153"/>
      <c r="KZ34" s="153"/>
      <c r="LA34" s="153"/>
      <c r="LB34" s="153"/>
      <c r="LC34" s="153"/>
      <c r="LD34" s="153"/>
      <c r="LE34" s="153"/>
      <c r="LF34" s="153"/>
      <c r="LG34" s="153"/>
      <c r="LH34" s="153"/>
      <c r="LI34" s="153"/>
      <c r="LJ34" s="153"/>
      <c r="LK34" s="153"/>
      <c r="LL34" s="153"/>
      <c r="LM34" s="153"/>
      <c r="LN34" s="153"/>
      <c r="LO34" s="153"/>
      <c r="LP34" s="153"/>
      <c r="LQ34" s="153"/>
      <c r="LR34" s="153"/>
      <c r="LS34" s="153"/>
      <c r="LT34" s="153"/>
      <c r="LU34" s="153"/>
      <c r="LV34" s="153"/>
      <c r="LW34" s="153"/>
      <c r="LX34" s="153"/>
      <c r="LY34" s="153"/>
      <c r="LZ34" s="153"/>
      <c r="MA34" s="153"/>
      <c r="MB34" s="153"/>
      <c r="MC34" s="153"/>
      <c r="MD34" s="153"/>
      <c r="ME34" s="153"/>
      <c r="MF34" s="153"/>
      <c r="MG34" s="153"/>
      <c r="MH34" s="153"/>
      <c r="MI34" s="153"/>
      <c r="MJ34" s="153"/>
      <c r="MK34" s="153"/>
      <c r="ML34" s="153"/>
    </row>
    <row r="35" ht="27.75" customHeight="1">
      <c r="A35" s="98" t="s">
        <v>53</v>
      </c>
      <c r="B35" s="14"/>
      <c r="C35" s="151">
        <v>7.5</v>
      </c>
      <c r="D35" s="150"/>
      <c r="E35" s="150" t="s">
        <v>443</v>
      </c>
      <c r="F35" s="200">
        <v>42269.0</v>
      </c>
      <c r="G35" s="150" t="s">
        <v>446</v>
      </c>
      <c r="H35" s="150" t="s">
        <v>552</v>
      </c>
      <c r="I35" s="9" t="s">
        <v>15</v>
      </c>
      <c r="J35" s="194">
        <v>27.0</v>
      </c>
      <c r="K35" s="194">
        <v>75.0</v>
      </c>
      <c r="L35" s="9" t="s">
        <v>15</v>
      </c>
      <c r="M35" s="9" t="s">
        <v>15</v>
      </c>
      <c r="N35" s="160">
        <v>0.012847222222222222</v>
      </c>
      <c r="O35" s="201">
        <f t="shared" si="14"/>
        <v>18.5</v>
      </c>
      <c r="P35" s="151">
        <v>326.0</v>
      </c>
      <c r="Q35" s="200">
        <v>42277.0</v>
      </c>
      <c r="R35" s="155">
        <v>0.6319444444444444</v>
      </c>
      <c r="S35" s="155">
        <v>0.6340625</v>
      </c>
      <c r="T35" s="155">
        <v>0.6379282407407407</v>
      </c>
      <c r="U35" s="158"/>
      <c r="V35" s="200">
        <v>42278.0</v>
      </c>
      <c r="W35" s="150" t="s">
        <v>488</v>
      </c>
      <c r="X35" s="150" t="s">
        <v>488</v>
      </c>
      <c r="Y35" s="150" t="s">
        <v>488</v>
      </c>
      <c r="Z35" s="150" t="s">
        <v>488</v>
      </c>
      <c r="AA35" s="150"/>
      <c r="AB35" s="150"/>
      <c r="AC35" s="150"/>
      <c r="AD35" s="150"/>
      <c r="AE35" s="150"/>
      <c r="AF35" s="150"/>
      <c r="AG35" s="150"/>
      <c r="AH35" s="150"/>
      <c r="AI35" s="150"/>
      <c r="AJ35" s="150"/>
      <c r="AK35" s="150"/>
      <c r="AL35" s="150"/>
      <c r="AM35" s="150"/>
      <c r="AN35" s="150"/>
      <c r="AO35" s="151">
        <v>2.3</v>
      </c>
      <c r="AP35" s="151">
        <v>4.89</v>
      </c>
      <c r="AQ35" s="151">
        <v>0.0</v>
      </c>
      <c r="AR35" s="151">
        <v>0.0</v>
      </c>
      <c r="AS35" s="151">
        <v>0.0</v>
      </c>
      <c r="AT35" s="155">
        <v>0.6118055555555556</v>
      </c>
      <c r="AU35" s="151">
        <v>7.437</v>
      </c>
      <c r="AV35" s="151">
        <v>37.5</v>
      </c>
      <c r="AW35" s="151">
        <v>123.0</v>
      </c>
      <c r="AX35" s="151">
        <v>25.3</v>
      </c>
      <c r="AY35" s="151">
        <v>139.0</v>
      </c>
      <c r="AZ35" s="151">
        <v>3.9</v>
      </c>
      <c r="BA35" s="151">
        <v>1.29</v>
      </c>
      <c r="BB35" s="151">
        <v>149.0</v>
      </c>
      <c r="BC35" s="151">
        <v>11.2</v>
      </c>
      <c r="BD35" s="151">
        <v>13.6</v>
      </c>
      <c r="BE35" s="151">
        <v>2.4</v>
      </c>
      <c r="BF35" s="155">
        <v>0.6486111111111111</v>
      </c>
      <c r="BG35" s="158"/>
      <c r="BH35" s="151">
        <v>7.329</v>
      </c>
      <c r="BI35" s="151">
        <v>42.8</v>
      </c>
      <c r="BJ35" s="151">
        <v>121.0</v>
      </c>
      <c r="BK35" s="151">
        <v>22.5</v>
      </c>
      <c r="BL35" s="151">
        <v>145.0</v>
      </c>
      <c r="BM35" s="151">
        <v>2.6</v>
      </c>
      <c r="BN35" s="151">
        <v>1.13</v>
      </c>
      <c r="BO35" s="151">
        <v>108.0</v>
      </c>
      <c r="BP35" s="151">
        <v>13.6</v>
      </c>
      <c r="BQ35" s="158"/>
      <c r="BR35" s="153"/>
      <c r="BS35" s="153"/>
      <c r="BT35" s="153"/>
      <c r="BU35" s="153"/>
      <c r="BV35" s="153"/>
      <c r="BW35" s="153"/>
      <c r="BX35" s="153"/>
      <c r="BY35" s="153"/>
      <c r="BZ35" s="153"/>
      <c r="CA35" s="153"/>
      <c r="CB35" s="158"/>
      <c r="CC35" s="153"/>
      <c r="CD35" s="153"/>
      <c r="CE35" s="153"/>
      <c r="CF35" s="153"/>
      <c r="CG35" s="153"/>
      <c r="CH35" s="153"/>
      <c r="CI35" s="153"/>
      <c r="CJ35" s="153"/>
      <c r="CK35" s="153"/>
      <c r="CL35" s="153"/>
      <c r="CM35" s="160">
        <v>5.092592592592592E-4</v>
      </c>
      <c r="CN35" s="160">
        <v>0.0021180555555555558</v>
      </c>
      <c r="CO35" s="197"/>
      <c r="CP35" s="160">
        <v>0.005416666666666667</v>
      </c>
      <c r="CQ35" s="160">
        <v>0.007638888888888889</v>
      </c>
      <c r="CR35" s="160">
        <v>0.009756944444444445</v>
      </c>
      <c r="CS35" s="160">
        <v>0.012847222222222222</v>
      </c>
      <c r="CT35" s="160">
        <v>0.013622685185185186</v>
      </c>
      <c r="CU35" s="151">
        <v>100.0</v>
      </c>
      <c r="CV35" s="151">
        <v>51.0</v>
      </c>
      <c r="CW35" s="151">
        <v>49.0</v>
      </c>
      <c r="CX35" s="151">
        <v>67.0</v>
      </c>
      <c r="CY35" s="151">
        <f t="shared" si="8"/>
        <v>67.33333333</v>
      </c>
      <c r="CZ35" s="151">
        <v>52.0</v>
      </c>
      <c r="DA35" s="151">
        <v>39.0</v>
      </c>
      <c r="DB35" s="151">
        <v>13.0</v>
      </c>
      <c r="DC35" s="151">
        <v>43.0</v>
      </c>
      <c r="DD35" s="151">
        <f t="shared" si="20"/>
        <v>43.33333333</v>
      </c>
      <c r="DE35" s="151">
        <v>214.0</v>
      </c>
      <c r="DF35" s="151">
        <v>124.0</v>
      </c>
      <c r="DG35" s="160">
        <v>0.006296296296296296</v>
      </c>
      <c r="DH35" s="202">
        <f t="shared" si="16"/>
        <v>154</v>
      </c>
      <c r="DI35" s="151">
        <v>89.0</v>
      </c>
      <c r="DJ35" s="151">
        <v>31.0</v>
      </c>
      <c r="DK35" s="160">
        <v>0.0019328703703703704</v>
      </c>
      <c r="DL35" s="203">
        <f t="shared" si="9"/>
        <v>50.33333333</v>
      </c>
      <c r="DM35" s="151">
        <v>125.0</v>
      </c>
      <c r="DN35" s="151">
        <v>212.0</v>
      </c>
      <c r="DO35" s="160">
        <v>0.005405092592592592</v>
      </c>
      <c r="DP35" s="202">
        <f t="shared" si="17"/>
        <v>154</v>
      </c>
      <c r="DQ35" s="151">
        <v>31.0</v>
      </c>
      <c r="DR35" s="151">
        <v>95.0</v>
      </c>
      <c r="DS35" s="160">
        <v>0.001412037037037037</v>
      </c>
      <c r="DT35" s="202">
        <f t="shared" si="18"/>
        <v>52.33333333</v>
      </c>
      <c r="DU35" s="151">
        <v>132.0</v>
      </c>
      <c r="DV35" s="151">
        <v>76.0</v>
      </c>
      <c r="DW35" s="151">
        <v>113.0</v>
      </c>
      <c r="DX35" s="151">
        <v>61.0</v>
      </c>
      <c r="EA35" s="153"/>
      <c r="EB35" s="150" t="s">
        <v>553</v>
      </c>
      <c r="EC35" s="151">
        <v>0.0</v>
      </c>
      <c r="ED35" s="150" t="s">
        <v>554</v>
      </c>
      <c r="EE35" s="151">
        <v>3.0</v>
      </c>
      <c r="EF35" s="150" t="s">
        <v>555</v>
      </c>
      <c r="EG35" s="150" t="s">
        <v>537</v>
      </c>
      <c r="EH35" s="151">
        <v>0.0</v>
      </c>
      <c r="EI35" s="151">
        <v>3.0</v>
      </c>
      <c r="EJ35" s="151">
        <v>3.0</v>
      </c>
      <c r="EK35" s="151">
        <v>3.0</v>
      </c>
      <c r="EL35" s="151">
        <v>0.0</v>
      </c>
      <c r="EM35" s="151">
        <v>0.0</v>
      </c>
      <c r="EN35" s="150" t="s">
        <v>556</v>
      </c>
      <c r="EO35" s="151">
        <v>0.0</v>
      </c>
      <c r="EP35" s="151">
        <v>0.0</v>
      </c>
      <c r="EQ35" s="150" t="s">
        <v>557</v>
      </c>
      <c r="ER35" s="150" t="s">
        <v>557</v>
      </c>
      <c r="ES35" s="151">
        <v>0.0</v>
      </c>
      <c r="ET35" s="151">
        <v>0.0</v>
      </c>
      <c r="EU35" s="151">
        <v>0.0</v>
      </c>
      <c r="EV35" s="151">
        <v>0.0</v>
      </c>
      <c r="EW35" s="151">
        <v>0.0</v>
      </c>
      <c r="EX35" s="151">
        <v>0.0</v>
      </c>
      <c r="EY35" s="151">
        <v>0.0</v>
      </c>
      <c r="EZ35" s="151">
        <v>0.0</v>
      </c>
      <c r="FA35" s="151">
        <v>10.0</v>
      </c>
      <c r="FB35" s="151">
        <v>30.0</v>
      </c>
      <c r="FC35" s="151">
        <v>24.0</v>
      </c>
      <c r="FD35" s="150" t="s">
        <v>558</v>
      </c>
      <c r="FE35" s="150"/>
      <c r="FF35" s="150" t="s">
        <v>559</v>
      </c>
      <c r="FG35" s="151">
        <v>10.0</v>
      </c>
      <c r="FH35" s="151">
        <v>3.0</v>
      </c>
      <c r="FI35" s="151">
        <v>3.0</v>
      </c>
      <c r="FJ35" s="151">
        <v>16.0</v>
      </c>
      <c r="FK35" s="151">
        <v>3.0</v>
      </c>
      <c r="FL35" s="151">
        <v>3.0</v>
      </c>
      <c r="FM35" s="151">
        <v>3.0</v>
      </c>
      <c r="FN35" s="151">
        <v>3.0</v>
      </c>
      <c r="FO35" s="151">
        <v>3.0</v>
      </c>
      <c r="FP35" s="151">
        <v>3.0</v>
      </c>
      <c r="FQ35" s="151">
        <v>3.0</v>
      </c>
      <c r="FR35" s="151">
        <v>21.0</v>
      </c>
      <c r="FS35" s="151">
        <v>6.0</v>
      </c>
      <c r="FT35" s="151">
        <v>6.0</v>
      </c>
      <c r="FU35" s="151">
        <v>6.0</v>
      </c>
      <c r="FV35" s="151">
        <v>6.0</v>
      </c>
      <c r="FW35" s="151">
        <v>3.0</v>
      </c>
      <c r="FX35" s="150" t="s">
        <v>532</v>
      </c>
      <c r="FY35" s="150" t="s">
        <v>533</v>
      </c>
      <c r="FZ35" s="151">
        <v>3.0</v>
      </c>
      <c r="GA35" s="150" t="s">
        <v>532</v>
      </c>
      <c r="GB35" s="151">
        <v>3.0</v>
      </c>
      <c r="GC35" s="151">
        <v>3.0</v>
      </c>
      <c r="GD35" s="150" t="s">
        <v>560</v>
      </c>
      <c r="GE35" s="151">
        <v>10.0</v>
      </c>
      <c r="GF35" s="151">
        <v>77.0</v>
      </c>
      <c r="GG35" s="151">
        <v>73.0</v>
      </c>
      <c r="GH35" s="150" t="s">
        <v>561</v>
      </c>
      <c r="GI35" s="150"/>
      <c r="GJ35" s="150"/>
      <c r="GK35" s="153"/>
      <c r="GL35" s="153"/>
      <c r="GM35" s="153"/>
      <c r="GN35" s="153"/>
      <c r="GO35" s="153"/>
      <c r="GP35" s="153"/>
      <c r="GQ35" s="153"/>
      <c r="GR35" s="153"/>
      <c r="GS35" s="153"/>
      <c r="GT35" s="153"/>
      <c r="GU35" s="153"/>
      <c r="GV35" s="153"/>
      <c r="GW35" s="153"/>
      <c r="GX35" s="153"/>
      <c r="GY35" s="153"/>
      <c r="GZ35" s="153"/>
      <c r="HA35" s="153"/>
      <c r="HB35" s="153"/>
      <c r="HC35" s="153"/>
      <c r="HD35" s="153"/>
      <c r="HE35" s="153"/>
      <c r="HF35" s="153"/>
      <c r="HG35" s="153"/>
      <c r="HH35" s="153"/>
      <c r="HI35" s="153"/>
      <c r="HJ35" s="153"/>
      <c r="HK35" s="153"/>
      <c r="HL35" s="153"/>
      <c r="HM35" s="153"/>
      <c r="HN35" s="153"/>
      <c r="HO35" s="153"/>
      <c r="HP35" s="153"/>
      <c r="HQ35" s="153"/>
      <c r="HR35" s="153"/>
      <c r="HS35" s="153"/>
      <c r="HT35" s="153"/>
      <c r="HU35" s="153"/>
      <c r="HV35" s="153"/>
      <c r="HW35" s="153"/>
      <c r="HX35" s="153"/>
      <c r="HY35" s="153"/>
      <c r="HZ35" s="153"/>
      <c r="IA35" s="153"/>
      <c r="IB35" s="153"/>
      <c r="IC35" s="153"/>
      <c r="ID35" s="153"/>
      <c r="IE35" s="153"/>
      <c r="IF35" s="153"/>
      <c r="IG35" s="153"/>
      <c r="IH35" s="153"/>
      <c r="II35" s="153"/>
      <c r="IJ35" s="153"/>
      <c r="IK35" s="153"/>
      <c r="IL35" s="153"/>
      <c r="IM35" s="153"/>
      <c r="IN35" s="153"/>
      <c r="IO35" s="153"/>
      <c r="IP35" s="153"/>
      <c r="IQ35" s="153"/>
      <c r="IR35" s="153"/>
      <c r="IS35" s="153"/>
      <c r="IT35" s="153"/>
      <c r="IU35" s="153"/>
      <c r="IV35" s="153"/>
      <c r="IW35" s="153"/>
      <c r="IX35" s="153"/>
      <c r="IY35" s="153"/>
      <c r="IZ35" s="153"/>
      <c r="JA35" s="153"/>
      <c r="JB35" s="153"/>
      <c r="JC35" s="153"/>
      <c r="JD35" s="153"/>
      <c r="JE35" s="153"/>
      <c r="JF35" s="153"/>
      <c r="JG35" s="153"/>
      <c r="JH35" s="153"/>
      <c r="JI35" s="153"/>
      <c r="JJ35" s="153"/>
      <c r="JK35" s="153"/>
      <c r="JL35" s="153"/>
      <c r="JM35" s="153"/>
      <c r="JN35" s="153"/>
      <c r="JO35" s="153"/>
      <c r="JP35" s="153"/>
      <c r="JQ35" s="153"/>
      <c r="JR35" s="153"/>
      <c r="JS35" s="153"/>
      <c r="JT35" s="153"/>
      <c r="JU35" s="153"/>
      <c r="JV35" s="153"/>
      <c r="JW35" s="153"/>
      <c r="JX35" s="200">
        <v>42262.0</v>
      </c>
      <c r="JY35" s="150" t="s">
        <v>508</v>
      </c>
      <c r="JZ35" s="153"/>
      <c r="KA35" s="153"/>
      <c r="KB35" s="153"/>
      <c r="KC35" s="153"/>
      <c r="KD35" s="150" t="s">
        <v>550</v>
      </c>
      <c r="KE35" s="153"/>
      <c r="KF35" s="153"/>
      <c r="KG35" s="153"/>
      <c r="KH35" s="151">
        <f t="shared" si="6"/>
        <v>326</v>
      </c>
      <c r="KI35" s="151">
        <v>149.0</v>
      </c>
      <c r="KJ35" s="151">
        <v>108.0</v>
      </c>
      <c r="KK35" s="151">
        <v>7.5</v>
      </c>
      <c r="KL35" s="150"/>
      <c r="KM35" s="151">
        <v>73.0</v>
      </c>
      <c r="KN35" s="153"/>
      <c r="KO35" s="153"/>
      <c r="KP35" s="153"/>
      <c r="KQ35" s="153"/>
      <c r="KR35" s="153"/>
      <c r="KS35" s="153"/>
      <c r="KT35" s="153"/>
      <c r="KU35" s="153"/>
      <c r="KV35" s="153"/>
      <c r="KW35" s="153"/>
      <c r="KX35" s="153"/>
      <c r="KY35" s="153"/>
      <c r="KZ35" s="153"/>
      <c r="LA35" s="153"/>
      <c r="LB35" s="153"/>
      <c r="LC35" s="153"/>
      <c r="LD35" s="153"/>
      <c r="LE35" s="153"/>
      <c r="LF35" s="153"/>
      <c r="LG35" s="153"/>
      <c r="LH35" s="153"/>
      <c r="LI35" s="153"/>
      <c r="LJ35" s="153"/>
      <c r="LK35" s="153"/>
      <c r="LL35" s="153"/>
      <c r="LM35" s="153"/>
      <c r="LN35" s="153"/>
      <c r="LO35" s="153"/>
      <c r="LP35" s="153"/>
      <c r="LQ35" s="153"/>
      <c r="LR35" s="153"/>
      <c r="LS35" s="153"/>
      <c r="LT35" s="153"/>
      <c r="LU35" s="153"/>
      <c r="LV35" s="153"/>
      <c r="LW35" s="153"/>
      <c r="LX35" s="153"/>
      <c r="LY35" s="153"/>
      <c r="LZ35" s="153"/>
      <c r="MA35" s="153"/>
      <c r="MB35" s="153"/>
      <c r="MC35" s="153"/>
      <c r="MD35" s="153"/>
      <c r="ME35" s="153"/>
      <c r="MF35" s="153"/>
      <c r="MG35" s="153"/>
      <c r="MH35" s="153"/>
      <c r="MI35" s="153"/>
      <c r="MJ35" s="153"/>
      <c r="MK35" s="153"/>
      <c r="ML35" s="153"/>
    </row>
    <row r="36" ht="28.5" customHeight="1">
      <c r="A36" s="98" t="s">
        <v>54</v>
      </c>
      <c r="B36" s="14"/>
      <c r="C36" s="151">
        <v>8.0</v>
      </c>
      <c r="D36" s="150"/>
      <c r="E36" s="150" t="s">
        <v>443</v>
      </c>
      <c r="F36" s="200">
        <v>42296.0</v>
      </c>
      <c r="G36" s="150" t="s">
        <v>446</v>
      </c>
      <c r="H36" s="150" t="s">
        <v>562</v>
      </c>
      <c r="I36" s="9" t="s">
        <v>15</v>
      </c>
      <c r="J36" s="151">
        <f>EB36</f>
        <v>27</v>
      </c>
      <c r="K36" s="194">
        <v>47.0</v>
      </c>
      <c r="L36" s="9" t="s">
        <v>15</v>
      </c>
      <c r="M36" s="9" t="s">
        <v>15</v>
      </c>
      <c r="N36" s="160">
        <v>0.010208333333333333</v>
      </c>
      <c r="O36" s="201">
        <f t="shared" si="14"/>
        <v>14.7</v>
      </c>
      <c r="P36" s="151">
        <v>374.0</v>
      </c>
      <c r="Q36" s="200">
        <v>42303.0</v>
      </c>
      <c r="R36" s="155">
        <v>0.5131944444444444</v>
      </c>
      <c r="S36" s="155">
        <v>0.5148958333333333</v>
      </c>
      <c r="T36" s="155">
        <v>0.5206018518518518</v>
      </c>
      <c r="U36" s="158"/>
      <c r="V36" s="200">
        <v>42304.0</v>
      </c>
      <c r="W36" s="155">
        <v>0.5694444444444444</v>
      </c>
      <c r="X36" s="155">
        <v>0.5830439814814815</v>
      </c>
      <c r="Y36" s="155">
        <v>0.5848148148148148</v>
      </c>
      <c r="Z36" s="151">
        <v>18.0</v>
      </c>
      <c r="AA36" s="150"/>
      <c r="AB36" s="150"/>
      <c r="AC36" s="150"/>
      <c r="AD36" s="150"/>
      <c r="AE36" s="150"/>
      <c r="AF36" s="150"/>
      <c r="AG36" s="150"/>
      <c r="AH36" s="150"/>
      <c r="AI36" s="150"/>
      <c r="AJ36" s="150"/>
      <c r="AK36" s="150"/>
      <c r="AL36" s="150"/>
      <c r="AM36" s="150"/>
      <c r="AN36" s="150"/>
      <c r="AO36" s="151">
        <v>1.5</v>
      </c>
      <c r="AP36" s="151">
        <v>4.1</v>
      </c>
      <c r="AQ36" s="151">
        <v>0.0</v>
      </c>
      <c r="AR36" s="151">
        <v>0.0</v>
      </c>
      <c r="AS36" s="151">
        <v>0.0</v>
      </c>
      <c r="AT36" s="155">
        <v>0.49583333333333335</v>
      </c>
      <c r="AU36" s="151">
        <v>7.429</v>
      </c>
      <c r="AV36" s="151">
        <v>41.3</v>
      </c>
      <c r="AW36" s="151">
        <v>162.0</v>
      </c>
      <c r="AX36" s="151">
        <v>27.4</v>
      </c>
      <c r="AY36" s="151">
        <v>139.0</v>
      </c>
      <c r="AZ36" s="151">
        <v>3.6</v>
      </c>
      <c r="BA36" s="151">
        <v>1.36</v>
      </c>
      <c r="BB36" s="151">
        <v>156.0</v>
      </c>
      <c r="BC36" s="151">
        <v>10.9</v>
      </c>
      <c r="BD36" s="151">
        <v>12.2</v>
      </c>
      <c r="BE36" s="151">
        <v>1.3</v>
      </c>
      <c r="BF36" s="155">
        <v>0.5263888888888889</v>
      </c>
      <c r="BG36" s="158"/>
      <c r="BH36" s="151">
        <v>7.285</v>
      </c>
      <c r="BI36" s="151">
        <v>50.8</v>
      </c>
      <c r="BJ36" s="151">
        <v>161.0</v>
      </c>
      <c r="BK36" s="151">
        <v>24.2</v>
      </c>
      <c r="BL36" s="151">
        <v>143.0</v>
      </c>
      <c r="BM36" s="151">
        <v>3.1</v>
      </c>
      <c r="BN36" s="151">
        <v>1.21</v>
      </c>
      <c r="BO36" s="151">
        <v>143.0</v>
      </c>
      <c r="BP36" s="151">
        <v>12.2</v>
      </c>
      <c r="BQ36" s="158"/>
      <c r="BR36" s="153"/>
      <c r="BS36" s="153"/>
      <c r="BT36" s="153"/>
      <c r="BU36" s="153"/>
      <c r="BV36" s="153"/>
      <c r="BW36" s="153"/>
      <c r="BX36" s="153"/>
      <c r="BY36" s="153"/>
      <c r="BZ36" s="153"/>
      <c r="CA36" s="153"/>
      <c r="CB36" s="158"/>
      <c r="CC36" s="153"/>
      <c r="CD36" s="153"/>
      <c r="CE36" s="153"/>
      <c r="CF36" s="153"/>
      <c r="CG36" s="153"/>
      <c r="CH36" s="153"/>
      <c r="CI36" s="153"/>
      <c r="CJ36" s="153"/>
      <c r="CK36" s="153"/>
      <c r="CL36" s="153"/>
      <c r="CM36" s="160">
        <v>6.365740740740741E-4</v>
      </c>
      <c r="CN36" s="160">
        <v>0.0017013888888888888</v>
      </c>
      <c r="CO36" s="197"/>
      <c r="CP36" s="160">
        <v>0.002777777777777778</v>
      </c>
      <c r="CQ36" s="160">
        <v>0.004861111111111111</v>
      </c>
      <c r="CR36" s="160">
        <v>0.0065625</v>
      </c>
      <c r="CS36" s="160">
        <v>0.010416666666666666</v>
      </c>
      <c r="CT36" s="160">
        <v>0.01087962962962963</v>
      </c>
      <c r="CU36" s="151">
        <v>131.0</v>
      </c>
      <c r="CV36" s="151">
        <v>76.0</v>
      </c>
      <c r="CW36" s="151">
        <v>55.0</v>
      </c>
      <c r="CX36" s="151">
        <v>94.0</v>
      </c>
      <c r="CY36" s="151">
        <f t="shared" si="8"/>
        <v>94.33333333</v>
      </c>
      <c r="CZ36" s="151">
        <v>72.0</v>
      </c>
      <c r="DA36" s="151">
        <v>18.0</v>
      </c>
      <c r="DB36" s="151">
        <v>54.0</v>
      </c>
      <c r="DC36" s="151">
        <v>36.0</v>
      </c>
      <c r="DD36" s="151">
        <f t="shared" si="20"/>
        <v>36</v>
      </c>
      <c r="DE36" s="151">
        <v>220.0</v>
      </c>
      <c r="DF36" s="151">
        <v>127.0</v>
      </c>
      <c r="DG36" s="160">
        <v>0.005115740740740741</v>
      </c>
      <c r="DH36" s="202">
        <f t="shared" si="16"/>
        <v>158</v>
      </c>
      <c r="DI36" s="151">
        <v>80.0</v>
      </c>
      <c r="DJ36" s="151">
        <v>34.0</v>
      </c>
      <c r="DK36" s="160">
        <v>0.0017939814814814815</v>
      </c>
      <c r="DL36" s="203">
        <f t="shared" si="9"/>
        <v>49.33333333</v>
      </c>
      <c r="DM36" s="151">
        <v>130.0</v>
      </c>
      <c r="DN36" s="151">
        <v>200.0</v>
      </c>
      <c r="DO36" s="160">
        <v>0.005451388888888889</v>
      </c>
      <c r="DP36" s="202">
        <f t="shared" si="17"/>
        <v>153.3333333</v>
      </c>
      <c r="DQ36" s="151">
        <v>34.0</v>
      </c>
      <c r="DR36" s="151">
        <v>87.0</v>
      </c>
      <c r="DS36" s="160">
        <v>9.375E-4</v>
      </c>
      <c r="DT36" s="202">
        <f t="shared" si="18"/>
        <v>51.66666667</v>
      </c>
      <c r="DU36" s="151">
        <v>158.0</v>
      </c>
      <c r="DV36" s="151">
        <v>102.0</v>
      </c>
      <c r="DW36" s="151">
        <v>109.0</v>
      </c>
      <c r="DX36" s="151">
        <v>63.0</v>
      </c>
      <c r="EA36" s="153"/>
      <c r="EB36" s="151">
        <v>27.0</v>
      </c>
      <c r="EC36" s="151">
        <v>0.0</v>
      </c>
      <c r="ED36" s="151">
        <v>3.0</v>
      </c>
      <c r="EE36" s="151">
        <v>3.0</v>
      </c>
      <c r="EF36" s="151">
        <v>6.0</v>
      </c>
      <c r="EG36" s="151">
        <v>3.0</v>
      </c>
      <c r="EH36" s="151">
        <v>0.0</v>
      </c>
      <c r="EI36" s="151">
        <v>3.0</v>
      </c>
      <c r="EJ36" s="151">
        <v>3.0</v>
      </c>
      <c r="EK36" s="151">
        <v>0.0</v>
      </c>
      <c r="EL36" s="151">
        <v>0.0</v>
      </c>
      <c r="EM36" s="151">
        <v>0.0</v>
      </c>
      <c r="EN36" s="151">
        <v>9.0</v>
      </c>
      <c r="EO36" s="151">
        <v>0.0</v>
      </c>
      <c r="EP36" s="151">
        <v>0.0</v>
      </c>
      <c r="EQ36" s="151">
        <v>2.0</v>
      </c>
      <c r="ER36" s="151">
        <v>2.0</v>
      </c>
      <c r="ES36" s="151">
        <v>0.0</v>
      </c>
      <c r="ET36" s="151">
        <v>0.0</v>
      </c>
      <c r="EU36" s="151">
        <v>0.0</v>
      </c>
      <c r="EV36" s="151">
        <v>0.0</v>
      </c>
      <c r="EW36" s="151">
        <v>0.0</v>
      </c>
      <c r="EX36" s="151">
        <v>0.0</v>
      </c>
      <c r="EY36" s="151">
        <v>0.0</v>
      </c>
      <c r="EZ36" s="151">
        <v>0.0</v>
      </c>
      <c r="FA36" s="151">
        <v>10.0</v>
      </c>
      <c r="FB36" s="151">
        <v>27.0</v>
      </c>
      <c r="FC36" s="151">
        <v>27.0</v>
      </c>
      <c r="FD36" s="151">
        <v>27.0</v>
      </c>
      <c r="FE36" s="153"/>
      <c r="FF36" s="150" t="s">
        <v>563</v>
      </c>
      <c r="FG36" s="151">
        <v>5.0</v>
      </c>
      <c r="FH36" s="151">
        <v>3.0</v>
      </c>
      <c r="FI36" s="151">
        <v>3.0</v>
      </c>
      <c r="FJ36" s="151">
        <v>11.0</v>
      </c>
      <c r="FK36" s="150" t="s">
        <v>537</v>
      </c>
      <c r="FL36" s="151">
        <v>3.0</v>
      </c>
      <c r="FM36" s="151">
        <v>3.0</v>
      </c>
      <c r="FN36" s="151">
        <v>3.0</v>
      </c>
      <c r="FO36" s="150" t="s">
        <v>537</v>
      </c>
      <c r="FP36" s="151">
        <v>3.0</v>
      </c>
      <c r="FQ36" s="151">
        <v>3.0</v>
      </c>
      <c r="FR36" s="150" t="s">
        <v>564</v>
      </c>
      <c r="FS36" s="151">
        <v>2.0</v>
      </c>
      <c r="FT36" s="151">
        <v>2.0</v>
      </c>
      <c r="FU36" s="151">
        <v>2.0</v>
      </c>
      <c r="FV36" s="151">
        <v>2.0</v>
      </c>
      <c r="FW36" s="151">
        <v>1.0</v>
      </c>
      <c r="FX36" s="151">
        <v>0.0</v>
      </c>
      <c r="FY36" s="151">
        <v>1.0</v>
      </c>
      <c r="FZ36" s="150" t="s">
        <v>532</v>
      </c>
      <c r="GA36" s="151">
        <v>0.0</v>
      </c>
      <c r="GB36" s="151">
        <v>1.0</v>
      </c>
      <c r="GC36" s="150" t="s">
        <v>565</v>
      </c>
      <c r="GD36" s="150" t="s">
        <v>566</v>
      </c>
      <c r="GE36" s="151">
        <v>10.0</v>
      </c>
      <c r="GF36" s="151">
        <v>52.0</v>
      </c>
      <c r="GG36" s="151">
        <v>44.0</v>
      </c>
      <c r="GH36" s="150" t="s">
        <v>567</v>
      </c>
      <c r="GI36" s="153"/>
      <c r="GJ36" s="153"/>
      <c r="GK36" s="153"/>
      <c r="GL36" s="153"/>
      <c r="GM36" s="153"/>
      <c r="GN36" s="153"/>
      <c r="GO36" s="153"/>
      <c r="GP36" s="153"/>
      <c r="GQ36" s="153"/>
      <c r="GR36" s="153"/>
      <c r="GS36" s="153"/>
      <c r="GT36" s="153"/>
      <c r="GU36" s="153"/>
      <c r="GV36" s="153"/>
      <c r="GW36" s="153"/>
      <c r="GX36" s="153"/>
      <c r="GY36" s="153"/>
      <c r="GZ36" s="153"/>
      <c r="HA36" s="153"/>
      <c r="HB36" s="153"/>
      <c r="HC36" s="153"/>
      <c r="HD36" s="153"/>
      <c r="HE36" s="153"/>
      <c r="HF36" s="153"/>
      <c r="HG36" s="153"/>
      <c r="HH36" s="153"/>
      <c r="HI36" s="153"/>
      <c r="HJ36" s="153"/>
      <c r="HK36" s="153"/>
      <c r="HL36" s="153"/>
      <c r="HM36" s="153"/>
      <c r="HN36" s="153"/>
      <c r="HO36" s="153"/>
      <c r="HP36" s="153"/>
      <c r="HQ36" s="153"/>
      <c r="HR36" s="153"/>
      <c r="HS36" s="153"/>
      <c r="HT36" s="153"/>
      <c r="HU36" s="153"/>
      <c r="HV36" s="153"/>
      <c r="HW36" s="153"/>
      <c r="HX36" s="153"/>
      <c r="HY36" s="153"/>
      <c r="HZ36" s="153"/>
      <c r="IA36" s="153"/>
      <c r="IB36" s="153"/>
      <c r="IC36" s="153"/>
      <c r="ID36" s="153"/>
      <c r="IE36" s="153"/>
      <c r="IF36" s="153"/>
      <c r="IG36" s="153"/>
      <c r="IH36" s="153"/>
      <c r="II36" s="153"/>
      <c r="IJ36" s="153"/>
      <c r="IK36" s="153"/>
      <c r="IL36" s="153"/>
      <c r="IM36" s="153"/>
      <c r="IN36" s="153"/>
      <c r="IO36" s="153"/>
      <c r="IP36" s="153"/>
      <c r="IQ36" s="153"/>
      <c r="IR36" s="153"/>
      <c r="IS36" s="153"/>
      <c r="IT36" s="153"/>
      <c r="IU36" s="153"/>
      <c r="IV36" s="153"/>
      <c r="IW36" s="153"/>
      <c r="IX36" s="153"/>
      <c r="IY36" s="153"/>
      <c r="IZ36" s="153"/>
      <c r="JA36" s="153"/>
      <c r="JB36" s="153"/>
      <c r="JC36" s="153"/>
      <c r="JD36" s="153"/>
      <c r="JE36" s="153"/>
      <c r="JF36" s="153"/>
      <c r="JG36" s="153"/>
      <c r="JH36" s="153"/>
      <c r="JI36" s="153"/>
      <c r="JJ36" s="153"/>
      <c r="JK36" s="153"/>
      <c r="JL36" s="153"/>
      <c r="JM36" s="153"/>
      <c r="JN36" s="153"/>
      <c r="JO36" s="153"/>
      <c r="JP36" s="153"/>
      <c r="JQ36" s="153"/>
      <c r="JR36" s="153"/>
      <c r="JS36" s="153"/>
      <c r="JT36" s="153"/>
      <c r="JU36" s="153"/>
      <c r="JV36" s="153"/>
      <c r="JW36" s="153"/>
      <c r="JX36" s="200">
        <v>42276.0</v>
      </c>
      <c r="JY36" s="153"/>
      <c r="JZ36" s="153"/>
      <c r="KA36" s="153"/>
      <c r="KB36" s="153"/>
      <c r="KC36" s="153"/>
      <c r="KD36" s="150" t="s">
        <v>52</v>
      </c>
      <c r="KE36" s="153"/>
      <c r="KF36" s="153"/>
      <c r="KG36" s="153"/>
      <c r="KH36" s="151">
        <f t="shared" si="6"/>
        <v>374</v>
      </c>
      <c r="KI36" s="151">
        <v>156.0</v>
      </c>
      <c r="KJ36" s="151">
        <v>143.0</v>
      </c>
      <c r="KK36" s="151">
        <v>8.0</v>
      </c>
      <c r="KL36" s="150"/>
      <c r="KM36" s="151">
        <v>50.0</v>
      </c>
      <c r="KN36" s="153"/>
      <c r="KO36" s="153"/>
      <c r="KP36" s="153"/>
      <c r="KQ36" s="153"/>
      <c r="KR36" s="153"/>
      <c r="KS36" s="153"/>
      <c r="KT36" s="153"/>
      <c r="KU36" s="153"/>
      <c r="KV36" s="153"/>
      <c r="KW36" s="153"/>
      <c r="KX36" s="153"/>
      <c r="KY36" s="153"/>
      <c r="KZ36" s="153"/>
      <c r="LA36" s="153"/>
      <c r="LB36" s="153"/>
      <c r="LC36" s="153"/>
      <c r="LD36" s="153"/>
      <c r="LE36" s="153"/>
      <c r="LF36" s="153"/>
      <c r="LG36" s="153"/>
      <c r="LH36" s="153"/>
      <c r="LI36" s="153"/>
      <c r="LJ36" s="153"/>
      <c r="LK36" s="153"/>
      <c r="LL36" s="153"/>
      <c r="LM36" s="153"/>
      <c r="LN36" s="153"/>
      <c r="LO36" s="153"/>
      <c r="LP36" s="153"/>
      <c r="LQ36" s="153"/>
      <c r="LR36" s="153"/>
      <c r="LS36" s="153"/>
      <c r="LT36" s="153"/>
      <c r="LU36" s="153"/>
      <c r="LV36" s="153"/>
      <c r="LW36" s="153"/>
      <c r="LX36" s="153"/>
      <c r="LY36" s="153"/>
      <c r="LZ36" s="153"/>
      <c r="MA36" s="153"/>
      <c r="MB36" s="153"/>
      <c r="MC36" s="153"/>
      <c r="MD36" s="153"/>
      <c r="ME36" s="153"/>
      <c r="MF36" s="153"/>
      <c r="MG36" s="153"/>
      <c r="MH36" s="153"/>
      <c r="MI36" s="153"/>
      <c r="MJ36" s="153"/>
      <c r="MK36" s="153"/>
      <c r="ML36" s="153"/>
    </row>
    <row r="37" ht="26.25" customHeight="1">
      <c r="A37" s="98" t="s">
        <v>55</v>
      </c>
      <c r="B37" s="14"/>
      <c r="C37" s="151">
        <v>8.0</v>
      </c>
      <c r="D37" s="151">
        <v>1.0</v>
      </c>
      <c r="E37" s="150" t="s">
        <v>443</v>
      </c>
      <c r="F37" s="154">
        <v>42549.0</v>
      </c>
      <c r="G37" s="150" t="s">
        <v>446</v>
      </c>
      <c r="H37" s="150" t="s">
        <v>569</v>
      </c>
      <c r="I37" s="9" t="s">
        <v>15</v>
      </c>
      <c r="J37" s="194">
        <v>27.0</v>
      </c>
      <c r="K37" s="194">
        <v>46.0</v>
      </c>
      <c r="L37" s="194">
        <v>44.0</v>
      </c>
      <c r="M37" s="9" t="s">
        <v>15</v>
      </c>
      <c r="N37" s="160">
        <v>0.011111111111111112</v>
      </c>
      <c r="O37" s="201">
        <f t="shared" si="14"/>
        <v>16</v>
      </c>
      <c r="P37" s="151">
        <v>330.0</v>
      </c>
      <c r="Q37" s="154">
        <v>42556.0</v>
      </c>
      <c r="R37" s="155">
        <v>0.4965277777777778</v>
      </c>
      <c r="S37" s="155">
        <v>0.49930555555555556</v>
      </c>
      <c r="T37" s="155">
        <v>0.5027777777777778</v>
      </c>
      <c r="U37" s="154">
        <v>42557.0</v>
      </c>
      <c r="V37" s="154">
        <v>42557.0</v>
      </c>
      <c r="W37" s="155">
        <v>0.6610185185185186</v>
      </c>
      <c r="X37" s="155">
        <v>0.6735532407407407</v>
      </c>
      <c r="Y37" s="155">
        <v>0.6771412037037037</v>
      </c>
      <c r="Z37" s="156">
        <v>0.005763888888888889</v>
      </c>
      <c r="AA37" s="157"/>
      <c r="AB37" s="157"/>
      <c r="AC37" s="157"/>
      <c r="AD37" s="157"/>
      <c r="AE37" s="157"/>
      <c r="AF37" s="157"/>
      <c r="AG37" s="157"/>
      <c r="AH37" s="157"/>
      <c r="AI37" s="157"/>
      <c r="AJ37" s="157"/>
      <c r="AK37" s="157"/>
      <c r="AL37" s="157"/>
      <c r="AM37" s="157"/>
      <c r="AN37" s="157"/>
      <c r="AO37" s="151">
        <v>1.6</v>
      </c>
      <c r="AP37" s="151">
        <v>4.15</v>
      </c>
      <c r="AQ37" s="151">
        <v>0.0</v>
      </c>
      <c r="AR37" s="151">
        <v>0.0</v>
      </c>
      <c r="AS37" s="151">
        <v>0.0</v>
      </c>
      <c r="AT37" s="155">
        <v>0.46805555555555556</v>
      </c>
      <c r="AU37" s="151">
        <v>7.481</v>
      </c>
      <c r="AV37" s="151">
        <v>34.2</v>
      </c>
      <c r="AW37" s="151">
        <v>228.0</v>
      </c>
      <c r="AX37" s="151">
        <v>25.5</v>
      </c>
      <c r="AY37" s="151">
        <v>139.0</v>
      </c>
      <c r="AZ37" s="151">
        <v>3.5</v>
      </c>
      <c r="BA37" s="151">
        <v>1.35</v>
      </c>
      <c r="BB37" s="151">
        <v>184.0</v>
      </c>
      <c r="BC37" s="151">
        <v>11.9</v>
      </c>
      <c r="BD37" s="151">
        <v>13.9</v>
      </c>
      <c r="BE37" s="151">
        <v>2.0</v>
      </c>
      <c r="BF37" s="155">
        <v>0.5125</v>
      </c>
      <c r="BG37" s="158"/>
      <c r="BH37" s="151">
        <v>7.525</v>
      </c>
      <c r="BI37" s="151">
        <v>27.3</v>
      </c>
      <c r="BJ37" s="151">
        <v>503.0</v>
      </c>
      <c r="BK37" s="151">
        <v>22.5</v>
      </c>
      <c r="BL37" s="151">
        <v>143.0</v>
      </c>
      <c r="BM37" s="151">
        <v>2.7</v>
      </c>
      <c r="BN37" s="151">
        <v>1.12</v>
      </c>
      <c r="BO37" s="151">
        <v>218.0</v>
      </c>
      <c r="BP37" s="159">
        <v>13.9</v>
      </c>
      <c r="BQ37" s="158"/>
      <c r="BR37" s="153"/>
      <c r="BS37" s="153"/>
      <c r="BT37" s="153"/>
      <c r="BU37" s="153"/>
      <c r="BV37" s="153"/>
      <c r="BW37" s="153"/>
      <c r="BX37" s="153"/>
      <c r="BY37" s="153"/>
      <c r="BZ37" s="153"/>
      <c r="CA37" s="153"/>
      <c r="CB37" s="158"/>
      <c r="CC37" s="153"/>
      <c r="CD37" s="153"/>
      <c r="CE37" s="153"/>
      <c r="CF37" s="153"/>
      <c r="CG37" s="153"/>
      <c r="CH37" s="153"/>
      <c r="CI37" s="153"/>
      <c r="CJ37" s="153"/>
      <c r="CK37" s="153"/>
      <c r="CL37" s="153"/>
      <c r="CM37" s="160">
        <v>6.828703703703704E-4</v>
      </c>
      <c r="CN37" s="160">
        <v>0.0025</v>
      </c>
      <c r="CO37" s="197"/>
      <c r="CP37" s="160">
        <v>0.004166666666666667</v>
      </c>
      <c r="CQ37" s="160">
        <v>0.007465277777777778</v>
      </c>
      <c r="CR37" s="160">
        <v>0.009965277777777778</v>
      </c>
      <c r="CS37" s="160">
        <v>0.013194444444444444</v>
      </c>
      <c r="CT37" s="156">
        <v>0.013888888888888888</v>
      </c>
      <c r="CU37" s="151">
        <v>190.0</v>
      </c>
      <c r="CV37" s="151">
        <v>92.0</v>
      </c>
      <c r="CW37" s="151">
        <v>98.0</v>
      </c>
      <c r="CX37" s="151">
        <v>125.0</v>
      </c>
      <c r="CY37" s="151">
        <f t="shared" si="8"/>
        <v>124.6666667</v>
      </c>
      <c r="CZ37" s="151">
        <v>120.0</v>
      </c>
      <c r="DA37" s="151">
        <v>52.0</v>
      </c>
      <c r="DB37" s="151">
        <v>68.0</v>
      </c>
      <c r="DC37" s="151">
        <v>75.0</v>
      </c>
      <c r="DD37" s="151">
        <f t="shared" si="20"/>
        <v>74.66666667</v>
      </c>
      <c r="DE37" s="151">
        <v>245.0</v>
      </c>
      <c r="DF37" s="151">
        <v>138.0</v>
      </c>
      <c r="DG37" s="160">
        <v>0.004537037037037037</v>
      </c>
      <c r="DH37" s="151">
        <f t="shared" si="16"/>
        <v>173.6666667</v>
      </c>
      <c r="DI37" s="151">
        <v>75.0</v>
      </c>
      <c r="DJ37" s="151">
        <v>30.0</v>
      </c>
      <c r="DK37" s="160">
        <v>0.0017824074074074075</v>
      </c>
      <c r="DL37" s="203">
        <f t="shared" si="9"/>
        <v>45</v>
      </c>
      <c r="DM37" s="151">
        <v>138.0</v>
      </c>
      <c r="DN37" s="151">
        <v>145.0</v>
      </c>
      <c r="DO37" s="160">
        <v>0.004537037037037037</v>
      </c>
      <c r="DP37" s="151">
        <f t="shared" si="17"/>
        <v>140.3333333</v>
      </c>
      <c r="DQ37" s="151">
        <v>30.0</v>
      </c>
      <c r="DR37" s="151">
        <v>87.0</v>
      </c>
      <c r="DS37" s="160">
        <v>9.837962962962962E-4</v>
      </c>
      <c r="DT37" s="151">
        <f t="shared" si="18"/>
        <v>49</v>
      </c>
      <c r="DU37" s="151">
        <v>180.0</v>
      </c>
      <c r="DV37" s="151">
        <v>104.0</v>
      </c>
      <c r="DW37" s="151">
        <v>132.0</v>
      </c>
      <c r="DX37" s="151">
        <v>40.0</v>
      </c>
      <c r="EA37" s="153"/>
      <c r="EB37" s="150" t="s">
        <v>570</v>
      </c>
      <c r="EC37" s="151">
        <v>0.0</v>
      </c>
      <c r="ED37" s="150" t="s">
        <v>532</v>
      </c>
      <c r="EE37" s="151">
        <v>3.0</v>
      </c>
      <c r="EF37" s="150" t="s">
        <v>533</v>
      </c>
      <c r="EG37" s="151">
        <v>3.0</v>
      </c>
      <c r="EH37" s="151">
        <v>0.0</v>
      </c>
      <c r="EI37" s="151">
        <v>3.0</v>
      </c>
      <c r="EJ37" s="151">
        <v>3.0</v>
      </c>
      <c r="EK37" s="151">
        <v>0.0</v>
      </c>
      <c r="EL37" s="150" t="s">
        <v>504</v>
      </c>
      <c r="EM37" s="151">
        <v>0.0</v>
      </c>
      <c r="EN37" s="150" t="s">
        <v>571</v>
      </c>
      <c r="EO37" s="151">
        <v>0.0</v>
      </c>
      <c r="EP37" s="151">
        <v>0.0</v>
      </c>
      <c r="EQ37" s="150" t="s">
        <v>572</v>
      </c>
      <c r="ER37" s="150" t="s">
        <v>572</v>
      </c>
      <c r="ES37" s="151">
        <v>0.0</v>
      </c>
      <c r="ET37" s="151">
        <v>0.0</v>
      </c>
      <c r="EU37" s="151">
        <v>0.0</v>
      </c>
      <c r="EV37" s="151">
        <v>0.0</v>
      </c>
      <c r="EW37" s="151">
        <v>0.0</v>
      </c>
      <c r="EX37" s="151">
        <v>0.0</v>
      </c>
      <c r="EY37" s="151">
        <v>0.0</v>
      </c>
      <c r="EZ37" s="151">
        <v>0.0</v>
      </c>
      <c r="FA37" s="151">
        <v>10.0</v>
      </c>
      <c r="FB37" s="151">
        <v>30.0</v>
      </c>
      <c r="FC37" s="151">
        <v>24.0</v>
      </c>
      <c r="FD37" s="150" t="s">
        <v>558</v>
      </c>
      <c r="FE37" s="153"/>
      <c r="FF37" s="150" t="s">
        <v>573</v>
      </c>
      <c r="FG37" s="150" t="s">
        <v>574</v>
      </c>
      <c r="FH37" s="151">
        <v>3.0</v>
      </c>
      <c r="FI37" s="151">
        <v>3.0</v>
      </c>
      <c r="FJ37" s="150" t="s">
        <v>575</v>
      </c>
      <c r="FK37" s="151">
        <v>3.0</v>
      </c>
      <c r="FL37" s="151">
        <v>3.0</v>
      </c>
      <c r="FM37" s="151">
        <v>3.0</v>
      </c>
      <c r="FN37" s="151">
        <v>3.0</v>
      </c>
      <c r="FO37" s="151">
        <v>3.0</v>
      </c>
      <c r="FP37" s="150" t="s">
        <v>537</v>
      </c>
      <c r="FQ37" s="151">
        <v>3.0</v>
      </c>
      <c r="FR37" s="150" t="s">
        <v>576</v>
      </c>
      <c r="FS37" s="151">
        <v>0.0</v>
      </c>
      <c r="FT37" s="151">
        <v>0.0</v>
      </c>
      <c r="FU37" s="151">
        <v>2.0</v>
      </c>
      <c r="FV37" s="151">
        <v>2.0</v>
      </c>
      <c r="FW37" s="151">
        <v>0.0</v>
      </c>
      <c r="FX37" s="151">
        <v>0.0</v>
      </c>
      <c r="FY37" s="151">
        <v>0.0</v>
      </c>
      <c r="FZ37" s="151">
        <v>1.0</v>
      </c>
      <c r="GA37" s="151">
        <v>0.0</v>
      </c>
      <c r="GB37" s="151">
        <v>0.0</v>
      </c>
      <c r="GC37" s="151">
        <v>0.0</v>
      </c>
      <c r="GD37" s="151">
        <v>1.0</v>
      </c>
      <c r="GE37" s="151">
        <v>10.0</v>
      </c>
      <c r="GF37" s="151">
        <v>50.0</v>
      </c>
      <c r="GG37" s="151">
        <v>42.0</v>
      </c>
      <c r="GH37" s="150" t="s">
        <v>577</v>
      </c>
      <c r="GI37" s="153"/>
      <c r="GJ37" s="150" t="s">
        <v>578</v>
      </c>
      <c r="GK37" s="150" t="s">
        <v>579</v>
      </c>
      <c r="GL37" s="151">
        <v>3.0</v>
      </c>
      <c r="GM37" s="151">
        <v>3.0</v>
      </c>
      <c r="GN37" s="150" t="s">
        <v>575</v>
      </c>
      <c r="GO37" s="151">
        <v>3.0</v>
      </c>
      <c r="GP37" s="151">
        <v>3.0</v>
      </c>
      <c r="GQ37" s="151">
        <v>3.0</v>
      </c>
      <c r="GR37" s="151">
        <v>3.0</v>
      </c>
      <c r="GS37" s="150" t="s">
        <v>537</v>
      </c>
      <c r="GT37" s="151">
        <v>3.0</v>
      </c>
      <c r="GU37" s="151">
        <v>3.0</v>
      </c>
      <c r="GV37" s="150" t="s">
        <v>576</v>
      </c>
      <c r="GW37" s="151">
        <v>0.0</v>
      </c>
      <c r="GX37" s="151">
        <v>0.0</v>
      </c>
      <c r="GY37" s="151">
        <v>0.0</v>
      </c>
      <c r="GZ37" s="151">
        <v>0.0</v>
      </c>
      <c r="HA37" s="151">
        <v>0.0</v>
      </c>
      <c r="HB37" s="151">
        <v>0.0</v>
      </c>
      <c r="HC37" s="151">
        <v>0.0</v>
      </c>
      <c r="HD37" s="151">
        <v>1.0</v>
      </c>
      <c r="HE37" s="151">
        <v>0.0</v>
      </c>
      <c r="HF37" s="151">
        <v>0.0</v>
      </c>
      <c r="HG37" s="151">
        <v>0.0</v>
      </c>
      <c r="HH37" s="151">
        <v>1.0</v>
      </c>
      <c r="HI37" s="151">
        <v>10.0</v>
      </c>
      <c r="HJ37" s="151">
        <v>48.0</v>
      </c>
      <c r="HK37" s="151">
        <v>40.0</v>
      </c>
      <c r="HL37" s="150" t="s">
        <v>580</v>
      </c>
      <c r="HM37" s="153"/>
      <c r="HN37" s="153"/>
      <c r="HO37" s="153"/>
      <c r="HP37" s="153"/>
      <c r="HQ37" s="153"/>
      <c r="HR37" s="153"/>
      <c r="HS37" s="153"/>
      <c r="HT37" s="153"/>
      <c r="HU37" s="153"/>
      <c r="HV37" s="153"/>
      <c r="HW37" s="153"/>
      <c r="HX37" s="153"/>
      <c r="HY37" s="153"/>
      <c r="HZ37" s="153"/>
      <c r="IA37" s="153"/>
      <c r="IB37" s="153"/>
      <c r="IC37" s="153"/>
      <c r="ID37" s="153"/>
      <c r="IE37" s="153"/>
      <c r="IF37" s="153"/>
      <c r="IG37" s="153"/>
      <c r="IH37" s="153"/>
      <c r="II37" s="153"/>
      <c r="IJ37" s="153"/>
      <c r="IK37" s="153"/>
      <c r="IL37" s="153"/>
      <c r="IM37" s="153"/>
      <c r="IN37" s="153"/>
      <c r="IO37" s="153"/>
      <c r="IP37" s="153"/>
      <c r="IQ37" s="153"/>
      <c r="IR37" s="153"/>
      <c r="IS37" s="153"/>
      <c r="IT37" s="153"/>
      <c r="IU37" s="153"/>
      <c r="IV37" s="153"/>
      <c r="IW37" s="153"/>
      <c r="IX37" s="153"/>
      <c r="IY37" s="153"/>
      <c r="IZ37" s="153"/>
      <c r="JA37" s="153"/>
      <c r="JB37" s="153"/>
      <c r="JC37" s="153"/>
      <c r="JD37" s="153"/>
      <c r="JE37" s="153"/>
      <c r="JF37" s="153"/>
      <c r="JG37" s="153"/>
      <c r="JH37" s="153"/>
      <c r="JI37" s="153"/>
      <c r="JJ37" s="153"/>
      <c r="JK37" s="153"/>
      <c r="JL37" s="153"/>
      <c r="JM37" s="153"/>
      <c r="JN37" s="153"/>
      <c r="JO37" s="153"/>
      <c r="JP37" s="153"/>
      <c r="JQ37" s="153"/>
      <c r="JR37" s="153"/>
      <c r="JS37" s="153"/>
      <c r="JT37" s="153"/>
      <c r="JU37" s="153"/>
      <c r="JV37" s="153"/>
      <c r="JW37" s="153"/>
      <c r="JX37" s="153"/>
      <c r="JY37" s="153"/>
      <c r="JZ37" s="153"/>
      <c r="KA37" s="153"/>
      <c r="KB37" s="153"/>
      <c r="KC37" s="153"/>
      <c r="KD37" s="150" t="s">
        <v>550</v>
      </c>
      <c r="KE37" s="153"/>
      <c r="KF37" s="153"/>
      <c r="KG37" s="153"/>
      <c r="KH37" s="151">
        <f t="shared" si="6"/>
        <v>330</v>
      </c>
      <c r="KI37" s="151">
        <v>199.0</v>
      </c>
      <c r="KJ37" s="151">
        <v>184.0</v>
      </c>
      <c r="KK37" s="151">
        <v>8.0</v>
      </c>
      <c r="KL37" s="151">
        <v>1.0</v>
      </c>
      <c r="KM37" s="150" t="s">
        <v>578</v>
      </c>
      <c r="KN37" s="153"/>
      <c r="KO37" s="153"/>
      <c r="KP37" s="153"/>
      <c r="KQ37" s="153"/>
      <c r="KR37" s="153"/>
      <c r="KS37" s="153"/>
      <c r="KT37" s="153"/>
      <c r="KU37" s="153"/>
      <c r="KV37" s="153"/>
      <c r="KW37" s="153"/>
      <c r="KX37" s="153"/>
      <c r="KY37" s="153"/>
      <c r="KZ37" s="153"/>
      <c r="LA37" s="153"/>
      <c r="LB37" s="153"/>
      <c r="LC37" s="153"/>
      <c r="LD37" s="153"/>
      <c r="LE37" s="153"/>
      <c r="LF37" s="153"/>
      <c r="LG37" s="153"/>
      <c r="LH37" s="153"/>
      <c r="LI37" s="153"/>
      <c r="LJ37" s="153"/>
      <c r="LK37" s="153"/>
      <c r="LL37" s="153"/>
      <c r="LM37" s="153"/>
      <c r="LN37" s="153"/>
      <c r="LO37" s="153"/>
      <c r="LP37" s="153"/>
      <c r="LQ37" s="153"/>
      <c r="LR37" s="153"/>
      <c r="LS37" s="153"/>
      <c r="LT37" s="153"/>
      <c r="LU37" s="153"/>
      <c r="LV37" s="153"/>
      <c r="LW37" s="153"/>
      <c r="LX37" s="153"/>
      <c r="LY37" s="153"/>
      <c r="LZ37" s="153"/>
      <c r="MA37" s="153"/>
      <c r="MB37" s="153"/>
      <c r="MC37" s="153"/>
      <c r="MD37" s="153"/>
      <c r="ME37" s="153"/>
      <c r="MF37" s="153"/>
      <c r="MG37" s="153"/>
      <c r="MH37" s="153"/>
      <c r="MI37" s="153"/>
      <c r="MJ37" s="153"/>
      <c r="MK37" s="153"/>
      <c r="ML37" s="153"/>
    </row>
    <row r="38" ht="31.5" customHeight="1">
      <c r="A38" s="198" t="s">
        <v>56</v>
      </c>
      <c r="B38" s="14"/>
      <c r="C38" s="151">
        <v>8.0</v>
      </c>
      <c r="D38" s="151">
        <v>1.0</v>
      </c>
      <c r="E38" s="150" t="s">
        <v>443</v>
      </c>
      <c r="F38" s="217">
        <v>42557.0</v>
      </c>
      <c r="G38" s="150" t="s">
        <v>446</v>
      </c>
      <c r="H38" s="150" t="s">
        <v>582</v>
      </c>
      <c r="I38" s="9" t="s">
        <v>15</v>
      </c>
      <c r="J38" s="194">
        <v>29.0</v>
      </c>
      <c r="K38" s="194">
        <v>63.0</v>
      </c>
      <c r="L38" s="9" t="s">
        <v>15</v>
      </c>
      <c r="M38" s="9" t="s">
        <v>15</v>
      </c>
      <c r="N38" s="160">
        <v>0.009351851851851853</v>
      </c>
      <c r="O38" s="201">
        <f t="shared" si="14"/>
        <v>13.46666667</v>
      </c>
      <c r="P38" s="151">
        <v>334.0</v>
      </c>
      <c r="Q38" s="154">
        <v>42565.0</v>
      </c>
      <c r="R38" s="155">
        <v>0.55</v>
      </c>
      <c r="S38" s="155">
        <v>0.5516203703703704</v>
      </c>
      <c r="T38" s="155">
        <v>0.5562268518518518</v>
      </c>
      <c r="U38" s="154">
        <v>42566.0</v>
      </c>
      <c r="V38" s="154">
        <v>42566.0</v>
      </c>
      <c r="W38" s="155">
        <v>0.6110300925925926</v>
      </c>
      <c r="X38" s="155">
        <v>0.6296643518518519</v>
      </c>
      <c r="Y38" s="155">
        <v>0.6324421296296296</v>
      </c>
      <c r="Z38" s="156">
        <v>0.0059375</v>
      </c>
      <c r="AA38" s="157"/>
      <c r="AB38" s="157"/>
      <c r="AC38" s="157"/>
      <c r="AD38" s="157"/>
      <c r="AE38" s="157"/>
      <c r="AF38" s="157"/>
      <c r="AG38" s="157"/>
      <c r="AH38" s="157"/>
      <c r="AI38" s="157"/>
      <c r="AJ38" s="157"/>
      <c r="AK38" s="157"/>
      <c r="AL38" s="157"/>
      <c r="AM38" s="157"/>
      <c r="AN38" s="157"/>
      <c r="AO38" s="151">
        <v>-0.3</v>
      </c>
      <c r="AP38" s="151">
        <v>8.6</v>
      </c>
      <c r="AQ38" s="151">
        <v>0.0</v>
      </c>
      <c r="AR38" s="151">
        <v>0.5</v>
      </c>
      <c r="AS38" s="151">
        <v>1.0</v>
      </c>
      <c r="AT38" s="155">
        <v>0.5277777777777778</v>
      </c>
      <c r="AU38" s="151">
        <v>7.397</v>
      </c>
      <c r="AV38" s="151">
        <v>34.9</v>
      </c>
      <c r="AW38" s="151">
        <v>190.0</v>
      </c>
      <c r="AX38" s="151">
        <v>21.5</v>
      </c>
      <c r="AY38" s="151">
        <v>141.0</v>
      </c>
      <c r="AZ38" s="151">
        <v>3.2</v>
      </c>
      <c r="BA38" s="151">
        <v>1.36</v>
      </c>
      <c r="BB38" s="151">
        <v>131.0</v>
      </c>
      <c r="BC38" s="151">
        <v>11.9</v>
      </c>
      <c r="BD38" s="151">
        <v>12.6</v>
      </c>
      <c r="BE38" s="151">
        <v>0.7</v>
      </c>
      <c r="BF38" s="155">
        <v>0.5631944444444444</v>
      </c>
      <c r="BG38" s="158"/>
      <c r="BH38" s="151">
        <v>7.236</v>
      </c>
      <c r="BI38" s="151">
        <v>40.4</v>
      </c>
      <c r="BJ38" s="151">
        <v>101.0</v>
      </c>
      <c r="BK38" s="151">
        <v>17.2</v>
      </c>
      <c r="BL38" s="151">
        <v>145.0</v>
      </c>
      <c r="BM38" s="151">
        <v>3.7</v>
      </c>
      <c r="BN38" s="151">
        <v>1.16</v>
      </c>
      <c r="BO38" s="151">
        <v>87.0</v>
      </c>
      <c r="BP38" s="159">
        <v>12.6</v>
      </c>
      <c r="BQ38" s="158"/>
      <c r="BR38" s="153"/>
      <c r="BS38" s="153"/>
      <c r="BT38" s="153"/>
      <c r="BU38" s="153"/>
      <c r="BV38" s="153"/>
      <c r="BW38" s="153"/>
      <c r="BX38" s="153"/>
      <c r="BY38" s="153"/>
      <c r="BZ38" s="153"/>
      <c r="CA38" s="153"/>
      <c r="CB38" s="158"/>
      <c r="CC38" s="153"/>
      <c r="CD38" s="153"/>
      <c r="CE38" s="153"/>
      <c r="CF38" s="153"/>
      <c r="CG38" s="153"/>
      <c r="CH38" s="153"/>
      <c r="CI38" s="153"/>
      <c r="CJ38" s="153"/>
      <c r="CK38" s="153"/>
      <c r="CL38" s="153"/>
      <c r="CM38" s="160">
        <v>5.324074074074074E-4</v>
      </c>
      <c r="CN38" s="160">
        <v>0.0016203703703703703</v>
      </c>
      <c r="CO38" s="197"/>
      <c r="CP38" s="160">
        <v>0.00625</v>
      </c>
      <c r="CQ38" s="160">
        <v>0.008333333333333333</v>
      </c>
      <c r="CR38" s="160">
        <v>0.009953703703703704</v>
      </c>
      <c r="CS38" s="160">
        <v>0.013900462962962963</v>
      </c>
      <c r="CT38" s="160">
        <v>0.014560185185185185</v>
      </c>
      <c r="CU38" s="151">
        <v>173.0</v>
      </c>
      <c r="CV38" s="151">
        <v>90.0</v>
      </c>
      <c r="CW38" s="151">
        <v>83.0</v>
      </c>
      <c r="CX38" s="151">
        <v>118.0</v>
      </c>
      <c r="CY38" s="151">
        <f t="shared" si="8"/>
        <v>117.6666667</v>
      </c>
      <c r="CZ38" s="151">
        <v>116.0</v>
      </c>
      <c r="DA38" s="151">
        <v>45.0</v>
      </c>
      <c r="DB38" s="151">
        <v>71.0</v>
      </c>
      <c r="DC38" s="151">
        <v>69.0</v>
      </c>
      <c r="DD38" s="151">
        <f t="shared" si="20"/>
        <v>68.66666667</v>
      </c>
      <c r="DE38" s="151">
        <v>168.0</v>
      </c>
      <c r="DF38" s="151">
        <v>108.0</v>
      </c>
      <c r="DG38" s="160">
        <v>0.005601851851851852</v>
      </c>
      <c r="DH38" s="151">
        <f t="shared" si="16"/>
        <v>128</v>
      </c>
      <c r="DI38" s="151">
        <v>77.0</v>
      </c>
      <c r="DJ38" s="151">
        <v>25.0</v>
      </c>
      <c r="DK38" s="160">
        <v>0.0022337962962962962</v>
      </c>
      <c r="DL38" s="203">
        <f t="shared" si="9"/>
        <v>42.33333333</v>
      </c>
      <c r="DM38" s="151">
        <v>108.0</v>
      </c>
      <c r="DN38" s="151">
        <v>168.0</v>
      </c>
      <c r="DO38" s="156">
        <v>0.005601851851851852</v>
      </c>
      <c r="DP38" s="151">
        <f t="shared" si="17"/>
        <v>128</v>
      </c>
      <c r="DQ38" s="151">
        <v>24.0</v>
      </c>
      <c r="DR38" s="151">
        <v>84.0</v>
      </c>
      <c r="DS38" s="160">
        <v>9.953703703703704E-4</v>
      </c>
      <c r="DT38" s="151">
        <f t="shared" si="18"/>
        <v>44</v>
      </c>
      <c r="DU38" s="151">
        <v>90.0</v>
      </c>
      <c r="DV38" s="151">
        <v>40.0</v>
      </c>
      <c r="DW38" s="151">
        <v>90.0</v>
      </c>
      <c r="DX38" s="151">
        <v>52.0</v>
      </c>
      <c r="EA38" s="153"/>
      <c r="EB38" s="150" t="s">
        <v>583</v>
      </c>
      <c r="EC38" s="150" t="s">
        <v>584</v>
      </c>
      <c r="ED38" s="151">
        <v>1.0</v>
      </c>
      <c r="EE38" s="151">
        <v>3.0</v>
      </c>
      <c r="EF38" s="150" t="s">
        <v>585</v>
      </c>
      <c r="EG38" s="150" t="s">
        <v>537</v>
      </c>
      <c r="EH38" s="150" t="s">
        <v>504</v>
      </c>
      <c r="EI38" s="151">
        <v>3.0</v>
      </c>
      <c r="EJ38" s="151">
        <v>3.0</v>
      </c>
      <c r="EK38" s="150" t="s">
        <v>504</v>
      </c>
      <c r="EL38" s="151">
        <v>0.0</v>
      </c>
      <c r="EM38" s="151">
        <v>0.0</v>
      </c>
      <c r="EN38" s="150" t="s">
        <v>571</v>
      </c>
      <c r="EO38" s="151">
        <v>0.0</v>
      </c>
      <c r="EP38" s="151">
        <v>0.0</v>
      </c>
      <c r="EQ38" s="151">
        <v>1.0</v>
      </c>
      <c r="ER38" s="151">
        <v>2.0</v>
      </c>
      <c r="ES38" s="151">
        <v>0.0</v>
      </c>
      <c r="ET38" s="151">
        <v>0.0</v>
      </c>
      <c r="EU38" s="151">
        <v>0.0</v>
      </c>
      <c r="EV38" s="151">
        <v>0.0</v>
      </c>
      <c r="EW38" s="151">
        <v>0.0</v>
      </c>
      <c r="EX38" s="151">
        <v>0.0</v>
      </c>
      <c r="EY38" s="151">
        <v>0.0</v>
      </c>
      <c r="EZ38" s="151">
        <v>0.0</v>
      </c>
      <c r="FA38" s="151">
        <v>10.0</v>
      </c>
      <c r="FB38" s="151">
        <v>36.0</v>
      </c>
      <c r="FC38" s="151">
        <v>22.0</v>
      </c>
      <c r="FD38" s="150" t="s">
        <v>586</v>
      </c>
      <c r="FE38" s="153"/>
      <c r="FF38" s="150" t="s">
        <v>587</v>
      </c>
      <c r="FG38" s="151">
        <v>10.0</v>
      </c>
      <c r="FH38" s="151">
        <v>3.0</v>
      </c>
      <c r="FI38" s="151">
        <v>3.0</v>
      </c>
      <c r="FJ38" s="151">
        <v>16.0</v>
      </c>
      <c r="FK38" s="151">
        <v>3.0</v>
      </c>
      <c r="FL38" s="151">
        <v>3.0</v>
      </c>
      <c r="FM38" s="151">
        <v>3.0</v>
      </c>
      <c r="FN38" s="151">
        <v>3.0</v>
      </c>
      <c r="FO38" s="151">
        <v>3.0</v>
      </c>
      <c r="FP38" s="151">
        <v>3.0</v>
      </c>
      <c r="FQ38" s="151">
        <v>3.0</v>
      </c>
      <c r="FR38" s="151">
        <v>21.0</v>
      </c>
      <c r="FS38" s="151">
        <v>1.0</v>
      </c>
      <c r="FT38" s="151">
        <v>2.0</v>
      </c>
      <c r="FU38" s="151">
        <v>2.0</v>
      </c>
      <c r="FV38" s="151">
        <v>2.0</v>
      </c>
      <c r="FW38" s="151">
        <v>1.0</v>
      </c>
      <c r="FX38" s="150" t="s">
        <v>565</v>
      </c>
      <c r="FY38" s="150" t="s">
        <v>588</v>
      </c>
      <c r="FZ38" s="151">
        <v>3.0</v>
      </c>
      <c r="GA38" s="151">
        <v>3.0</v>
      </c>
      <c r="GB38" s="151">
        <v>3.0</v>
      </c>
      <c r="GC38" s="151">
        <v>1.0</v>
      </c>
      <c r="GD38" s="151">
        <v>10.0</v>
      </c>
      <c r="GE38" s="151">
        <v>10.0</v>
      </c>
      <c r="GF38" s="151">
        <v>63.0</v>
      </c>
      <c r="GG38" s="151">
        <v>62.0</v>
      </c>
      <c r="GH38" s="150" t="s">
        <v>589</v>
      </c>
      <c r="GI38" s="153"/>
      <c r="GJ38" s="153"/>
      <c r="GK38" s="153"/>
      <c r="GL38" s="153"/>
      <c r="GM38" s="153"/>
      <c r="GN38" s="153"/>
      <c r="GO38" s="153"/>
      <c r="GP38" s="153"/>
      <c r="GQ38" s="153"/>
      <c r="GR38" s="153"/>
      <c r="GS38" s="153"/>
      <c r="GT38" s="153"/>
      <c r="GU38" s="153"/>
      <c r="GV38" s="153"/>
      <c r="GW38" s="153"/>
      <c r="GX38" s="153"/>
      <c r="GY38" s="153"/>
      <c r="GZ38" s="153"/>
      <c r="HA38" s="153"/>
      <c r="HB38" s="153"/>
      <c r="HC38" s="153"/>
      <c r="HD38" s="153"/>
      <c r="HE38" s="153"/>
      <c r="HF38" s="153"/>
      <c r="HG38" s="153"/>
      <c r="HH38" s="153"/>
      <c r="HI38" s="153"/>
      <c r="HJ38" s="153"/>
      <c r="HK38" s="153"/>
      <c r="HL38" s="153"/>
      <c r="HM38" s="153"/>
      <c r="HN38" s="153"/>
      <c r="HO38" s="153"/>
      <c r="HP38" s="153"/>
      <c r="HQ38" s="153"/>
      <c r="HR38" s="153"/>
      <c r="HS38" s="153"/>
      <c r="HT38" s="153"/>
      <c r="HU38" s="153"/>
      <c r="HV38" s="153"/>
      <c r="HW38" s="153"/>
      <c r="HX38" s="153"/>
      <c r="HY38" s="153"/>
      <c r="HZ38" s="153"/>
      <c r="IA38" s="153"/>
      <c r="IB38" s="153"/>
      <c r="IC38" s="153"/>
      <c r="ID38" s="153"/>
      <c r="IE38" s="153"/>
      <c r="IF38" s="153"/>
      <c r="IG38" s="153"/>
      <c r="IH38" s="153"/>
      <c r="II38" s="153"/>
      <c r="IJ38" s="153"/>
      <c r="IK38" s="153"/>
      <c r="IL38" s="153"/>
      <c r="IM38" s="153"/>
      <c r="IN38" s="153"/>
      <c r="IO38" s="153"/>
      <c r="IP38" s="153"/>
      <c r="IQ38" s="153"/>
      <c r="IR38" s="153"/>
      <c r="IS38" s="153"/>
      <c r="IT38" s="153"/>
      <c r="IU38" s="153"/>
      <c r="IV38" s="153"/>
      <c r="IW38" s="153"/>
      <c r="IX38" s="153"/>
      <c r="IY38" s="153"/>
      <c r="IZ38" s="153"/>
      <c r="JA38" s="153"/>
      <c r="JB38" s="153"/>
      <c r="JC38" s="153"/>
      <c r="JD38" s="153"/>
      <c r="JE38" s="153"/>
      <c r="JF38" s="153"/>
      <c r="JG38" s="153"/>
      <c r="JH38" s="153"/>
      <c r="JI38" s="153"/>
      <c r="JJ38" s="153"/>
      <c r="JK38" s="153"/>
      <c r="JL38" s="153"/>
      <c r="JM38" s="153"/>
      <c r="JN38" s="153"/>
      <c r="JO38" s="153"/>
      <c r="JP38" s="153"/>
      <c r="JQ38" s="153"/>
      <c r="JR38" s="153"/>
      <c r="JS38" s="153"/>
      <c r="JT38" s="153"/>
      <c r="JU38" s="153"/>
      <c r="JV38" s="151">
        <v>8.0</v>
      </c>
      <c r="JW38" s="196">
        <v>42486.0</v>
      </c>
      <c r="JX38" s="154">
        <v>42549.0</v>
      </c>
      <c r="JY38" s="153"/>
      <c r="JZ38" s="153"/>
      <c r="KA38" s="153"/>
      <c r="KB38" s="153"/>
      <c r="KC38" s="153"/>
      <c r="KD38" s="150" t="s">
        <v>590</v>
      </c>
      <c r="KE38" s="153"/>
      <c r="KF38" s="153"/>
      <c r="KG38" s="153"/>
      <c r="KH38" s="151">
        <f t="shared" si="6"/>
        <v>334</v>
      </c>
      <c r="KI38" s="151">
        <v>131.0</v>
      </c>
      <c r="KJ38" s="151">
        <v>87.0</v>
      </c>
      <c r="KK38" s="151">
        <v>8.0</v>
      </c>
      <c r="KL38" s="151">
        <v>1.0</v>
      </c>
      <c r="KM38" s="150" t="s">
        <v>587</v>
      </c>
      <c r="KN38" s="153"/>
      <c r="KO38" s="153"/>
      <c r="KP38" s="153"/>
      <c r="KQ38" s="153"/>
      <c r="KR38" s="153"/>
      <c r="KS38" s="153"/>
      <c r="KT38" s="153"/>
      <c r="KU38" s="153"/>
      <c r="KV38" s="153"/>
      <c r="KW38" s="153"/>
      <c r="KX38" s="153"/>
      <c r="KY38" s="153"/>
      <c r="KZ38" s="153"/>
      <c r="LA38" s="153"/>
      <c r="LB38" s="153"/>
      <c r="LC38" s="153"/>
      <c r="LD38" s="153"/>
      <c r="LE38" s="153"/>
      <c r="LF38" s="153"/>
      <c r="LG38" s="153"/>
      <c r="LH38" s="153"/>
      <c r="LI38" s="153"/>
      <c r="LJ38" s="153"/>
      <c r="LK38" s="153"/>
      <c r="LL38" s="153"/>
      <c r="LM38" s="153"/>
      <c r="LN38" s="153"/>
      <c r="LO38" s="153"/>
      <c r="LP38" s="153"/>
      <c r="LQ38" s="153"/>
      <c r="LR38" s="153"/>
      <c r="LS38" s="153"/>
      <c r="LT38" s="153"/>
      <c r="LU38" s="153"/>
      <c r="LV38" s="153"/>
      <c r="LW38" s="153"/>
      <c r="LX38" s="153"/>
      <c r="LY38" s="153"/>
      <c r="LZ38" s="153"/>
      <c r="MA38" s="153"/>
      <c r="MB38" s="153"/>
      <c r="MC38" s="153"/>
      <c r="MD38" s="153"/>
      <c r="ME38" s="153"/>
      <c r="MF38" s="153"/>
      <c r="MG38" s="153"/>
      <c r="MH38" s="153"/>
      <c r="MI38" s="153"/>
      <c r="MJ38" s="153"/>
      <c r="MK38" s="153"/>
      <c r="ML38" s="153"/>
    </row>
    <row r="39" ht="30.75" customHeight="1">
      <c r="A39" s="98" t="s">
        <v>57</v>
      </c>
      <c r="B39" s="14"/>
      <c r="C39" s="151">
        <v>8.0</v>
      </c>
      <c r="D39" s="151">
        <v>1.0</v>
      </c>
      <c r="E39" s="150" t="s">
        <v>443</v>
      </c>
      <c r="F39" s="154">
        <v>42639.0</v>
      </c>
      <c r="G39" s="150" t="s">
        <v>446</v>
      </c>
      <c r="H39" s="150" t="s">
        <v>592</v>
      </c>
      <c r="I39" s="9" t="s">
        <v>15</v>
      </c>
      <c r="J39" s="194">
        <v>37.0</v>
      </c>
      <c r="K39" s="194">
        <v>62.0</v>
      </c>
      <c r="L39" s="9" t="s">
        <v>15</v>
      </c>
      <c r="M39" s="9" t="s">
        <v>15</v>
      </c>
      <c r="N39" s="160">
        <v>0.005555555555555556</v>
      </c>
      <c r="O39" s="201">
        <f t="shared" si="14"/>
        <v>8</v>
      </c>
      <c r="P39" s="151">
        <v>353.0</v>
      </c>
      <c r="Q39" s="196">
        <v>42647.0</v>
      </c>
      <c r="R39" s="155">
        <v>0.5152777777777777</v>
      </c>
      <c r="S39" s="155">
        <v>0.5166666666666667</v>
      </c>
      <c r="T39" s="155">
        <v>0.5211805555555555</v>
      </c>
      <c r="U39" s="158"/>
      <c r="V39" s="196">
        <v>42648.0</v>
      </c>
      <c r="W39" s="155">
        <v>0.5458333333333333</v>
      </c>
      <c r="X39" s="155">
        <v>0.5673726851851851</v>
      </c>
      <c r="Y39" s="155">
        <v>0.5708449074074075</v>
      </c>
      <c r="Z39" s="218">
        <v>0.2833333333333333</v>
      </c>
      <c r="AA39" s="219"/>
      <c r="AB39" s="219"/>
      <c r="AC39" s="219"/>
      <c r="AD39" s="219"/>
      <c r="AE39" s="219"/>
      <c r="AF39" s="219"/>
      <c r="AG39" s="219"/>
      <c r="AH39" s="219"/>
      <c r="AI39" s="219"/>
      <c r="AJ39" s="219"/>
      <c r="AK39" s="219"/>
      <c r="AL39" s="219"/>
      <c r="AM39" s="219"/>
      <c r="AN39" s="219"/>
      <c r="AO39" s="151">
        <v>1.4</v>
      </c>
      <c r="AP39" s="151">
        <v>6.5</v>
      </c>
      <c r="AQ39" s="151">
        <v>0.0</v>
      </c>
      <c r="AR39" s="151">
        <v>0.0</v>
      </c>
      <c r="AS39" s="151">
        <v>0.0</v>
      </c>
      <c r="AT39" s="155">
        <v>0.44513888888888886</v>
      </c>
      <c r="AU39" s="151">
        <v>7.445</v>
      </c>
      <c r="AV39" s="151">
        <v>38.2</v>
      </c>
      <c r="AW39" s="151">
        <v>179.0</v>
      </c>
      <c r="AX39" s="151">
        <v>26.3</v>
      </c>
      <c r="AY39" s="151">
        <v>137.0</v>
      </c>
      <c r="AZ39" s="151">
        <v>4.1</v>
      </c>
      <c r="BA39" s="151">
        <v>1.36</v>
      </c>
      <c r="BB39" s="151">
        <v>158.0</v>
      </c>
      <c r="BC39" s="151">
        <v>11.2</v>
      </c>
      <c r="BD39" s="151">
        <v>12.9</v>
      </c>
      <c r="BE39" s="151">
        <f>(BD39-BC39)</f>
        <v>1.7</v>
      </c>
      <c r="BF39" s="155">
        <v>0.53125</v>
      </c>
      <c r="BG39" s="158"/>
      <c r="BH39" s="151">
        <v>7.469</v>
      </c>
      <c r="BI39" s="151">
        <v>32.1</v>
      </c>
      <c r="BJ39" s="151">
        <v>482.0</v>
      </c>
      <c r="BK39" s="151">
        <v>23.3</v>
      </c>
      <c r="BL39" s="151">
        <v>143.0</v>
      </c>
      <c r="BM39" s="151">
        <v>3.2</v>
      </c>
      <c r="BN39" s="151">
        <v>1.1</v>
      </c>
      <c r="BO39" s="151">
        <v>120.0</v>
      </c>
      <c r="BP39" s="159">
        <v>12.9</v>
      </c>
      <c r="BQ39" s="158"/>
      <c r="BR39" s="153"/>
      <c r="BS39" s="153"/>
      <c r="BT39" s="153"/>
      <c r="BU39" s="153"/>
      <c r="BV39" s="153"/>
      <c r="BW39" s="153"/>
      <c r="BX39" s="153"/>
      <c r="BY39" s="153"/>
      <c r="BZ39" s="153"/>
      <c r="CA39" s="153"/>
      <c r="CB39" s="158"/>
      <c r="CC39" s="153"/>
      <c r="CD39" s="153"/>
      <c r="CE39" s="153"/>
      <c r="CF39" s="153"/>
      <c r="CG39" s="153"/>
      <c r="CH39" s="153"/>
      <c r="CI39" s="153"/>
      <c r="CJ39" s="153"/>
      <c r="CK39" s="153"/>
      <c r="CL39" s="153"/>
      <c r="CM39" s="160">
        <v>3.356481481481481E-4</v>
      </c>
      <c r="CN39" s="160">
        <v>0.0015277777777777779</v>
      </c>
      <c r="CO39" s="150"/>
      <c r="CP39" s="218">
        <v>0.8333333333333334</v>
      </c>
      <c r="CQ39" s="218">
        <v>0.9583333333333334</v>
      </c>
      <c r="CR39" s="160">
        <v>1.05</v>
      </c>
      <c r="CS39" s="160">
        <v>1.2916666666666667</v>
      </c>
      <c r="CT39" s="160">
        <v>1.3118055555555554</v>
      </c>
      <c r="CU39" s="151">
        <v>141.0</v>
      </c>
      <c r="CV39" s="151">
        <v>82.0</v>
      </c>
      <c r="CW39" s="151">
        <v>39.0</v>
      </c>
      <c r="CX39" s="151">
        <v>101.7</v>
      </c>
      <c r="CY39" s="151">
        <v>101.7</v>
      </c>
      <c r="CZ39" s="151">
        <v>60.0</v>
      </c>
      <c r="DA39" s="151">
        <v>32.0</v>
      </c>
      <c r="DB39" s="151">
        <v>28.0</v>
      </c>
      <c r="DC39" s="151">
        <v>38.0</v>
      </c>
      <c r="DD39" s="151">
        <f t="shared" ref="DD39:DD41" si="21">(DA39*2+CZ39)/3</f>
        <v>41.33333333</v>
      </c>
      <c r="DE39" s="151">
        <v>229.0</v>
      </c>
      <c r="DF39" s="151">
        <v>125.0</v>
      </c>
      <c r="DG39" s="160">
        <v>0.0038310185185185183</v>
      </c>
      <c r="DH39" s="151">
        <f t="shared" ref="DH39:DH41" si="22">((2 * DF39) + DE39)/3</f>
        <v>159.6666667</v>
      </c>
      <c r="DI39" s="151">
        <v>96.0</v>
      </c>
      <c r="DJ39" s="151">
        <v>41.0</v>
      </c>
      <c r="DK39" s="160">
        <v>0.0018055555555555555</v>
      </c>
      <c r="DL39" s="203">
        <f t="shared" si="9"/>
        <v>59.33333333</v>
      </c>
      <c r="DM39" s="151">
        <v>128.0</v>
      </c>
      <c r="DN39" s="151">
        <v>227.0</v>
      </c>
      <c r="DO39" s="160">
        <v>0.004594907407407408</v>
      </c>
      <c r="DP39" s="151">
        <f t="shared" ref="DP39:DP41" si="23">(DN39+DM39*2)/3</f>
        <v>161</v>
      </c>
      <c r="DQ39" s="151">
        <v>40.0</v>
      </c>
      <c r="DR39" s="151">
        <v>104.0</v>
      </c>
      <c r="DS39" s="160">
        <v>0.00125</v>
      </c>
      <c r="DT39" s="151">
        <f t="shared" ref="DT39:DT41" si="24">(DQ39*2+DR39)/3</f>
        <v>61.33333333</v>
      </c>
      <c r="DU39" s="151">
        <v>196.0</v>
      </c>
      <c r="DV39" s="151">
        <v>114.0</v>
      </c>
      <c r="DW39" s="150" t="s">
        <v>500</v>
      </c>
      <c r="DX39" s="150" t="s">
        <v>500</v>
      </c>
      <c r="EA39" s="153"/>
      <c r="EB39" s="150" t="s">
        <v>593</v>
      </c>
      <c r="EC39" s="151">
        <v>5.0</v>
      </c>
      <c r="ED39" s="151">
        <v>3.0</v>
      </c>
      <c r="EE39" s="151">
        <v>3.0</v>
      </c>
      <c r="EF39" s="151">
        <v>11.0</v>
      </c>
      <c r="EG39" s="151">
        <v>3.0</v>
      </c>
      <c r="EH39" s="151">
        <v>0.0</v>
      </c>
      <c r="EI39" s="151">
        <v>3.0</v>
      </c>
      <c r="EJ39" s="151">
        <v>3.0</v>
      </c>
      <c r="EK39" s="151">
        <v>3.0</v>
      </c>
      <c r="EL39" s="151">
        <v>0.0</v>
      </c>
      <c r="EM39" s="151">
        <v>0.0</v>
      </c>
      <c r="EN39" s="151">
        <v>12.0</v>
      </c>
      <c r="EO39" s="151">
        <v>0.0</v>
      </c>
      <c r="EP39" s="151">
        <v>0.0</v>
      </c>
      <c r="EQ39" s="150" t="s">
        <v>594</v>
      </c>
      <c r="ER39" s="150" t="s">
        <v>594</v>
      </c>
      <c r="ES39" s="151">
        <v>0.0</v>
      </c>
      <c r="ET39" s="151">
        <v>0.0</v>
      </c>
      <c r="EU39" s="151">
        <v>0.0</v>
      </c>
      <c r="EV39" s="151">
        <v>0.0</v>
      </c>
      <c r="EW39" s="151">
        <v>0.0</v>
      </c>
      <c r="EX39" s="151">
        <v>0.0</v>
      </c>
      <c r="EY39" s="151">
        <v>0.0</v>
      </c>
      <c r="EZ39" s="151">
        <v>0.0</v>
      </c>
      <c r="FA39" s="151">
        <v>10.0</v>
      </c>
      <c r="FB39" s="151">
        <v>37.0</v>
      </c>
      <c r="FC39" s="151">
        <v>36.0</v>
      </c>
      <c r="FD39" s="150" t="s">
        <v>595</v>
      </c>
      <c r="FE39" s="153"/>
      <c r="FF39" s="150" t="s">
        <v>596</v>
      </c>
      <c r="FG39" s="151">
        <v>10.0</v>
      </c>
      <c r="FH39" s="151">
        <v>3.0</v>
      </c>
      <c r="FI39" s="151">
        <v>3.0</v>
      </c>
      <c r="FJ39" s="151">
        <v>16.0</v>
      </c>
      <c r="FK39" s="151">
        <v>3.0</v>
      </c>
      <c r="FL39" s="151">
        <v>3.0</v>
      </c>
      <c r="FM39" s="151">
        <v>3.0</v>
      </c>
      <c r="FN39" s="151">
        <v>3.0</v>
      </c>
      <c r="FO39" s="151">
        <v>3.0</v>
      </c>
      <c r="FP39" s="151">
        <v>3.0</v>
      </c>
      <c r="FQ39" s="151">
        <v>3.0</v>
      </c>
      <c r="FR39" s="151">
        <v>3.0</v>
      </c>
      <c r="FS39" s="150" t="s">
        <v>597</v>
      </c>
      <c r="FT39" s="150" t="s">
        <v>597</v>
      </c>
      <c r="FU39" s="150" t="s">
        <v>598</v>
      </c>
      <c r="FV39" s="150" t="s">
        <v>598</v>
      </c>
      <c r="FW39" s="151">
        <v>1.0</v>
      </c>
      <c r="FX39" s="151">
        <v>1.0</v>
      </c>
      <c r="FY39" s="151">
        <v>2.0</v>
      </c>
      <c r="FZ39" s="150" t="s">
        <v>554</v>
      </c>
      <c r="GA39" s="150" t="s">
        <v>554</v>
      </c>
      <c r="GB39" s="151">
        <v>1.0</v>
      </c>
      <c r="GC39" s="151">
        <v>1.0</v>
      </c>
      <c r="GD39" s="150" t="s">
        <v>599</v>
      </c>
      <c r="GE39" s="151">
        <v>10.0</v>
      </c>
      <c r="GF39" s="151">
        <v>65.0</v>
      </c>
      <c r="GG39" s="151">
        <v>58.0</v>
      </c>
      <c r="GH39" s="153"/>
      <c r="GI39" s="153"/>
      <c r="GJ39" s="153"/>
      <c r="GK39" s="153"/>
      <c r="GL39" s="153"/>
      <c r="GM39" s="153"/>
      <c r="GN39" s="153"/>
      <c r="GO39" s="153"/>
      <c r="GP39" s="153"/>
      <c r="GQ39" s="153"/>
      <c r="GR39" s="153"/>
      <c r="GS39" s="153"/>
      <c r="GT39" s="153"/>
      <c r="GU39" s="153"/>
      <c r="GV39" s="153"/>
      <c r="GW39" s="153"/>
      <c r="GX39" s="153"/>
      <c r="GY39" s="153"/>
      <c r="GZ39" s="153"/>
      <c r="HA39" s="153"/>
      <c r="HB39" s="153"/>
      <c r="HC39" s="153"/>
      <c r="HD39" s="153"/>
      <c r="HE39" s="153"/>
      <c r="HF39" s="153"/>
      <c r="HG39" s="153"/>
      <c r="HH39" s="153"/>
      <c r="HI39" s="153"/>
      <c r="HJ39" s="153"/>
      <c r="HK39" s="153"/>
      <c r="HL39" s="153"/>
      <c r="HM39" s="153"/>
      <c r="HN39" s="153"/>
      <c r="HO39" s="153"/>
      <c r="HP39" s="153"/>
      <c r="HQ39" s="153"/>
      <c r="HR39" s="153"/>
      <c r="HS39" s="153"/>
      <c r="HT39" s="153"/>
      <c r="HU39" s="153"/>
      <c r="HV39" s="153"/>
      <c r="HW39" s="153"/>
      <c r="HX39" s="153"/>
      <c r="HY39" s="153"/>
      <c r="HZ39" s="153"/>
      <c r="IA39" s="153"/>
      <c r="IB39" s="153"/>
      <c r="IC39" s="153"/>
      <c r="ID39" s="153"/>
      <c r="IE39" s="153"/>
      <c r="IF39" s="153"/>
      <c r="IG39" s="153"/>
      <c r="IH39" s="153"/>
      <c r="II39" s="153"/>
      <c r="IJ39" s="153"/>
      <c r="IK39" s="153"/>
      <c r="IL39" s="153"/>
      <c r="IM39" s="153"/>
      <c r="IN39" s="153"/>
      <c r="IO39" s="153"/>
      <c r="IP39" s="153"/>
      <c r="IQ39" s="153"/>
      <c r="IR39" s="153"/>
      <c r="IS39" s="153"/>
      <c r="IT39" s="153"/>
      <c r="IU39" s="153"/>
      <c r="IV39" s="153"/>
      <c r="IW39" s="153"/>
      <c r="IX39" s="153"/>
      <c r="IY39" s="153"/>
      <c r="IZ39" s="153"/>
      <c r="JA39" s="153"/>
      <c r="JB39" s="153"/>
      <c r="JC39" s="153"/>
      <c r="JD39" s="153"/>
      <c r="JE39" s="153"/>
      <c r="JF39" s="153"/>
      <c r="JG39" s="153"/>
      <c r="JH39" s="153"/>
      <c r="JI39" s="153"/>
      <c r="JJ39" s="153"/>
      <c r="JK39" s="153"/>
      <c r="JL39" s="153"/>
      <c r="JM39" s="153"/>
      <c r="JN39" s="153"/>
      <c r="JO39" s="153"/>
      <c r="JP39" s="153"/>
      <c r="JQ39" s="153"/>
      <c r="JR39" s="153"/>
      <c r="JS39" s="153"/>
      <c r="JT39" s="153"/>
      <c r="JU39" s="153"/>
      <c r="JV39" s="153"/>
      <c r="JW39" s="153"/>
      <c r="JX39" s="153"/>
      <c r="JY39" s="153"/>
      <c r="JZ39" s="153"/>
      <c r="KA39" s="153"/>
      <c r="KB39" s="153"/>
      <c r="KC39" s="153"/>
      <c r="KD39" s="153"/>
      <c r="KE39" s="153"/>
      <c r="KF39" s="153"/>
      <c r="KG39" s="153"/>
      <c r="KH39" s="151">
        <f t="shared" si="6"/>
        <v>353</v>
      </c>
      <c r="KI39" s="153"/>
      <c r="KJ39" s="153"/>
      <c r="KK39" s="153"/>
      <c r="KL39" s="153"/>
      <c r="KM39" s="153"/>
      <c r="KN39" s="153"/>
      <c r="KO39" s="153"/>
      <c r="KP39" s="153"/>
      <c r="KQ39" s="153"/>
      <c r="KR39" s="153"/>
      <c r="KS39" s="153"/>
      <c r="KT39" s="153"/>
      <c r="KU39" s="153"/>
      <c r="KV39" s="153"/>
      <c r="KW39" s="153"/>
      <c r="KX39" s="153"/>
      <c r="KY39" s="153"/>
      <c r="KZ39" s="153"/>
      <c r="LA39" s="153"/>
      <c r="LB39" s="153"/>
      <c r="LC39" s="153"/>
      <c r="LD39" s="153"/>
      <c r="LE39" s="153"/>
      <c r="LF39" s="153"/>
      <c r="LG39" s="153"/>
      <c r="LH39" s="153"/>
      <c r="LI39" s="153"/>
      <c r="LJ39" s="153"/>
      <c r="LK39" s="153"/>
      <c r="LL39" s="153"/>
      <c r="LM39" s="153"/>
      <c r="LN39" s="153"/>
      <c r="LO39" s="153"/>
      <c r="LP39" s="153"/>
      <c r="LQ39" s="153"/>
      <c r="LR39" s="153"/>
      <c r="LS39" s="153"/>
      <c r="LT39" s="153"/>
      <c r="LU39" s="153"/>
      <c r="LV39" s="153"/>
      <c r="LW39" s="153"/>
      <c r="LX39" s="153"/>
      <c r="LY39" s="153"/>
      <c r="LZ39" s="153"/>
      <c r="MA39" s="153"/>
      <c r="MB39" s="153"/>
      <c r="MC39" s="153"/>
      <c r="MD39" s="153"/>
      <c r="ME39" s="153"/>
      <c r="MF39" s="153"/>
      <c r="MG39" s="153"/>
      <c r="MH39" s="153"/>
      <c r="MI39" s="153"/>
      <c r="MJ39" s="153"/>
      <c r="MK39" s="153"/>
      <c r="ML39" s="153"/>
    </row>
    <row r="40">
      <c r="A40" s="98" t="s">
        <v>58</v>
      </c>
      <c r="B40" s="14"/>
      <c r="C40" s="151">
        <v>8.0</v>
      </c>
      <c r="D40" s="151">
        <v>1.0</v>
      </c>
      <c r="E40" s="150" t="s">
        <v>443</v>
      </c>
      <c r="F40" s="154">
        <v>42886.0</v>
      </c>
      <c r="G40" s="150" t="s">
        <v>446</v>
      </c>
      <c r="H40" s="150" t="s">
        <v>601</v>
      </c>
      <c r="I40" s="9" t="s">
        <v>15</v>
      </c>
      <c r="J40" s="194">
        <v>25.0</v>
      </c>
      <c r="K40" s="151">
        <f>FF40</f>
        <v>56</v>
      </c>
      <c r="L40" s="9" t="s">
        <v>15</v>
      </c>
      <c r="M40" s="9" t="s">
        <v>15</v>
      </c>
      <c r="N40" s="160">
        <v>0.009594907407407408</v>
      </c>
      <c r="O40" s="201">
        <f t="shared" si="14"/>
        <v>13.81666667</v>
      </c>
      <c r="P40" s="151">
        <v>331.0</v>
      </c>
      <c r="Q40" s="154">
        <v>42893.0</v>
      </c>
      <c r="R40" s="155">
        <v>0.5701388888888889</v>
      </c>
      <c r="S40" s="155">
        <v>0.5721180555555555</v>
      </c>
      <c r="T40" s="155">
        <v>0.5741550925925926</v>
      </c>
      <c r="U40" s="154">
        <v>42894.0</v>
      </c>
      <c r="V40" s="154">
        <v>42894.0</v>
      </c>
      <c r="W40" s="155">
        <v>0.5645833333333333</v>
      </c>
      <c r="X40" s="155">
        <v>0.5708564814814815</v>
      </c>
      <c r="Y40" s="150" t="s">
        <v>445</v>
      </c>
      <c r="Z40" s="156">
        <v>0.0030324074074074073</v>
      </c>
      <c r="AA40" s="157"/>
      <c r="AB40" s="157"/>
      <c r="AC40" s="157"/>
      <c r="AD40" s="157"/>
      <c r="AE40" s="157"/>
      <c r="AF40" s="157"/>
      <c r="AG40" s="157"/>
      <c r="AH40" s="157"/>
      <c r="AI40" s="157"/>
      <c r="AJ40" s="157"/>
      <c r="AK40" s="157"/>
      <c r="AL40" s="157"/>
      <c r="AM40" s="157"/>
      <c r="AN40" s="157"/>
      <c r="AO40" s="151">
        <v>0.9</v>
      </c>
      <c r="AP40" s="151">
        <v>2.95</v>
      </c>
      <c r="AQ40" s="151">
        <v>0.45</v>
      </c>
      <c r="AR40" s="151">
        <v>0.5</v>
      </c>
      <c r="AS40" s="151">
        <v>2.0</v>
      </c>
      <c r="AT40" s="155">
        <v>0.5444444444444444</v>
      </c>
      <c r="AU40" s="151">
        <v>7.402</v>
      </c>
      <c r="AV40" s="151">
        <v>40.5</v>
      </c>
      <c r="AW40" s="151">
        <v>147.0</v>
      </c>
      <c r="AX40" s="151">
        <v>25.2</v>
      </c>
      <c r="AY40" s="151">
        <v>141.0</v>
      </c>
      <c r="AZ40" s="151">
        <v>4.1</v>
      </c>
      <c r="BA40" s="151">
        <v>1.38</v>
      </c>
      <c r="BB40" s="151">
        <v>150.0</v>
      </c>
      <c r="BC40" s="151">
        <v>11.6</v>
      </c>
      <c r="BD40" s="151">
        <v>13.6</v>
      </c>
      <c r="BE40" s="151">
        <v>2.0</v>
      </c>
      <c r="BF40" s="155">
        <v>0.5868055555555556</v>
      </c>
      <c r="BG40" s="158"/>
      <c r="BH40" s="151">
        <v>7.568</v>
      </c>
      <c r="BI40" s="151">
        <v>24.2</v>
      </c>
      <c r="BJ40" s="151">
        <v>374.0</v>
      </c>
      <c r="BK40" s="151">
        <v>22.0</v>
      </c>
      <c r="BL40" s="151">
        <v>145.0</v>
      </c>
      <c r="BM40" s="151">
        <v>2.4</v>
      </c>
      <c r="BN40" s="151">
        <v>1.09</v>
      </c>
      <c r="BO40" s="151">
        <v>133.0</v>
      </c>
      <c r="BP40" s="159">
        <v>13.6</v>
      </c>
      <c r="BQ40" s="158"/>
      <c r="BR40" s="153"/>
      <c r="BS40" s="153"/>
      <c r="BT40" s="153"/>
      <c r="BU40" s="153"/>
      <c r="BV40" s="153"/>
      <c r="BW40" s="153"/>
      <c r="BX40" s="153"/>
      <c r="BY40" s="153"/>
      <c r="BZ40" s="153"/>
      <c r="CA40" s="153"/>
      <c r="CB40" s="158"/>
      <c r="CC40" s="153"/>
      <c r="CD40" s="153"/>
      <c r="CE40" s="153"/>
      <c r="CF40" s="153"/>
      <c r="CG40" s="153"/>
      <c r="CH40" s="153"/>
      <c r="CI40" s="153"/>
      <c r="CJ40" s="153"/>
      <c r="CK40" s="153"/>
      <c r="CL40" s="153"/>
      <c r="CM40" s="160">
        <v>3.4722222222222224E-4</v>
      </c>
      <c r="CN40" s="160">
        <v>0.001979166666666667</v>
      </c>
      <c r="CO40" s="160">
        <v>0.008333333333333333</v>
      </c>
      <c r="CP40" s="160">
        <v>0.009722222222222222</v>
      </c>
      <c r="CQ40" s="160">
        <v>0.011805555555555555</v>
      </c>
      <c r="CR40" s="160">
        <v>0.013784722222222223</v>
      </c>
      <c r="CS40" s="160">
        <v>0.017361111111111112</v>
      </c>
      <c r="CT40" s="160">
        <v>0.017905092592592594</v>
      </c>
      <c r="CU40" s="151">
        <v>146.0</v>
      </c>
      <c r="CV40" s="151">
        <v>77.0</v>
      </c>
      <c r="CW40" s="151">
        <v>69.0</v>
      </c>
      <c r="CX40" s="153"/>
      <c r="CY40" s="151">
        <f t="shared" ref="CY40:CY47" si="25">(CU40+(2*CV40))/3</f>
        <v>100</v>
      </c>
      <c r="CZ40" s="151">
        <v>72.0</v>
      </c>
      <c r="DA40" s="151">
        <v>31.0</v>
      </c>
      <c r="DB40" s="151">
        <v>41.0</v>
      </c>
      <c r="DC40" s="153"/>
      <c r="DD40" s="151">
        <f t="shared" si="21"/>
        <v>44.66666667</v>
      </c>
      <c r="DE40" s="151">
        <v>247.0</v>
      </c>
      <c r="DF40" s="151">
        <v>124.0</v>
      </c>
      <c r="DG40" s="156">
        <v>0.004641203703703704</v>
      </c>
      <c r="DH40" s="151">
        <f t="shared" si="22"/>
        <v>165</v>
      </c>
      <c r="DI40" s="151">
        <v>67.0</v>
      </c>
      <c r="DJ40" s="151">
        <v>29.0</v>
      </c>
      <c r="DK40" s="160">
        <v>0.001412037037037037</v>
      </c>
      <c r="DL40" s="203">
        <f t="shared" si="9"/>
        <v>41.66666667</v>
      </c>
      <c r="DM40" s="151">
        <v>131.0</v>
      </c>
      <c r="DN40" s="151">
        <v>246.0</v>
      </c>
      <c r="DO40" s="156">
        <v>0.004895833333333334</v>
      </c>
      <c r="DP40" s="151">
        <f t="shared" si="23"/>
        <v>169.3333333</v>
      </c>
      <c r="DQ40" s="151">
        <v>29.0</v>
      </c>
      <c r="DR40" s="151">
        <v>69.0</v>
      </c>
      <c r="DS40" s="160">
        <v>0.0011921296296296296</v>
      </c>
      <c r="DT40" s="151">
        <f t="shared" si="24"/>
        <v>42.33333333</v>
      </c>
      <c r="DU40" s="151">
        <v>143.0</v>
      </c>
      <c r="DV40" s="151">
        <v>85.0</v>
      </c>
      <c r="DW40" s="151">
        <v>127.0</v>
      </c>
      <c r="DX40" s="151">
        <v>75.0</v>
      </c>
      <c r="EA40" s="150" t="s">
        <v>445</v>
      </c>
      <c r="EB40" s="150" t="s">
        <v>602</v>
      </c>
      <c r="EC40" s="151">
        <v>0.0</v>
      </c>
      <c r="ED40" s="150" t="s">
        <v>506</v>
      </c>
      <c r="EE40" s="151">
        <v>3.0</v>
      </c>
      <c r="EF40" s="150" t="s">
        <v>566</v>
      </c>
      <c r="EG40" s="151">
        <v>3.0</v>
      </c>
      <c r="EH40" s="151">
        <v>0.0</v>
      </c>
      <c r="EI40" s="151">
        <v>3.0</v>
      </c>
      <c r="EJ40" s="151">
        <v>3.0</v>
      </c>
      <c r="EK40" s="151">
        <v>0.0</v>
      </c>
      <c r="EL40" s="151">
        <v>0.0</v>
      </c>
      <c r="EM40" s="151">
        <v>0.0</v>
      </c>
      <c r="EN40" s="151">
        <v>9.0</v>
      </c>
      <c r="EO40" s="151">
        <v>0.0</v>
      </c>
      <c r="EP40" s="151">
        <v>0.0</v>
      </c>
      <c r="EQ40" s="151">
        <v>2.0</v>
      </c>
      <c r="ER40" s="151">
        <v>2.0</v>
      </c>
      <c r="ES40" s="151">
        <v>0.0</v>
      </c>
      <c r="ET40" s="151">
        <v>0.0</v>
      </c>
      <c r="EU40" s="151">
        <v>0.0</v>
      </c>
      <c r="EV40" s="151">
        <v>0.0</v>
      </c>
      <c r="EW40" s="151">
        <v>0.0</v>
      </c>
      <c r="EX40" s="151">
        <v>0.0</v>
      </c>
      <c r="EY40" s="151">
        <v>0.0</v>
      </c>
      <c r="EZ40" s="151">
        <v>0.0</v>
      </c>
      <c r="FA40" s="151">
        <v>10.0</v>
      </c>
      <c r="FB40" s="151">
        <v>25.0</v>
      </c>
      <c r="FC40" s="151">
        <v>24.0</v>
      </c>
      <c r="FD40" s="150" t="s">
        <v>603</v>
      </c>
      <c r="FE40" s="150" t="s">
        <v>445</v>
      </c>
      <c r="FF40" s="151">
        <v>56.0</v>
      </c>
      <c r="FG40" s="151">
        <v>10.0</v>
      </c>
      <c r="FH40" s="151">
        <v>3.0</v>
      </c>
      <c r="FI40" s="151">
        <v>3.0</v>
      </c>
      <c r="FJ40" s="151">
        <v>16.0</v>
      </c>
      <c r="FK40" s="151">
        <v>3.0</v>
      </c>
      <c r="FL40" s="151">
        <v>3.0</v>
      </c>
      <c r="FM40" s="151">
        <v>3.0</v>
      </c>
      <c r="FN40" s="151">
        <v>3.0</v>
      </c>
      <c r="FO40" s="151">
        <v>3.0</v>
      </c>
      <c r="FP40" s="151">
        <v>3.0</v>
      </c>
      <c r="FQ40" s="151">
        <v>3.0</v>
      </c>
      <c r="FR40" s="151">
        <v>21.0</v>
      </c>
      <c r="FS40" s="151">
        <v>2.0</v>
      </c>
      <c r="FT40" s="151">
        <v>2.0</v>
      </c>
      <c r="FU40" s="151">
        <v>2.0</v>
      </c>
      <c r="FV40" s="151">
        <v>2.0</v>
      </c>
      <c r="FW40" s="151">
        <v>1.0</v>
      </c>
      <c r="FX40" s="151">
        <v>0.0</v>
      </c>
      <c r="FY40" s="151">
        <v>1.0</v>
      </c>
      <c r="FZ40" s="151">
        <v>1.0</v>
      </c>
      <c r="GA40" s="151">
        <v>1.0</v>
      </c>
      <c r="GB40" s="151">
        <v>1.0</v>
      </c>
      <c r="GC40" s="151">
        <v>1.0</v>
      </c>
      <c r="GD40" s="151">
        <v>4.0</v>
      </c>
      <c r="GE40" s="151">
        <v>10.0</v>
      </c>
      <c r="GF40" s="151">
        <v>56.0</v>
      </c>
      <c r="GG40" s="151">
        <v>56.0</v>
      </c>
      <c r="GH40" s="150" t="s">
        <v>604</v>
      </c>
      <c r="GI40" s="150"/>
      <c r="GJ40" s="150"/>
      <c r="GK40" s="150"/>
      <c r="GL40" s="150"/>
      <c r="GM40" s="150"/>
      <c r="GN40" s="150"/>
      <c r="GO40" s="150"/>
      <c r="GP40" s="150"/>
      <c r="GQ40" s="150"/>
      <c r="GR40" s="150"/>
      <c r="GS40" s="150"/>
      <c r="GT40" s="150"/>
      <c r="GU40" s="150"/>
      <c r="GV40" s="150"/>
      <c r="GW40" s="150"/>
      <c r="GX40" s="150"/>
      <c r="GY40" s="150"/>
      <c r="GZ40" s="150"/>
      <c r="HA40" s="150"/>
      <c r="HB40" s="150"/>
      <c r="HC40" s="150"/>
      <c r="HD40" s="150"/>
      <c r="HE40" s="150"/>
      <c r="HF40" s="150"/>
      <c r="HG40" s="150"/>
      <c r="HH40" s="150"/>
      <c r="HI40" s="150"/>
      <c r="HJ40" s="150"/>
      <c r="HK40" s="150"/>
      <c r="HL40" s="150"/>
      <c r="HM40" s="150"/>
      <c r="HN40" s="150"/>
      <c r="HO40" s="150"/>
      <c r="HP40" s="150"/>
      <c r="HQ40" s="150"/>
      <c r="HR40" s="150"/>
      <c r="HS40" s="150"/>
      <c r="HT40" s="150"/>
      <c r="HU40" s="150"/>
      <c r="HV40" s="150"/>
      <c r="HW40" s="150"/>
      <c r="HX40" s="150"/>
      <c r="HY40" s="150"/>
      <c r="HZ40" s="150"/>
      <c r="IA40" s="150"/>
      <c r="IB40" s="150"/>
      <c r="IC40" s="150"/>
      <c r="ID40" s="150"/>
      <c r="IE40" s="150"/>
      <c r="IF40" s="150"/>
      <c r="IG40" s="150"/>
      <c r="IH40" s="150"/>
      <c r="II40" s="150"/>
      <c r="IJ40" s="150"/>
      <c r="IK40" s="150"/>
      <c r="IL40" s="150"/>
      <c r="IM40" s="150"/>
      <c r="IN40" s="150"/>
      <c r="IO40" s="150"/>
      <c r="IP40" s="150"/>
      <c r="IQ40" s="153"/>
      <c r="IR40" s="153"/>
      <c r="IS40" s="153"/>
      <c r="IT40" s="153"/>
      <c r="IU40" s="153"/>
      <c r="IV40" s="153"/>
      <c r="IW40" s="153"/>
      <c r="IX40" s="153"/>
      <c r="IY40" s="153"/>
      <c r="IZ40" s="153"/>
      <c r="JA40" s="153"/>
      <c r="JB40" s="153"/>
      <c r="JC40" s="153"/>
      <c r="JD40" s="153"/>
      <c r="JE40" s="153"/>
      <c r="JF40" s="153"/>
      <c r="JG40" s="153"/>
      <c r="JH40" s="153"/>
      <c r="JI40" s="153"/>
      <c r="JJ40" s="153"/>
      <c r="JK40" s="153"/>
      <c r="JL40" s="153"/>
      <c r="JM40" s="153"/>
      <c r="JN40" s="153"/>
      <c r="JO40" s="153"/>
      <c r="JP40" s="153"/>
      <c r="JQ40" s="153"/>
      <c r="JR40" s="153"/>
      <c r="JS40" s="153"/>
      <c r="JT40" s="153"/>
      <c r="JU40" s="153"/>
      <c r="JV40" s="153"/>
      <c r="JW40" s="154">
        <v>42812.0</v>
      </c>
      <c r="JX40" s="154">
        <v>42871.0</v>
      </c>
      <c r="JY40" s="153"/>
      <c r="JZ40" s="153"/>
      <c r="KA40" s="153"/>
      <c r="KB40" s="153"/>
      <c r="KC40" s="153"/>
      <c r="KD40" s="150" t="s">
        <v>550</v>
      </c>
      <c r="KE40" s="153"/>
      <c r="KF40" s="153"/>
      <c r="KG40" s="153"/>
      <c r="KH40" s="151">
        <f t="shared" si="6"/>
        <v>331</v>
      </c>
      <c r="KI40" s="151">
        <v>150.0</v>
      </c>
      <c r="KJ40" s="151">
        <v>133.0</v>
      </c>
      <c r="KK40" s="151">
        <v>8.0</v>
      </c>
      <c r="KL40" s="151">
        <v>1.0</v>
      </c>
      <c r="KM40" s="150" t="s">
        <v>500</v>
      </c>
      <c r="KN40" s="153"/>
      <c r="KO40" s="153"/>
      <c r="KP40" s="153"/>
      <c r="KQ40" s="153"/>
      <c r="KR40" s="153"/>
      <c r="KS40" s="153"/>
      <c r="KT40" s="153"/>
      <c r="KU40" s="153"/>
      <c r="KV40" s="153"/>
      <c r="KW40" s="153"/>
      <c r="KX40" s="153"/>
      <c r="KY40" s="153"/>
      <c r="KZ40" s="153"/>
      <c r="LA40" s="153"/>
      <c r="LB40" s="153"/>
      <c r="LC40" s="153"/>
      <c r="LD40" s="153"/>
      <c r="LE40" s="153"/>
      <c r="LF40" s="153"/>
      <c r="LG40" s="153"/>
      <c r="LH40" s="153"/>
      <c r="LI40" s="153"/>
      <c r="LJ40" s="153"/>
      <c r="LK40" s="153"/>
      <c r="LL40" s="153"/>
      <c r="LM40" s="153"/>
      <c r="LN40" s="153"/>
      <c r="LO40" s="153"/>
      <c r="LP40" s="153"/>
      <c r="LQ40" s="153"/>
      <c r="LR40" s="153"/>
      <c r="LS40" s="153"/>
      <c r="LT40" s="153"/>
      <c r="LU40" s="153"/>
      <c r="LV40" s="153"/>
      <c r="LW40" s="153"/>
      <c r="LX40" s="153"/>
      <c r="LY40" s="153"/>
      <c r="LZ40" s="153"/>
      <c r="MA40" s="153"/>
      <c r="MB40" s="153"/>
      <c r="MC40" s="153"/>
      <c r="MD40" s="153"/>
      <c r="ME40" s="153"/>
      <c r="MF40" s="153"/>
      <c r="MG40" s="153"/>
      <c r="MH40" s="153"/>
      <c r="MI40" s="153"/>
      <c r="MJ40" s="153"/>
      <c r="MK40" s="153"/>
      <c r="ML40" s="153"/>
    </row>
    <row r="41" ht="24.0" customHeight="1">
      <c r="A41" s="98" t="s">
        <v>59</v>
      </c>
      <c r="B41" s="17"/>
      <c r="C41" s="151">
        <v>9.0</v>
      </c>
      <c r="D41" s="151">
        <v>1.0</v>
      </c>
      <c r="E41" s="150" t="s">
        <v>443</v>
      </c>
      <c r="F41" s="196">
        <v>42674.0</v>
      </c>
      <c r="G41" s="150" t="s">
        <v>446</v>
      </c>
      <c r="H41" s="150" t="s">
        <v>606</v>
      </c>
      <c r="I41" s="9" t="s">
        <v>15</v>
      </c>
      <c r="J41" s="194">
        <v>25.0</v>
      </c>
      <c r="K41" s="194">
        <v>49.0</v>
      </c>
      <c r="L41" s="9" t="s">
        <v>15</v>
      </c>
      <c r="M41" s="9" t="s">
        <v>15</v>
      </c>
      <c r="N41" s="9" t="s">
        <v>15</v>
      </c>
      <c r="O41" s="9" t="s">
        <v>15</v>
      </c>
      <c r="P41" s="151">
        <v>364.0</v>
      </c>
      <c r="Q41" s="196">
        <v>42689.0</v>
      </c>
      <c r="R41" s="155">
        <v>0.51875</v>
      </c>
      <c r="S41" s="155">
        <v>0.5208333333333334</v>
      </c>
      <c r="T41" s="155">
        <v>0.525</v>
      </c>
      <c r="U41" s="158"/>
      <c r="V41" s="196">
        <v>42690.0</v>
      </c>
      <c r="W41" s="155">
        <v>0.6229166666666667</v>
      </c>
      <c r="X41" s="155">
        <v>0.6302083333333334</v>
      </c>
      <c r="Y41" s="155">
        <v>0.6329861111111111</v>
      </c>
      <c r="Z41" s="156">
        <v>0.006597222222222222</v>
      </c>
      <c r="AA41" s="157"/>
      <c r="AB41" s="157"/>
      <c r="AC41" s="157"/>
      <c r="AD41" s="157"/>
      <c r="AE41" s="157"/>
      <c r="AF41" s="157"/>
      <c r="AG41" s="157"/>
      <c r="AH41" s="157"/>
      <c r="AI41" s="157"/>
      <c r="AJ41" s="157"/>
      <c r="AK41" s="157"/>
      <c r="AL41" s="157"/>
      <c r="AM41" s="157"/>
      <c r="AN41" s="157"/>
      <c r="AO41" s="151">
        <v>0.5</v>
      </c>
      <c r="AP41" s="151">
        <v>2.4</v>
      </c>
      <c r="AQ41" s="151">
        <v>0.0</v>
      </c>
      <c r="AR41" s="151">
        <v>0.0</v>
      </c>
      <c r="AS41" s="151">
        <v>0.0</v>
      </c>
      <c r="AT41" s="155">
        <v>0.4798611111111111</v>
      </c>
      <c r="AU41" s="151">
        <v>7.425</v>
      </c>
      <c r="AV41" s="151">
        <v>36.5</v>
      </c>
      <c r="AW41" s="151">
        <v>208.0</v>
      </c>
      <c r="AX41" s="151">
        <v>24.0</v>
      </c>
      <c r="AY41" s="151">
        <v>143.0</v>
      </c>
      <c r="AZ41" s="151">
        <v>3.5</v>
      </c>
      <c r="BA41" s="151">
        <v>1.34</v>
      </c>
      <c r="BB41" s="151">
        <v>129.0</v>
      </c>
      <c r="BC41" s="151">
        <v>10.9</v>
      </c>
      <c r="BD41" s="151">
        <v>12.9</v>
      </c>
      <c r="BE41" s="151">
        <f>(BD41-BC41)</f>
        <v>2</v>
      </c>
      <c r="BF41" s="155">
        <v>0.5340277777777778</v>
      </c>
      <c r="BG41" s="158"/>
      <c r="BH41" s="151">
        <v>7.259</v>
      </c>
      <c r="BI41" s="151">
        <v>43.4</v>
      </c>
      <c r="BJ41" s="151">
        <v>74.0</v>
      </c>
      <c r="BK41" s="151">
        <v>19.4</v>
      </c>
      <c r="BL41" s="151">
        <v>148.0</v>
      </c>
      <c r="BM41" s="151">
        <v>2.8</v>
      </c>
      <c r="BN41" s="151">
        <v>1.1</v>
      </c>
      <c r="BO41" s="151">
        <v>129.0</v>
      </c>
      <c r="BP41" s="159">
        <v>12.9</v>
      </c>
      <c r="BQ41" s="158"/>
      <c r="BR41" s="153"/>
      <c r="BS41" s="153"/>
      <c r="BT41" s="153"/>
      <c r="BU41" s="153"/>
      <c r="BV41" s="153"/>
      <c r="BW41" s="153"/>
      <c r="BX41" s="153"/>
      <c r="BY41" s="153"/>
      <c r="BZ41" s="153"/>
      <c r="CA41" s="153"/>
      <c r="CB41" s="158"/>
      <c r="CC41" s="153"/>
      <c r="CD41" s="153"/>
      <c r="CE41" s="153"/>
      <c r="CF41" s="153"/>
      <c r="CG41" s="153"/>
      <c r="CH41" s="153"/>
      <c r="CI41" s="153"/>
      <c r="CJ41" s="153"/>
      <c r="CK41" s="153"/>
      <c r="CL41" s="153"/>
      <c r="CM41" s="160">
        <v>4.62962962962963E-4</v>
      </c>
      <c r="CN41" s="160">
        <v>0.0022800925925925927</v>
      </c>
      <c r="CO41" s="197"/>
      <c r="CP41" s="160">
        <v>0.00625</v>
      </c>
      <c r="CQ41" s="160">
        <v>0.008333333333333333</v>
      </c>
      <c r="CR41" s="160">
        <v>0.010613425925925925</v>
      </c>
      <c r="CS41" s="160">
        <v>0.013888888888888888</v>
      </c>
      <c r="CT41" s="160">
        <v>0.014664351851851852</v>
      </c>
      <c r="CU41" s="151">
        <v>143.0</v>
      </c>
      <c r="CV41" s="151">
        <v>71.0</v>
      </c>
      <c r="CW41" s="151">
        <v>72.0</v>
      </c>
      <c r="CX41" s="151">
        <v>95.0</v>
      </c>
      <c r="CY41" s="151">
        <f t="shared" si="25"/>
        <v>95</v>
      </c>
      <c r="CZ41" s="151">
        <v>94.0</v>
      </c>
      <c r="DA41" s="151">
        <v>54.0</v>
      </c>
      <c r="DB41" s="151">
        <v>40.0</v>
      </c>
      <c r="DC41" s="151">
        <v>67.3</v>
      </c>
      <c r="DD41" s="151">
        <f t="shared" si="21"/>
        <v>67.33333333</v>
      </c>
      <c r="DE41" s="151">
        <v>222.0</v>
      </c>
      <c r="DF41" s="151">
        <v>111.0</v>
      </c>
      <c r="DG41" s="160">
        <v>0.0044675925925925924</v>
      </c>
      <c r="DH41" s="151">
        <f t="shared" si="22"/>
        <v>148</v>
      </c>
      <c r="DI41" s="151">
        <v>85.0</v>
      </c>
      <c r="DJ41" s="151">
        <v>32.0</v>
      </c>
      <c r="DK41" s="197"/>
      <c r="DL41" s="203">
        <f t="shared" si="9"/>
        <v>49.66666667</v>
      </c>
      <c r="DM41" s="153"/>
      <c r="DN41" s="153"/>
      <c r="DO41" s="197"/>
      <c r="DP41" s="151">
        <f t="shared" si="23"/>
        <v>0</v>
      </c>
      <c r="DQ41" s="153"/>
      <c r="DR41" s="153"/>
      <c r="DS41" s="197"/>
      <c r="DT41" s="151">
        <f t="shared" si="24"/>
        <v>0</v>
      </c>
      <c r="DU41" s="153"/>
      <c r="DV41" s="153"/>
      <c r="DW41" s="153"/>
      <c r="DX41" s="153"/>
      <c r="EA41" s="153"/>
      <c r="EB41" s="150" t="s">
        <v>607</v>
      </c>
      <c r="EC41" s="151">
        <v>0.0</v>
      </c>
      <c r="ED41" s="150" t="s">
        <v>532</v>
      </c>
      <c r="EE41" s="151">
        <v>3.0</v>
      </c>
      <c r="EF41" s="150" t="s">
        <v>533</v>
      </c>
      <c r="EG41" s="150" t="s">
        <v>504</v>
      </c>
      <c r="EH41" s="151">
        <v>0.0</v>
      </c>
      <c r="EI41" s="151">
        <v>3.0</v>
      </c>
      <c r="EJ41" s="151">
        <v>3.0</v>
      </c>
      <c r="EK41" s="151">
        <v>0.0</v>
      </c>
      <c r="EL41" s="151">
        <v>0.0</v>
      </c>
      <c r="EM41" s="151">
        <v>0.0</v>
      </c>
      <c r="EN41" s="150" t="s">
        <v>608</v>
      </c>
      <c r="EO41" s="151">
        <v>0.0</v>
      </c>
      <c r="EP41" s="151">
        <v>0.0</v>
      </c>
      <c r="EQ41" s="151">
        <v>2.0</v>
      </c>
      <c r="ER41" s="151">
        <v>2.0</v>
      </c>
      <c r="ES41" s="151">
        <v>0.0</v>
      </c>
      <c r="ET41" s="151">
        <v>0.0</v>
      </c>
      <c r="EU41" s="151">
        <v>0.0</v>
      </c>
      <c r="EV41" s="151">
        <v>0.0</v>
      </c>
      <c r="EW41" s="151">
        <v>0.0</v>
      </c>
      <c r="EX41" s="151">
        <v>0.0</v>
      </c>
      <c r="EY41" s="151">
        <v>0.0</v>
      </c>
      <c r="EZ41" s="151">
        <v>0.0</v>
      </c>
      <c r="FA41" s="151">
        <v>10.0</v>
      </c>
      <c r="FB41" s="151">
        <v>27.0</v>
      </c>
      <c r="FC41" s="151">
        <v>22.0</v>
      </c>
      <c r="FD41" s="150" t="s">
        <v>609</v>
      </c>
      <c r="FE41" s="153"/>
      <c r="FF41" s="150" t="s">
        <v>610</v>
      </c>
      <c r="FG41" s="151">
        <v>10.0</v>
      </c>
      <c r="FH41" s="151">
        <v>3.0</v>
      </c>
      <c r="FI41" s="151">
        <v>3.0</v>
      </c>
      <c r="FJ41" s="151">
        <v>16.0</v>
      </c>
      <c r="FK41" s="150" t="s">
        <v>537</v>
      </c>
      <c r="FL41" s="151">
        <v>0.0</v>
      </c>
      <c r="FM41" s="151">
        <v>3.0</v>
      </c>
      <c r="FN41" s="151">
        <v>3.0</v>
      </c>
      <c r="FO41" s="151">
        <v>3.0</v>
      </c>
      <c r="FP41" s="151">
        <v>3.0</v>
      </c>
      <c r="FQ41" s="151">
        <v>3.0</v>
      </c>
      <c r="FR41" s="150" t="s">
        <v>611</v>
      </c>
      <c r="FS41" s="150" t="s">
        <v>612</v>
      </c>
      <c r="FT41" s="150" t="s">
        <v>612</v>
      </c>
      <c r="FU41" s="150" t="s">
        <v>565</v>
      </c>
      <c r="FV41" s="150" t="s">
        <v>565</v>
      </c>
      <c r="FW41" s="151">
        <v>1.0</v>
      </c>
      <c r="FX41" s="151">
        <v>0.0</v>
      </c>
      <c r="FY41" s="151">
        <v>1.0</v>
      </c>
      <c r="FZ41" s="151">
        <v>1.0</v>
      </c>
      <c r="GA41" s="150" t="s">
        <v>506</v>
      </c>
      <c r="GB41" s="151">
        <v>0.0</v>
      </c>
      <c r="GC41" s="151">
        <v>1.0</v>
      </c>
      <c r="GD41" s="150" t="s">
        <v>598</v>
      </c>
      <c r="GE41" s="151">
        <v>10.0</v>
      </c>
      <c r="GF41" s="151">
        <v>51.0</v>
      </c>
      <c r="GG41" s="151">
        <v>47.0</v>
      </c>
      <c r="GH41" s="150" t="s">
        <v>613</v>
      </c>
      <c r="GI41" s="153"/>
      <c r="GJ41" s="153"/>
      <c r="GK41" s="153"/>
      <c r="GL41" s="153"/>
      <c r="GM41" s="153"/>
      <c r="GN41" s="153"/>
      <c r="GO41" s="153"/>
      <c r="GP41" s="153"/>
      <c r="GQ41" s="153"/>
      <c r="GR41" s="153"/>
      <c r="GS41" s="153"/>
      <c r="GT41" s="153"/>
      <c r="GU41" s="153"/>
      <c r="GV41" s="153"/>
      <c r="GW41" s="153"/>
      <c r="GX41" s="153"/>
      <c r="GY41" s="153"/>
      <c r="GZ41" s="153"/>
      <c r="HA41" s="153"/>
      <c r="HB41" s="153"/>
      <c r="HC41" s="153"/>
      <c r="HD41" s="153"/>
      <c r="HE41" s="153"/>
      <c r="HF41" s="153"/>
      <c r="HG41" s="153"/>
      <c r="HH41" s="153"/>
      <c r="HI41" s="153"/>
      <c r="HJ41" s="153"/>
      <c r="HK41" s="153"/>
      <c r="HL41" s="153"/>
      <c r="HM41" s="153"/>
      <c r="HN41" s="153"/>
      <c r="HO41" s="153"/>
      <c r="HP41" s="153"/>
      <c r="HQ41" s="153"/>
      <c r="HR41" s="153"/>
      <c r="HS41" s="153"/>
      <c r="HT41" s="153"/>
      <c r="HU41" s="153"/>
      <c r="HV41" s="153"/>
      <c r="HW41" s="153"/>
      <c r="HX41" s="153"/>
      <c r="HY41" s="153"/>
      <c r="HZ41" s="153"/>
      <c r="IA41" s="153"/>
      <c r="IB41" s="153"/>
      <c r="IC41" s="153"/>
      <c r="ID41" s="153"/>
      <c r="IE41" s="153"/>
      <c r="IF41" s="153"/>
      <c r="IG41" s="153"/>
      <c r="IH41" s="153"/>
      <c r="II41" s="153"/>
      <c r="IJ41" s="153"/>
      <c r="IK41" s="153"/>
      <c r="IL41" s="153"/>
      <c r="IM41" s="153"/>
      <c r="IN41" s="153"/>
      <c r="IO41" s="153"/>
      <c r="IP41" s="153"/>
      <c r="IQ41" s="153"/>
      <c r="IR41" s="153"/>
      <c r="IS41" s="153"/>
      <c r="IT41" s="153"/>
      <c r="IU41" s="153"/>
      <c r="IV41" s="153"/>
      <c r="IW41" s="153"/>
      <c r="IX41" s="153"/>
      <c r="IY41" s="153"/>
      <c r="IZ41" s="153"/>
      <c r="JA41" s="153"/>
      <c r="JB41" s="153"/>
      <c r="JC41" s="153"/>
      <c r="JD41" s="153"/>
      <c r="JE41" s="153"/>
      <c r="JF41" s="153"/>
      <c r="JG41" s="153"/>
      <c r="JH41" s="153"/>
      <c r="JI41" s="153"/>
      <c r="JJ41" s="153"/>
      <c r="JK41" s="153"/>
      <c r="JL41" s="153"/>
      <c r="JM41" s="153"/>
      <c r="JN41" s="153"/>
      <c r="JO41" s="153"/>
      <c r="JP41" s="153"/>
      <c r="JQ41" s="153"/>
      <c r="JR41" s="153"/>
      <c r="JS41" s="153"/>
      <c r="JT41" s="153"/>
      <c r="JU41" s="153"/>
      <c r="JV41" s="153"/>
      <c r="JW41" s="153"/>
      <c r="JX41" s="153"/>
      <c r="JY41" s="153"/>
      <c r="JZ41" s="153"/>
      <c r="KA41" s="153"/>
      <c r="KB41" s="153"/>
      <c r="KC41" s="153"/>
      <c r="KD41" s="153"/>
      <c r="KE41" s="153"/>
      <c r="KF41" s="153"/>
      <c r="KG41" s="153"/>
      <c r="KH41" s="151">
        <f t="shared" si="6"/>
        <v>364</v>
      </c>
      <c r="KI41" s="153"/>
      <c r="KJ41" s="153"/>
      <c r="KK41" s="153"/>
      <c r="KL41" s="153"/>
      <c r="KM41" s="153"/>
      <c r="KN41" s="153"/>
      <c r="KO41" s="153"/>
      <c r="KP41" s="153"/>
      <c r="KQ41" s="153"/>
      <c r="KR41" s="153"/>
      <c r="KS41" s="153"/>
      <c r="KT41" s="153"/>
      <c r="KU41" s="153"/>
      <c r="KV41" s="153"/>
      <c r="KW41" s="153"/>
      <c r="KX41" s="153"/>
      <c r="KY41" s="153"/>
      <c r="KZ41" s="153"/>
      <c r="LA41" s="153"/>
      <c r="LB41" s="153"/>
      <c r="LC41" s="153"/>
      <c r="LD41" s="153"/>
      <c r="LE41" s="153"/>
      <c r="LF41" s="153"/>
      <c r="LG41" s="153"/>
      <c r="LH41" s="153"/>
      <c r="LI41" s="153"/>
      <c r="LJ41" s="153"/>
      <c r="LK41" s="153"/>
      <c r="LL41" s="153"/>
      <c r="LM41" s="153"/>
      <c r="LN41" s="153"/>
      <c r="LO41" s="153"/>
      <c r="LP41" s="153"/>
      <c r="LQ41" s="153"/>
      <c r="LR41" s="153"/>
      <c r="LS41" s="153"/>
      <c r="LT41" s="153"/>
      <c r="LU41" s="153"/>
      <c r="LV41" s="153"/>
      <c r="LW41" s="153"/>
      <c r="LX41" s="153"/>
      <c r="LY41" s="153"/>
      <c r="LZ41" s="153"/>
      <c r="MA41" s="153"/>
      <c r="MB41" s="153"/>
      <c r="MC41" s="153"/>
      <c r="MD41" s="153"/>
      <c r="ME41" s="153"/>
      <c r="MF41" s="153"/>
      <c r="MG41" s="153"/>
      <c r="MH41" s="153"/>
      <c r="MI41" s="153"/>
      <c r="MJ41" s="153"/>
      <c r="MK41" s="153"/>
      <c r="ML41" s="153"/>
    </row>
    <row r="42" ht="22.5" customHeight="1">
      <c r="A42" s="98" t="s">
        <v>60</v>
      </c>
      <c r="B42" s="99" t="s">
        <v>61</v>
      </c>
      <c r="C42" s="151">
        <v>8.0</v>
      </c>
      <c r="D42" s="150"/>
      <c r="E42" s="150" t="s">
        <v>443</v>
      </c>
      <c r="F42" s="200">
        <v>42255.0</v>
      </c>
      <c r="G42" s="150" t="s">
        <v>446</v>
      </c>
      <c r="H42" s="150" t="s">
        <v>615</v>
      </c>
      <c r="I42" s="9" t="s">
        <v>15</v>
      </c>
      <c r="J42" s="151">
        <f>EB42</f>
        <v>33</v>
      </c>
      <c r="K42" s="151">
        <f>FF42</f>
        <v>41</v>
      </c>
      <c r="L42" s="194">
        <v>46.0</v>
      </c>
      <c r="M42" s="194">
        <v>45.0</v>
      </c>
      <c r="N42" s="160">
        <v>0.008796296296296297</v>
      </c>
      <c r="O42" s="201">
        <f t="shared" ref="O42:O47" si="26">N42*1440</f>
        <v>12.66666667</v>
      </c>
      <c r="P42" s="151">
        <v>357.0</v>
      </c>
      <c r="Q42" s="200">
        <v>42263.0</v>
      </c>
      <c r="R42" s="155">
        <v>0.5125</v>
      </c>
      <c r="S42" s="155">
        <v>0.5145833333333333</v>
      </c>
      <c r="T42" s="155">
        <v>0.5190972222222222</v>
      </c>
      <c r="U42" s="158"/>
      <c r="V42" s="200">
        <v>42266.0</v>
      </c>
      <c r="W42" s="155">
        <v>0.4222222222222222</v>
      </c>
      <c r="X42" s="155">
        <v>0.44305555555555554</v>
      </c>
      <c r="Y42" s="155">
        <v>0.4465277777777778</v>
      </c>
      <c r="Z42" s="151">
        <v>17.0</v>
      </c>
      <c r="AA42" s="150"/>
      <c r="AB42" s="150"/>
      <c r="AC42" s="150"/>
      <c r="AD42" s="150"/>
      <c r="AE42" s="150"/>
      <c r="AF42" s="150"/>
      <c r="AG42" s="150"/>
      <c r="AH42" s="150"/>
      <c r="AI42" s="150"/>
      <c r="AJ42" s="150"/>
      <c r="AK42" s="150"/>
      <c r="AL42" s="150"/>
      <c r="AM42" s="150"/>
      <c r="AN42" s="150"/>
      <c r="AO42" s="151">
        <v>1.2</v>
      </c>
      <c r="AP42" s="151">
        <v>5.15</v>
      </c>
      <c r="AQ42" s="151">
        <v>0.0</v>
      </c>
      <c r="AR42" s="151">
        <v>0.0</v>
      </c>
      <c r="AS42" s="151">
        <v>0.0</v>
      </c>
      <c r="AT42" s="155">
        <v>0.49027777777777776</v>
      </c>
      <c r="AU42" s="151">
        <v>7.302</v>
      </c>
      <c r="AV42" s="151">
        <v>59.4</v>
      </c>
      <c r="AW42" s="151">
        <v>157.0</v>
      </c>
      <c r="AX42" s="151">
        <v>29.4</v>
      </c>
      <c r="AY42" s="151">
        <v>136.0</v>
      </c>
      <c r="AZ42" s="151">
        <v>4.5</v>
      </c>
      <c r="BA42" s="151">
        <v>1.45</v>
      </c>
      <c r="BB42" s="151">
        <v>191.0</v>
      </c>
      <c r="BC42" s="151">
        <v>13.3</v>
      </c>
      <c r="BD42" s="151">
        <v>14.6</v>
      </c>
      <c r="BE42" s="151">
        <v>1.3</v>
      </c>
      <c r="BF42" s="155">
        <v>0.5284722222222222</v>
      </c>
      <c r="BG42" s="158"/>
      <c r="BH42" s="151">
        <v>7.514</v>
      </c>
      <c r="BI42" s="151">
        <v>28.5</v>
      </c>
      <c r="BJ42" s="151">
        <v>294.0</v>
      </c>
      <c r="BK42" s="151">
        <v>22.9</v>
      </c>
      <c r="BL42" s="151">
        <v>141.0</v>
      </c>
      <c r="BM42" s="151">
        <v>3.0</v>
      </c>
      <c r="BN42" s="151">
        <v>1.22</v>
      </c>
      <c r="BO42" s="151">
        <v>248.0</v>
      </c>
      <c r="BP42" s="151">
        <v>14.6</v>
      </c>
      <c r="BQ42" s="158"/>
      <c r="BR42" s="153"/>
      <c r="BS42" s="153"/>
      <c r="BT42" s="153"/>
      <c r="BU42" s="153"/>
      <c r="BV42" s="153"/>
      <c r="BW42" s="153"/>
      <c r="BX42" s="153"/>
      <c r="BY42" s="153"/>
      <c r="BZ42" s="153"/>
      <c r="CA42" s="153"/>
      <c r="CB42" s="158"/>
      <c r="CC42" s="153"/>
      <c r="CD42" s="153"/>
      <c r="CE42" s="153"/>
      <c r="CF42" s="153"/>
      <c r="CG42" s="153"/>
      <c r="CH42" s="153"/>
      <c r="CI42" s="153"/>
      <c r="CJ42" s="153"/>
      <c r="CK42" s="153"/>
      <c r="CL42" s="153"/>
      <c r="CM42" s="160">
        <v>4.398148148148148E-4</v>
      </c>
      <c r="CN42" s="160">
        <v>0.0020833333333333333</v>
      </c>
      <c r="CO42" s="197"/>
      <c r="CP42" s="160">
        <v>0.003472222222222222</v>
      </c>
      <c r="CQ42" s="160">
        <v>0.005555555555555556</v>
      </c>
      <c r="CR42" s="160">
        <v>0.007638888888888889</v>
      </c>
      <c r="CS42" s="160">
        <v>0.011111111111111112</v>
      </c>
      <c r="CT42" s="160">
        <v>0.012152777777777778</v>
      </c>
      <c r="CU42" s="151">
        <v>153.0</v>
      </c>
      <c r="CV42" s="151">
        <v>88.0</v>
      </c>
      <c r="CW42" s="151">
        <v>65.0</v>
      </c>
      <c r="CX42" s="151">
        <v>110.0</v>
      </c>
      <c r="CY42" s="151">
        <f t="shared" si="25"/>
        <v>109.6666667</v>
      </c>
      <c r="CZ42" s="151">
        <v>124.0</v>
      </c>
      <c r="DA42" s="151">
        <v>55.0</v>
      </c>
      <c r="DB42" s="151">
        <v>69.0</v>
      </c>
      <c r="DC42" s="151">
        <v>78.0</v>
      </c>
      <c r="DD42" s="151">
        <f t="shared" ref="DD42:DD45" si="27">(CZ42+(2*DA42))/3</f>
        <v>78</v>
      </c>
      <c r="DE42" s="151">
        <v>226.0</v>
      </c>
      <c r="DF42" s="151">
        <v>127.0</v>
      </c>
      <c r="DG42" s="160">
        <v>0.005208333333333333</v>
      </c>
      <c r="DH42" s="202">
        <f t="shared" ref="DH42:DH45" si="28">(DE42+(2*DF42))/3</f>
        <v>160</v>
      </c>
      <c r="DI42" s="151">
        <v>79.0</v>
      </c>
      <c r="DJ42" s="151">
        <v>30.0</v>
      </c>
      <c r="DK42" s="160">
        <v>0.001736111111111111</v>
      </c>
      <c r="DL42" s="203">
        <f t="shared" si="9"/>
        <v>46.33333333</v>
      </c>
      <c r="DM42" s="151">
        <v>129.0</v>
      </c>
      <c r="DN42" s="151">
        <v>222.0</v>
      </c>
      <c r="DO42" s="160">
        <v>0.004826388888888889</v>
      </c>
      <c r="DP42" s="202">
        <f t="shared" ref="DP42:DP44" si="29">(DN42+(2*DM42))/3</f>
        <v>160</v>
      </c>
      <c r="DQ42" s="151">
        <v>29.0</v>
      </c>
      <c r="DR42" s="151">
        <v>84.0</v>
      </c>
      <c r="DS42" s="160">
        <v>0.0010416666666666667</v>
      </c>
      <c r="DT42" s="202">
        <f t="shared" ref="DT42:DT45" si="30">(DR42+(2*DQ42))/3</f>
        <v>47.33333333</v>
      </c>
      <c r="DU42" s="151">
        <v>181.0</v>
      </c>
      <c r="DV42" s="151">
        <v>41.0</v>
      </c>
      <c r="DW42" s="151">
        <v>130.0</v>
      </c>
      <c r="DX42" s="151">
        <v>73.0</v>
      </c>
      <c r="EA42" s="153"/>
      <c r="EB42" s="151">
        <v>33.0</v>
      </c>
      <c r="EC42" s="150" t="s">
        <v>584</v>
      </c>
      <c r="ED42" s="151">
        <v>3.0</v>
      </c>
      <c r="EE42" s="151">
        <v>3.0</v>
      </c>
      <c r="EF42" s="150" t="s">
        <v>616</v>
      </c>
      <c r="EG42" s="151">
        <v>3.0</v>
      </c>
      <c r="EH42" s="150" t="s">
        <v>537</v>
      </c>
      <c r="EI42" s="151">
        <v>3.0</v>
      </c>
      <c r="EJ42" s="151">
        <v>3.0</v>
      </c>
      <c r="EK42" s="150" t="s">
        <v>537</v>
      </c>
      <c r="EL42" s="151">
        <v>0.0</v>
      </c>
      <c r="EM42" s="151">
        <v>0.0</v>
      </c>
      <c r="EN42" s="150" t="s">
        <v>617</v>
      </c>
      <c r="EO42" s="151">
        <v>0.0</v>
      </c>
      <c r="EP42" s="151">
        <v>0.0</v>
      </c>
      <c r="EQ42" s="150" t="s">
        <v>618</v>
      </c>
      <c r="ER42" s="150" t="s">
        <v>572</v>
      </c>
      <c r="ES42" s="151">
        <v>0.0</v>
      </c>
      <c r="ET42" s="151">
        <v>0.0</v>
      </c>
      <c r="EU42" s="151">
        <v>0.0</v>
      </c>
      <c r="EV42" s="151">
        <v>1.0</v>
      </c>
      <c r="EW42" s="151">
        <v>0.0</v>
      </c>
      <c r="EX42" s="151">
        <v>0.0</v>
      </c>
      <c r="EY42" s="151">
        <v>0.0</v>
      </c>
      <c r="EZ42" s="151">
        <v>1.0</v>
      </c>
      <c r="FA42" s="151">
        <v>10.0</v>
      </c>
      <c r="FB42" s="151">
        <v>39.0</v>
      </c>
      <c r="FC42" s="151">
        <v>27.0</v>
      </c>
      <c r="FD42" s="150" t="s">
        <v>619</v>
      </c>
      <c r="FE42" s="153" t="s">
        <v>620</v>
      </c>
      <c r="FF42" s="151">
        <v>41.0</v>
      </c>
      <c r="FG42" s="151">
        <v>5.0</v>
      </c>
      <c r="FH42" s="151">
        <v>3.0</v>
      </c>
      <c r="FI42" s="151">
        <v>3.0</v>
      </c>
      <c r="FJ42" s="151">
        <v>11.0</v>
      </c>
      <c r="FK42" s="151">
        <v>3.0</v>
      </c>
      <c r="FL42" s="151">
        <v>3.0</v>
      </c>
      <c r="FM42" s="151">
        <v>3.0</v>
      </c>
      <c r="FN42" s="151">
        <v>3.0</v>
      </c>
      <c r="FO42" s="151">
        <v>3.0</v>
      </c>
      <c r="FP42" s="151">
        <v>3.0</v>
      </c>
      <c r="FQ42" s="151">
        <v>0.0</v>
      </c>
      <c r="FR42" s="151">
        <v>18.0</v>
      </c>
      <c r="FS42" s="151">
        <v>0.0</v>
      </c>
      <c r="FT42" s="151">
        <v>0.0</v>
      </c>
      <c r="FU42" s="151">
        <v>1.0</v>
      </c>
      <c r="FV42" s="151">
        <v>1.0</v>
      </c>
      <c r="FW42" s="151">
        <v>0.0</v>
      </c>
      <c r="FX42" s="151">
        <v>0.0</v>
      </c>
      <c r="FY42" s="151">
        <v>0.0</v>
      </c>
      <c r="FZ42" s="151">
        <v>1.0</v>
      </c>
      <c r="GA42" s="151">
        <v>0.0</v>
      </c>
      <c r="GB42" s="151">
        <v>0.0</v>
      </c>
      <c r="GC42" s="151">
        <v>0.0</v>
      </c>
      <c r="GD42" s="151">
        <v>1.0</v>
      </c>
      <c r="GE42" s="151">
        <v>10.0</v>
      </c>
      <c r="GF42" s="151">
        <v>41.0</v>
      </c>
      <c r="GG42" s="151">
        <v>41.0</v>
      </c>
      <c r="GH42" s="151">
        <v>41.0</v>
      </c>
      <c r="GI42" s="153"/>
      <c r="GJ42" s="153" t="s">
        <v>621</v>
      </c>
      <c r="GK42" s="151">
        <v>5.0</v>
      </c>
      <c r="GL42" s="151">
        <v>3.0</v>
      </c>
      <c r="GM42" s="151">
        <v>3.0</v>
      </c>
      <c r="GN42" s="151">
        <v>11.0</v>
      </c>
      <c r="GO42" s="151">
        <v>3.0</v>
      </c>
      <c r="GP42" s="150" t="s">
        <v>537</v>
      </c>
      <c r="GQ42" s="151">
        <v>3.0</v>
      </c>
      <c r="GR42" s="151">
        <v>3.0</v>
      </c>
      <c r="GS42" s="151">
        <v>3.0</v>
      </c>
      <c r="GT42" s="151">
        <v>3.0</v>
      </c>
      <c r="GU42" s="151">
        <v>3.0</v>
      </c>
      <c r="GV42" s="150" t="s">
        <v>576</v>
      </c>
      <c r="GW42" s="151">
        <v>0.0</v>
      </c>
      <c r="GX42" s="151">
        <v>0.0</v>
      </c>
      <c r="GY42" s="151">
        <v>2.0</v>
      </c>
      <c r="GZ42" s="151">
        <v>2.0</v>
      </c>
      <c r="HA42" s="151">
        <v>0.0</v>
      </c>
      <c r="HB42" s="151">
        <v>0.0</v>
      </c>
      <c r="HC42" s="151">
        <v>0.0</v>
      </c>
      <c r="HD42" s="151">
        <v>1.0</v>
      </c>
      <c r="HE42" s="151">
        <v>1.0</v>
      </c>
      <c r="HF42" s="151">
        <v>1.0</v>
      </c>
      <c r="HG42" s="151">
        <v>0.0</v>
      </c>
      <c r="HH42" s="151">
        <v>3.0</v>
      </c>
      <c r="HI42" s="151">
        <v>10.0</v>
      </c>
      <c r="HJ42" s="151">
        <v>47.0</v>
      </c>
      <c r="HK42" s="151">
        <v>44.0</v>
      </c>
      <c r="HL42" s="150" t="s">
        <v>622</v>
      </c>
      <c r="HM42" s="153"/>
      <c r="HN42" s="153" t="s">
        <v>623</v>
      </c>
      <c r="HO42" s="151">
        <v>5.0</v>
      </c>
      <c r="HP42" s="151">
        <v>3.0</v>
      </c>
      <c r="HQ42" s="151">
        <v>3.0</v>
      </c>
      <c r="HR42" s="151">
        <v>11.0</v>
      </c>
      <c r="HS42" s="151">
        <v>3.0</v>
      </c>
      <c r="HT42" s="150" t="s">
        <v>537</v>
      </c>
      <c r="HU42" s="151">
        <v>3.0</v>
      </c>
      <c r="HV42" s="151">
        <v>3.0</v>
      </c>
      <c r="HW42" s="151">
        <v>3.0</v>
      </c>
      <c r="HX42" s="151">
        <v>3.0</v>
      </c>
      <c r="HY42" s="151">
        <v>3.0</v>
      </c>
      <c r="HZ42" s="150" t="s">
        <v>576</v>
      </c>
      <c r="IA42" s="151">
        <v>0.0</v>
      </c>
      <c r="IB42" s="151">
        <v>0.0</v>
      </c>
      <c r="IC42" s="151">
        <v>2.0</v>
      </c>
      <c r="ID42" s="151">
        <v>2.0</v>
      </c>
      <c r="IE42" s="151">
        <v>0.0</v>
      </c>
      <c r="IF42" s="151">
        <v>0.0</v>
      </c>
      <c r="IG42" s="151">
        <v>0.0</v>
      </c>
      <c r="IH42" s="151">
        <v>1.0</v>
      </c>
      <c r="II42" s="151">
        <v>0.0</v>
      </c>
      <c r="IJ42" s="151">
        <v>1.0</v>
      </c>
      <c r="IK42" s="151">
        <v>0.0</v>
      </c>
      <c r="IL42" s="151">
        <v>2.0</v>
      </c>
      <c r="IM42" s="151">
        <v>10.0</v>
      </c>
      <c r="IN42" s="151">
        <v>43.0</v>
      </c>
      <c r="IO42" s="151">
        <v>46.0</v>
      </c>
      <c r="IP42" s="150" t="s">
        <v>624</v>
      </c>
      <c r="IQ42" s="153"/>
      <c r="IR42" s="153"/>
      <c r="IS42" s="153"/>
      <c r="IT42" s="153"/>
      <c r="IU42" s="153"/>
      <c r="IV42" s="153"/>
      <c r="IW42" s="153"/>
      <c r="IX42" s="153"/>
      <c r="IY42" s="153"/>
      <c r="IZ42" s="153"/>
      <c r="JA42" s="153"/>
      <c r="JB42" s="153"/>
      <c r="JC42" s="153"/>
      <c r="JD42" s="153"/>
      <c r="JE42" s="153"/>
      <c r="JF42" s="153"/>
      <c r="JG42" s="153"/>
      <c r="JH42" s="153"/>
      <c r="JI42" s="153"/>
      <c r="JJ42" s="153"/>
      <c r="JK42" s="153"/>
      <c r="JL42" s="153"/>
      <c r="JM42" s="153"/>
      <c r="JN42" s="153"/>
      <c r="JO42" s="153"/>
      <c r="JP42" s="153"/>
      <c r="JQ42" s="153"/>
      <c r="JR42" s="153"/>
      <c r="JS42" s="153"/>
      <c r="JT42" s="153"/>
      <c r="JU42" s="153"/>
      <c r="JV42" s="151">
        <v>15.4</v>
      </c>
      <c r="JW42" s="200">
        <v>42185.0</v>
      </c>
      <c r="JX42" s="200">
        <v>42248.0</v>
      </c>
      <c r="JY42" s="150" t="s">
        <v>508</v>
      </c>
      <c r="JZ42" s="150"/>
      <c r="KA42" s="150" t="s">
        <v>625</v>
      </c>
      <c r="KB42" s="153"/>
      <c r="KC42" s="153"/>
      <c r="KD42" s="150" t="s">
        <v>61</v>
      </c>
      <c r="KE42" s="153"/>
      <c r="KF42" s="153"/>
      <c r="KG42" s="153"/>
      <c r="KH42" s="151">
        <f t="shared" si="6"/>
        <v>357</v>
      </c>
      <c r="KI42" s="151">
        <v>191.0</v>
      </c>
      <c r="KJ42" s="151">
        <v>248.0</v>
      </c>
      <c r="KK42" s="151">
        <v>8.0</v>
      </c>
      <c r="KL42" s="150"/>
      <c r="KM42" s="151">
        <v>46.0</v>
      </c>
      <c r="KN42" s="153"/>
      <c r="KO42" s="153"/>
      <c r="KP42" s="153"/>
      <c r="KQ42" s="153"/>
      <c r="KR42" s="153"/>
      <c r="KS42" s="153"/>
      <c r="KT42" s="153"/>
      <c r="KU42" s="153"/>
      <c r="KV42" s="153"/>
      <c r="KW42" s="153"/>
      <c r="KX42" s="153"/>
      <c r="KY42" s="153"/>
      <c r="KZ42" s="153"/>
      <c r="LA42" s="153"/>
      <c r="LB42" s="153"/>
      <c r="LC42" s="153"/>
      <c r="LD42" s="153"/>
      <c r="LE42" s="153"/>
      <c r="LF42" s="153"/>
      <c r="LG42" s="153"/>
      <c r="LH42" s="153"/>
      <c r="LI42" s="153"/>
      <c r="LJ42" s="153"/>
      <c r="LK42" s="153"/>
      <c r="LL42" s="153"/>
      <c r="LM42" s="153"/>
      <c r="LN42" s="153"/>
      <c r="LO42" s="153"/>
      <c r="LP42" s="153"/>
      <c r="LQ42" s="153"/>
      <c r="LR42" s="153"/>
      <c r="LS42" s="153"/>
      <c r="LT42" s="153"/>
      <c r="LU42" s="153"/>
      <c r="LV42" s="153"/>
      <c r="LW42" s="153"/>
      <c r="LX42" s="153"/>
      <c r="LY42" s="153"/>
      <c r="LZ42" s="153"/>
      <c r="MA42" s="153"/>
      <c r="MB42" s="153"/>
      <c r="MC42" s="153"/>
      <c r="MD42" s="153"/>
      <c r="ME42" s="153"/>
      <c r="MF42" s="153"/>
      <c r="MG42" s="153"/>
      <c r="MH42" s="153"/>
      <c r="MI42" s="153"/>
      <c r="MJ42" s="153"/>
      <c r="MK42" s="153"/>
      <c r="ML42" s="153"/>
    </row>
    <row r="43" ht="22.5" customHeight="1">
      <c r="A43" s="98" t="s">
        <v>62</v>
      </c>
      <c r="B43" s="14"/>
      <c r="C43" s="151">
        <v>8.0</v>
      </c>
      <c r="D43" s="153"/>
      <c r="E43" s="150" t="s">
        <v>443</v>
      </c>
      <c r="F43" s="200">
        <v>42305.0</v>
      </c>
      <c r="G43" s="150" t="s">
        <v>446</v>
      </c>
      <c r="H43" s="150" t="s">
        <v>627</v>
      </c>
      <c r="I43" s="9" t="s">
        <v>15</v>
      </c>
      <c r="J43" s="194">
        <v>31.0</v>
      </c>
      <c r="K43" s="194">
        <v>69.0</v>
      </c>
      <c r="L43" s="194">
        <v>77.0</v>
      </c>
      <c r="M43" s="194">
        <v>77.0</v>
      </c>
      <c r="N43" s="160">
        <v>0.011006944444444444</v>
      </c>
      <c r="O43" s="201">
        <f t="shared" si="26"/>
        <v>15.85</v>
      </c>
      <c r="P43" s="151">
        <v>345.0</v>
      </c>
      <c r="Q43" s="200">
        <v>42311.0</v>
      </c>
      <c r="R43" s="155">
        <v>0.5326388888888889</v>
      </c>
      <c r="S43" s="155">
        <v>0.5348611111111111</v>
      </c>
      <c r="T43" s="155">
        <v>0.538599537037037</v>
      </c>
      <c r="U43" s="158"/>
      <c r="V43" s="200">
        <v>42314.0</v>
      </c>
      <c r="W43" s="155">
        <v>0.6444444444444445</v>
      </c>
      <c r="X43" s="155">
        <v>0.6515625</v>
      </c>
      <c r="Y43" s="155">
        <v>0.6539930555555555</v>
      </c>
      <c r="Z43" s="151">
        <v>15.0</v>
      </c>
      <c r="AA43" s="150"/>
      <c r="AB43" s="150"/>
      <c r="AC43" s="150"/>
      <c r="AD43" s="150"/>
      <c r="AE43" s="150"/>
      <c r="AF43" s="150"/>
      <c r="AG43" s="150"/>
      <c r="AH43" s="150"/>
      <c r="AI43" s="150"/>
      <c r="AJ43" s="150"/>
      <c r="AK43" s="150"/>
      <c r="AL43" s="150"/>
      <c r="AM43" s="150"/>
      <c r="AN43" s="150"/>
      <c r="AO43" s="151">
        <v>1.1</v>
      </c>
      <c r="AP43" s="151">
        <v>5.31</v>
      </c>
      <c r="AQ43" s="151">
        <v>0.0</v>
      </c>
      <c r="AR43" s="151">
        <v>0.0</v>
      </c>
      <c r="AS43" s="151">
        <v>0.0</v>
      </c>
      <c r="AT43" s="155">
        <v>0.5506944444444445</v>
      </c>
      <c r="AU43" s="151">
        <v>7.497</v>
      </c>
      <c r="AV43" s="151">
        <v>33.0</v>
      </c>
      <c r="AW43" s="151">
        <v>136.0</v>
      </c>
      <c r="AX43" s="151">
        <v>25.6</v>
      </c>
      <c r="AY43" s="151">
        <v>136.0</v>
      </c>
      <c r="AZ43" s="151">
        <v>3.7</v>
      </c>
      <c r="BA43" s="151">
        <v>1.42</v>
      </c>
      <c r="BB43" s="151">
        <v>168.0</v>
      </c>
      <c r="BC43" s="151">
        <v>10.2</v>
      </c>
      <c r="BD43" s="151">
        <v>10.2</v>
      </c>
      <c r="BE43" s="151">
        <v>0.0</v>
      </c>
      <c r="BF43" s="155">
        <v>0.5875</v>
      </c>
      <c r="BG43" s="158"/>
      <c r="BH43" s="151">
        <v>7.298</v>
      </c>
      <c r="BI43" s="151">
        <v>45.9</v>
      </c>
      <c r="BJ43" s="151">
        <v>158.0</v>
      </c>
      <c r="BK43" s="151">
        <v>22.5</v>
      </c>
      <c r="BL43" s="151">
        <v>143.0</v>
      </c>
      <c r="BM43" s="151">
        <v>3.1</v>
      </c>
      <c r="BN43" s="151">
        <v>1.21</v>
      </c>
      <c r="BO43" s="151">
        <v>129.0</v>
      </c>
      <c r="BP43" s="151">
        <v>10.2</v>
      </c>
      <c r="BQ43" s="158"/>
      <c r="BR43" s="153"/>
      <c r="BS43" s="153"/>
      <c r="BT43" s="153"/>
      <c r="BU43" s="153"/>
      <c r="BV43" s="153"/>
      <c r="BW43" s="153"/>
      <c r="BX43" s="153"/>
      <c r="BY43" s="153"/>
      <c r="BZ43" s="153"/>
      <c r="CA43" s="153"/>
      <c r="CB43" s="158"/>
      <c r="CC43" s="153"/>
      <c r="CD43" s="153"/>
      <c r="CE43" s="153"/>
      <c r="CF43" s="153"/>
      <c r="CG43" s="153"/>
      <c r="CH43" s="153"/>
      <c r="CI43" s="153"/>
      <c r="CJ43" s="153"/>
      <c r="CK43" s="153"/>
      <c r="CL43" s="153"/>
      <c r="CM43" s="160">
        <v>4.398148148148148E-4</v>
      </c>
      <c r="CN43" s="160">
        <v>0.0022222222222222222</v>
      </c>
      <c r="CO43" s="197"/>
      <c r="CP43" s="160">
        <v>0.002777777777777778</v>
      </c>
      <c r="CQ43" s="160">
        <v>0.004861111111111111</v>
      </c>
      <c r="CR43" s="160">
        <v>0.007083333333333333</v>
      </c>
      <c r="CS43" s="160">
        <v>0.010416666666666666</v>
      </c>
      <c r="CT43" s="160">
        <v>0.010821759259259258</v>
      </c>
      <c r="CU43" s="151">
        <v>142.0</v>
      </c>
      <c r="CV43" s="151">
        <v>67.0</v>
      </c>
      <c r="CW43" s="151">
        <v>75.0</v>
      </c>
      <c r="CX43" s="151">
        <v>92.0</v>
      </c>
      <c r="CY43" s="151">
        <f t="shared" si="25"/>
        <v>92</v>
      </c>
      <c r="CZ43" s="151">
        <v>67.0</v>
      </c>
      <c r="DA43" s="151">
        <v>40.0</v>
      </c>
      <c r="DB43" s="151">
        <v>27.0</v>
      </c>
      <c r="DC43" s="151">
        <v>49.0</v>
      </c>
      <c r="DD43" s="151">
        <f t="shared" si="27"/>
        <v>49</v>
      </c>
      <c r="DE43" s="151">
        <v>205.0</v>
      </c>
      <c r="DF43" s="151">
        <v>118.0</v>
      </c>
      <c r="DG43" s="160">
        <v>0.006307870370370371</v>
      </c>
      <c r="DH43" s="202">
        <f t="shared" si="28"/>
        <v>147</v>
      </c>
      <c r="DI43" s="151">
        <v>91.0</v>
      </c>
      <c r="DJ43" s="151">
        <v>26.0</v>
      </c>
      <c r="DK43" s="160">
        <v>0.0012152777777777778</v>
      </c>
      <c r="DL43" s="203">
        <f t="shared" si="9"/>
        <v>47.66666667</v>
      </c>
      <c r="DM43" s="151">
        <v>118.0</v>
      </c>
      <c r="DN43" s="151">
        <v>205.0</v>
      </c>
      <c r="DO43" s="160">
        <v>0.006307870370370371</v>
      </c>
      <c r="DP43" s="202">
        <f t="shared" si="29"/>
        <v>147</v>
      </c>
      <c r="DQ43" s="151">
        <v>26.0</v>
      </c>
      <c r="DR43" s="151">
        <v>91.0</v>
      </c>
      <c r="DS43" s="160">
        <v>0.0012152777777777778</v>
      </c>
      <c r="DT43" s="202">
        <f t="shared" si="30"/>
        <v>47.66666667</v>
      </c>
      <c r="DU43" s="151">
        <v>153.0</v>
      </c>
      <c r="DV43" s="151">
        <v>84.0</v>
      </c>
      <c r="DW43" s="151">
        <v>159.0</v>
      </c>
      <c r="DX43" s="151">
        <v>87.0</v>
      </c>
      <c r="EA43" s="153"/>
      <c r="EB43" s="150" t="s">
        <v>628</v>
      </c>
      <c r="EC43" s="150" t="s">
        <v>584</v>
      </c>
      <c r="ED43" s="151">
        <v>3.0</v>
      </c>
      <c r="EE43" s="151">
        <v>3.0</v>
      </c>
      <c r="EF43" s="150" t="s">
        <v>616</v>
      </c>
      <c r="EG43" s="151">
        <v>3.0</v>
      </c>
      <c r="EH43" s="151">
        <v>0.0</v>
      </c>
      <c r="EI43" s="151">
        <v>3.0</v>
      </c>
      <c r="EJ43" s="151">
        <v>3.0</v>
      </c>
      <c r="EK43" s="151">
        <v>3.0</v>
      </c>
      <c r="EL43" s="151">
        <v>0.0</v>
      </c>
      <c r="EM43" s="151">
        <v>0.0</v>
      </c>
      <c r="EN43" s="151">
        <v>12.0</v>
      </c>
      <c r="EO43" s="151">
        <v>0.0</v>
      </c>
      <c r="EP43" s="151">
        <v>0.0</v>
      </c>
      <c r="EQ43" s="151">
        <v>0.0</v>
      </c>
      <c r="ER43" s="151">
        <v>0.0</v>
      </c>
      <c r="ES43" s="151">
        <v>0.0</v>
      </c>
      <c r="ET43" s="151">
        <v>0.0</v>
      </c>
      <c r="EU43" s="151">
        <v>0.0</v>
      </c>
      <c r="EV43" s="150" t="s">
        <v>506</v>
      </c>
      <c r="EW43" s="151">
        <v>0.0</v>
      </c>
      <c r="EX43" s="151">
        <v>0.0</v>
      </c>
      <c r="EY43" s="151">
        <v>0.0</v>
      </c>
      <c r="EZ43" s="150" t="s">
        <v>506</v>
      </c>
      <c r="FA43" s="151">
        <v>10.0</v>
      </c>
      <c r="FB43" s="151">
        <v>34.0</v>
      </c>
      <c r="FC43" s="151">
        <v>28.0</v>
      </c>
      <c r="FD43" s="150" t="s">
        <v>629</v>
      </c>
      <c r="FE43" s="150"/>
      <c r="FF43" s="150" t="s">
        <v>630</v>
      </c>
      <c r="FG43" s="151">
        <v>10.0</v>
      </c>
      <c r="FH43" s="151">
        <v>3.0</v>
      </c>
      <c r="FI43" s="150" t="s">
        <v>631</v>
      </c>
      <c r="FJ43" s="150" t="s">
        <v>632</v>
      </c>
      <c r="FK43" s="151">
        <v>3.0</v>
      </c>
      <c r="FL43" s="151">
        <v>3.0</v>
      </c>
      <c r="FM43" s="151">
        <v>3.0</v>
      </c>
      <c r="FN43" s="151">
        <v>3.0</v>
      </c>
      <c r="FO43" s="151">
        <v>3.0</v>
      </c>
      <c r="FP43" s="151">
        <v>3.0</v>
      </c>
      <c r="FQ43" s="151">
        <v>3.0</v>
      </c>
      <c r="FR43" s="151">
        <v>21.0</v>
      </c>
      <c r="FS43" s="151">
        <v>6.0</v>
      </c>
      <c r="FT43" s="151">
        <v>6.0</v>
      </c>
      <c r="FU43" s="151">
        <v>2.0</v>
      </c>
      <c r="FV43" s="151">
        <v>2.0</v>
      </c>
      <c r="FW43" s="150" t="s">
        <v>554</v>
      </c>
      <c r="FX43" s="151">
        <v>1.0</v>
      </c>
      <c r="FY43" s="150" t="s">
        <v>633</v>
      </c>
      <c r="FZ43" s="151">
        <v>3.0</v>
      </c>
      <c r="GA43" s="150" t="s">
        <v>554</v>
      </c>
      <c r="GB43" s="151">
        <v>1.0</v>
      </c>
      <c r="GC43" s="151">
        <v>3.0</v>
      </c>
      <c r="GD43" s="150" t="s">
        <v>634</v>
      </c>
      <c r="GE43" s="151">
        <v>10.0</v>
      </c>
      <c r="GF43" s="151">
        <v>72.0</v>
      </c>
      <c r="GG43" s="151">
        <v>65.0</v>
      </c>
      <c r="GH43" s="150" t="s">
        <v>635</v>
      </c>
      <c r="GI43" s="150"/>
      <c r="GJ43" s="150" t="s">
        <v>636</v>
      </c>
      <c r="GK43" s="151">
        <v>10.0</v>
      </c>
      <c r="GL43" s="151">
        <v>3.0</v>
      </c>
      <c r="GM43" s="150" t="s">
        <v>631</v>
      </c>
      <c r="GN43" s="150" t="s">
        <v>632</v>
      </c>
      <c r="GO43" s="151">
        <v>3.0</v>
      </c>
      <c r="GP43" s="151">
        <v>3.0</v>
      </c>
      <c r="GQ43" s="151">
        <v>3.0</v>
      </c>
      <c r="GR43" s="151">
        <v>3.0</v>
      </c>
      <c r="GS43" s="151">
        <v>3.0</v>
      </c>
      <c r="GT43" s="151">
        <v>3.0</v>
      </c>
      <c r="GU43" s="151">
        <v>3.0</v>
      </c>
      <c r="GV43" s="151">
        <v>21.0</v>
      </c>
      <c r="GW43" s="151">
        <v>6.0</v>
      </c>
      <c r="GX43" s="151">
        <v>6.0</v>
      </c>
      <c r="GY43" s="151">
        <v>6.0</v>
      </c>
      <c r="GZ43" s="151">
        <v>6.0</v>
      </c>
      <c r="HA43" s="151">
        <v>3.0</v>
      </c>
      <c r="HB43" s="151">
        <v>1.0</v>
      </c>
      <c r="HC43" s="151">
        <v>4.0</v>
      </c>
      <c r="HD43" s="151">
        <v>3.0</v>
      </c>
      <c r="HE43" s="151">
        <v>3.0</v>
      </c>
      <c r="HF43" s="151">
        <v>3.0</v>
      </c>
      <c r="HG43" s="151">
        <v>3.0</v>
      </c>
      <c r="HH43" s="151">
        <v>12.0</v>
      </c>
      <c r="HI43" s="151">
        <v>10.0</v>
      </c>
      <c r="HJ43" s="151">
        <v>78.0</v>
      </c>
      <c r="HK43" s="151">
        <v>75.0</v>
      </c>
      <c r="HL43" s="150" t="s">
        <v>637</v>
      </c>
      <c r="HM43" s="150"/>
      <c r="HN43" s="150" t="s">
        <v>636</v>
      </c>
      <c r="HO43" s="151">
        <v>10.0</v>
      </c>
      <c r="HP43" s="151">
        <v>3.0</v>
      </c>
      <c r="HQ43" s="150" t="s">
        <v>631</v>
      </c>
      <c r="HR43" s="150" t="s">
        <v>632</v>
      </c>
      <c r="HS43" s="151">
        <v>3.0</v>
      </c>
      <c r="HT43" s="151">
        <v>3.0</v>
      </c>
      <c r="HU43" s="151">
        <v>3.0</v>
      </c>
      <c r="HV43" s="151">
        <v>3.0</v>
      </c>
      <c r="HW43" s="151">
        <v>3.0</v>
      </c>
      <c r="HX43" s="151">
        <v>3.0</v>
      </c>
      <c r="HY43" s="151">
        <v>3.0</v>
      </c>
      <c r="HZ43" s="151">
        <v>21.0</v>
      </c>
      <c r="IA43" s="151">
        <v>6.0</v>
      </c>
      <c r="IB43" s="151">
        <v>6.0</v>
      </c>
      <c r="IC43" s="151">
        <v>6.0</v>
      </c>
      <c r="ID43" s="151">
        <v>6.0</v>
      </c>
      <c r="IE43" s="151">
        <v>3.0</v>
      </c>
      <c r="IF43" s="151">
        <v>1.0</v>
      </c>
      <c r="IG43" s="151">
        <v>4.0</v>
      </c>
      <c r="IH43" s="151">
        <v>3.0</v>
      </c>
      <c r="II43" s="151">
        <v>3.0</v>
      </c>
      <c r="IJ43" s="151">
        <v>3.0</v>
      </c>
      <c r="IK43" s="151">
        <v>3.0</v>
      </c>
      <c r="IL43" s="151">
        <v>12.0</v>
      </c>
      <c r="IM43" s="151">
        <v>10.0</v>
      </c>
      <c r="IN43" s="151">
        <v>78.0</v>
      </c>
      <c r="IO43" s="151">
        <v>75.0</v>
      </c>
      <c r="IP43" s="150" t="s">
        <v>637</v>
      </c>
      <c r="IQ43" s="150"/>
      <c r="IR43" s="150"/>
      <c r="IS43" s="153"/>
      <c r="IT43" s="153"/>
      <c r="IU43" s="153"/>
      <c r="IV43" s="153"/>
      <c r="IW43" s="153"/>
      <c r="IX43" s="153"/>
      <c r="IY43" s="153"/>
      <c r="IZ43" s="153"/>
      <c r="JA43" s="153"/>
      <c r="JB43" s="153"/>
      <c r="JC43" s="153"/>
      <c r="JD43" s="153"/>
      <c r="JE43" s="153"/>
      <c r="JF43" s="153"/>
      <c r="JG43" s="153"/>
      <c r="JH43" s="153"/>
      <c r="JI43" s="153"/>
      <c r="JJ43" s="153"/>
      <c r="JK43" s="153"/>
      <c r="JL43" s="153"/>
      <c r="JM43" s="153"/>
      <c r="JN43" s="153"/>
      <c r="JO43" s="153"/>
      <c r="JP43" s="153"/>
      <c r="JQ43" s="153"/>
      <c r="JR43" s="153"/>
      <c r="JS43" s="153"/>
      <c r="JT43" s="153"/>
      <c r="JU43" s="153"/>
      <c r="JV43" s="153"/>
      <c r="JW43" s="153"/>
      <c r="JX43" s="153"/>
      <c r="JY43" s="153"/>
      <c r="JZ43" s="153"/>
      <c r="KA43" s="153"/>
      <c r="KB43" s="153"/>
      <c r="KC43" s="153"/>
      <c r="KD43" s="150" t="s">
        <v>61</v>
      </c>
      <c r="KE43" s="153"/>
      <c r="KF43" s="153"/>
      <c r="KG43" s="153"/>
      <c r="KH43" s="151">
        <f t="shared" si="6"/>
        <v>345</v>
      </c>
      <c r="KI43" s="151">
        <v>168.0</v>
      </c>
      <c r="KJ43" s="151">
        <v>129.0</v>
      </c>
      <c r="KK43" s="151">
        <v>8.0</v>
      </c>
      <c r="KL43" s="153"/>
      <c r="KM43" s="151">
        <v>75.0</v>
      </c>
      <c r="KN43" s="153"/>
      <c r="KO43" s="153"/>
      <c r="KP43" s="153"/>
      <c r="KQ43" s="153"/>
      <c r="KR43" s="153"/>
      <c r="KS43" s="153"/>
      <c r="KT43" s="153"/>
      <c r="KU43" s="153"/>
      <c r="KV43" s="153"/>
      <c r="KW43" s="153"/>
      <c r="KX43" s="153"/>
      <c r="KY43" s="153"/>
      <c r="KZ43" s="153"/>
      <c r="LA43" s="153"/>
      <c r="LB43" s="153"/>
      <c r="LC43" s="153"/>
      <c r="LD43" s="153"/>
      <c r="LE43" s="153"/>
      <c r="LF43" s="153"/>
      <c r="LG43" s="153"/>
      <c r="LH43" s="153"/>
      <c r="LI43" s="153"/>
      <c r="LJ43" s="153"/>
      <c r="LK43" s="153"/>
      <c r="LL43" s="153"/>
      <c r="LM43" s="153"/>
      <c r="LN43" s="153"/>
      <c r="LO43" s="153"/>
      <c r="LP43" s="153"/>
      <c r="LQ43" s="153"/>
      <c r="LR43" s="153"/>
      <c r="LS43" s="153"/>
      <c r="LT43" s="153"/>
      <c r="LU43" s="153"/>
      <c r="LV43" s="153"/>
      <c r="LW43" s="153"/>
      <c r="LX43" s="153"/>
      <c r="LY43" s="153"/>
      <c r="LZ43" s="153"/>
      <c r="MA43" s="153"/>
      <c r="MB43" s="153"/>
      <c r="MC43" s="153"/>
      <c r="MD43" s="153"/>
      <c r="ME43" s="153"/>
      <c r="MF43" s="153"/>
      <c r="MG43" s="153"/>
      <c r="MH43" s="153"/>
      <c r="MI43" s="153"/>
      <c r="MJ43" s="153"/>
      <c r="MK43" s="153"/>
      <c r="ML43" s="153"/>
    </row>
    <row r="44" ht="24.0" customHeight="1">
      <c r="A44" s="98" t="s">
        <v>63</v>
      </c>
      <c r="B44" s="14"/>
      <c r="C44" s="151">
        <v>8.0</v>
      </c>
      <c r="D44" s="151">
        <v>1.0</v>
      </c>
      <c r="E44" s="150" t="s">
        <v>443</v>
      </c>
      <c r="F44" s="154">
        <v>42564.0</v>
      </c>
      <c r="G44" s="150" t="s">
        <v>446</v>
      </c>
      <c r="H44" s="150" t="s">
        <v>639</v>
      </c>
      <c r="I44" s="9" t="s">
        <v>15</v>
      </c>
      <c r="J44" s="194">
        <v>34.0</v>
      </c>
      <c r="K44" s="194">
        <v>71.0</v>
      </c>
      <c r="L44" s="194">
        <v>77.0</v>
      </c>
      <c r="M44" s="194">
        <v>77.0</v>
      </c>
      <c r="N44" s="160">
        <v>0.010046296296296296</v>
      </c>
      <c r="O44" s="201">
        <f t="shared" si="26"/>
        <v>14.46666667</v>
      </c>
      <c r="P44" s="151">
        <v>310.0</v>
      </c>
      <c r="Q44" s="154">
        <v>42569.0</v>
      </c>
      <c r="R44" s="155">
        <v>0.5604166666666667</v>
      </c>
      <c r="S44" s="155">
        <v>0.5614699074074074</v>
      </c>
      <c r="T44" s="155">
        <v>0.5663773148148148</v>
      </c>
      <c r="U44" s="154">
        <v>42572.0</v>
      </c>
      <c r="V44" s="154">
        <v>42572.0</v>
      </c>
      <c r="W44" s="155">
        <v>0.5738194444444444</v>
      </c>
      <c r="X44" s="155">
        <v>0.5976967592592592</v>
      </c>
      <c r="Y44" s="155">
        <v>0.6007523148148148</v>
      </c>
      <c r="Z44" s="156">
        <v>0.007199074074074074</v>
      </c>
      <c r="AA44" s="157"/>
      <c r="AB44" s="157"/>
      <c r="AC44" s="157"/>
      <c r="AD44" s="157"/>
      <c r="AE44" s="157"/>
      <c r="AF44" s="157"/>
      <c r="AG44" s="157"/>
      <c r="AH44" s="157"/>
      <c r="AI44" s="157"/>
      <c r="AJ44" s="157"/>
      <c r="AK44" s="157"/>
      <c r="AL44" s="157"/>
      <c r="AM44" s="157"/>
      <c r="AN44" s="157"/>
      <c r="AO44" s="151">
        <v>2.2</v>
      </c>
      <c r="AP44" s="151">
        <v>4.1</v>
      </c>
      <c r="AQ44" s="151">
        <v>0.0</v>
      </c>
      <c r="AR44" s="151">
        <v>0.0</v>
      </c>
      <c r="AS44" s="151">
        <v>0.0</v>
      </c>
      <c r="AT44" s="155">
        <v>0.5347222222222222</v>
      </c>
      <c r="AU44" s="151">
        <v>7.47</v>
      </c>
      <c r="AV44" s="151">
        <v>37.7</v>
      </c>
      <c r="AW44" s="151">
        <v>200.0</v>
      </c>
      <c r="AX44" s="151">
        <v>27.5</v>
      </c>
      <c r="AY44" s="151">
        <v>138.0</v>
      </c>
      <c r="AZ44" s="151">
        <v>4.0</v>
      </c>
      <c r="BA44" s="151">
        <v>1.39</v>
      </c>
      <c r="BB44" s="151">
        <v>166.0</v>
      </c>
      <c r="BC44" s="151">
        <v>11.6</v>
      </c>
      <c r="BD44" s="151">
        <v>11.6</v>
      </c>
      <c r="BE44" s="151">
        <v>0.0</v>
      </c>
      <c r="BF44" s="155">
        <v>0.5743055555555555</v>
      </c>
      <c r="BG44" s="158"/>
      <c r="BH44" s="151">
        <v>7.572</v>
      </c>
      <c r="BI44" s="151">
        <v>28.6</v>
      </c>
      <c r="BJ44" s="151">
        <v>479.0</v>
      </c>
      <c r="BK44" s="151">
        <v>26.3</v>
      </c>
      <c r="BL44" s="151">
        <v>143.0</v>
      </c>
      <c r="BM44" s="151">
        <v>3.2</v>
      </c>
      <c r="BN44" s="151">
        <v>1.12</v>
      </c>
      <c r="BO44" s="151">
        <v>175.0</v>
      </c>
      <c r="BP44" s="159">
        <v>11.6</v>
      </c>
      <c r="BQ44" s="158"/>
      <c r="BR44" s="153"/>
      <c r="BS44" s="153"/>
      <c r="BT44" s="153"/>
      <c r="BU44" s="153"/>
      <c r="BV44" s="153"/>
      <c r="BW44" s="153"/>
      <c r="BX44" s="153"/>
      <c r="BY44" s="153"/>
      <c r="BZ44" s="153"/>
      <c r="CA44" s="153"/>
      <c r="CB44" s="158"/>
      <c r="CC44" s="153"/>
      <c r="CD44" s="153"/>
      <c r="CE44" s="153"/>
      <c r="CF44" s="153"/>
      <c r="CG44" s="153"/>
      <c r="CH44" s="153"/>
      <c r="CI44" s="153"/>
      <c r="CJ44" s="153"/>
      <c r="CK44" s="153"/>
      <c r="CL44" s="153"/>
      <c r="CM44" s="160">
        <v>3.4722222222222224E-4</v>
      </c>
      <c r="CN44" s="160">
        <v>0.0010532407407407407</v>
      </c>
      <c r="CO44" s="197"/>
      <c r="CP44" s="160">
        <v>0.0125</v>
      </c>
      <c r="CQ44" s="160">
        <v>0.014583333333333334</v>
      </c>
      <c r="CR44" s="160">
        <v>0.015636574074074074</v>
      </c>
      <c r="CS44" s="160">
        <v>0.020023148148148148</v>
      </c>
      <c r="CT44" s="160">
        <v>0.020543981481481483</v>
      </c>
      <c r="CU44" s="151">
        <v>129.0</v>
      </c>
      <c r="CV44" s="151">
        <v>63.0</v>
      </c>
      <c r="CW44" s="151">
        <v>66.0</v>
      </c>
      <c r="CX44" s="151">
        <v>85.0</v>
      </c>
      <c r="CY44" s="151">
        <f t="shared" si="25"/>
        <v>85</v>
      </c>
      <c r="CZ44" s="151">
        <v>72.0</v>
      </c>
      <c r="DA44" s="151">
        <v>34.0</v>
      </c>
      <c r="DB44" s="151">
        <v>38.0</v>
      </c>
      <c r="DC44" s="151">
        <v>47.0</v>
      </c>
      <c r="DD44" s="151">
        <f t="shared" si="27"/>
        <v>46.66666667</v>
      </c>
      <c r="DE44" s="151">
        <v>243.0</v>
      </c>
      <c r="DF44" s="151">
        <v>118.0</v>
      </c>
      <c r="DG44" s="160">
        <v>0.004398148148148148</v>
      </c>
      <c r="DH44" s="151">
        <f t="shared" si="28"/>
        <v>159.6666667</v>
      </c>
      <c r="DI44" s="151">
        <v>100.0</v>
      </c>
      <c r="DJ44" s="151">
        <v>39.0</v>
      </c>
      <c r="DK44" s="160">
        <v>0.0011574074074074073</v>
      </c>
      <c r="DL44" s="203">
        <f t="shared" si="9"/>
        <v>59.33333333</v>
      </c>
      <c r="DM44" s="151">
        <v>124.0</v>
      </c>
      <c r="DN44" s="151">
        <v>218.0</v>
      </c>
      <c r="DO44" s="160">
        <v>0.005787037037037037</v>
      </c>
      <c r="DP44" s="151">
        <f t="shared" si="29"/>
        <v>155.3333333</v>
      </c>
      <c r="DQ44" s="151">
        <v>39.0</v>
      </c>
      <c r="DR44" s="151">
        <v>100.0</v>
      </c>
      <c r="DS44" s="160">
        <v>0.0011574074074074073</v>
      </c>
      <c r="DT44" s="151">
        <f t="shared" si="30"/>
        <v>59.33333333</v>
      </c>
      <c r="DU44" s="151">
        <v>200.0</v>
      </c>
      <c r="DV44" s="151">
        <v>118.0</v>
      </c>
      <c r="DW44" s="151">
        <v>154.0</v>
      </c>
      <c r="DX44" s="151">
        <v>87.0</v>
      </c>
      <c r="EA44" s="153"/>
      <c r="EB44" s="150" t="s">
        <v>640</v>
      </c>
      <c r="EC44" s="150" t="s">
        <v>584</v>
      </c>
      <c r="ED44" s="150" t="s">
        <v>554</v>
      </c>
      <c r="EE44" s="151">
        <v>3.0</v>
      </c>
      <c r="EF44" s="150" t="s">
        <v>608</v>
      </c>
      <c r="EG44" s="151">
        <v>3.0</v>
      </c>
      <c r="EH44" s="151">
        <v>0.0</v>
      </c>
      <c r="EI44" s="151">
        <v>3.0</v>
      </c>
      <c r="EJ44" s="151">
        <v>3.0</v>
      </c>
      <c r="EK44" s="151">
        <v>3.0</v>
      </c>
      <c r="EL44" s="150" t="s">
        <v>537</v>
      </c>
      <c r="EM44" s="151">
        <v>0.0</v>
      </c>
      <c r="EN44" s="150" t="s">
        <v>641</v>
      </c>
      <c r="EO44" s="151">
        <v>0.0</v>
      </c>
      <c r="EP44" s="151">
        <v>0.0</v>
      </c>
      <c r="EQ44" s="151">
        <v>2.0</v>
      </c>
      <c r="ER44" s="151">
        <v>2.0</v>
      </c>
      <c r="ES44" s="151">
        <v>0.0</v>
      </c>
      <c r="ET44" s="151">
        <v>0.0</v>
      </c>
      <c r="EU44" s="151">
        <v>0.0</v>
      </c>
      <c r="EV44" s="151">
        <v>1.0</v>
      </c>
      <c r="EW44" s="151">
        <v>0.0</v>
      </c>
      <c r="EX44" s="151">
        <v>0.0</v>
      </c>
      <c r="EY44" s="151">
        <v>0.0</v>
      </c>
      <c r="EZ44" s="151">
        <v>1.0</v>
      </c>
      <c r="FA44" s="151">
        <v>10.0</v>
      </c>
      <c r="FB44" s="151">
        <v>39.0</v>
      </c>
      <c r="FC44" s="151">
        <v>29.0</v>
      </c>
      <c r="FD44" s="150" t="s">
        <v>642</v>
      </c>
      <c r="FE44" s="153"/>
      <c r="FF44" s="150" t="s">
        <v>643</v>
      </c>
      <c r="FG44" s="151">
        <v>10.0</v>
      </c>
      <c r="FH44" s="151">
        <v>3.0</v>
      </c>
      <c r="FI44" s="151">
        <v>3.0</v>
      </c>
      <c r="FJ44" s="151">
        <v>16.0</v>
      </c>
      <c r="FK44" s="151">
        <v>3.0</v>
      </c>
      <c r="FL44" s="151">
        <v>3.0</v>
      </c>
      <c r="FM44" s="151">
        <v>3.0</v>
      </c>
      <c r="FN44" s="151">
        <v>3.0</v>
      </c>
      <c r="FO44" s="151">
        <v>3.0</v>
      </c>
      <c r="FP44" s="151">
        <v>3.0</v>
      </c>
      <c r="FQ44" s="151">
        <v>3.0</v>
      </c>
      <c r="FR44" s="151">
        <v>21.0</v>
      </c>
      <c r="FS44" s="150" t="s">
        <v>597</v>
      </c>
      <c r="FT44" s="150" t="s">
        <v>597</v>
      </c>
      <c r="FU44" s="151">
        <v>6.0</v>
      </c>
      <c r="FV44" s="151">
        <v>6.0</v>
      </c>
      <c r="FW44" s="150" t="s">
        <v>554</v>
      </c>
      <c r="FX44" s="151">
        <v>1.0</v>
      </c>
      <c r="FY44" s="150" t="s">
        <v>633</v>
      </c>
      <c r="FZ44" s="151">
        <v>3.0</v>
      </c>
      <c r="GA44" s="151">
        <v>3.0</v>
      </c>
      <c r="GB44" s="151">
        <v>3.0</v>
      </c>
      <c r="GC44" s="151">
        <v>3.0</v>
      </c>
      <c r="GD44" s="151">
        <v>12.0</v>
      </c>
      <c r="GE44" s="151">
        <v>10.0</v>
      </c>
      <c r="GF44" s="151">
        <v>75.0</v>
      </c>
      <c r="GG44" s="151">
        <v>69.0</v>
      </c>
      <c r="GH44" s="150" t="s">
        <v>644</v>
      </c>
      <c r="GI44" s="153"/>
      <c r="GJ44" s="150" t="s">
        <v>645</v>
      </c>
      <c r="GK44" s="151">
        <v>10.0</v>
      </c>
      <c r="GL44" s="151">
        <v>3.0</v>
      </c>
      <c r="GM44" s="150" t="s">
        <v>631</v>
      </c>
      <c r="GN44" s="150" t="s">
        <v>632</v>
      </c>
      <c r="GO44" s="151">
        <v>3.0</v>
      </c>
      <c r="GP44" s="151">
        <v>3.0</v>
      </c>
      <c r="GQ44" s="151">
        <v>3.0</v>
      </c>
      <c r="GR44" s="151">
        <v>3.0</v>
      </c>
      <c r="GS44" s="151">
        <v>3.0</v>
      </c>
      <c r="GT44" s="151">
        <v>3.0</v>
      </c>
      <c r="GU44" s="151">
        <v>3.0</v>
      </c>
      <c r="GV44" s="151">
        <v>21.0</v>
      </c>
      <c r="GW44" s="151">
        <v>6.0</v>
      </c>
      <c r="GX44" s="151">
        <v>6.0</v>
      </c>
      <c r="GY44" s="151">
        <v>6.0</v>
      </c>
      <c r="GZ44" s="151">
        <v>6.0</v>
      </c>
      <c r="HA44" s="151">
        <v>3.0</v>
      </c>
      <c r="HB44" s="151">
        <v>1.0</v>
      </c>
      <c r="HC44" s="151">
        <v>4.0</v>
      </c>
      <c r="HD44" s="151">
        <v>3.0</v>
      </c>
      <c r="HE44" s="151">
        <v>3.0</v>
      </c>
      <c r="HF44" s="151">
        <v>3.0</v>
      </c>
      <c r="HG44" s="151">
        <v>3.0</v>
      </c>
      <c r="HH44" s="151">
        <v>12.0</v>
      </c>
      <c r="HI44" s="151">
        <v>10.0</v>
      </c>
      <c r="HJ44" s="151">
        <v>78.0</v>
      </c>
      <c r="HK44" s="151">
        <v>75.0</v>
      </c>
      <c r="HL44" s="150" t="s">
        <v>637</v>
      </c>
      <c r="HM44" s="153"/>
      <c r="HN44" s="150" t="s">
        <v>645</v>
      </c>
      <c r="HO44" s="151">
        <v>10.0</v>
      </c>
      <c r="HP44" s="151">
        <v>3.0</v>
      </c>
      <c r="HQ44" s="150" t="s">
        <v>631</v>
      </c>
      <c r="HR44" s="150" t="s">
        <v>632</v>
      </c>
      <c r="HS44" s="151">
        <v>3.0</v>
      </c>
      <c r="HT44" s="151">
        <v>3.0</v>
      </c>
      <c r="HU44" s="151">
        <v>3.0</v>
      </c>
      <c r="HV44" s="151">
        <v>3.0</v>
      </c>
      <c r="HW44" s="151">
        <v>3.0</v>
      </c>
      <c r="HX44" s="151">
        <v>3.0</v>
      </c>
      <c r="HY44" s="151">
        <v>3.0</v>
      </c>
      <c r="HZ44" s="151">
        <v>21.0</v>
      </c>
      <c r="IA44" s="151">
        <v>6.0</v>
      </c>
      <c r="IB44" s="151">
        <v>6.0</v>
      </c>
      <c r="IC44" s="151">
        <v>6.0</v>
      </c>
      <c r="ID44" s="151">
        <v>6.0</v>
      </c>
      <c r="IE44" s="151">
        <v>3.0</v>
      </c>
      <c r="IF44" s="151">
        <v>1.0</v>
      </c>
      <c r="IG44" s="151">
        <v>4.0</v>
      </c>
      <c r="IH44" s="151">
        <v>3.0</v>
      </c>
      <c r="II44" s="151">
        <v>3.0</v>
      </c>
      <c r="IJ44" s="151">
        <v>3.0</v>
      </c>
      <c r="IK44" s="151">
        <v>3.0</v>
      </c>
      <c r="IL44" s="151">
        <v>12.0</v>
      </c>
      <c r="IM44" s="151">
        <v>10.0</v>
      </c>
      <c r="IN44" s="151">
        <v>78.0</v>
      </c>
      <c r="IO44" s="151">
        <v>75.0</v>
      </c>
      <c r="IP44" s="150" t="s">
        <v>637</v>
      </c>
      <c r="IQ44" s="153"/>
      <c r="IR44" s="153"/>
      <c r="IS44" s="153"/>
      <c r="IT44" s="153"/>
      <c r="IU44" s="153"/>
      <c r="IV44" s="153"/>
      <c r="IW44" s="153"/>
      <c r="IX44" s="153"/>
      <c r="IY44" s="153"/>
      <c r="IZ44" s="153"/>
      <c r="JA44" s="153"/>
      <c r="JB44" s="153"/>
      <c r="JC44" s="153"/>
      <c r="JD44" s="153"/>
      <c r="JE44" s="153"/>
      <c r="JF44" s="153"/>
      <c r="JG44" s="153"/>
      <c r="JH44" s="153"/>
      <c r="JI44" s="153"/>
      <c r="JJ44" s="153"/>
      <c r="JK44" s="153"/>
      <c r="JL44" s="153"/>
      <c r="JM44" s="153"/>
      <c r="JN44" s="153"/>
      <c r="JO44" s="153"/>
      <c r="JP44" s="153"/>
      <c r="JQ44" s="153"/>
      <c r="JR44" s="153"/>
      <c r="JS44" s="153"/>
      <c r="JT44" s="153"/>
      <c r="JU44" s="153"/>
      <c r="JV44" s="153"/>
      <c r="JW44" s="153"/>
      <c r="JX44" s="153"/>
      <c r="JY44" s="153"/>
      <c r="JZ44" s="153"/>
      <c r="KA44" s="153"/>
      <c r="KB44" s="153"/>
      <c r="KC44" s="153"/>
      <c r="KD44" s="150" t="s">
        <v>61</v>
      </c>
      <c r="KE44" s="153"/>
      <c r="KF44" s="153"/>
      <c r="KG44" s="153"/>
      <c r="KH44" s="151">
        <f t="shared" si="6"/>
        <v>310</v>
      </c>
      <c r="KI44" s="151">
        <v>166.0</v>
      </c>
      <c r="KJ44" s="151">
        <v>175.0</v>
      </c>
      <c r="KK44" s="151">
        <v>8.0</v>
      </c>
      <c r="KL44" s="151">
        <v>1.0</v>
      </c>
      <c r="KM44" s="150" t="s">
        <v>645</v>
      </c>
      <c r="KN44" s="153"/>
      <c r="KO44" s="153"/>
      <c r="KP44" s="153"/>
      <c r="KQ44" s="153"/>
      <c r="KR44" s="153"/>
      <c r="KS44" s="153"/>
      <c r="KT44" s="153"/>
      <c r="KU44" s="153"/>
      <c r="KV44" s="153"/>
      <c r="KW44" s="153"/>
      <c r="KX44" s="153"/>
      <c r="KY44" s="153"/>
      <c r="KZ44" s="153"/>
      <c r="LA44" s="153"/>
      <c r="LB44" s="153"/>
      <c r="LC44" s="153"/>
      <c r="LD44" s="153"/>
      <c r="LE44" s="153"/>
      <c r="LF44" s="153"/>
      <c r="LG44" s="153"/>
      <c r="LH44" s="153"/>
      <c r="LI44" s="153"/>
      <c r="LJ44" s="153"/>
      <c r="LK44" s="153"/>
      <c r="LL44" s="153"/>
      <c r="LM44" s="153"/>
      <c r="LN44" s="153"/>
      <c r="LO44" s="153"/>
      <c r="LP44" s="153"/>
      <c r="LQ44" s="153"/>
      <c r="LR44" s="153"/>
      <c r="LS44" s="153"/>
      <c r="LT44" s="153"/>
      <c r="LU44" s="153"/>
      <c r="LV44" s="153"/>
      <c r="LW44" s="153"/>
      <c r="LX44" s="153"/>
      <c r="LY44" s="153"/>
      <c r="LZ44" s="153"/>
      <c r="MA44" s="153"/>
      <c r="MB44" s="153"/>
      <c r="MC44" s="153"/>
      <c r="MD44" s="153"/>
      <c r="ME44" s="153"/>
      <c r="MF44" s="153"/>
      <c r="MG44" s="153"/>
      <c r="MH44" s="153"/>
      <c r="MI44" s="153"/>
      <c r="MJ44" s="153"/>
      <c r="MK44" s="153"/>
      <c r="ML44" s="153"/>
    </row>
    <row r="45" ht="29.25" customHeight="1">
      <c r="A45" s="98" t="s">
        <v>64</v>
      </c>
      <c r="B45" s="14"/>
      <c r="C45" s="151">
        <v>8.0</v>
      </c>
      <c r="D45" s="151">
        <v>1.0</v>
      </c>
      <c r="E45" s="150" t="s">
        <v>443</v>
      </c>
      <c r="F45" s="154">
        <v>42573.0</v>
      </c>
      <c r="G45" s="150" t="s">
        <v>446</v>
      </c>
      <c r="H45" s="150" t="s">
        <v>647</v>
      </c>
      <c r="I45" s="9" t="s">
        <v>15</v>
      </c>
      <c r="J45" s="194">
        <v>33.0</v>
      </c>
      <c r="K45" s="194">
        <v>66.0</v>
      </c>
      <c r="L45" s="194">
        <v>69.0</v>
      </c>
      <c r="M45" s="194">
        <v>76.0</v>
      </c>
      <c r="N45" s="160">
        <v>0.008877314814814815</v>
      </c>
      <c r="O45" s="201">
        <f t="shared" si="26"/>
        <v>12.78333333</v>
      </c>
      <c r="P45" s="151">
        <v>333.0</v>
      </c>
      <c r="Q45" s="154">
        <v>42584.0</v>
      </c>
      <c r="R45" s="155">
        <v>0.47604166666666664</v>
      </c>
      <c r="S45" s="155">
        <v>0.47857638888888887</v>
      </c>
      <c r="T45" s="155">
        <v>0.48194444444444445</v>
      </c>
      <c r="U45" s="220"/>
      <c r="V45" s="154">
        <v>42587.0</v>
      </c>
      <c r="W45" s="155">
        <v>0.6611111111111111</v>
      </c>
      <c r="X45" s="155">
        <v>0.69375</v>
      </c>
      <c r="Y45" s="155">
        <v>0.6965277777777777</v>
      </c>
      <c r="Z45" s="218">
        <v>0.00625</v>
      </c>
      <c r="AA45" s="219"/>
      <c r="AB45" s="219"/>
      <c r="AC45" s="219"/>
      <c r="AD45" s="219"/>
      <c r="AE45" s="219"/>
      <c r="AF45" s="219"/>
      <c r="AG45" s="219"/>
      <c r="AH45" s="219"/>
      <c r="AI45" s="219"/>
      <c r="AJ45" s="219"/>
      <c r="AK45" s="219"/>
      <c r="AL45" s="219"/>
      <c r="AM45" s="219"/>
      <c r="AN45" s="219"/>
      <c r="AO45" s="151">
        <v>0.2</v>
      </c>
      <c r="AP45" s="151">
        <v>6.22</v>
      </c>
      <c r="AQ45" s="151">
        <v>0.0</v>
      </c>
      <c r="AR45" s="151">
        <v>0.0</v>
      </c>
      <c r="AS45" s="151">
        <v>0.0</v>
      </c>
      <c r="AT45" s="155">
        <v>0.4597222222222222</v>
      </c>
      <c r="AU45" s="151">
        <v>7.455</v>
      </c>
      <c r="AV45" s="151">
        <v>32.1</v>
      </c>
      <c r="AW45" s="151">
        <v>197.0</v>
      </c>
      <c r="AX45" s="151">
        <v>22.6</v>
      </c>
      <c r="AY45" s="151">
        <v>144.0</v>
      </c>
      <c r="AZ45" s="151">
        <v>3.2</v>
      </c>
      <c r="BA45" s="151">
        <v>1.25</v>
      </c>
      <c r="BB45" s="151">
        <v>133.0</v>
      </c>
      <c r="BC45" s="151">
        <v>11.9</v>
      </c>
      <c r="BD45" s="151">
        <v>13.6</v>
      </c>
      <c r="BE45" s="151">
        <v>1.7</v>
      </c>
      <c r="BF45" s="155">
        <v>0.4909722222222222</v>
      </c>
      <c r="BG45" s="158"/>
      <c r="BH45" s="151">
        <v>7.581</v>
      </c>
      <c r="BI45" s="151">
        <v>25.4</v>
      </c>
      <c r="BJ45" s="151">
        <v>475.0</v>
      </c>
      <c r="BK45" s="151">
        <v>23.8</v>
      </c>
      <c r="BL45" s="151">
        <v>144.0</v>
      </c>
      <c r="BM45" s="151">
        <v>2.9</v>
      </c>
      <c r="BN45" s="151">
        <v>1.08</v>
      </c>
      <c r="BO45" s="151">
        <v>166.0</v>
      </c>
      <c r="BP45" s="159">
        <v>13.6</v>
      </c>
      <c r="BQ45" s="158"/>
      <c r="BR45" s="153"/>
      <c r="BS45" s="153"/>
      <c r="BT45" s="153"/>
      <c r="BU45" s="153"/>
      <c r="BV45" s="153"/>
      <c r="BW45" s="153"/>
      <c r="BX45" s="153"/>
      <c r="BY45" s="153"/>
      <c r="BZ45" s="153"/>
      <c r="CA45" s="153"/>
      <c r="CB45" s="158"/>
      <c r="CC45" s="153"/>
      <c r="CD45" s="153"/>
      <c r="CE45" s="153"/>
      <c r="CF45" s="153"/>
      <c r="CG45" s="153"/>
      <c r="CH45" s="153"/>
      <c r="CI45" s="153"/>
      <c r="CJ45" s="153"/>
      <c r="CK45" s="153"/>
      <c r="CL45" s="153"/>
      <c r="CM45" s="160">
        <v>4.7453703703703704E-4</v>
      </c>
      <c r="CN45" s="160">
        <v>0.002650462962962963</v>
      </c>
      <c r="CO45" s="197"/>
      <c r="CP45" s="160">
        <v>0.012476851851851852</v>
      </c>
      <c r="CQ45" s="160">
        <v>0.014583333333333334</v>
      </c>
      <c r="CR45" s="160">
        <v>0.017118055555555556</v>
      </c>
      <c r="CS45" s="160">
        <v>0.02013888888888889</v>
      </c>
      <c r="CT45" s="160">
        <v>0.02068287037037037</v>
      </c>
      <c r="CU45" s="151">
        <v>153.0</v>
      </c>
      <c r="CV45" s="151">
        <v>80.0</v>
      </c>
      <c r="CW45" s="151">
        <v>73.0</v>
      </c>
      <c r="CX45" s="151">
        <v>104.0</v>
      </c>
      <c r="CY45" s="151">
        <f t="shared" si="25"/>
        <v>104.3333333</v>
      </c>
      <c r="CZ45" s="151">
        <v>83.0</v>
      </c>
      <c r="DA45" s="151">
        <v>67.0</v>
      </c>
      <c r="DB45" s="151">
        <v>16.0</v>
      </c>
      <c r="DC45" s="151">
        <v>72.0</v>
      </c>
      <c r="DD45" s="151">
        <f t="shared" si="27"/>
        <v>72.33333333</v>
      </c>
      <c r="DE45" s="151">
        <v>206.0</v>
      </c>
      <c r="DF45" s="151">
        <v>119.0</v>
      </c>
      <c r="DG45" s="160">
        <v>0.005185185185185185</v>
      </c>
      <c r="DH45" s="151">
        <f t="shared" si="28"/>
        <v>148</v>
      </c>
      <c r="DI45" s="151">
        <v>76.0</v>
      </c>
      <c r="DJ45" s="151">
        <v>33.0</v>
      </c>
      <c r="DK45" s="160">
        <v>8.333333333333334E-4</v>
      </c>
      <c r="DL45" s="203">
        <f t="shared" si="9"/>
        <v>47.33333333</v>
      </c>
      <c r="DM45" s="151">
        <v>121.0</v>
      </c>
      <c r="DN45" s="151">
        <v>203.0</v>
      </c>
      <c r="DO45" s="160">
        <v>0.00494212962962963</v>
      </c>
      <c r="DP45" s="151">
        <v>148.3</v>
      </c>
      <c r="DQ45" s="151">
        <v>32.0</v>
      </c>
      <c r="DR45" s="151">
        <v>77.0</v>
      </c>
      <c r="DS45" s="160">
        <v>0.0010069444444444444</v>
      </c>
      <c r="DT45" s="151">
        <f t="shared" si="30"/>
        <v>47</v>
      </c>
      <c r="DU45" s="151">
        <v>155.0</v>
      </c>
      <c r="DV45" s="151">
        <v>85.0</v>
      </c>
      <c r="DW45" s="150" t="s">
        <v>500</v>
      </c>
      <c r="DX45" s="150" t="s">
        <v>500</v>
      </c>
      <c r="EA45" s="153"/>
      <c r="EB45" s="150" t="s">
        <v>648</v>
      </c>
      <c r="EC45" s="150" t="s">
        <v>584</v>
      </c>
      <c r="ED45" s="151">
        <v>3.0</v>
      </c>
      <c r="EE45" s="151">
        <v>3.0</v>
      </c>
      <c r="EF45" s="150" t="s">
        <v>616</v>
      </c>
      <c r="EG45" s="151">
        <v>3.0</v>
      </c>
      <c r="EH45" s="151">
        <v>0.0</v>
      </c>
      <c r="EI45" s="151">
        <v>3.0</v>
      </c>
      <c r="EJ45" s="151">
        <v>3.0</v>
      </c>
      <c r="EK45" s="151">
        <v>3.0</v>
      </c>
      <c r="EL45" s="151">
        <v>0.0</v>
      </c>
      <c r="EM45" s="151">
        <v>0.0</v>
      </c>
      <c r="EN45" s="151">
        <v>12.0</v>
      </c>
      <c r="EO45" s="151">
        <v>0.0</v>
      </c>
      <c r="EP45" s="151">
        <v>0.0</v>
      </c>
      <c r="EQ45" s="151">
        <v>2.0</v>
      </c>
      <c r="ER45" s="151">
        <v>2.0</v>
      </c>
      <c r="ES45" s="151">
        <v>0.0</v>
      </c>
      <c r="ET45" s="151">
        <v>0.0</v>
      </c>
      <c r="EU45" s="151">
        <v>0.0</v>
      </c>
      <c r="EV45" s="150" t="s">
        <v>506</v>
      </c>
      <c r="EW45" s="151">
        <v>0.0</v>
      </c>
      <c r="EX45" s="151">
        <v>0.0</v>
      </c>
      <c r="EY45" s="151">
        <v>0.0</v>
      </c>
      <c r="EZ45" s="150" t="s">
        <v>506</v>
      </c>
      <c r="FA45" s="151">
        <v>10.0</v>
      </c>
      <c r="FB45" s="151">
        <v>36.0</v>
      </c>
      <c r="FC45" s="151">
        <v>30.0</v>
      </c>
      <c r="FD45" s="150" t="s">
        <v>649</v>
      </c>
      <c r="FE45" s="153"/>
      <c r="FF45" s="150" t="s">
        <v>650</v>
      </c>
      <c r="FG45" s="151">
        <v>10.0</v>
      </c>
      <c r="FH45" s="151">
        <v>3.0</v>
      </c>
      <c r="FI45" s="151">
        <v>3.0</v>
      </c>
      <c r="FJ45" s="151">
        <v>16.0</v>
      </c>
      <c r="FK45" s="151">
        <v>3.0</v>
      </c>
      <c r="FL45" s="151">
        <v>3.0</v>
      </c>
      <c r="FM45" s="151">
        <v>3.0</v>
      </c>
      <c r="FN45" s="151">
        <v>3.0</v>
      </c>
      <c r="FO45" s="151">
        <v>3.0</v>
      </c>
      <c r="FP45" s="151">
        <v>3.0</v>
      </c>
      <c r="FQ45" s="151">
        <v>3.0</v>
      </c>
      <c r="FR45" s="151">
        <v>21.0</v>
      </c>
      <c r="FS45" s="151">
        <v>2.0</v>
      </c>
      <c r="FT45" s="151">
        <v>2.0</v>
      </c>
      <c r="FU45" s="151">
        <v>6.0</v>
      </c>
      <c r="FV45" s="151">
        <v>6.0</v>
      </c>
      <c r="FW45" s="150" t="s">
        <v>532</v>
      </c>
      <c r="FX45" s="151">
        <v>1.0</v>
      </c>
      <c r="FY45" s="150" t="s">
        <v>651</v>
      </c>
      <c r="FZ45" s="150" t="s">
        <v>554</v>
      </c>
      <c r="GA45" s="150" t="s">
        <v>532</v>
      </c>
      <c r="GB45" s="151">
        <v>1.0</v>
      </c>
      <c r="GC45" s="151">
        <v>3.0</v>
      </c>
      <c r="GD45" s="150" t="s">
        <v>652</v>
      </c>
      <c r="GE45" s="151">
        <v>10.0</v>
      </c>
      <c r="GF45" s="151">
        <v>69.0</v>
      </c>
      <c r="GG45" s="151">
        <v>63.0</v>
      </c>
      <c r="GH45" s="150" t="s">
        <v>653</v>
      </c>
      <c r="GI45" s="153"/>
      <c r="GJ45" s="150" t="s">
        <v>654</v>
      </c>
      <c r="GK45" s="151">
        <v>10.0</v>
      </c>
      <c r="GL45" s="151">
        <v>3.0</v>
      </c>
      <c r="GM45" s="151">
        <v>3.0</v>
      </c>
      <c r="GN45" s="151">
        <v>16.0</v>
      </c>
      <c r="GO45" s="151">
        <v>3.0</v>
      </c>
      <c r="GP45" s="151">
        <v>3.0</v>
      </c>
      <c r="GQ45" s="151">
        <v>3.0</v>
      </c>
      <c r="GR45" s="151">
        <v>3.0</v>
      </c>
      <c r="GS45" s="151">
        <v>3.0</v>
      </c>
      <c r="GT45" s="151">
        <v>3.0</v>
      </c>
      <c r="GU45" s="151">
        <v>3.0</v>
      </c>
      <c r="GV45" s="151">
        <v>21.0</v>
      </c>
      <c r="GW45" s="150" t="s">
        <v>655</v>
      </c>
      <c r="GX45" s="150" t="s">
        <v>655</v>
      </c>
      <c r="GY45" s="151">
        <v>6.0</v>
      </c>
      <c r="GZ45" s="151">
        <v>6.0</v>
      </c>
      <c r="HA45" s="150" t="s">
        <v>532</v>
      </c>
      <c r="HB45" s="151">
        <v>1.0</v>
      </c>
      <c r="HC45" s="150" t="s">
        <v>651</v>
      </c>
      <c r="HD45" s="151">
        <v>3.0</v>
      </c>
      <c r="HE45" s="151">
        <v>3.0</v>
      </c>
      <c r="HF45" s="151">
        <v>1.0</v>
      </c>
      <c r="HG45" s="151">
        <v>3.0</v>
      </c>
      <c r="HH45" s="151">
        <v>10.0</v>
      </c>
      <c r="HI45" s="151">
        <v>10.0</v>
      </c>
      <c r="HJ45" s="151">
        <v>73.0</v>
      </c>
      <c r="HK45" s="151">
        <v>67.0</v>
      </c>
      <c r="HL45" s="150" t="s">
        <v>656</v>
      </c>
      <c r="HM45" s="153"/>
      <c r="HN45" s="150" t="s">
        <v>657</v>
      </c>
      <c r="HO45" s="151">
        <v>10.0</v>
      </c>
      <c r="HP45" s="151">
        <v>3.0</v>
      </c>
      <c r="HQ45" s="150" t="s">
        <v>538</v>
      </c>
      <c r="HR45" s="150" t="s">
        <v>658</v>
      </c>
      <c r="HS45" s="151">
        <v>3.0</v>
      </c>
      <c r="HT45" s="151">
        <v>3.0</v>
      </c>
      <c r="HU45" s="151">
        <v>3.0</v>
      </c>
      <c r="HV45" s="151">
        <v>3.0</v>
      </c>
      <c r="HW45" s="151">
        <v>3.0</v>
      </c>
      <c r="HX45" s="151">
        <v>3.0</v>
      </c>
      <c r="HY45" s="151">
        <v>3.0</v>
      </c>
      <c r="HZ45" s="151">
        <v>21.0</v>
      </c>
      <c r="IA45" s="151">
        <v>6.0</v>
      </c>
      <c r="IB45" s="151">
        <v>6.0</v>
      </c>
      <c r="IC45" s="151">
        <v>6.0</v>
      </c>
      <c r="ID45" s="151">
        <v>6.0</v>
      </c>
      <c r="IE45" s="150" t="s">
        <v>554</v>
      </c>
      <c r="IF45" s="151">
        <v>1.0</v>
      </c>
      <c r="IG45" s="150" t="s">
        <v>633</v>
      </c>
      <c r="IH45" s="151">
        <v>3.0</v>
      </c>
      <c r="II45" s="151">
        <v>3.0</v>
      </c>
      <c r="IJ45" s="151">
        <v>3.0</v>
      </c>
      <c r="IK45" s="151">
        <v>3.0</v>
      </c>
      <c r="IL45" s="151">
        <v>12.0</v>
      </c>
      <c r="IM45" s="151">
        <v>10.0</v>
      </c>
      <c r="IN45" s="151">
        <v>78.0</v>
      </c>
      <c r="IO45" s="151">
        <v>73.0</v>
      </c>
      <c r="IP45" s="150" t="s">
        <v>659</v>
      </c>
      <c r="IQ45" s="153"/>
      <c r="IR45" s="153"/>
      <c r="IS45" s="153"/>
      <c r="IT45" s="153"/>
      <c r="IU45" s="153"/>
      <c r="IV45" s="153"/>
      <c r="IW45" s="153"/>
      <c r="IX45" s="153"/>
      <c r="IY45" s="153"/>
      <c r="IZ45" s="153"/>
      <c r="JA45" s="153"/>
      <c r="JB45" s="153"/>
      <c r="JC45" s="153"/>
      <c r="JD45" s="153"/>
      <c r="JE45" s="153"/>
      <c r="JF45" s="153"/>
      <c r="JG45" s="153"/>
      <c r="JH45" s="153"/>
      <c r="JI45" s="153"/>
      <c r="JJ45" s="153"/>
      <c r="JK45" s="153"/>
      <c r="JL45" s="153"/>
      <c r="JM45" s="153"/>
      <c r="JN45" s="153"/>
      <c r="JO45" s="153"/>
      <c r="JP45" s="153"/>
      <c r="JQ45" s="153"/>
      <c r="JR45" s="153"/>
      <c r="JS45" s="153"/>
      <c r="JT45" s="153"/>
      <c r="JU45" s="153"/>
      <c r="JV45" s="153"/>
      <c r="JW45" s="196">
        <v>42493.0</v>
      </c>
      <c r="JX45" s="196">
        <v>42556.0</v>
      </c>
      <c r="JY45" s="153"/>
      <c r="JZ45" s="153"/>
      <c r="KA45" s="153"/>
      <c r="KB45" s="153"/>
      <c r="KC45" s="153"/>
      <c r="KD45" s="150" t="s">
        <v>61</v>
      </c>
      <c r="KE45" s="153"/>
      <c r="KF45" s="153"/>
      <c r="KG45" s="153"/>
      <c r="KH45" s="151">
        <f t="shared" si="6"/>
        <v>333</v>
      </c>
      <c r="KI45" s="151">
        <v>133.0</v>
      </c>
      <c r="KJ45" s="151">
        <v>166.0</v>
      </c>
      <c r="KK45" s="151">
        <v>8.0</v>
      </c>
      <c r="KL45" s="151">
        <v>1.0</v>
      </c>
      <c r="KM45" s="150" t="s">
        <v>657</v>
      </c>
      <c r="KN45" s="153"/>
      <c r="KO45" s="153"/>
      <c r="KP45" s="153"/>
      <c r="KQ45" s="153"/>
      <c r="KR45" s="153"/>
      <c r="KS45" s="153"/>
      <c r="KT45" s="153"/>
      <c r="KU45" s="153"/>
      <c r="KV45" s="153"/>
      <c r="KW45" s="153"/>
      <c r="KX45" s="153"/>
      <c r="KY45" s="153"/>
      <c r="KZ45" s="153"/>
      <c r="LA45" s="153"/>
      <c r="LB45" s="153"/>
      <c r="LC45" s="153"/>
      <c r="LD45" s="153"/>
      <c r="LE45" s="153"/>
      <c r="LF45" s="153"/>
      <c r="LG45" s="153"/>
      <c r="LH45" s="153"/>
      <c r="LI45" s="153"/>
      <c r="LJ45" s="153"/>
      <c r="LK45" s="153"/>
      <c r="LL45" s="153"/>
      <c r="LM45" s="153"/>
      <c r="LN45" s="153"/>
      <c r="LO45" s="153"/>
      <c r="LP45" s="153"/>
      <c r="LQ45" s="153"/>
      <c r="LR45" s="153"/>
      <c r="LS45" s="153"/>
      <c r="LT45" s="153"/>
      <c r="LU45" s="153"/>
      <c r="LV45" s="153"/>
      <c r="LW45" s="153"/>
      <c r="LX45" s="153"/>
      <c r="LY45" s="153"/>
      <c r="LZ45" s="153"/>
      <c r="MA45" s="153"/>
      <c r="MB45" s="153"/>
      <c r="MC45" s="153"/>
      <c r="MD45" s="153"/>
      <c r="ME45" s="153"/>
      <c r="MF45" s="153"/>
      <c r="MG45" s="153"/>
      <c r="MH45" s="153"/>
      <c r="MI45" s="153"/>
      <c r="MJ45" s="153"/>
      <c r="MK45" s="153"/>
      <c r="ML45" s="153"/>
    </row>
    <row r="46" ht="27.75" customHeight="1">
      <c r="A46" s="98" t="s">
        <v>65</v>
      </c>
      <c r="B46" s="14"/>
      <c r="C46" s="151">
        <v>8.0</v>
      </c>
      <c r="D46" s="151">
        <v>1.0</v>
      </c>
      <c r="E46" s="150" t="s">
        <v>443</v>
      </c>
      <c r="F46" s="154">
        <v>42626.0</v>
      </c>
      <c r="G46" s="150" t="s">
        <v>446</v>
      </c>
      <c r="H46" s="150" t="s">
        <v>661</v>
      </c>
      <c r="I46" s="9" t="s">
        <v>15</v>
      </c>
      <c r="J46" s="194">
        <v>27.0</v>
      </c>
      <c r="K46" s="194">
        <v>73.0</v>
      </c>
      <c r="L46" s="194">
        <v>74.0</v>
      </c>
      <c r="M46" s="194">
        <v>78.0</v>
      </c>
      <c r="N46" s="160">
        <v>0.0020833333333333333</v>
      </c>
      <c r="O46" s="201">
        <f t="shared" si="26"/>
        <v>3</v>
      </c>
      <c r="P46" s="151">
        <v>370.0</v>
      </c>
      <c r="Q46" s="196">
        <v>42640.0</v>
      </c>
      <c r="R46" s="155">
        <v>0.5493055555555556</v>
      </c>
      <c r="S46" s="155">
        <v>0.5514930555555555</v>
      </c>
      <c r="T46" s="155">
        <v>0.5554513888888889</v>
      </c>
      <c r="U46" s="158"/>
      <c r="V46" s="196">
        <v>42643.0</v>
      </c>
      <c r="W46" s="155">
        <v>0.6569444444444444</v>
      </c>
      <c r="X46" s="155">
        <v>0.6645833333333333</v>
      </c>
      <c r="Y46" s="155">
        <v>0.1680324074074074</v>
      </c>
      <c r="Z46" s="218">
        <v>0.2972222222222222</v>
      </c>
      <c r="AA46" s="219"/>
      <c r="AB46" s="219"/>
      <c r="AC46" s="219"/>
      <c r="AD46" s="219"/>
      <c r="AE46" s="219"/>
      <c r="AF46" s="219"/>
      <c r="AG46" s="219"/>
      <c r="AH46" s="219"/>
      <c r="AI46" s="219"/>
      <c r="AJ46" s="219"/>
      <c r="AK46" s="219"/>
      <c r="AL46" s="219"/>
      <c r="AM46" s="219"/>
      <c r="AN46" s="219"/>
      <c r="AO46" s="151">
        <v>-0.2</v>
      </c>
      <c r="AP46" s="151">
        <v>6.7</v>
      </c>
      <c r="AQ46" s="151">
        <v>0.5</v>
      </c>
      <c r="AR46" s="151">
        <v>0.0</v>
      </c>
      <c r="AS46" s="151">
        <v>1.0</v>
      </c>
      <c r="AT46" s="155">
        <v>0.5326388888888889</v>
      </c>
      <c r="AU46" s="151">
        <v>7.443</v>
      </c>
      <c r="AV46" s="151">
        <v>36.0</v>
      </c>
      <c r="AW46" s="151">
        <v>207.0</v>
      </c>
      <c r="AX46" s="151">
        <v>24.6</v>
      </c>
      <c r="AY46" s="151">
        <v>143.0</v>
      </c>
      <c r="AZ46" s="151">
        <v>3.4</v>
      </c>
      <c r="BA46" s="151">
        <v>1.33</v>
      </c>
      <c r="BB46" s="151">
        <v>130.0</v>
      </c>
      <c r="BC46" s="151">
        <v>12.6</v>
      </c>
      <c r="BD46" s="151">
        <v>15.0</v>
      </c>
      <c r="BE46" s="151">
        <f>(BD46-BC46)</f>
        <v>2.4</v>
      </c>
      <c r="BF46" s="155">
        <v>0.5652777777777778</v>
      </c>
      <c r="BG46" s="158"/>
      <c r="BH46" s="151">
        <v>7.531</v>
      </c>
      <c r="BI46" s="151">
        <v>29.7</v>
      </c>
      <c r="BJ46" s="151">
        <v>481.0</v>
      </c>
      <c r="BK46" s="151">
        <v>24.9</v>
      </c>
      <c r="BL46" s="151">
        <v>143.0</v>
      </c>
      <c r="BM46" s="151">
        <v>2.8</v>
      </c>
      <c r="BN46" s="151">
        <v>1.15</v>
      </c>
      <c r="BO46" s="151">
        <v>181.0</v>
      </c>
      <c r="BP46" s="159">
        <v>15.0</v>
      </c>
      <c r="BQ46" s="158"/>
      <c r="BR46" s="153"/>
      <c r="BS46" s="153"/>
      <c r="BT46" s="153"/>
      <c r="BU46" s="153"/>
      <c r="BV46" s="153"/>
      <c r="BW46" s="153"/>
      <c r="BX46" s="153"/>
      <c r="BY46" s="153"/>
      <c r="BZ46" s="153"/>
      <c r="CA46" s="153"/>
      <c r="CB46" s="158"/>
      <c r="CC46" s="153"/>
      <c r="CD46" s="153"/>
      <c r="CE46" s="153"/>
      <c r="CF46" s="153"/>
      <c r="CG46" s="153"/>
      <c r="CH46" s="153"/>
      <c r="CI46" s="153"/>
      <c r="CJ46" s="153"/>
      <c r="CK46" s="153"/>
      <c r="CL46" s="153"/>
      <c r="CM46" s="160">
        <v>4.050925925925926E-4</v>
      </c>
      <c r="CN46" s="160">
        <v>0.0021875</v>
      </c>
      <c r="CO46" s="197"/>
      <c r="CP46" s="160">
        <v>0.0045138888888888885</v>
      </c>
      <c r="CQ46" s="160">
        <v>0.007638888888888889</v>
      </c>
      <c r="CR46" s="160">
        <v>0.00982638888888889</v>
      </c>
      <c r="CS46" s="160">
        <v>0.013194444444444444</v>
      </c>
      <c r="CT46" s="160">
        <v>0.013784722222222223</v>
      </c>
      <c r="CU46" s="151">
        <v>128.0</v>
      </c>
      <c r="CV46" s="151">
        <v>73.0</v>
      </c>
      <c r="CW46" s="151">
        <v>55.0</v>
      </c>
      <c r="CX46" s="151">
        <v>91.0</v>
      </c>
      <c r="CY46" s="151">
        <f t="shared" si="25"/>
        <v>91.33333333</v>
      </c>
      <c r="CZ46" s="151">
        <v>47.0</v>
      </c>
      <c r="DA46" s="151">
        <v>29.0</v>
      </c>
      <c r="DB46" s="151">
        <v>18.0</v>
      </c>
      <c r="DC46" s="151">
        <v>35.0</v>
      </c>
      <c r="DD46" s="151">
        <f t="shared" ref="DD46:DD47" si="31">(DA46*2+CZ46)/3</f>
        <v>35</v>
      </c>
      <c r="DE46" s="151">
        <v>228.0</v>
      </c>
      <c r="DF46" s="151">
        <v>136.0</v>
      </c>
      <c r="DG46" s="160">
        <v>0.05994212962962963</v>
      </c>
      <c r="DH46" s="151">
        <f>(DF46*2+DE46)/3</f>
        <v>166.6666667</v>
      </c>
      <c r="DI46" s="151">
        <v>66.0</v>
      </c>
      <c r="DJ46" s="151">
        <v>30.0</v>
      </c>
      <c r="DK46" s="160">
        <v>9.375E-4</v>
      </c>
      <c r="DL46" s="203">
        <f t="shared" si="9"/>
        <v>42</v>
      </c>
      <c r="DM46" s="151">
        <v>136.0</v>
      </c>
      <c r="DN46" s="151">
        <v>228.0</v>
      </c>
      <c r="DO46" s="160">
        <v>0.0044907407407407405</v>
      </c>
      <c r="DP46" s="151">
        <f t="shared" ref="DP46:DP47" si="32">(DN46+DM46*2)/3</f>
        <v>166.6666667</v>
      </c>
      <c r="DQ46" s="151">
        <v>30.0</v>
      </c>
      <c r="DR46" s="151">
        <v>66.0</v>
      </c>
      <c r="DS46" s="160">
        <v>9.837962962962962E-4</v>
      </c>
      <c r="DT46" s="151">
        <f t="shared" ref="DT46:DT47" si="33">(DQ46*2+DR46)/3</f>
        <v>42</v>
      </c>
      <c r="DU46" s="151">
        <v>207.0</v>
      </c>
      <c r="DV46" s="151">
        <v>128.0</v>
      </c>
      <c r="DW46" s="151">
        <v>129.0</v>
      </c>
      <c r="DX46" s="151">
        <v>84.0</v>
      </c>
      <c r="EA46" s="153"/>
      <c r="EB46" s="150" t="s">
        <v>662</v>
      </c>
      <c r="EC46" s="150" t="s">
        <v>584</v>
      </c>
      <c r="ED46" s="151">
        <v>3.0</v>
      </c>
      <c r="EE46" s="151">
        <v>3.0</v>
      </c>
      <c r="EF46" s="150" t="s">
        <v>616</v>
      </c>
      <c r="EG46" s="150" t="s">
        <v>537</v>
      </c>
      <c r="EH46" s="151">
        <v>0.0</v>
      </c>
      <c r="EI46" s="151">
        <v>3.0</v>
      </c>
      <c r="EJ46" s="151">
        <v>3.0</v>
      </c>
      <c r="EK46" s="151">
        <v>3.0</v>
      </c>
      <c r="EL46" s="151">
        <v>0.0</v>
      </c>
      <c r="EM46" s="151">
        <v>0.0</v>
      </c>
      <c r="EN46" s="150" t="s">
        <v>556</v>
      </c>
      <c r="EO46" s="151">
        <v>0.0</v>
      </c>
      <c r="EP46" s="151">
        <v>0.0</v>
      </c>
      <c r="EQ46" s="151">
        <v>0.0</v>
      </c>
      <c r="ER46" s="151">
        <v>0.0</v>
      </c>
      <c r="ES46" s="151">
        <v>0.0</v>
      </c>
      <c r="ET46" s="151">
        <v>0.0</v>
      </c>
      <c r="EU46" s="151">
        <v>0.0</v>
      </c>
      <c r="EV46" s="151">
        <v>0.0</v>
      </c>
      <c r="EW46" s="151">
        <v>0.0</v>
      </c>
      <c r="EX46" s="151">
        <v>0.0</v>
      </c>
      <c r="EY46" s="151">
        <v>0.0</v>
      </c>
      <c r="EZ46" s="151">
        <v>0.0</v>
      </c>
      <c r="FA46" s="151">
        <v>10.0</v>
      </c>
      <c r="FB46" s="151">
        <v>33.0</v>
      </c>
      <c r="FC46" s="151">
        <v>25.0</v>
      </c>
      <c r="FD46" s="150" t="s">
        <v>663</v>
      </c>
      <c r="FE46" s="153"/>
      <c r="FF46" s="150" t="s">
        <v>664</v>
      </c>
      <c r="FG46" s="151">
        <v>10.0</v>
      </c>
      <c r="FH46" s="151">
        <v>3.0</v>
      </c>
      <c r="FI46" s="151">
        <v>3.0</v>
      </c>
      <c r="FJ46" s="151">
        <v>16.0</v>
      </c>
      <c r="FK46" s="151">
        <v>3.0</v>
      </c>
      <c r="FL46" s="151">
        <v>3.0</v>
      </c>
      <c r="FM46" s="151">
        <v>3.0</v>
      </c>
      <c r="FN46" s="151">
        <v>3.0</v>
      </c>
      <c r="FO46" s="151">
        <v>3.0</v>
      </c>
      <c r="FP46" s="151">
        <v>3.0</v>
      </c>
      <c r="FQ46" s="151">
        <v>3.0</v>
      </c>
      <c r="FR46" s="151">
        <v>21.0</v>
      </c>
      <c r="FS46" s="151">
        <v>6.0</v>
      </c>
      <c r="FT46" s="151">
        <v>6.0</v>
      </c>
      <c r="FU46" s="151">
        <v>6.0</v>
      </c>
      <c r="FV46" s="151">
        <v>6.0</v>
      </c>
      <c r="FW46" s="150" t="s">
        <v>554</v>
      </c>
      <c r="FX46" s="150" t="s">
        <v>565</v>
      </c>
      <c r="FY46" s="150" t="s">
        <v>665</v>
      </c>
      <c r="FZ46" s="151">
        <v>3.0</v>
      </c>
      <c r="GA46" s="151">
        <v>3.0</v>
      </c>
      <c r="GB46" s="151">
        <v>3.0</v>
      </c>
      <c r="GC46" s="150" t="s">
        <v>554</v>
      </c>
      <c r="GD46" s="150" t="s">
        <v>666</v>
      </c>
      <c r="GE46" s="151">
        <v>10.0</v>
      </c>
      <c r="GF46" s="151">
        <v>75.0</v>
      </c>
      <c r="GG46" s="151">
        <v>70.0</v>
      </c>
      <c r="GH46" s="150" t="s">
        <v>667</v>
      </c>
      <c r="GI46" s="153"/>
      <c r="GJ46" s="150" t="s">
        <v>668</v>
      </c>
      <c r="GK46" s="151">
        <v>10.0</v>
      </c>
      <c r="GL46" s="151">
        <v>3.0</v>
      </c>
      <c r="GM46" s="151">
        <v>3.0</v>
      </c>
      <c r="GN46" s="151">
        <v>16.0</v>
      </c>
      <c r="GO46" s="151">
        <v>3.0</v>
      </c>
      <c r="GP46" s="151">
        <v>3.0</v>
      </c>
      <c r="GQ46" s="151">
        <v>3.0</v>
      </c>
      <c r="GR46" s="151">
        <v>3.0</v>
      </c>
      <c r="GS46" s="151">
        <v>3.0</v>
      </c>
      <c r="GT46" s="151">
        <v>3.0</v>
      </c>
      <c r="GU46" s="151">
        <v>3.0</v>
      </c>
      <c r="GV46" s="151">
        <v>21.0</v>
      </c>
      <c r="GW46" s="151">
        <v>6.0</v>
      </c>
      <c r="GX46" s="151">
        <v>6.0</v>
      </c>
      <c r="GY46" s="151">
        <v>6.0</v>
      </c>
      <c r="GZ46" s="151">
        <v>6.0</v>
      </c>
      <c r="HA46" s="150" t="s">
        <v>554</v>
      </c>
      <c r="HB46" s="151">
        <v>1.0</v>
      </c>
      <c r="HC46" s="150" t="s">
        <v>633</v>
      </c>
      <c r="HD46" s="151">
        <v>3.0</v>
      </c>
      <c r="HE46" s="151">
        <v>3.0</v>
      </c>
      <c r="HF46" s="151">
        <v>3.0</v>
      </c>
      <c r="HG46" s="151">
        <v>3.0</v>
      </c>
      <c r="HH46" s="151">
        <v>12.0</v>
      </c>
      <c r="HI46" s="151">
        <v>10.0</v>
      </c>
      <c r="HJ46" s="151">
        <v>75.0</v>
      </c>
      <c r="HK46" s="151">
        <v>73.0</v>
      </c>
      <c r="HL46" s="150" t="s">
        <v>669</v>
      </c>
      <c r="HM46" s="153"/>
      <c r="HN46" s="150" t="s">
        <v>670</v>
      </c>
      <c r="HO46" s="151">
        <v>10.0</v>
      </c>
      <c r="HP46" s="151">
        <v>3.0</v>
      </c>
      <c r="HQ46" s="150" t="s">
        <v>538</v>
      </c>
      <c r="HR46" s="150" t="s">
        <v>658</v>
      </c>
      <c r="HS46" s="151">
        <v>3.0</v>
      </c>
      <c r="HT46" s="151">
        <v>3.0</v>
      </c>
      <c r="HU46" s="151">
        <v>3.0</v>
      </c>
      <c r="HV46" s="151">
        <v>3.0</v>
      </c>
      <c r="HW46" s="151">
        <v>3.0</v>
      </c>
      <c r="HX46" s="151">
        <v>3.0</v>
      </c>
      <c r="HY46" s="151">
        <v>3.0</v>
      </c>
      <c r="HZ46" s="151">
        <v>21.0</v>
      </c>
      <c r="IA46" s="151">
        <v>6.0</v>
      </c>
      <c r="IB46" s="151">
        <v>6.0</v>
      </c>
      <c r="IC46" s="151">
        <v>6.0</v>
      </c>
      <c r="ID46" s="151">
        <v>6.0</v>
      </c>
      <c r="IE46" s="151">
        <v>3.0</v>
      </c>
      <c r="IF46" s="150" t="s">
        <v>554</v>
      </c>
      <c r="IG46" s="150" t="s">
        <v>555</v>
      </c>
      <c r="IH46" s="151">
        <v>3.0</v>
      </c>
      <c r="II46" s="151">
        <v>3.0</v>
      </c>
      <c r="IJ46" s="151">
        <v>3.0</v>
      </c>
      <c r="IK46" s="151">
        <v>3.0</v>
      </c>
      <c r="IL46" s="151">
        <v>12.0</v>
      </c>
      <c r="IM46" s="151">
        <v>10.0</v>
      </c>
      <c r="IN46" s="151">
        <v>80.0</v>
      </c>
      <c r="IO46" s="151">
        <v>75.0</v>
      </c>
      <c r="IP46" s="150" t="s">
        <v>671</v>
      </c>
      <c r="IQ46" s="153"/>
      <c r="IR46" s="153"/>
      <c r="IS46" s="153"/>
      <c r="IT46" s="153"/>
      <c r="IU46" s="153"/>
      <c r="IV46" s="153"/>
      <c r="IW46" s="153"/>
      <c r="IX46" s="153"/>
      <c r="IY46" s="153"/>
      <c r="IZ46" s="153"/>
      <c r="JA46" s="153"/>
      <c r="JB46" s="153"/>
      <c r="JC46" s="153"/>
      <c r="JD46" s="153"/>
      <c r="JE46" s="153"/>
      <c r="JF46" s="153"/>
      <c r="JG46" s="153"/>
      <c r="JH46" s="153"/>
      <c r="JI46" s="153"/>
      <c r="JJ46" s="153"/>
      <c r="JK46" s="153"/>
      <c r="JL46" s="153"/>
      <c r="JM46" s="153"/>
      <c r="JN46" s="153"/>
      <c r="JO46" s="153"/>
      <c r="JP46" s="153"/>
      <c r="JQ46" s="153"/>
      <c r="JR46" s="153"/>
      <c r="JS46" s="153"/>
      <c r="JT46" s="153"/>
      <c r="JU46" s="153"/>
      <c r="JV46" s="153"/>
      <c r="JW46" s="196">
        <v>42549.0</v>
      </c>
      <c r="JX46" s="196">
        <v>42612.0</v>
      </c>
      <c r="JY46" s="153"/>
      <c r="JZ46" s="153"/>
      <c r="KA46" s="153"/>
      <c r="KB46" s="153"/>
      <c r="KC46" s="153"/>
      <c r="KD46" s="151">
        <v>72.0</v>
      </c>
      <c r="KE46" s="153"/>
      <c r="KF46" s="153"/>
      <c r="KG46" s="153"/>
      <c r="KH46" s="151">
        <f t="shared" si="6"/>
        <v>370</v>
      </c>
      <c r="KI46" s="153"/>
      <c r="KJ46" s="153"/>
      <c r="KK46" s="153"/>
      <c r="KL46" s="153"/>
      <c r="KM46" s="153"/>
      <c r="KN46" s="153"/>
      <c r="KO46" s="153"/>
      <c r="KP46" s="153"/>
      <c r="KQ46" s="153"/>
      <c r="KR46" s="153"/>
      <c r="KS46" s="153"/>
      <c r="KT46" s="153"/>
      <c r="KU46" s="153"/>
      <c r="KV46" s="153"/>
      <c r="KW46" s="153"/>
      <c r="KX46" s="153"/>
      <c r="KY46" s="153"/>
      <c r="KZ46" s="153"/>
      <c r="LA46" s="153"/>
      <c r="LB46" s="153"/>
      <c r="LC46" s="153"/>
      <c r="LD46" s="153"/>
      <c r="LE46" s="153"/>
      <c r="LF46" s="153"/>
      <c r="LG46" s="153"/>
      <c r="LH46" s="153"/>
      <c r="LI46" s="153"/>
      <c r="LJ46" s="153"/>
      <c r="LK46" s="153"/>
      <c r="LL46" s="153"/>
      <c r="LM46" s="153"/>
      <c r="LN46" s="153"/>
      <c r="LO46" s="153"/>
      <c r="LP46" s="153"/>
      <c r="LQ46" s="153"/>
      <c r="LR46" s="153"/>
      <c r="LS46" s="153"/>
      <c r="LT46" s="153"/>
      <c r="LU46" s="153"/>
      <c r="LV46" s="153"/>
      <c r="LW46" s="153"/>
      <c r="LX46" s="153"/>
      <c r="LY46" s="153"/>
      <c r="LZ46" s="153"/>
      <c r="MA46" s="153"/>
      <c r="MB46" s="153"/>
      <c r="MC46" s="153"/>
      <c r="MD46" s="153"/>
      <c r="ME46" s="153"/>
      <c r="MF46" s="153"/>
      <c r="MG46" s="153"/>
      <c r="MH46" s="153"/>
      <c r="MI46" s="153"/>
      <c r="MJ46" s="153"/>
      <c r="MK46" s="153"/>
      <c r="ML46" s="153"/>
    </row>
    <row r="47">
      <c r="A47" s="98" t="s">
        <v>66</v>
      </c>
      <c r="B47" s="17"/>
      <c r="C47" s="151">
        <v>8.0</v>
      </c>
      <c r="D47" s="151">
        <v>1.0</v>
      </c>
      <c r="E47" s="150" t="s">
        <v>443</v>
      </c>
      <c r="F47" s="154">
        <v>42879.0</v>
      </c>
      <c r="G47" s="150" t="s">
        <v>446</v>
      </c>
      <c r="H47" s="150" t="s">
        <v>601</v>
      </c>
      <c r="I47" s="9" t="s">
        <v>15</v>
      </c>
      <c r="J47" s="194">
        <v>34.0</v>
      </c>
      <c r="K47" s="194">
        <v>59.0</v>
      </c>
      <c r="L47" s="194">
        <v>73.0</v>
      </c>
      <c r="M47" s="194">
        <v>75.0</v>
      </c>
      <c r="N47" s="160">
        <v>0.009710648148148149</v>
      </c>
      <c r="O47" s="201">
        <f t="shared" si="26"/>
        <v>13.98333333</v>
      </c>
      <c r="P47" s="151">
        <v>325.0</v>
      </c>
      <c r="Q47" s="154">
        <v>42891.0</v>
      </c>
      <c r="R47" s="155">
        <v>0.5166666666666667</v>
      </c>
      <c r="S47" s="155">
        <v>0.5188773148148148</v>
      </c>
      <c r="T47" s="155">
        <v>0.5226736111111111</v>
      </c>
      <c r="U47" s="154">
        <v>42894.0</v>
      </c>
      <c r="V47" s="154">
        <v>42894.0</v>
      </c>
      <c r="W47" s="155">
        <v>0.5971180555555555</v>
      </c>
      <c r="X47" s="155">
        <v>0.6043171296296296</v>
      </c>
      <c r="Y47" s="150" t="s">
        <v>445</v>
      </c>
      <c r="Z47" s="156">
        <v>0.006990740740740741</v>
      </c>
      <c r="AA47" s="157"/>
      <c r="AB47" s="157"/>
      <c r="AC47" s="157"/>
      <c r="AD47" s="157"/>
      <c r="AE47" s="157"/>
      <c r="AF47" s="157"/>
      <c r="AG47" s="157"/>
      <c r="AH47" s="157"/>
      <c r="AI47" s="157"/>
      <c r="AJ47" s="157"/>
      <c r="AK47" s="157"/>
      <c r="AL47" s="157"/>
      <c r="AM47" s="157"/>
      <c r="AN47" s="157"/>
      <c r="AO47" s="151">
        <v>-1.0</v>
      </c>
      <c r="AP47" s="151">
        <v>2.97</v>
      </c>
      <c r="AQ47" s="151">
        <v>0.47</v>
      </c>
      <c r="AR47" s="151">
        <v>0.5</v>
      </c>
      <c r="AS47" s="151">
        <v>2.0</v>
      </c>
      <c r="AT47" s="155">
        <v>0.48194444444444445</v>
      </c>
      <c r="AU47" s="151">
        <v>7.43</v>
      </c>
      <c r="AV47" s="151">
        <v>35.3</v>
      </c>
      <c r="AW47" s="151">
        <v>177.0</v>
      </c>
      <c r="AX47" s="151">
        <v>23.5</v>
      </c>
      <c r="AY47" s="151">
        <v>141.0</v>
      </c>
      <c r="AZ47" s="151">
        <v>4.0</v>
      </c>
      <c r="BA47" s="151">
        <v>1.25</v>
      </c>
      <c r="BB47" s="151">
        <v>147.0</v>
      </c>
      <c r="BC47" s="151">
        <v>12.6</v>
      </c>
      <c r="BD47" s="151">
        <v>15.0</v>
      </c>
      <c r="BE47" s="151">
        <v>2.4</v>
      </c>
      <c r="BF47" s="155">
        <v>0.5368055555555555</v>
      </c>
      <c r="BG47" s="158"/>
      <c r="BH47" s="151">
        <v>7.499</v>
      </c>
      <c r="BI47" s="151">
        <v>33.9</v>
      </c>
      <c r="BJ47" s="151">
        <v>462.0</v>
      </c>
      <c r="BK47" s="151">
        <v>26.4</v>
      </c>
      <c r="BL47" s="151">
        <v>144.0</v>
      </c>
      <c r="BM47" s="151">
        <v>3.3</v>
      </c>
      <c r="BN47" s="151">
        <v>1.1</v>
      </c>
      <c r="BO47" s="151">
        <v>137.0</v>
      </c>
      <c r="BP47" s="159">
        <v>15.0</v>
      </c>
      <c r="BQ47" s="158"/>
      <c r="BR47" s="153"/>
      <c r="BS47" s="153"/>
      <c r="BT47" s="153"/>
      <c r="BU47" s="153"/>
      <c r="BV47" s="153"/>
      <c r="BW47" s="153"/>
      <c r="BX47" s="153"/>
      <c r="BY47" s="153"/>
      <c r="BZ47" s="153"/>
      <c r="CA47" s="153"/>
      <c r="CB47" s="158"/>
      <c r="CC47" s="153"/>
      <c r="CD47" s="153"/>
      <c r="CE47" s="153"/>
      <c r="CF47" s="153"/>
      <c r="CG47" s="153"/>
      <c r="CH47" s="153"/>
      <c r="CI47" s="153"/>
      <c r="CJ47" s="153"/>
      <c r="CK47" s="153"/>
      <c r="CL47" s="153"/>
      <c r="CM47" s="160">
        <v>4.2824074074074075E-4</v>
      </c>
      <c r="CN47" s="160">
        <v>0.002210648148148148</v>
      </c>
      <c r="CO47" s="160">
        <v>0.009027777777777777</v>
      </c>
      <c r="CP47" s="160">
        <v>0.010416666666666666</v>
      </c>
      <c r="CQ47" s="160">
        <v>0.0125</v>
      </c>
      <c r="CR47" s="160">
        <v>0.014710648148148148</v>
      </c>
      <c r="CS47" s="160">
        <v>0.018055555555555554</v>
      </c>
      <c r="CT47" s="160">
        <v>0.018506944444444444</v>
      </c>
      <c r="CU47" s="151">
        <v>164.0</v>
      </c>
      <c r="CV47" s="151">
        <v>81.0</v>
      </c>
      <c r="CW47" s="151">
        <v>83.0</v>
      </c>
      <c r="CX47" s="153"/>
      <c r="CY47" s="151">
        <f t="shared" si="25"/>
        <v>108.6666667</v>
      </c>
      <c r="CZ47" s="151">
        <v>83.0</v>
      </c>
      <c r="DA47" s="151">
        <v>47.0</v>
      </c>
      <c r="DB47" s="151">
        <v>36.0</v>
      </c>
      <c r="DC47" s="153"/>
      <c r="DD47" s="151">
        <f t="shared" si="31"/>
        <v>59</v>
      </c>
      <c r="DE47" s="151">
        <v>239.0</v>
      </c>
      <c r="DF47" s="151">
        <v>128.0</v>
      </c>
      <c r="DG47" s="160">
        <v>0.004571759259259259</v>
      </c>
      <c r="DH47" s="151">
        <f>((2 * DF47) + DE47)/3</f>
        <v>165</v>
      </c>
      <c r="DI47" s="151">
        <v>81.0</v>
      </c>
      <c r="DJ47" s="151">
        <v>33.0</v>
      </c>
      <c r="DK47" s="160">
        <v>0.0021296296296296298</v>
      </c>
      <c r="DL47" s="203">
        <f t="shared" si="9"/>
        <v>49</v>
      </c>
      <c r="DM47" s="151">
        <v>128.0</v>
      </c>
      <c r="DN47" s="151">
        <v>238.0</v>
      </c>
      <c r="DO47" s="156">
        <v>0.0044675925925925924</v>
      </c>
      <c r="DP47" s="151">
        <f t="shared" si="32"/>
        <v>164.6666667</v>
      </c>
      <c r="DQ47" s="151">
        <v>30.0</v>
      </c>
      <c r="DR47" s="151">
        <v>85.0</v>
      </c>
      <c r="DS47" s="160">
        <v>7.060185185185185E-4</v>
      </c>
      <c r="DT47" s="151">
        <f t="shared" si="33"/>
        <v>48.33333333</v>
      </c>
      <c r="DU47" s="151">
        <v>151.0</v>
      </c>
      <c r="DV47" s="151">
        <v>82.0</v>
      </c>
      <c r="DW47" s="151">
        <v>133.0</v>
      </c>
      <c r="DX47" s="151">
        <v>69.0</v>
      </c>
      <c r="EA47" s="150" t="s">
        <v>445</v>
      </c>
      <c r="EB47" s="150" t="s">
        <v>672</v>
      </c>
      <c r="EC47" s="150" t="s">
        <v>673</v>
      </c>
      <c r="ED47" s="151">
        <v>3.0</v>
      </c>
      <c r="EE47" s="151">
        <v>3.0</v>
      </c>
      <c r="EF47" s="150" t="s">
        <v>674</v>
      </c>
      <c r="EG47" s="151">
        <v>3.0</v>
      </c>
      <c r="EH47" s="151">
        <v>3.0</v>
      </c>
      <c r="EI47" s="151">
        <v>3.0</v>
      </c>
      <c r="EJ47" s="151">
        <v>3.0</v>
      </c>
      <c r="EK47" s="151">
        <v>3.0</v>
      </c>
      <c r="EL47" s="151">
        <v>0.0</v>
      </c>
      <c r="EM47" s="151">
        <v>0.0</v>
      </c>
      <c r="EN47" s="151">
        <v>15.0</v>
      </c>
      <c r="EO47" s="151">
        <v>0.0</v>
      </c>
      <c r="EP47" s="151">
        <v>0.0</v>
      </c>
      <c r="EQ47" s="151">
        <v>0.0</v>
      </c>
      <c r="ER47" s="151">
        <v>0.0</v>
      </c>
      <c r="ES47" s="151">
        <v>0.0</v>
      </c>
      <c r="ET47" s="151">
        <v>0.0</v>
      </c>
      <c r="EU47" s="151">
        <v>0.0</v>
      </c>
      <c r="EV47" s="151">
        <v>0.0</v>
      </c>
      <c r="EW47" s="151">
        <v>0.0</v>
      </c>
      <c r="EX47" s="151">
        <v>0.0</v>
      </c>
      <c r="EY47" s="151">
        <v>0.0</v>
      </c>
      <c r="EZ47" s="151">
        <v>0.0</v>
      </c>
      <c r="FA47" s="151">
        <v>10.0</v>
      </c>
      <c r="FB47" s="151">
        <v>36.0</v>
      </c>
      <c r="FC47" s="151">
        <v>31.0</v>
      </c>
      <c r="FD47" s="150" t="s">
        <v>675</v>
      </c>
      <c r="FE47" s="150" t="s">
        <v>445</v>
      </c>
      <c r="FF47" s="150" t="s">
        <v>676</v>
      </c>
      <c r="FG47" s="151">
        <v>10.0</v>
      </c>
      <c r="FH47" s="151">
        <v>3.0</v>
      </c>
      <c r="FI47" s="151">
        <v>3.0</v>
      </c>
      <c r="FJ47" s="151">
        <v>16.0</v>
      </c>
      <c r="FK47" s="151">
        <v>3.0</v>
      </c>
      <c r="FL47" s="151">
        <v>0.0</v>
      </c>
      <c r="FM47" s="151">
        <v>3.0</v>
      </c>
      <c r="FN47" s="151">
        <v>3.0</v>
      </c>
      <c r="FO47" s="151">
        <v>3.0</v>
      </c>
      <c r="FP47" s="151">
        <v>3.0</v>
      </c>
      <c r="FQ47" s="151">
        <v>3.0</v>
      </c>
      <c r="FR47" s="151">
        <v>18.0</v>
      </c>
      <c r="FS47" s="150" t="s">
        <v>597</v>
      </c>
      <c r="FT47" s="150" t="s">
        <v>597</v>
      </c>
      <c r="FU47" s="151">
        <v>2.0</v>
      </c>
      <c r="FV47" s="151">
        <v>2.0</v>
      </c>
      <c r="FW47" s="150" t="s">
        <v>554</v>
      </c>
      <c r="FX47" s="150" t="s">
        <v>565</v>
      </c>
      <c r="FY47" s="150" t="s">
        <v>665</v>
      </c>
      <c r="FZ47" s="151">
        <v>3.0</v>
      </c>
      <c r="GA47" s="151">
        <v>1.0</v>
      </c>
      <c r="GB47" s="150" t="s">
        <v>554</v>
      </c>
      <c r="GC47" s="150" t="s">
        <v>506</v>
      </c>
      <c r="GD47" s="150" t="s">
        <v>677</v>
      </c>
      <c r="GE47" s="151">
        <v>10.0</v>
      </c>
      <c r="GF47" s="151">
        <v>63.0</v>
      </c>
      <c r="GG47" s="151">
        <v>55.0</v>
      </c>
      <c r="GH47" s="150" t="s">
        <v>678</v>
      </c>
      <c r="GI47" s="150" t="s">
        <v>445</v>
      </c>
      <c r="GJ47" s="150" t="s">
        <v>679</v>
      </c>
      <c r="GK47" s="151">
        <v>10.0</v>
      </c>
      <c r="GL47" s="151">
        <v>3.0</v>
      </c>
      <c r="GM47" s="151">
        <v>3.0</v>
      </c>
      <c r="GN47" s="151">
        <v>16.0</v>
      </c>
      <c r="GO47" s="151">
        <v>3.0</v>
      </c>
      <c r="GP47" s="151">
        <v>3.0</v>
      </c>
      <c r="GQ47" s="151">
        <v>3.0</v>
      </c>
      <c r="GR47" s="151">
        <v>3.0</v>
      </c>
      <c r="GS47" s="151">
        <v>3.0</v>
      </c>
      <c r="GT47" s="151">
        <v>3.0</v>
      </c>
      <c r="GU47" s="151">
        <v>3.0</v>
      </c>
      <c r="GV47" s="151">
        <v>21.0</v>
      </c>
      <c r="GW47" s="151">
        <v>6.0</v>
      </c>
      <c r="GX47" s="151">
        <v>6.0</v>
      </c>
      <c r="GY47" s="151">
        <v>6.0</v>
      </c>
      <c r="GZ47" s="151">
        <v>6.0</v>
      </c>
      <c r="HA47" s="150" t="s">
        <v>554</v>
      </c>
      <c r="HB47" s="151">
        <v>1.0</v>
      </c>
      <c r="HC47" s="150" t="s">
        <v>633</v>
      </c>
      <c r="HD47" s="151">
        <v>3.0</v>
      </c>
      <c r="HE47" s="150" t="s">
        <v>532</v>
      </c>
      <c r="HF47" s="151">
        <v>3.0</v>
      </c>
      <c r="HG47" s="151">
        <v>3.0</v>
      </c>
      <c r="HH47" s="150" t="s">
        <v>560</v>
      </c>
      <c r="HI47" s="151">
        <v>10.0</v>
      </c>
      <c r="HJ47" s="151">
        <v>73.0</v>
      </c>
      <c r="HK47" s="151">
        <v>73.0</v>
      </c>
      <c r="HL47" s="150" t="s">
        <v>680</v>
      </c>
      <c r="HM47" s="150" t="s">
        <v>445</v>
      </c>
      <c r="HN47" s="150" t="s">
        <v>681</v>
      </c>
      <c r="HO47" s="151">
        <v>10.0</v>
      </c>
      <c r="HP47" s="151">
        <v>3.0</v>
      </c>
      <c r="HQ47" s="151">
        <v>3.0</v>
      </c>
      <c r="HR47" s="151">
        <v>16.0</v>
      </c>
      <c r="HS47" s="151">
        <v>3.0</v>
      </c>
      <c r="HT47" s="151">
        <v>3.0</v>
      </c>
      <c r="HU47" s="151">
        <v>3.0</v>
      </c>
      <c r="HV47" s="151">
        <v>3.0</v>
      </c>
      <c r="HW47" s="151">
        <v>3.0</v>
      </c>
      <c r="HX47" s="151">
        <v>3.0</v>
      </c>
      <c r="HY47" s="151">
        <v>3.0</v>
      </c>
      <c r="HZ47" s="151">
        <v>21.0</v>
      </c>
      <c r="IA47" s="151">
        <v>6.0</v>
      </c>
      <c r="IB47" s="151">
        <v>6.0</v>
      </c>
      <c r="IC47" s="151">
        <v>6.0</v>
      </c>
      <c r="ID47" s="151">
        <v>6.0</v>
      </c>
      <c r="IE47" s="151">
        <v>3.0</v>
      </c>
      <c r="IF47" s="150" t="s">
        <v>565</v>
      </c>
      <c r="IG47" s="150" t="s">
        <v>594</v>
      </c>
      <c r="IH47" s="151">
        <v>3.0</v>
      </c>
      <c r="II47" s="151">
        <v>3.0</v>
      </c>
      <c r="IJ47" s="151">
        <v>3.0</v>
      </c>
      <c r="IK47" s="151">
        <v>3.0</v>
      </c>
      <c r="IL47" s="151">
        <v>12.0</v>
      </c>
      <c r="IM47" s="151">
        <v>10.0</v>
      </c>
      <c r="IN47" s="151">
        <v>75.0</v>
      </c>
      <c r="IO47" s="151">
        <v>74.0</v>
      </c>
      <c r="IP47" s="150" t="s">
        <v>682</v>
      </c>
      <c r="IQ47" s="153"/>
      <c r="IR47" s="153"/>
      <c r="IS47" s="153"/>
      <c r="IT47" s="153"/>
      <c r="IU47" s="153"/>
      <c r="IV47" s="153"/>
      <c r="IW47" s="153"/>
      <c r="IX47" s="153"/>
      <c r="IY47" s="153"/>
      <c r="IZ47" s="153"/>
      <c r="JA47" s="153"/>
      <c r="JB47" s="153"/>
      <c r="JC47" s="153"/>
      <c r="JD47" s="153"/>
      <c r="JE47" s="153"/>
      <c r="JF47" s="153"/>
      <c r="JG47" s="153"/>
      <c r="JH47" s="153"/>
      <c r="JI47" s="153"/>
      <c r="JJ47" s="153"/>
      <c r="JK47" s="153"/>
      <c r="JL47" s="153"/>
      <c r="JM47" s="153"/>
      <c r="JN47" s="153"/>
      <c r="JO47" s="153"/>
      <c r="JP47" s="153"/>
      <c r="JQ47" s="153"/>
      <c r="JR47" s="153"/>
      <c r="JS47" s="153"/>
      <c r="JT47" s="153"/>
      <c r="JU47" s="153"/>
      <c r="JV47" s="153"/>
      <c r="JW47" s="154">
        <v>42812.0</v>
      </c>
      <c r="JX47" s="154">
        <v>42871.0</v>
      </c>
      <c r="JY47" s="153"/>
      <c r="JZ47" s="153"/>
      <c r="KA47" s="153"/>
      <c r="KB47" s="153"/>
      <c r="KC47" s="153"/>
      <c r="KD47" s="150" t="s">
        <v>683</v>
      </c>
      <c r="KE47" s="153"/>
      <c r="KF47" s="153"/>
      <c r="KG47" s="153"/>
      <c r="KH47" s="151">
        <f t="shared" si="6"/>
        <v>325</v>
      </c>
      <c r="KI47" s="151">
        <v>147.0</v>
      </c>
      <c r="KJ47" s="151">
        <v>137.0</v>
      </c>
      <c r="KK47" s="151">
        <v>8.0</v>
      </c>
      <c r="KL47" s="151">
        <v>1.0</v>
      </c>
      <c r="KM47" s="150" t="s">
        <v>500</v>
      </c>
      <c r="KN47" s="153"/>
      <c r="KO47" s="153"/>
      <c r="KP47" s="153"/>
      <c r="KQ47" s="153"/>
      <c r="KR47" s="153"/>
      <c r="KS47" s="153"/>
      <c r="KT47" s="153"/>
      <c r="KU47" s="153"/>
      <c r="KV47" s="153"/>
      <c r="KW47" s="153"/>
      <c r="KX47" s="153"/>
      <c r="KY47" s="153"/>
      <c r="KZ47" s="153"/>
      <c r="LA47" s="153"/>
      <c r="LB47" s="153"/>
      <c r="LC47" s="153"/>
      <c r="LD47" s="153"/>
      <c r="LE47" s="153"/>
      <c r="LF47" s="153"/>
      <c r="LG47" s="153"/>
      <c r="LH47" s="153"/>
      <c r="LI47" s="153"/>
      <c r="LJ47" s="153"/>
      <c r="LK47" s="153"/>
      <c r="LL47" s="153"/>
      <c r="LM47" s="153"/>
      <c r="LN47" s="153"/>
      <c r="LO47" s="153"/>
      <c r="LP47" s="153"/>
      <c r="LQ47" s="153"/>
      <c r="LR47" s="153"/>
      <c r="LS47" s="153"/>
      <c r="LT47" s="153"/>
      <c r="LU47" s="153"/>
      <c r="LV47" s="153"/>
      <c r="LW47" s="153"/>
      <c r="LX47" s="153"/>
      <c r="LY47" s="153"/>
      <c r="LZ47" s="153"/>
      <c r="MA47" s="153"/>
      <c r="MB47" s="153"/>
      <c r="MC47" s="153"/>
      <c r="MD47" s="153"/>
      <c r="ME47" s="153"/>
      <c r="MF47" s="153"/>
      <c r="MG47" s="153"/>
      <c r="MH47" s="153"/>
      <c r="MI47" s="153"/>
      <c r="MJ47" s="153"/>
      <c r="MK47" s="153"/>
      <c r="ML47" s="153"/>
    </row>
    <row r="48">
      <c r="A48" s="98" t="s">
        <v>67</v>
      </c>
      <c r="B48" s="37"/>
      <c r="O48" s="221"/>
    </row>
    <row r="49">
      <c r="A49" s="98" t="s">
        <v>68</v>
      </c>
      <c r="B49" s="37"/>
      <c r="O49" s="221"/>
    </row>
    <row r="50">
      <c r="A50" s="98" t="s">
        <v>69</v>
      </c>
      <c r="B50" s="37"/>
      <c r="O50" s="221"/>
    </row>
    <row r="51">
      <c r="B51" s="40"/>
      <c r="O51" s="221"/>
    </row>
    <row r="52">
      <c r="B52" s="40"/>
      <c r="O52" s="221"/>
    </row>
    <row r="53">
      <c r="B53" s="40"/>
      <c r="O53" s="221"/>
    </row>
    <row r="54">
      <c r="B54" s="40"/>
      <c r="O54" s="221"/>
    </row>
    <row r="55">
      <c r="B55" s="40"/>
      <c r="O55" s="221"/>
    </row>
    <row r="56">
      <c r="B56" s="40"/>
      <c r="O56" s="221"/>
    </row>
    <row r="57">
      <c r="B57" s="40"/>
      <c r="O57" s="221"/>
    </row>
    <row r="58">
      <c r="B58" s="40"/>
      <c r="O58" s="221"/>
    </row>
    <row r="59">
      <c r="B59" s="40"/>
      <c r="O59" s="221"/>
    </row>
    <row r="60">
      <c r="B60" s="40"/>
      <c r="O60" s="221"/>
    </row>
    <row r="61">
      <c r="B61" s="40"/>
      <c r="O61" s="193"/>
    </row>
    <row r="62">
      <c r="B62" s="40"/>
      <c r="O62" s="221"/>
    </row>
    <row r="63">
      <c r="B63" s="40"/>
      <c r="O63" s="221"/>
    </row>
    <row r="64">
      <c r="B64" s="40"/>
      <c r="O64" s="221"/>
    </row>
    <row r="65">
      <c r="B65" s="40"/>
      <c r="O65" s="221"/>
    </row>
    <row r="66">
      <c r="B66" s="40"/>
      <c r="O66" s="221"/>
    </row>
    <row r="67">
      <c r="B67" s="40"/>
      <c r="O67" s="221"/>
    </row>
    <row r="68">
      <c r="B68" s="40"/>
      <c r="O68" s="221"/>
    </row>
    <row r="69">
      <c r="B69" s="40"/>
      <c r="G69" s="193"/>
      <c r="O69" s="221"/>
    </row>
    <row r="70">
      <c r="B70" s="40"/>
      <c r="O70" s="221"/>
    </row>
    <row r="71">
      <c r="B71" s="40"/>
      <c r="O71" s="221"/>
    </row>
    <row r="72">
      <c r="B72" s="40"/>
      <c r="O72" s="221"/>
    </row>
    <row r="73">
      <c r="B73" s="40"/>
      <c r="O73" s="221"/>
    </row>
    <row r="74">
      <c r="B74" s="40"/>
      <c r="O74" s="221"/>
    </row>
    <row r="75">
      <c r="B75" s="40"/>
      <c r="O75" s="221"/>
    </row>
    <row r="76">
      <c r="B76" s="40"/>
      <c r="O76" s="221"/>
    </row>
    <row r="77">
      <c r="B77" s="40"/>
      <c r="O77" s="221"/>
    </row>
    <row r="78">
      <c r="B78" s="40"/>
      <c r="O78" s="221"/>
    </row>
    <row r="79">
      <c r="B79" s="40"/>
      <c r="O79" s="221"/>
    </row>
    <row r="80">
      <c r="B80" s="40"/>
      <c r="O80" s="221"/>
    </row>
    <row r="81">
      <c r="B81" s="40"/>
      <c r="O81" s="221"/>
    </row>
    <row r="82">
      <c r="B82" s="40"/>
      <c r="O82" s="221"/>
    </row>
    <row r="83">
      <c r="B83" s="40"/>
      <c r="O83" s="221"/>
    </row>
    <row r="84">
      <c r="B84" s="40"/>
      <c r="O84" s="221"/>
    </row>
    <row r="85">
      <c r="B85" s="40"/>
      <c r="O85" s="221"/>
    </row>
    <row r="86">
      <c r="B86" s="40"/>
      <c r="O86" s="221"/>
    </row>
    <row r="87">
      <c r="B87" s="40"/>
      <c r="O87" s="221"/>
    </row>
    <row r="88">
      <c r="B88" s="40"/>
      <c r="O88" s="221"/>
    </row>
    <row r="89">
      <c r="B89" s="40"/>
      <c r="O89" s="221"/>
    </row>
    <row r="90">
      <c r="B90" s="40"/>
      <c r="O90" s="221"/>
    </row>
    <row r="91">
      <c r="B91" s="40"/>
      <c r="O91" s="221"/>
    </row>
    <row r="92">
      <c r="B92" s="40"/>
      <c r="O92" s="221"/>
    </row>
    <row r="93">
      <c r="B93" s="40"/>
      <c r="O93" s="221"/>
    </row>
    <row r="94">
      <c r="B94" s="40"/>
      <c r="O94" s="221"/>
    </row>
    <row r="95">
      <c r="B95" s="40"/>
      <c r="O95" s="221"/>
    </row>
    <row r="96">
      <c r="B96" s="40"/>
      <c r="O96" s="221"/>
    </row>
    <row r="97">
      <c r="B97" s="40"/>
      <c r="O97" s="221"/>
    </row>
    <row r="98">
      <c r="B98" s="40"/>
      <c r="O98" s="221"/>
    </row>
    <row r="99">
      <c r="B99" s="40"/>
      <c r="O99" s="221"/>
    </row>
    <row r="100">
      <c r="B100" s="40"/>
      <c r="O100" s="221"/>
    </row>
    <row r="101">
      <c r="B101" s="40"/>
      <c r="O101" s="221"/>
    </row>
    <row r="102">
      <c r="B102" s="40"/>
      <c r="O102" s="221"/>
    </row>
    <row r="103">
      <c r="B103" s="40"/>
      <c r="O103" s="221"/>
    </row>
    <row r="104">
      <c r="B104" s="40"/>
      <c r="O104" s="221"/>
    </row>
    <row r="105">
      <c r="B105" s="40"/>
      <c r="O105" s="221"/>
    </row>
    <row r="106">
      <c r="B106" s="40"/>
      <c r="O106" s="221"/>
    </row>
    <row r="107">
      <c r="B107" s="40"/>
      <c r="O107" s="221"/>
    </row>
    <row r="108">
      <c r="B108" s="40"/>
      <c r="O108" s="221"/>
    </row>
    <row r="109">
      <c r="B109" s="40"/>
      <c r="O109" s="221"/>
    </row>
    <row r="110">
      <c r="B110" s="40"/>
      <c r="O110" s="221"/>
    </row>
    <row r="111">
      <c r="B111" s="40"/>
      <c r="O111" s="221"/>
    </row>
    <row r="112">
      <c r="B112" s="40"/>
      <c r="O112" s="221"/>
    </row>
    <row r="113">
      <c r="B113" s="40"/>
      <c r="O113" s="221"/>
    </row>
    <row r="114">
      <c r="B114" s="40"/>
      <c r="O114" s="221"/>
    </row>
    <row r="115">
      <c r="B115" s="40"/>
      <c r="O115" s="221"/>
    </row>
    <row r="116">
      <c r="B116" s="40"/>
      <c r="O116" s="221"/>
    </row>
    <row r="117">
      <c r="B117" s="40"/>
      <c r="O117" s="221"/>
    </row>
    <row r="118">
      <c r="B118" s="40"/>
      <c r="O118" s="221"/>
    </row>
    <row r="119">
      <c r="B119" s="40"/>
      <c r="O119" s="221"/>
    </row>
    <row r="120">
      <c r="B120" s="40"/>
      <c r="O120" s="221"/>
    </row>
    <row r="121">
      <c r="B121" s="40"/>
      <c r="O121" s="221"/>
    </row>
    <row r="122">
      <c r="B122" s="40"/>
      <c r="O122" s="221"/>
    </row>
    <row r="123">
      <c r="B123" s="40"/>
      <c r="O123" s="221"/>
    </row>
    <row r="124">
      <c r="B124" s="40"/>
      <c r="O124" s="221"/>
    </row>
    <row r="125">
      <c r="B125" s="40"/>
      <c r="O125" s="221"/>
    </row>
    <row r="126">
      <c r="B126" s="40"/>
      <c r="O126" s="221"/>
    </row>
    <row r="127">
      <c r="B127" s="40"/>
      <c r="O127" s="221"/>
    </row>
    <row r="128">
      <c r="B128" s="40"/>
      <c r="O128" s="221"/>
    </row>
    <row r="129">
      <c r="B129" s="40"/>
      <c r="O129" s="221"/>
    </row>
    <row r="130">
      <c r="B130" s="40"/>
      <c r="O130" s="221"/>
    </row>
    <row r="131">
      <c r="B131" s="40"/>
      <c r="O131" s="221"/>
    </row>
    <row r="132">
      <c r="B132" s="40"/>
      <c r="O132" s="221"/>
    </row>
    <row r="133">
      <c r="B133" s="40"/>
      <c r="O133" s="221"/>
    </row>
    <row r="134">
      <c r="B134" s="40"/>
      <c r="O134" s="221"/>
    </row>
    <row r="135">
      <c r="B135" s="40"/>
      <c r="O135" s="221"/>
    </row>
    <row r="136">
      <c r="B136" s="40"/>
      <c r="O136" s="221"/>
    </row>
    <row r="137">
      <c r="B137" s="40"/>
      <c r="O137" s="221"/>
    </row>
    <row r="138">
      <c r="B138" s="40"/>
      <c r="O138" s="221"/>
    </row>
    <row r="139">
      <c r="B139" s="40"/>
      <c r="O139" s="221"/>
    </row>
    <row r="140">
      <c r="B140" s="40"/>
      <c r="O140" s="221"/>
    </row>
    <row r="141">
      <c r="B141" s="40"/>
      <c r="O141" s="221"/>
    </row>
    <row r="142">
      <c r="B142" s="40"/>
      <c r="O142" s="221"/>
    </row>
    <row r="143">
      <c r="B143" s="40"/>
      <c r="O143" s="221"/>
    </row>
    <row r="144">
      <c r="B144" s="40"/>
      <c r="O144" s="221"/>
    </row>
    <row r="145">
      <c r="B145" s="40"/>
      <c r="O145" s="221"/>
    </row>
    <row r="146">
      <c r="B146" s="40"/>
      <c r="O146" s="221"/>
    </row>
    <row r="147">
      <c r="B147" s="40"/>
      <c r="O147" s="221"/>
    </row>
    <row r="148">
      <c r="B148" s="40"/>
      <c r="O148" s="221"/>
    </row>
    <row r="149">
      <c r="B149" s="40"/>
      <c r="O149" s="221"/>
    </row>
    <row r="150">
      <c r="B150" s="40"/>
      <c r="O150" s="221"/>
    </row>
    <row r="151">
      <c r="B151" s="40"/>
      <c r="O151" s="221"/>
    </row>
    <row r="152">
      <c r="B152" s="40"/>
      <c r="O152" s="221"/>
    </row>
    <row r="153">
      <c r="B153" s="40"/>
      <c r="O153" s="221"/>
    </row>
    <row r="154">
      <c r="B154" s="40"/>
      <c r="O154" s="221"/>
    </row>
    <row r="155">
      <c r="B155" s="40"/>
      <c r="O155" s="221"/>
    </row>
    <row r="156">
      <c r="B156" s="40"/>
      <c r="O156" s="221"/>
    </row>
    <row r="157">
      <c r="B157" s="40"/>
      <c r="O157" s="221"/>
    </row>
    <row r="158">
      <c r="B158" s="40"/>
      <c r="O158" s="221"/>
    </row>
    <row r="159">
      <c r="B159" s="40"/>
      <c r="O159" s="221"/>
    </row>
    <row r="160">
      <c r="B160" s="40"/>
      <c r="O160" s="221"/>
    </row>
    <row r="161">
      <c r="B161" s="40"/>
      <c r="O161" s="221"/>
    </row>
    <row r="162">
      <c r="B162" s="40"/>
      <c r="O162" s="221"/>
    </row>
    <row r="163">
      <c r="B163" s="40"/>
      <c r="O163" s="221"/>
    </row>
    <row r="164">
      <c r="B164" s="40"/>
      <c r="O164" s="221"/>
    </row>
    <row r="165">
      <c r="B165" s="40"/>
      <c r="O165" s="221"/>
    </row>
    <row r="166">
      <c r="B166" s="40"/>
      <c r="O166" s="221"/>
    </row>
    <row r="167">
      <c r="B167" s="40"/>
      <c r="O167" s="221"/>
    </row>
    <row r="168">
      <c r="B168" s="40"/>
      <c r="O168" s="221"/>
    </row>
    <row r="169">
      <c r="B169" s="40"/>
      <c r="O169" s="221"/>
    </row>
    <row r="170">
      <c r="B170" s="40"/>
      <c r="O170" s="221"/>
    </row>
    <row r="171">
      <c r="B171" s="40"/>
      <c r="O171" s="221"/>
    </row>
    <row r="172">
      <c r="B172" s="40"/>
      <c r="O172" s="221"/>
    </row>
    <row r="173">
      <c r="B173" s="40"/>
      <c r="O173" s="221"/>
    </row>
    <row r="174">
      <c r="B174" s="40"/>
      <c r="O174" s="221"/>
    </row>
    <row r="175">
      <c r="B175" s="40"/>
      <c r="O175" s="221"/>
    </row>
    <row r="176">
      <c r="B176" s="40"/>
      <c r="O176" s="221"/>
    </row>
    <row r="177">
      <c r="B177" s="40"/>
      <c r="O177" s="221"/>
    </row>
    <row r="178">
      <c r="B178" s="40"/>
      <c r="O178" s="221"/>
    </row>
    <row r="179">
      <c r="B179" s="40"/>
      <c r="O179" s="221"/>
    </row>
    <row r="180">
      <c r="B180" s="40"/>
      <c r="O180" s="221"/>
    </row>
    <row r="181">
      <c r="B181" s="40"/>
      <c r="O181" s="221"/>
    </row>
    <row r="182">
      <c r="B182" s="40"/>
      <c r="O182" s="221"/>
    </row>
    <row r="183">
      <c r="B183" s="40"/>
      <c r="O183" s="221"/>
    </row>
    <row r="184">
      <c r="B184" s="40"/>
      <c r="O184" s="221"/>
    </row>
    <row r="185">
      <c r="B185" s="40"/>
      <c r="O185" s="221"/>
    </row>
    <row r="186">
      <c r="B186" s="40"/>
      <c r="O186" s="221"/>
    </row>
    <row r="187">
      <c r="B187" s="40"/>
      <c r="O187" s="221"/>
    </row>
    <row r="188">
      <c r="B188" s="40"/>
      <c r="O188" s="221"/>
    </row>
    <row r="189">
      <c r="B189" s="40"/>
      <c r="O189" s="221"/>
    </row>
    <row r="190">
      <c r="B190" s="40"/>
      <c r="O190" s="221"/>
    </row>
    <row r="191">
      <c r="B191" s="40"/>
      <c r="O191" s="221"/>
    </row>
    <row r="192">
      <c r="B192" s="40"/>
      <c r="O192" s="221"/>
    </row>
    <row r="193">
      <c r="B193" s="40"/>
      <c r="O193" s="221"/>
    </row>
    <row r="194">
      <c r="B194" s="40"/>
      <c r="O194" s="221"/>
    </row>
    <row r="195">
      <c r="B195" s="40"/>
      <c r="O195" s="221"/>
    </row>
    <row r="196">
      <c r="B196" s="40"/>
      <c r="O196" s="221"/>
    </row>
    <row r="197">
      <c r="B197" s="40"/>
      <c r="O197" s="221"/>
    </row>
    <row r="198">
      <c r="B198" s="40"/>
      <c r="O198" s="221"/>
    </row>
    <row r="199">
      <c r="B199" s="40"/>
      <c r="O199" s="221"/>
    </row>
    <row r="200">
      <c r="B200" s="40"/>
      <c r="O200" s="221"/>
    </row>
    <row r="201">
      <c r="B201" s="40"/>
      <c r="O201" s="221"/>
    </row>
    <row r="202">
      <c r="B202" s="40"/>
      <c r="O202" s="221"/>
    </row>
    <row r="203">
      <c r="B203" s="40"/>
      <c r="O203" s="221"/>
    </row>
    <row r="204">
      <c r="B204" s="40"/>
      <c r="O204" s="221"/>
    </row>
    <row r="205">
      <c r="B205" s="40"/>
      <c r="O205" s="221"/>
    </row>
    <row r="206">
      <c r="B206" s="40"/>
      <c r="O206" s="221"/>
    </row>
    <row r="207">
      <c r="B207" s="40"/>
      <c r="O207" s="221"/>
    </row>
    <row r="208">
      <c r="B208" s="40"/>
      <c r="O208" s="221"/>
    </row>
    <row r="209">
      <c r="B209" s="40"/>
      <c r="O209" s="221"/>
    </row>
    <row r="210">
      <c r="B210" s="40"/>
      <c r="O210" s="221"/>
    </row>
    <row r="211">
      <c r="B211" s="40"/>
      <c r="O211" s="221"/>
    </row>
    <row r="212">
      <c r="B212" s="40"/>
      <c r="O212" s="221"/>
    </row>
    <row r="213">
      <c r="B213" s="40"/>
      <c r="O213" s="221"/>
    </row>
    <row r="214">
      <c r="B214" s="40"/>
      <c r="O214" s="221"/>
    </row>
    <row r="215">
      <c r="B215" s="40"/>
      <c r="O215" s="221"/>
    </row>
    <row r="216">
      <c r="B216" s="40"/>
      <c r="O216" s="221"/>
    </row>
    <row r="217">
      <c r="B217" s="40"/>
      <c r="O217" s="221"/>
    </row>
    <row r="218">
      <c r="B218" s="40"/>
      <c r="O218" s="221"/>
    </row>
    <row r="219">
      <c r="B219" s="40"/>
      <c r="O219" s="221"/>
    </row>
    <row r="220">
      <c r="B220" s="40"/>
      <c r="O220" s="221"/>
    </row>
    <row r="221">
      <c r="B221" s="40"/>
      <c r="O221" s="221"/>
    </row>
    <row r="222">
      <c r="B222" s="40"/>
      <c r="O222" s="221"/>
    </row>
    <row r="223">
      <c r="B223" s="40"/>
      <c r="O223" s="221"/>
    </row>
    <row r="224">
      <c r="B224" s="40"/>
      <c r="O224" s="221"/>
    </row>
    <row r="225">
      <c r="B225" s="40"/>
      <c r="O225" s="221"/>
    </row>
    <row r="226">
      <c r="B226" s="40"/>
      <c r="O226" s="221"/>
    </row>
    <row r="227">
      <c r="B227" s="40"/>
      <c r="O227" s="221"/>
    </row>
    <row r="228">
      <c r="B228" s="40"/>
      <c r="O228" s="221"/>
    </row>
    <row r="229">
      <c r="B229" s="40"/>
      <c r="O229" s="221"/>
    </row>
    <row r="230">
      <c r="B230" s="40"/>
      <c r="O230" s="221"/>
    </row>
    <row r="231">
      <c r="B231" s="40"/>
      <c r="O231" s="221"/>
    </row>
    <row r="232">
      <c r="B232" s="40"/>
      <c r="O232" s="221"/>
    </row>
    <row r="233">
      <c r="B233" s="40"/>
      <c r="O233" s="221"/>
    </row>
    <row r="234">
      <c r="B234" s="40"/>
      <c r="O234" s="221"/>
    </row>
    <row r="235">
      <c r="B235" s="40"/>
      <c r="O235" s="221"/>
    </row>
    <row r="236">
      <c r="B236" s="40"/>
      <c r="O236" s="221"/>
    </row>
    <row r="237">
      <c r="B237" s="40"/>
      <c r="O237" s="221"/>
    </row>
    <row r="238">
      <c r="B238" s="40"/>
      <c r="O238" s="221"/>
    </row>
    <row r="239">
      <c r="B239" s="40"/>
      <c r="O239" s="221"/>
    </row>
    <row r="240">
      <c r="B240" s="40"/>
      <c r="O240" s="221"/>
    </row>
    <row r="241">
      <c r="B241" s="40"/>
      <c r="O241" s="221"/>
    </row>
    <row r="242">
      <c r="B242" s="40"/>
      <c r="O242" s="221"/>
    </row>
    <row r="243">
      <c r="B243" s="40"/>
      <c r="O243" s="221"/>
    </row>
    <row r="244">
      <c r="B244" s="40"/>
      <c r="O244" s="221"/>
    </row>
    <row r="245">
      <c r="B245" s="40"/>
      <c r="O245" s="221"/>
    </row>
    <row r="246">
      <c r="B246" s="40"/>
      <c r="O246" s="221"/>
    </row>
    <row r="247">
      <c r="B247" s="40"/>
      <c r="O247" s="221"/>
    </row>
    <row r="248">
      <c r="B248" s="40"/>
      <c r="O248" s="221"/>
    </row>
    <row r="249">
      <c r="B249" s="40"/>
      <c r="O249" s="221"/>
    </row>
    <row r="250">
      <c r="B250" s="40"/>
      <c r="O250" s="221"/>
    </row>
    <row r="251">
      <c r="B251" s="40"/>
      <c r="O251" s="221"/>
    </row>
    <row r="252">
      <c r="B252" s="40"/>
      <c r="O252" s="221"/>
    </row>
    <row r="253">
      <c r="B253" s="40"/>
      <c r="O253" s="221"/>
    </row>
    <row r="254">
      <c r="B254" s="40"/>
      <c r="O254" s="221"/>
    </row>
    <row r="255">
      <c r="B255" s="40"/>
      <c r="O255" s="221"/>
    </row>
    <row r="256">
      <c r="B256" s="40"/>
      <c r="O256" s="221"/>
    </row>
    <row r="257">
      <c r="B257" s="40"/>
      <c r="O257" s="221"/>
    </row>
    <row r="258">
      <c r="B258" s="40"/>
      <c r="O258" s="221"/>
    </row>
    <row r="259">
      <c r="B259" s="40"/>
      <c r="O259" s="221"/>
    </row>
    <row r="260">
      <c r="B260" s="40"/>
      <c r="O260" s="221"/>
    </row>
    <row r="261">
      <c r="B261" s="40"/>
      <c r="O261" s="221"/>
    </row>
    <row r="262">
      <c r="B262" s="40"/>
      <c r="O262" s="221"/>
    </row>
    <row r="263">
      <c r="B263" s="40"/>
      <c r="O263" s="221"/>
    </row>
    <row r="264">
      <c r="B264" s="40"/>
      <c r="O264" s="221"/>
    </row>
    <row r="265">
      <c r="B265" s="40"/>
      <c r="O265" s="221"/>
    </row>
    <row r="266">
      <c r="B266" s="40"/>
      <c r="O266" s="221"/>
    </row>
    <row r="267">
      <c r="B267" s="40"/>
      <c r="O267" s="221"/>
    </row>
    <row r="268">
      <c r="B268" s="40"/>
      <c r="O268" s="221"/>
    </row>
    <row r="269">
      <c r="B269" s="40"/>
      <c r="O269" s="221"/>
    </row>
    <row r="270">
      <c r="B270" s="40"/>
      <c r="O270" s="221"/>
    </row>
    <row r="271">
      <c r="B271" s="40"/>
      <c r="O271" s="221"/>
    </row>
    <row r="272">
      <c r="B272" s="40"/>
      <c r="O272" s="221"/>
    </row>
    <row r="273">
      <c r="B273" s="40"/>
      <c r="O273" s="221"/>
    </row>
    <row r="274">
      <c r="B274" s="40"/>
      <c r="O274" s="221"/>
    </row>
    <row r="275">
      <c r="B275" s="40"/>
      <c r="O275" s="221"/>
    </row>
    <row r="276">
      <c r="B276" s="40"/>
      <c r="O276" s="221"/>
    </row>
    <row r="277">
      <c r="B277" s="40"/>
      <c r="O277" s="221"/>
    </row>
    <row r="278">
      <c r="B278" s="40"/>
      <c r="O278" s="221"/>
    </row>
    <row r="279">
      <c r="B279" s="40"/>
      <c r="O279" s="221"/>
    </row>
    <row r="280">
      <c r="B280" s="40"/>
      <c r="O280" s="221"/>
    </row>
    <row r="281">
      <c r="B281" s="40"/>
      <c r="O281" s="221"/>
    </row>
    <row r="282">
      <c r="B282" s="40"/>
      <c r="O282" s="221"/>
    </row>
    <row r="283">
      <c r="B283" s="40"/>
      <c r="O283" s="221"/>
    </row>
    <row r="284">
      <c r="B284" s="40"/>
      <c r="O284" s="221"/>
    </row>
    <row r="285">
      <c r="B285" s="40"/>
      <c r="O285" s="221"/>
    </row>
    <row r="286">
      <c r="B286" s="40"/>
      <c r="O286" s="221"/>
    </row>
    <row r="287">
      <c r="B287" s="40"/>
      <c r="O287" s="221"/>
    </row>
    <row r="288">
      <c r="B288" s="40"/>
      <c r="O288" s="221"/>
    </row>
    <row r="289">
      <c r="B289" s="40"/>
      <c r="O289" s="221"/>
    </row>
    <row r="290">
      <c r="B290" s="40"/>
      <c r="O290" s="221"/>
    </row>
    <row r="291">
      <c r="B291" s="40"/>
      <c r="O291" s="221"/>
    </row>
    <row r="292">
      <c r="B292" s="40"/>
      <c r="O292" s="221"/>
    </row>
    <row r="293">
      <c r="B293" s="40"/>
      <c r="O293" s="221"/>
    </row>
    <row r="294">
      <c r="B294" s="40"/>
      <c r="O294" s="221"/>
    </row>
    <row r="295">
      <c r="B295" s="40"/>
      <c r="O295" s="221"/>
    </row>
    <row r="296">
      <c r="B296" s="40"/>
      <c r="O296" s="221"/>
    </row>
    <row r="297">
      <c r="B297" s="40"/>
      <c r="O297" s="221"/>
    </row>
    <row r="298">
      <c r="B298" s="40"/>
      <c r="O298" s="221"/>
    </row>
    <row r="299">
      <c r="B299" s="40"/>
      <c r="O299" s="221"/>
    </row>
    <row r="300">
      <c r="B300" s="40"/>
      <c r="O300" s="221"/>
    </row>
    <row r="301">
      <c r="B301" s="40"/>
      <c r="O301" s="221"/>
    </row>
    <row r="302">
      <c r="B302" s="40"/>
      <c r="O302" s="221"/>
    </row>
    <row r="303">
      <c r="B303" s="40"/>
      <c r="O303" s="221"/>
    </row>
    <row r="304">
      <c r="B304" s="40"/>
      <c r="O304" s="221"/>
    </row>
    <row r="305">
      <c r="B305" s="40"/>
      <c r="O305" s="221"/>
    </row>
    <row r="306">
      <c r="B306" s="40"/>
      <c r="O306" s="221"/>
    </row>
    <row r="307">
      <c r="B307" s="40"/>
      <c r="O307" s="221"/>
    </row>
    <row r="308">
      <c r="B308" s="40"/>
      <c r="O308" s="221"/>
    </row>
    <row r="309">
      <c r="B309" s="40"/>
      <c r="O309" s="221"/>
    </row>
    <row r="310">
      <c r="B310" s="40"/>
      <c r="O310" s="221"/>
    </row>
    <row r="311">
      <c r="B311" s="40"/>
      <c r="O311" s="221"/>
    </row>
    <row r="312">
      <c r="B312" s="40"/>
      <c r="O312" s="221"/>
    </row>
    <row r="313">
      <c r="B313" s="40"/>
      <c r="O313" s="221"/>
    </row>
    <row r="314">
      <c r="B314" s="40"/>
      <c r="O314" s="221"/>
    </row>
    <row r="315">
      <c r="B315" s="40"/>
      <c r="O315" s="221"/>
    </row>
    <row r="316">
      <c r="B316" s="40"/>
      <c r="O316" s="221"/>
    </row>
    <row r="317">
      <c r="B317" s="40"/>
      <c r="O317" s="221"/>
    </row>
    <row r="318">
      <c r="B318" s="40"/>
      <c r="O318" s="221"/>
    </row>
    <row r="319">
      <c r="B319" s="40"/>
      <c r="O319" s="221"/>
    </row>
    <row r="320">
      <c r="B320" s="40"/>
      <c r="O320" s="221"/>
    </row>
    <row r="321">
      <c r="B321" s="40"/>
      <c r="O321" s="221"/>
    </row>
    <row r="322">
      <c r="B322" s="40"/>
      <c r="O322" s="221"/>
    </row>
    <row r="323">
      <c r="B323" s="40"/>
      <c r="O323" s="221"/>
    </row>
    <row r="324">
      <c r="B324" s="40"/>
      <c r="O324" s="221"/>
    </row>
    <row r="325">
      <c r="B325" s="40"/>
      <c r="O325" s="221"/>
    </row>
    <row r="326">
      <c r="B326" s="40"/>
      <c r="O326" s="221"/>
    </row>
    <row r="327">
      <c r="B327" s="40"/>
      <c r="O327" s="221"/>
    </row>
    <row r="328">
      <c r="B328" s="40"/>
      <c r="O328" s="221"/>
    </row>
    <row r="329">
      <c r="B329" s="40"/>
      <c r="O329" s="221"/>
    </row>
    <row r="330">
      <c r="B330" s="40"/>
      <c r="O330" s="221"/>
    </row>
    <row r="331">
      <c r="B331" s="40"/>
      <c r="O331" s="221"/>
    </row>
    <row r="332">
      <c r="B332" s="40"/>
      <c r="O332" s="221"/>
    </row>
    <row r="333">
      <c r="B333" s="40"/>
      <c r="O333" s="221"/>
    </row>
    <row r="334">
      <c r="B334" s="40"/>
      <c r="O334" s="221"/>
    </row>
    <row r="335">
      <c r="B335" s="40"/>
      <c r="O335" s="221"/>
    </row>
    <row r="336">
      <c r="B336" s="40"/>
      <c r="O336" s="221"/>
    </row>
    <row r="337">
      <c r="B337" s="40"/>
      <c r="O337" s="221"/>
    </row>
    <row r="338">
      <c r="B338" s="40"/>
      <c r="O338" s="221"/>
    </row>
    <row r="339">
      <c r="B339" s="40"/>
      <c r="O339" s="221"/>
    </row>
    <row r="340">
      <c r="B340" s="40"/>
      <c r="O340" s="221"/>
    </row>
    <row r="341">
      <c r="B341" s="40"/>
      <c r="O341" s="221"/>
    </row>
    <row r="342">
      <c r="B342" s="40"/>
      <c r="O342" s="221"/>
    </row>
    <row r="343">
      <c r="B343" s="40"/>
      <c r="O343" s="221"/>
    </row>
    <row r="344">
      <c r="B344" s="40"/>
      <c r="O344" s="221"/>
    </row>
    <row r="345">
      <c r="B345" s="40"/>
      <c r="O345" s="221"/>
    </row>
    <row r="346">
      <c r="B346" s="40"/>
      <c r="O346" s="221"/>
    </row>
    <row r="347">
      <c r="B347" s="40"/>
      <c r="O347" s="221"/>
    </row>
    <row r="348">
      <c r="B348" s="40"/>
      <c r="O348" s="221"/>
    </row>
    <row r="349">
      <c r="B349" s="40"/>
      <c r="O349" s="221"/>
    </row>
    <row r="350">
      <c r="B350" s="40"/>
      <c r="O350" s="221"/>
    </row>
    <row r="351">
      <c r="B351" s="40"/>
      <c r="O351" s="221"/>
    </row>
    <row r="352">
      <c r="B352" s="40"/>
      <c r="O352" s="221"/>
    </row>
    <row r="353">
      <c r="B353" s="40"/>
      <c r="O353" s="221"/>
    </row>
    <row r="354">
      <c r="B354" s="40"/>
      <c r="O354" s="221"/>
    </row>
    <row r="355">
      <c r="B355" s="40"/>
      <c r="O355" s="221"/>
    </row>
    <row r="356">
      <c r="B356" s="40"/>
      <c r="O356" s="221"/>
    </row>
    <row r="357">
      <c r="B357" s="40"/>
      <c r="O357" s="221"/>
    </row>
    <row r="358">
      <c r="B358" s="40"/>
      <c r="O358" s="221"/>
    </row>
    <row r="359">
      <c r="B359" s="40"/>
      <c r="O359" s="221"/>
    </row>
    <row r="360">
      <c r="B360" s="40"/>
      <c r="O360" s="221"/>
    </row>
    <row r="361">
      <c r="B361" s="40"/>
      <c r="O361" s="221"/>
    </row>
    <row r="362">
      <c r="B362" s="40"/>
      <c r="O362" s="221"/>
    </row>
    <row r="363">
      <c r="B363" s="40"/>
      <c r="O363" s="221"/>
    </row>
    <row r="364">
      <c r="B364" s="40"/>
      <c r="O364" s="221"/>
    </row>
    <row r="365">
      <c r="B365" s="40"/>
      <c r="O365" s="221"/>
    </row>
    <row r="366">
      <c r="B366" s="40"/>
      <c r="O366" s="221"/>
    </row>
    <row r="367">
      <c r="B367" s="40"/>
      <c r="O367" s="221"/>
    </row>
    <row r="368">
      <c r="B368" s="40"/>
      <c r="O368" s="221"/>
    </row>
    <row r="369">
      <c r="B369" s="40"/>
      <c r="O369" s="221"/>
    </row>
    <row r="370">
      <c r="B370" s="40"/>
      <c r="O370" s="221"/>
    </row>
    <row r="371">
      <c r="B371" s="40"/>
      <c r="O371" s="221"/>
    </row>
    <row r="372">
      <c r="B372" s="40"/>
      <c r="O372" s="221"/>
    </row>
    <row r="373">
      <c r="B373" s="40"/>
      <c r="O373" s="221"/>
    </row>
    <row r="374">
      <c r="B374" s="40"/>
      <c r="O374" s="221"/>
    </row>
    <row r="375">
      <c r="B375" s="40"/>
      <c r="O375" s="221"/>
    </row>
    <row r="376">
      <c r="B376" s="40"/>
      <c r="O376" s="221"/>
    </row>
    <row r="377">
      <c r="B377" s="40"/>
      <c r="O377" s="221"/>
    </row>
    <row r="378">
      <c r="B378" s="40"/>
      <c r="O378" s="221"/>
    </row>
    <row r="379">
      <c r="B379" s="40"/>
      <c r="O379" s="221"/>
    </row>
    <row r="380">
      <c r="B380" s="40"/>
      <c r="O380" s="221"/>
    </row>
    <row r="381">
      <c r="B381" s="40"/>
      <c r="O381" s="221"/>
    </row>
    <row r="382">
      <c r="B382" s="40"/>
      <c r="O382" s="221"/>
    </row>
    <row r="383">
      <c r="B383" s="40"/>
      <c r="O383" s="221"/>
    </row>
    <row r="384">
      <c r="B384" s="40"/>
      <c r="O384" s="221"/>
    </row>
    <row r="385">
      <c r="B385" s="40"/>
      <c r="O385" s="221"/>
    </row>
    <row r="386">
      <c r="B386" s="40"/>
      <c r="O386" s="221"/>
    </row>
    <row r="387">
      <c r="B387" s="40"/>
      <c r="O387" s="221"/>
    </row>
    <row r="388">
      <c r="B388" s="40"/>
      <c r="O388" s="221"/>
    </row>
    <row r="389">
      <c r="B389" s="40"/>
      <c r="O389" s="221"/>
    </row>
    <row r="390">
      <c r="B390" s="40"/>
      <c r="O390" s="221"/>
    </row>
    <row r="391">
      <c r="B391" s="40"/>
      <c r="O391" s="221"/>
    </row>
    <row r="392">
      <c r="B392" s="40"/>
      <c r="O392" s="221"/>
    </row>
    <row r="393">
      <c r="B393" s="40"/>
      <c r="O393" s="221"/>
    </row>
    <row r="394">
      <c r="B394" s="40"/>
      <c r="O394" s="221"/>
    </row>
    <row r="395">
      <c r="B395" s="40"/>
      <c r="O395" s="221"/>
    </row>
    <row r="396">
      <c r="B396" s="40"/>
      <c r="O396" s="221"/>
    </row>
    <row r="397">
      <c r="B397" s="40"/>
      <c r="O397" s="221"/>
    </row>
    <row r="398">
      <c r="B398" s="40"/>
      <c r="O398" s="221"/>
    </row>
    <row r="399">
      <c r="B399" s="40"/>
      <c r="O399" s="221"/>
    </row>
    <row r="400">
      <c r="B400" s="40"/>
      <c r="O400" s="221"/>
    </row>
    <row r="401">
      <c r="B401" s="40"/>
      <c r="O401" s="221"/>
    </row>
    <row r="402">
      <c r="B402" s="40"/>
      <c r="O402" s="221"/>
    </row>
    <row r="403">
      <c r="B403" s="40"/>
      <c r="O403" s="221"/>
    </row>
    <row r="404">
      <c r="B404" s="40"/>
      <c r="O404" s="221"/>
    </row>
    <row r="405">
      <c r="B405" s="40"/>
      <c r="O405" s="221"/>
    </row>
    <row r="406">
      <c r="B406" s="40"/>
      <c r="O406" s="221"/>
    </row>
    <row r="407">
      <c r="B407" s="40"/>
      <c r="O407" s="221"/>
    </row>
    <row r="408">
      <c r="B408" s="40"/>
      <c r="O408" s="221"/>
    </row>
    <row r="409">
      <c r="B409" s="40"/>
      <c r="O409" s="221"/>
    </row>
    <row r="410">
      <c r="B410" s="40"/>
      <c r="O410" s="221"/>
    </row>
    <row r="411">
      <c r="B411" s="40"/>
      <c r="O411" s="221"/>
    </row>
    <row r="412">
      <c r="B412" s="40"/>
      <c r="O412" s="221"/>
    </row>
    <row r="413">
      <c r="B413" s="40"/>
      <c r="O413" s="221"/>
    </row>
    <row r="414">
      <c r="B414" s="40"/>
      <c r="O414" s="221"/>
    </row>
    <row r="415">
      <c r="B415" s="40"/>
      <c r="O415" s="221"/>
    </row>
    <row r="416">
      <c r="B416" s="40"/>
      <c r="O416" s="221"/>
    </row>
    <row r="417">
      <c r="B417" s="40"/>
      <c r="O417" s="221"/>
    </row>
    <row r="418">
      <c r="B418" s="40"/>
      <c r="O418" s="221"/>
    </row>
    <row r="419">
      <c r="B419" s="40"/>
      <c r="O419" s="221"/>
    </row>
    <row r="420">
      <c r="B420" s="40"/>
      <c r="O420" s="221"/>
    </row>
    <row r="421">
      <c r="B421" s="40"/>
      <c r="O421" s="221"/>
    </row>
    <row r="422">
      <c r="B422" s="40"/>
      <c r="O422" s="221"/>
    </row>
    <row r="423">
      <c r="B423" s="40"/>
      <c r="O423" s="221"/>
    </row>
    <row r="424">
      <c r="B424" s="40"/>
      <c r="O424" s="221"/>
    </row>
    <row r="425">
      <c r="B425" s="40"/>
      <c r="O425" s="221"/>
    </row>
    <row r="426">
      <c r="B426" s="40"/>
      <c r="O426" s="221"/>
    </row>
    <row r="427">
      <c r="B427" s="40"/>
      <c r="O427" s="221"/>
    </row>
    <row r="428">
      <c r="B428" s="40"/>
      <c r="O428" s="221"/>
    </row>
    <row r="429">
      <c r="B429" s="40"/>
      <c r="O429" s="221"/>
    </row>
    <row r="430">
      <c r="B430" s="40"/>
      <c r="O430" s="221"/>
    </row>
    <row r="431">
      <c r="B431" s="40"/>
      <c r="O431" s="221"/>
    </row>
    <row r="432">
      <c r="B432" s="40"/>
      <c r="O432" s="221"/>
    </row>
    <row r="433">
      <c r="B433" s="40"/>
      <c r="O433" s="221"/>
    </row>
    <row r="434">
      <c r="B434" s="40"/>
      <c r="O434" s="221"/>
    </row>
    <row r="435">
      <c r="B435" s="40"/>
      <c r="O435" s="221"/>
    </row>
    <row r="436">
      <c r="B436" s="40"/>
      <c r="O436" s="221"/>
    </row>
    <row r="437">
      <c r="B437" s="40"/>
      <c r="O437" s="221"/>
    </row>
    <row r="438">
      <c r="B438" s="40"/>
      <c r="O438" s="221"/>
    </row>
    <row r="439">
      <c r="B439" s="40"/>
      <c r="O439" s="221"/>
    </row>
    <row r="440">
      <c r="B440" s="40"/>
      <c r="O440" s="221"/>
    </row>
    <row r="441">
      <c r="B441" s="40"/>
      <c r="O441" s="221"/>
    </row>
    <row r="442">
      <c r="B442" s="40"/>
      <c r="O442" s="221"/>
    </row>
    <row r="443">
      <c r="B443" s="40"/>
      <c r="O443" s="221"/>
    </row>
    <row r="444">
      <c r="B444" s="40"/>
      <c r="O444" s="221"/>
    </row>
    <row r="445">
      <c r="B445" s="40"/>
      <c r="O445" s="221"/>
    </row>
    <row r="446">
      <c r="B446" s="40"/>
      <c r="O446" s="221"/>
    </row>
    <row r="447">
      <c r="B447" s="40"/>
      <c r="O447" s="221"/>
    </row>
    <row r="448">
      <c r="B448" s="40"/>
      <c r="O448" s="221"/>
    </row>
    <row r="449">
      <c r="B449" s="40"/>
      <c r="O449" s="221"/>
    </row>
    <row r="450">
      <c r="B450" s="40"/>
      <c r="O450" s="221"/>
    </row>
    <row r="451">
      <c r="B451" s="40"/>
      <c r="O451" s="221"/>
    </row>
    <row r="452">
      <c r="B452" s="40"/>
      <c r="O452" s="221"/>
    </row>
    <row r="453">
      <c r="B453" s="40"/>
      <c r="O453" s="221"/>
    </row>
    <row r="454">
      <c r="B454" s="40"/>
      <c r="O454" s="221"/>
    </row>
    <row r="455">
      <c r="B455" s="40"/>
      <c r="O455" s="221"/>
    </row>
    <row r="456">
      <c r="B456" s="40"/>
      <c r="O456" s="221"/>
    </row>
    <row r="457">
      <c r="B457" s="40"/>
      <c r="O457" s="221"/>
    </row>
    <row r="458">
      <c r="B458" s="40"/>
      <c r="O458" s="221"/>
    </row>
    <row r="459">
      <c r="B459" s="40"/>
      <c r="O459" s="221"/>
    </row>
    <row r="460">
      <c r="B460" s="40"/>
      <c r="O460" s="221"/>
    </row>
    <row r="461">
      <c r="B461" s="40"/>
      <c r="O461" s="221"/>
    </row>
    <row r="462">
      <c r="B462" s="40"/>
      <c r="O462" s="221"/>
    </row>
    <row r="463">
      <c r="B463" s="40"/>
      <c r="O463" s="221"/>
    </row>
    <row r="464">
      <c r="B464" s="40"/>
      <c r="O464" s="221"/>
    </row>
    <row r="465">
      <c r="B465" s="40"/>
      <c r="O465" s="221"/>
    </row>
    <row r="466">
      <c r="B466" s="40"/>
      <c r="O466" s="221"/>
    </row>
    <row r="467">
      <c r="B467" s="40"/>
      <c r="O467" s="221"/>
    </row>
    <row r="468">
      <c r="B468" s="40"/>
      <c r="O468" s="221"/>
    </row>
    <row r="469">
      <c r="B469" s="40"/>
      <c r="O469" s="221"/>
    </row>
    <row r="470">
      <c r="B470" s="40"/>
      <c r="O470" s="221"/>
    </row>
    <row r="471">
      <c r="B471" s="40"/>
      <c r="O471" s="221"/>
    </row>
    <row r="472">
      <c r="B472" s="40"/>
      <c r="O472" s="221"/>
    </row>
    <row r="473">
      <c r="B473" s="40"/>
      <c r="O473" s="221"/>
    </row>
    <row r="474">
      <c r="B474" s="40"/>
      <c r="O474" s="221"/>
    </row>
    <row r="475">
      <c r="B475" s="40"/>
      <c r="O475" s="221"/>
    </row>
    <row r="476">
      <c r="B476" s="40"/>
      <c r="O476" s="221"/>
    </row>
    <row r="477">
      <c r="B477" s="40"/>
      <c r="O477" s="221"/>
    </row>
    <row r="478">
      <c r="B478" s="40"/>
      <c r="O478" s="221"/>
    </row>
    <row r="479">
      <c r="B479" s="40"/>
      <c r="O479" s="221"/>
    </row>
    <row r="480">
      <c r="B480" s="40"/>
      <c r="O480" s="221"/>
    </row>
    <row r="481">
      <c r="B481" s="40"/>
      <c r="O481" s="221"/>
    </row>
    <row r="482">
      <c r="B482" s="40"/>
      <c r="O482" s="221"/>
    </row>
    <row r="483">
      <c r="B483" s="40"/>
      <c r="O483" s="221"/>
    </row>
    <row r="484">
      <c r="B484" s="40"/>
      <c r="O484" s="221"/>
    </row>
    <row r="485">
      <c r="B485" s="40"/>
      <c r="O485" s="221"/>
    </row>
    <row r="486">
      <c r="B486" s="40"/>
      <c r="O486" s="221"/>
    </row>
    <row r="487">
      <c r="B487" s="40"/>
      <c r="O487" s="221"/>
    </row>
    <row r="488">
      <c r="B488" s="40"/>
      <c r="O488" s="221"/>
    </row>
    <row r="489">
      <c r="B489" s="40"/>
      <c r="O489" s="221"/>
    </row>
    <row r="490">
      <c r="B490" s="40"/>
      <c r="O490" s="221"/>
    </row>
    <row r="491">
      <c r="B491" s="40"/>
      <c r="O491" s="221"/>
    </row>
    <row r="492">
      <c r="B492" s="40"/>
      <c r="O492" s="221"/>
    </row>
    <row r="493">
      <c r="B493" s="40"/>
      <c r="O493" s="221"/>
    </row>
    <row r="494">
      <c r="B494" s="40"/>
      <c r="O494" s="221"/>
    </row>
    <row r="495">
      <c r="B495" s="40"/>
      <c r="O495" s="221"/>
    </row>
    <row r="496">
      <c r="B496" s="40"/>
      <c r="O496" s="221"/>
    </row>
    <row r="497">
      <c r="B497" s="40"/>
      <c r="O497" s="221"/>
    </row>
    <row r="498">
      <c r="B498" s="40"/>
      <c r="O498" s="221"/>
    </row>
    <row r="499">
      <c r="B499" s="40"/>
      <c r="O499" s="221"/>
    </row>
    <row r="500">
      <c r="B500" s="40"/>
      <c r="O500" s="221"/>
    </row>
    <row r="501">
      <c r="B501" s="40"/>
      <c r="O501" s="221"/>
    </row>
    <row r="502">
      <c r="B502" s="40"/>
      <c r="O502" s="221"/>
    </row>
    <row r="503">
      <c r="B503" s="40"/>
      <c r="O503" s="221"/>
    </row>
    <row r="504">
      <c r="B504" s="40"/>
      <c r="O504" s="221"/>
    </row>
    <row r="505">
      <c r="B505" s="40"/>
      <c r="O505" s="221"/>
    </row>
    <row r="506">
      <c r="B506" s="40"/>
      <c r="O506" s="221"/>
    </row>
    <row r="507">
      <c r="B507" s="40"/>
      <c r="O507" s="221"/>
    </row>
    <row r="508">
      <c r="B508" s="40"/>
      <c r="O508" s="221"/>
    </row>
    <row r="509">
      <c r="B509" s="40"/>
      <c r="O509" s="221"/>
    </row>
    <row r="510">
      <c r="B510" s="40"/>
      <c r="O510" s="221"/>
    </row>
    <row r="511">
      <c r="B511" s="40"/>
      <c r="O511" s="221"/>
    </row>
    <row r="512">
      <c r="B512" s="40"/>
      <c r="O512" s="221"/>
    </row>
    <row r="513">
      <c r="B513" s="40"/>
      <c r="O513" s="221"/>
    </row>
    <row r="514">
      <c r="B514" s="40"/>
      <c r="O514" s="221"/>
    </row>
    <row r="515">
      <c r="B515" s="40"/>
      <c r="O515" s="221"/>
    </row>
    <row r="516">
      <c r="B516" s="40"/>
      <c r="O516" s="221"/>
    </row>
    <row r="517">
      <c r="B517" s="40"/>
      <c r="O517" s="221"/>
    </row>
    <row r="518">
      <c r="B518" s="40"/>
      <c r="O518" s="221"/>
    </row>
    <row r="519">
      <c r="B519" s="40"/>
      <c r="O519" s="221"/>
    </row>
    <row r="520">
      <c r="B520" s="40"/>
      <c r="O520" s="221"/>
    </row>
    <row r="521">
      <c r="B521" s="40"/>
      <c r="O521" s="221"/>
    </row>
    <row r="522">
      <c r="B522" s="40"/>
      <c r="O522" s="221"/>
    </row>
    <row r="523">
      <c r="B523" s="40"/>
      <c r="O523" s="221"/>
    </row>
    <row r="524">
      <c r="B524" s="40"/>
      <c r="O524" s="221"/>
    </row>
    <row r="525">
      <c r="B525" s="40"/>
      <c r="O525" s="221"/>
    </row>
    <row r="526">
      <c r="B526" s="40"/>
      <c r="O526" s="221"/>
    </row>
    <row r="527">
      <c r="B527" s="40"/>
      <c r="O527" s="221"/>
    </row>
    <row r="528">
      <c r="B528" s="40"/>
      <c r="O528" s="221"/>
    </row>
    <row r="529">
      <c r="B529" s="40"/>
      <c r="O529" s="221"/>
    </row>
    <row r="530">
      <c r="B530" s="40"/>
      <c r="O530" s="221"/>
    </row>
    <row r="531">
      <c r="B531" s="40"/>
      <c r="O531" s="221"/>
    </row>
    <row r="532">
      <c r="B532" s="40"/>
      <c r="O532" s="221"/>
    </row>
    <row r="533">
      <c r="B533" s="40"/>
      <c r="O533" s="221"/>
    </row>
    <row r="534">
      <c r="B534" s="40"/>
      <c r="O534" s="221"/>
    </row>
    <row r="535">
      <c r="B535" s="40"/>
      <c r="O535" s="221"/>
    </row>
    <row r="536">
      <c r="B536" s="40"/>
      <c r="O536" s="221"/>
    </row>
    <row r="537">
      <c r="B537" s="40"/>
      <c r="O537" s="221"/>
    </row>
    <row r="538">
      <c r="B538" s="40"/>
      <c r="O538" s="221"/>
    </row>
    <row r="539">
      <c r="B539" s="40"/>
      <c r="O539" s="221"/>
    </row>
    <row r="540">
      <c r="B540" s="40"/>
      <c r="O540" s="221"/>
    </row>
    <row r="541">
      <c r="B541" s="40"/>
      <c r="O541" s="221"/>
    </row>
    <row r="542">
      <c r="B542" s="40"/>
      <c r="O542" s="221"/>
    </row>
    <row r="543">
      <c r="B543" s="40"/>
      <c r="O543" s="221"/>
    </row>
    <row r="544">
      <c r="B544" s="40"/>
      <c r="O544" s="221"/>
    </row>
    <row r="545">
      <c r="B545" s="40"/>
      <c r="O545" s="221"/>
    </row>
    <row r="546">
      <c r="B546" s="40"/>
      <c r="O546" s="221"/>
    </row>
    <row r="547">
      <c r="B547" s="40"/>
      <c r="O547" s="221"/>
    </row>
    <row r="548">
      <c r="B548" s="40"/>
      <c r="O548" s="221"/>
    </row>
    <row r="549">
      <c r="B549" s="40"/>
      <c r="O549" s="221"/>
    </row>
    <row r="550">
      <c r="B550" s="40"/>
      <c r="O550" s="221"/>
    </row>
    <row r="551">
      <c r="B551" s="40"/>
      <c r="O551" s="221"/>
    </row>
    <row r="552">
      <c r="B552" s="40"/>
      <c r="O552" s="221"/>
    </row>
    <row r="553">
      <c r="B553" s="40"/>
      <c r="O553" s="221"/>
    </row>
    <row r="554">
      <c r="B554" s="40"/>
      <c r="O554" s="221"/>
    </row>
    <row r="555">
      <c r="B555" s="40"/>
      <c r="O555" s="221"/>
    </row>
    <row r="556">
      <c r="B556" s="40"/>
      <c r="O556" s="221"/>
    </row>
    <row r="557">
      <c r="B557" s="40"/>
      <c r="O557" s="221"/>
    </row>
    <row r="558">
      <c r="B558" s="40"/>
      <c r="O558" s="221"/>
    </row>
    <row r="559">
      <c r="B559" s="40"/>
      <c r="O559" s="221"/>
    </row>
    <row r="560">
      <c r="B560" s="40"/>
      <c r="O560" s="221"/>
    </row>
    <row r="561">
      <c r="B561" s="40"/>
      <c r="O561" s="221"/>
    </row>
    <row r="562">
      <c r="B562" s="40"/>
      <c r="O562" s="221"/>
    </row>
    <row r="563">
      <c r="B563" s="40"/>
      <c r="O563" s="221"/>
    </row>
    <row r="564">
      <c r="B564" s="40"/>
      <c r="O564" s="221"/>
    </row>
    <row r="565">
      <c r="B565" s="40"/>
      <c r="O565" s="221"/>
    </row>
    <row r="566">
      <c r="B566" s="40"/>
      <c r="O566" s="221"/>
    </row>
    <row r="567">
      <c r="B567" s="40"/>
      <c r="O567" s="221"/>
    </row>
    <row r="568">
      <c r="B568" s="40"/>
      <c r="O568" s="221"/>
    </row>
    <row r="569">
      <c r="B569" s="40"/>
      <c r="O569" s="221"/>
    </row>
    <row r="570">
      <c r="B570" s="40"/>
      <c r="O570" s="221"/>
    </row>
    <row r="571">
      <c r="B571" s="40"/>
      <c r="O571" s="221"/>
    </row>
    <row r="572">
      <c r="B572" s="40"/>
      <c r="O572" s="221"/>
    </row>
    <row r="573">
      <c r="B573" s="40"/>
      <c r="O573" s="221"/>
    </row>
    <row r="574">
      <c r="B574" s="40"/>
      <c r="O574" s="221"/>
    </row>
    <row r="575">
      <c r="B575" s="40"/>
      <c r="O575" s="221"/>
    </row>
    <row r="576">
      <c r="B576" s="40"/>
      <c r="O576" s="221"/>
    </row>
    <row r="577">
      <c r="B577" s="40"/>
      <c r="O577" s="221"/>
    </row>
    <row r="578">
      <c r="B578" s="40"/>
      <c r="O578" s="221"/>
    </row>
    <row r="579">
      <c r="B579" s="40"/>
      <c r="O579" s="221"/>
    </row>
    <row r="580">
      <c r="B580" s="40"/>
      <c r="O580" s="221"/>
    </row>
    <row r="581">
      <c r="B581" s="40"/>
      <c r="O581" s="221"/>
    </row>
    <row r="582">
      <c r="B582" s="40"/>
      <c r="O582" s="221"/>
    </row>
    <row r="583">
      <c r="B583" s="40"/>
      <c r="O583" s="221"/>
    </row>
    <row r="584">
      <c r="B584" s="40"/>
      <c r="O584" s="221"/>
    </row>
    <row r="585">
      <c r="B585" s="40"/>
      <c r="O585" s="221"/>
    </row>
    <row r="586">
      <c r="B586" s="40"/>
      <c r="O586" s="221"/>
    </row>
    <row r="587">
      <c r="B587" s="40"/>
      <c r="O587" s="221"/>
    </row>
    <row r="588">
      <c r="B588" s="40"/>
      <c r="O588" s="221"/>
    </row>
    <row r="589">
      <c r="B589" s="40"/>
      <c r="O589" s="221"/>
    </row>
    <row r="590">
      <c r="B590" s="40"/>
      <c r="O590" s="221"/>
    </row>
    <row r="591">
      <c r="B591" s="40"/>
      <c r="O591" s="221"/>
    </row>
    <row r="592">
      <c r="B592" s="40"/>
      <c r="O592" s="221"/>
    </row>
    <row r="593">
      <c r="B593" s="40"/>
      <c r="O593" s="221"/>
    </row>
    <row r="594">
      <c r="B594" s="40"/>
      <c r="O594" s="221"/>
    </row>
    <row r="595">
      <c r="B595" s="40"/>
      <c r="O595" s="221"/>
    </row>
    <row r="596">
      <c r="B596" s="40"/>
      <c r="O596" s="221"/>
    </row>
    <row r="597">
      <c r="B597" s="40"/>
      <c r="O597" s="221"/>
    </row>
    <row r="598">
      <c r="B598" s="40"/>
      <c r="O598" s="221"/>
    </row>
    <row r="599">
      <c r="B599" s="40"/>
      <c r="O599" s="221"/>
    </row>
    <row r="600">
      <c r="B600" s="40"/>
      <c r="O600" s="221"/>
    </row>
    <row r="601">
      <c r="B601" s="40"/>
      <c r="O601" s="221"/>
    </row>
    <row r="602">
      <c r="B602" s="40"/>
      <c r="O602" s="221"/>
    </row>
    <row r="603">
      <c r="B603" s="40"/>
      <c r="O603" s="221"/>
    </row>
    <row r="604">
      <c r="B604" s="40"/>
      <c r="O604" s="221"/>
    </row>
    <row r="605">
      <c r="B605" s="40"/>
      <c r="O605" s="221"/>
    </row>
    <row r="606">
      <c r="B606" s="40"/>
      <c r="O606" s="221"/>
    </row>
    <row r="607">
      <c r="B607" s="40"/>
      <c r="O607" s="221"/>
    </row>
    <row r="608">
      <c r="B608" s="40"/>
      <c r="O608" s="221"/>
    </row>
    <row r="609">
      <c r="B609" s="40"/>
      <c r="O609" s="221"/>
    </row>
    <row r="610">
      <c r="B610" s="40"/>
      <c r="O610" s="221"/>
    </row>
    <row r="611">
      <c r="B611" s="40"/>
      <c r="O611" s="221"/>
    </row>
    <row r="612">
      <c r="B612" s="40"/>
      <c r="O612" s="221"/>
    </row>
    <row r="613">
      <c r="B613" s="40"/>
      <c r="O613" s="221"/>
    </row>
    <row r="614">
      <c r="B614" s="40"/>
      <c r="O614" s="221"/>
    </row>
    <row r="615">
      <c r="B615" s="40"/>
      <c r="O615" s="221"/>
    </row>
    <row r="616">
      <c r="B616" s="40"/>
      <c r="O616" s="221"/>
    </row>
    <row r="617">
      <c r="B617" s="40"/>
      <c r="O617" s="221"/>
    </row>
    <row r="618">
      <c r="B618" s="40"/>
      <c r="O618" s="221"/>
    </row>
    <row r="619">
      <c r="B619" s="40"/>
      <c r="O619" s="221"/>
    </row>
    <row r="620">
      <c r="B620" s="40"/>
      <c r="O620" s="221"/>
    </row>
    <row r="621">
      <c r="B621" s="40"/>
      <c r="O621" s="221"/>
    </row>
    <row r="622">
      <c r="B622" s="40"/>
      <c r="O622" s="221"/>
    </row>
    <row r="623">
      <c r="B623" s="40"/>
      <c r="O623" s="221"/>
    </row>
    <row r="624">
      <c r="B624" s="40"/>
      <c r="O624" s="221"/>
    </row>
    <row r="625">
      <c r="B625" s="40"/>
      <c r="O625" s="221"/>
    </row>
    <row r="626">
      <c r="B626" s="40"/>
      <c r="O626" s="221"/>
    </row>
    <row r="627">
      <c r="B627" s="40"/>
      <c r="O627" s="221"/>
    </row>
    <row r="628">
      <c r="B628" s="40"/>
      <c r="O628" s="221"/>
    </row>
    <row r="629">
      <c r="B629" s="40"/>
      <c r="O629" s="221"/>
    </row>
    <row r="630">
      <c r="B630" s="40"/>
      <c r="O630" s="221"/>
    </row>
    <row r="631">
      <c r="B631" s="40"/>
      <c r="O631" s="221"/>
    </row>
    <row r="632">
      <c r="B632" s="40"/>
      <c r="O632" s="221"/>
    </row>
    <row r="633">
      <c r="B633" s="40"/>
      <c r="O633" s="221"/>
    </row>
    <row r="634">
      <c r="B634" s="40"/>
      <c r="O634" s="221"/>
    </row>
    <row r="635">
      <c r="B635" s="40"/>
      <c r="O635" s="221"/>
    </row>
    <row r="636">
      <c r="B636" s="40"/>
      <c r="O636" s="221"/>
    </row>
    <row r="637">
      <c r="B637" s="40"/>
      <c r="O637" s="221"/>
    </row>
    <row r="638">
      <c r="B638" s="40"/>
      <c r="O638" s="221"/>
    </row>
    <row r="639">
      <c r="B639" s="40"/>
      <c r="O639" s="221"/>
    </row>
    <row r="640">
      <c r="B640" s="40"/>
      <c r="O640" s="221"/>
    </row>
    <row r="641">
      <c r="B641" s="40"/>
      <c r="O641" s="221"/>
    </row>
    <row r="642">
      <c r="B642" s="40"/>
      <c r="O642" s="221"/>
    </row>
    <row r="643">
      <c r="B643" s="40"/>
      <c r="O643" s="221"/>
    </row>
    <row r="644">
      <c r="B644" s="40"/>
      <c r="O644" s="221"/>
    </row>
    <row r="645">
      <c r="B645" s="40"/>
      <c r="O645" s="221"/>
    </row>
    <row r="646">
      <c r="B646" s="40"/>
      <c r="O646" s="221"/>
    </row>
    <row r="647">
      <c r="B647" s="40"/>
      <c r="O647" s="221"/>
    </row>
    <row r="648">
      <c r="B648" s="40"/>
      <c r="O648" s="221"/>
    </row>
    <row r="649">
      <c r="B649" s="40"/>
      <c r="O649" s="221"/>
    </row>
    <row r="650">
      <c r="B650" s="40"/>
      <c r="O650" s="221"/>
    </row>
    <row r="651">
      <c r="B651" s="40"/>
      <c r="O651" s="221"/>
    </row>
    <row r="652">
      <c r="B652" s="40"/>
      <c r="O652" s="221"/>
    </row>
    <row r="653">
      <c r="B653" s="40"/>
      <c r="O653" s="221"/>
    </row>
    <row r="654">
      <c r="B654" s="40"/>
      <c r="O654" s="221"/>
    </row>
    <row r="655">
      <c r="B655" s="40"/>
      <c r="O655" s="221"/>
    </row>
    <row r="656">
      <c r="B656" s="40"/>
      <c r="O656" s="221"/>
    </row>
    <row r="657">
      <c r="B657" s="40"/>
      <c r="O657" s="221"/>
    </row>
    <row r="658">
      <c r="B658" s="40"/>
      <c r="O658" s="221"/>
    </row>
    <row r="659">
      <c r="B659" s="40"/>
      <c r="O659" s="221"/>
    </row>
    <row r="660">
      <c r="B660" s="40"/>
      <c r="O660" s="221"/>
    </row>
    <row r="661">
      <c r="B661" s="40"/>
      <c r="O661" s="221"/>
    </row>
    <row r="662">
      <c r="B662" s="40"/>
      <c r="O662" s="221"/>
    </row>
    <row r="663">
      <c r="B663" s="40"/>
      <c r="O663" s="221"/>
    </row>
    <row r="664">
      <c r="B664" s="40"/>
      <c r="O664" s="221"/>
    </row>
    <row r="665">
      <c r="B665" s="40"/>
      <c r="O665" s="221"/>
    </row>
    <row r="666">
      <c r="B666" s="40"/>
      <c r="O666" s="221"/>
    </row>
    <row r="667">
      <c r="B667" s="40"/>
      <c r="O667" s="221"/>
    </row>
    <row r="668">
      <c r="B668" s="40"/>
      <c r="O668" s="221"/>
    </row>
    <row r="669">
      <c r="B669" s="40"/>
      <c r="O669" s="221"/>
    </row>
    <row r="670">
      <c r="B670" s="40"/>
      <c r="O670" s="221"/>
    </row>
    <row r="671">
      <c r="B671" s="40"/>
      <c r="O671" s="221"/>
    </row>
    <row r="672">
      <c r="B672" s="40"/>
      <c r="O672" s="221"/>
    </row>
    <row r="673">
      <c r="B673" s="40"/>
      <c r="O673" s="221"/>
    </row>
    <row r="674">
      <c r="B674" s="40"/>
      <c r="O674" s="221"/>
    </row>
    <row r="675">
      <c r="B675" s="40"/>
      <c r="O675" s="221"/>
    </row>
    <row r="676">
      <c r="B676" s="40"/>
      <c r="O676" s="221"/>
    </row>
    <row r="677">
      <c r="B677" s="40"/>
      <c r="O677" s="221"/>
    </row>
    <row r="678">
      <c r="B678" s="40"/>
      <c r="O678" s="221"/>
    </row>
    <row r="679">
      <c r="B679" s="40"/>
      <c r="O679" s="221"/>
    </row>
    <row r="680">
      <c r="B680" s="40"/>
      <c r="O680" s="221"/>
    </row>
    <row r="681">
      <c r="B681" s="40"/>
      <c r="O681" s="221"/>
    </row>
    <row r="682">
      <c r="B682" s="40"/>
      <c r="O682" s="221"/>
    </row>
    <row r="683">
      <c r="B683" s="40"/>
      <c r="O683" s="221"/>
    </row>
    <row r="684">
      <c r="B684" s="40"/>
      <c r="O684" s="221"/>
    </row>
    <row r="685">
      <c r="B685" s="40"/>
      <c r="O685" s="221"/>
    </row>
    <row r="686">
      <c r="B686" s="40"/>
      <c r="O686" s="221"/>
    </row>
    <row r="687">
      <c r="B687" s="40"/>
      <c r="O687" s="221"/>
    </row>
    <row r="688">
      <c r="B688" s="40"/>
      <c r="O688" s="221"/>
    </row>
    <row r="689">
      <c r="B689" s="40"/>
      <c r="O689" s="221"/>
    </row>
    <row r="690">
      <c r="B690" s="40"/>
      <c r="O690" s="221"/>
    </row>
    <row r="691">
      <c r="B691" s="40"/>
      <c r="O691" s="221"/>
    </row>
    <row r="692">
      <c r="B692" s="40"/>
      <c r="O692" s="221"/>
    </row>
    <row r="693">
      <c r="B693" s="40"/>
      <c r="O693" s="221"/>
    </row>
    <row r="694">
      <c r="B694" s="40"/>
      <c r="O694" s="221"/>
    </row>
    <row r="695">
      <c r="B695" s="40"/>
      <c r="O695" s="221"/>
    </row>
    <row r="696">
      <c r="B696" s="40"/>
      <c r="O696" s="221"/>
    </row>
    <row r="697">
      <c r="B697" s="40"/>
      <c r="O697" s="221"/>
    </row>
    <row r="698">
      <c r="B698" s="40"/>
      <c r="O698" s="221"/>
    </row>
    <row r="699">
      <c r="B699" s="40"/>
      <c r="O699" s="221"/>
    </row>
    <row r="700">
      <c r="B700" s="40"/>
      <c r="O700" s="221"/>
    </row>
    <row r="701">
      <c r="B701" s="40"/>
      <c r="O701" s="221"/>
    </row>
    <row r="702">
      <c r="B702" s="40"/>
      <c r="O702" s="221"/>
    </row>
    <row r="703">
      <c r="B703" s="40"/>
      <c r="O703" s="221"/>
    </row>
    <row r="704">
      <c r="B704" s="40"/>
      <c r="O704" s="221"/>
    </row>
    <row r="705">
      <c r="B705" s="40"/>
      <c r="O705" s="221"/>
    </row>
    <row r="706">
      <c r="B706" s="40"/>
      <c r="O706" s="221"/>
    </row>
    <row r="707">
      <c r="B707" s="40"/>
      <c r="O707" s="221"/>
    </row>
    <row r="708">
      <c r="B708" s="40"/>
      <c r="O708" s="221"/>
    </row>
    <row r="709">
      <c r="B709" s="40"/>
      <c r="O709" s="221"/>
    </row>
    <row r="710">
      <c r="B710" s="40"/>
      <c r="O710" s="221"/>
    </row>
    <row r="711">
      <c r="B711" s="40"/>
      <c r="O711" s="221"/>
    </row>
    <row r="712">
      <c r="B712" s="40"/>
      <c r="O712" s="221"/>
    </row>
    <row r="713">
      <c r="B713" s="40"/>
      <c r="O713" s="221"/>
    </row>
    <row r="714">
      <c r="B714" s="40"/>
      <c r="O714" s="221"/>
    </row>
    <row r="715">
      <c r="B715" s="40"/>
      <c r="O715" s="221"/>
    </row>
    <row r="716">
      <c r="B716" s="40"/>
      <c r="O716" s="221"/>
    </row>
    <row r="717">
      <c r="B717" s="40"/>
      <c r="O717" s="221"/>
    </row>
    <row r="718">
      <c r="B718" s="40"/>
      <c r="O718" s="221"/>
    </row>
    <row r="719">
      <c r="B719" s="40"/>
      <c r="O719" s="221"/>
    </row>
    <row r="720">
      <c r="B720" s="40"/>
      <c r="O720" s="221"/>
    </row>
    <row r="721">
      <c r="B721" s="40"/>
      <c r="O721" s="221"/>
    </row>
    <row r="722">
      <c r="B722" s="40"/>
      <c r="O722" s="221"/>
    </row>
    <row r="723">
      <c r="B723" s="40"/>
      <c r="O723" s="221"/>
    </row>
    <row r="724">
      <c r="B724" s="40"/>
      <c r="O724" s="221"/>
    </row>
    <row r="725">
      <c r="B725" s="40"/>
      <c r="O725" s="221"/>
    </row>
    <row r="726">
      <c r="B726" s="40"/>
      <c r="O726" s="221"/>
    </row>
    <row r="727">
      <c r="B727" s="40"/>
      <c r="O727" s="221"/>
    </row>
    <row r="728">
      <c r="B728" s="40"/>
      <c r="O728" s="221"/>
    </row>
    <row r="729">
      <c r="B729" s="40"/>
      <c r="O729" s="221"/>
    </row>
    <row r="730">
      <c r="B730" s="40"/>
      <c r="O730" s="221"/>
    </row>
    <row r="731">
      <c r="B731" s="40"/>
      <c r="O731" s="221"/>
    </row>
    <row r="732">
      <c r="B732" s="40"/>
      <c r="O732" s="221"/>
    </row>
    <row r="733">
      <c r="B733" s="40"/>
      <c r="O733" s="221"/>
    </row>
    <row r="734">
      <c r="B734" s="40"/>
      <c r="O734" s="221"/>
    </row>
    <row r="735">
      <c r="B735" s="40"/>
      <c r="O735" s="221"/>
    </row>
    <row r="736">
      <c r="B736" s="40"/>
      <c r="O736" s="221"/>
    </row>
    <row r="737">
      <c r="B737" s="40"/>
      <c r="O737" s="221"/>
    </row>
    <row r="738">
      <c r="B738" s="40"/>
      <c r="O738" s="221"/>
    </row>
    <row r="739">
      <c r="B739" s="40"/>
      <c r="O739" s="221"/>
    </row>
    <row r="740">
      <c r="B740" s="40"/>
      <c r="O740" s="221"/>
    </row>
    <row r="741">
      <c r="B741" s="40"/>
      <c r="O741" s="221"/>
    </row>
    <row r="742">
      <c r="B742" s="40"/>
      <c r="O742" s="221"/>
    </row>
    <row r="743">
      <c r="B743" s="40"/>
      <c r="O743" s="221"/>
    </row>
    <row r="744">
      <c r="B744" s="40"/>
      <c r="O744" s="221"/>
    </row>
    <row r="745">
      <c r="B745" s="40"/>
      <c r="O745" s="221"/>
    </row>
    <row r="746">
      <c r="B746" s="40"/>
      <c r="O746" s="221"/>
    </row>
    <row r="747">
      <c r="B747" s="40"/>
      <c r="O747" s="221"/>
    </row>
    <row r="748">
      <c r="B748" s="40"/>
      <c r="O748" s="221"/>
    </row>
    <row r="749">
      <c r="B749" s="40"/>
      <c r="O749" s="221"/>
    </row>
    <row r="750">
      <c r="B750" s="40"/>
      <c r="O750" s="221"/>
    </row>
    <row r="751">
      <c r="B751" s="40"/>
      <c r="O751" s="221"/>
    </row>
    <row r="752">
      <c r="B752" s="40"/>
      <c r="O752" s="221"/>
    </row>
    <row r="753">
      <c r="B753" s="40"/>
      <c r="O753" s="221"/>
    </row>
    <row r="754">
      <c r="B754" s="40"/>
      <c r="O754" s="221"/>
    </row>
    <row r="755">
      <c r="B755" s="40"/>
      <c r="O755" s="221"/>
    </row>
    <row r="756">
      <c r="B756" s="40"/>
      <c r="O756" s="221"/>
    </row>
    <row r="757">
      <c r="B757" s="40"/>
      <c r="O757" s="221"/>
    </row>
    <row r="758">
      <c r="B758" s="40"/>
      <c r="O758" s="221"/>
    </row>
    <row r="759">
      <c r="B759" s="40"/>
      <c r="O759" s="221"/>
    </row>
    <row r="760">
      <c r="B760" s="40"/>
      <c r="O760" s="221"/>
    </row>
    <row r="761">
      <c r="B761" s="40"/>
      <c r="O761" s="221"/>
    </row>
    <row r="762">
      <c r="B762" s="40"/>
      <c r="O762" s="221"/>
    </row>
    <row r="763">
      <c r="B763" s="40"/>
      <c r="O763" s="221"/>
    </row>
    <row r="764">
      <c r="B764" s="40"/>
      <c r="O764" s="221"/>
    </row>
    <row r="765">
      <c r="B765" s="40"/>
      <c r="O765" s="221"/>
    </row>
    <row r="766">
      <c r="B766" s="40"/>
      <c r="O766" s="221"/>
    </row>
    <row r="767">
      <c r="B767" s="40"/>
      <c r="O767" s="221"/>
    </row>
    <row r="768">
      <c r="B768" s="40"/>
      <c r="O768" s="221"/>
    </row>
    <row r="769">
      <c r="B769" s="40"/>
      <c r="O769" s="221"/>
    </row>
    <row r="770">
      <c r="B770" s="40"/>
      <c r="O770" s="221"/>
    </row>
    <row r="771">
      <c r="B771" s="40"/>
      <c r="O771" s="221"/>
    </row>
    <row r="772">
      <c r="B772" s="40"/>
      <c r="O772" s="221"/>
    </row>
    <row r="773">
      <c r="B773" s="40"/>
      <c r="O773" s="221"/>
    </row>
    <row r="774">
      <c r="B774" s="40"/>
      <c r="O774" s="221"/>
    </row>
    <row r="775">
      <c r="B775" s="40"/>
      <c r="O775" s="221"/>
    </row>
    <row r="776">
      <c r="B776" s="40"/>
      <c r="O776" s="221"/>
    </row>
    <row r="777">
      <c r="B777" s="40"/>
      <c r="O777" s="221"/>
    </row>
    <row r="778">
      <c r="B778" s="40"/>
      <c r="O778" s="221"/>
    </row>
    <row r="779">
      <c r="B779" s="40"/>
      <c r="O779" s="221"/>
    </row>
    <row r="780">
      <c r="B780" s="40"/>
      <c r="O780" s="221"/>
    </row>
    <row r="781">
      <c r="B781" s="40"/>
      <c r="O781" s="221"/>
    </row>
    <row r="782">
      <c r="B782" s="40"/>
      <c r="O782" s="221"/>
    </row>
    <row r="783">
      <c r="B783" s="40"/>
      <c r="O783" s="221"/>
    </row>
    <row r="784">
      <c r="B784" s="40"/>
      <c r="O784" s="221"/>
    </row>
    <row r="785">
      <c r="B785" s="40"/>
      <c r="O785" s="221"/>
    </row>
    <row r="786">
      <c r="B786" s="40"/>
      <c r="O786" s="221"/>
    </row>
    <row r="787">
      <c r="B787" s="40"/>
      <c r="O787" s="221"/>
    </row>
    <row r="788">
      <c r="B788" s="40"/>
      <c r="O788" s="221"/>
    </row>
    <row r="789">
      <c r="B789" s="40"/>
      <c r="O789" s="221"/>
    </row>
    <row r="790">
      <c r="B790" s="40"/>
      <c r="O790" s="221"/>
    </row>
    <row r="791">
      <c r="B791" s="40"/>
      <c r="O791" s="221"/>
    </row>
    <row r="792">
      <c r="B792" s="40"/>
      <c r="O792" s="221"/>
    </row>
    <row r="793">
      <c r="B793" s="40"/>
      <c r="O793" s="221"/>
    </row>
    <row r="794">
      <c r="B794" s="40"/>
      <c r="O794" s="221"/>
    </row>
    <row r="795">
      <c r="B795" s="40"/>
      <c r="O795" s="221"/>
    </row>
    <row r="796">
      <c r="B796" s="40"/>
      <c r="O796" s="221"/>
    </row>
    <row r="797">
      <c r="B797" s="40"/>
      <c r="O797" s="221"/>
    </row>
    <row r="798">
      <c r="B798" s="40"/>
      <c r="O798" s="221"/>
    </row>
    <row r="799">
      <c r="B799" s="40"/>
      <c r="O799" s="221"/>
    </row>
    <row r="800">
      <c r="B800" s="40"/>
      <c r="O800" s="221"/>
    </row>
    <row r="801">
      <c r="B801" s="40"/>
      <c r="O801" s="221"/>
    </row>
    <row r="802">
      <c r="B802" s="40"/>
      <c r="O802" s="221"/>
    </row>
    <row r="803">
      <c r="B803" s="40"/>
      <c r="O803" s="221"/>
    </row>
    <row r="804">
      <c r="B804" s="40"/>
      <c r="O804" s="221"/>
    </row>
    <row r="805">
      <c r="B805" s="40"/>
      <c r="O805" s="221"/>
    </row>
    <row r="806">
      <c r="B806" s="40"/>
      <c r="O806" s="221"/>
    </row>
    <row r="807">
      <c r="B807" s="40"/>
      <c r="O807" s="221"/>
    </row>
    <row r="808">
      <c r="B808" s="40"/>
      <c r="O808" s="221"/>
    </row>
    <row r="809">
      <c r="B809" s="40"/>
      <c r="O809" s="221"/>
    </row>
    <row r="810">
      <c r="B810" s="40"/>
      <c r="O810" s="221"/>
    </row>
    <row r="811">
      <c r="B811" s="40"/>
      <c r="O811" s="221"/>
    </row>
    <row r="812">
      <c r="B812" s="40"/>
      <c r="O812" s="221"/>
    </row>
    <row r="813">
      <c r="B813" s="40"/>
      <c r="O813" s="221"/>
    </row>
    <row r="814">
      <c r="B814" s="40"/>
      <c r="O814" s="221"/>
    </row>
    <row r="815">
      <c r="B815" s="40"/>
      <c r="O815" s="221"/>
    </row>
    <row r="816">
      <c r="B816" s="40"/>
      <c r="O816" s="221"/>
    </row>
    <row r="817">
      <c r="B817" s="40"/>
      <c r="O817" s="221"/>
    </row>
    <row r="818">
      <c r="B818" s="40"/>
      <c r="O818" s="221"/>
    </row>
    <row r="819">
      <c r="B819" s="40"/>
      <c r="O819" s="221"/>
    </row>
    <row r="820">
      <c r="B820" s="40"/>
      <c r="O820" s="221"/>
    </row>
    <row r="821">
      <c r="B821" s="40"/>
      <c r="O821" s="221"/>
    </row>
    <row r="822">
      <c r="B822" s="40"/>
      <c r="O822" s="221"/>
    </row>
    <row r="823">
      <c r="B823" s="40"/>
      <c r="O823" s="221"/>
    </row>
    <row r="824">
      <c r="B824" s="40"/>
      <c r="O824" s="221"/>
    </row>
    <row r="825">
      <c r="B825" s="40"/>
      <c r="O825" s="221"/>
    </row>
    <row r="826">
      <c r="B826" s="40"/>
      <c r="O826" s="221"/>
    </row>
    <row r="827">
      <c r="B827" s="40"/>
      <c r="O827" s="221"/>
    </row>
    <row r="828">
      <c r="B828" s="40"/>
      <c r="O828" s="221"/>
    </row>
    <row r="829">
      <c r="B829" s="40"/>
      <c r="O829" s="221"/>
    </row>
    <row r="830">
      <c r="B830" s="40"/>
      <c r="O830" s="221"/>
    </row>
    <row r="831">
      <c r="B831" s="40"/>
      <c r="O831" s="221"/>
    </row>
    <row r="832">
      <c r="B832" s="40"/>
      <c r="O832" s="221"/>
    </row>
    <row r="833">
      <c r="B833" s="40"/>
      <c r="O833" s="221"/>
    </row>
    <row r="834">
      <c r="B834" s="40"/>
      <c r="O834" s="221"/>
    </row>
    <row r="835">
      <c r="B835" s="40"/>
      <c r="O835" s="221"/>
    </row>
    <row r="836">
      <c r="B836" s="40"/>
      <c r="O836" s="221"/>
    </row>
    <row r="837">
      <c r="B837" s="40"/>
      <c r="O837" s="221"/>
    </row>
    <row r="838">
      <c r="B838" s="40"/>
      <c r="O838" s="221"/>
    </row>
    <row r="839">
      <c r="B839" s="40"/>
      <c r="O839" s="221"/>
    </row>
    <row r="840">
      <c r="B840" s="40"/>
      <c r="O840" s="221"/>
    </row>
    <row r="841">
      <c r="B841" s="40"/>
      <c r="O841" s="221"/>
    </row>
    <row r="842">
      <c r="B842" s="40"/>
      <c r="O842" s="221"/>
    </row>
    <row r="843">
      <c r="B843" s="40"/>
      <c r="O843" s="221"/>
    </row>
    <row r="844">
      <c r="B844" s="40"/>
      <c r="O844" s="221"/>
    </row>
    <row r="845">
      <c r="B845" s="40"/>
      <c r="O845" s="221"/>
    </row>
    <row r="846">
      <c r="B846" s="40"/>
      <c r="O846" s="221"/>
    </row>
    <row r="847">
      <c r="B847" s="40"/>
      <c r="O847" s="221"/>
    </row>
    <row r="848">
      <c r="B848" s="40"/>
      <c r="O848" s="221"/>
    </row>
    <row r="849">
      <c r="B849" s="40"/>
      <c r="O849" s="221"/>
    </row>
    <row r="850">
      <c r="B850" s="40"/>
      <c r="O850" s="221"/>
    </row>
    <row r="851">
      <c r="B851" s="40"/>
      <c r="O851" s="221"/>
    </row>
    <row r="852">
      <c r="B852" s="40"/>
      <c r="O852" s="221"/>
    </row>
    <row r="853">
      <c r="B853" s="40"/>
      <c r="O853" s="221"/>
    </row>
    <row r="854">
      <c r="B854" s="40"/>
      <c r="O854" s="221"/>
    </row>
    <row r="855">
      <c r="B855" s="40"/>
      <c r="O855" s="221"/>
    </row>
    <row r="856">
      <c r="B856" s="40"/>
      <c r="O856" s="221"/>
    </row>
    <row r="857">
      <c r="B857" s="40"/>
      <c r="O857" s="221"/>
    </row>
    <row r="858">
      <c r="B858" s="40"/>
      <c r="O858" s="221"/>
    </row>
    <row r="859">
      <c r="B859" s="40"/>
      <c r="O859" s="221"/>
    </row>
    <row r="860">
      <c r="B860" s="40"/>
      <c r="O860" s="221"/>
    </row>
    <row r="861">
      <c r="B861" s="40"/>
      <c r="O861" s="221"/>
    </row>
    <row r="862">
      <c r="B862" s="40"/>
      <c r="O862" s="221"/>
    </row>
    <row r="863">
      <c r="B863" s="40"/>
      <c r="O863" s="221"/>
    </row>
    <row r="864">
      <c r="B864" s="40"/>
      <c r="O864" s="221"/>
    </row>
    <row r="865">
      <c r="B865" s="40"/>
      <c r="O865" s="221"/>
    </row>
    <row r="866">
      <c r="B866" s="40"/>
      <c r="O866" s="221"/>
    </row>
    <row r="867">
      <c r="B867" s="40"/>
      <c r="O867" s="221"/>
    </row>
    <row r="868">
      <c r="B868" s="40"/>
      <c r="O868" s="221"/>
    </row>
    <row r="869">
      <c r="B869" s="40"/>
      <c r="O869" s="221"/>
    </row>
    <row r="870">
      <c r="B870" s="40"/>
      <c r="O870" s="221"/>
    </row>
    <row r="871">
      <c r="B871" s="40"/>
      <c r="O871" s="221"/>
    </row>
    <row r="872">
      <c r="B872" s="40"/>
      <c r="O872" s="221"/>
    </row>
    <row r="873">
      <c r="B873" s="40"/>
      <c r="O873" s="221"/>
    </row>
    <row r="874">
      <c r="B874" s="40"/>
      <c r="O874" s="221"/>
    </row>
    <row r="875">
      <c r="B875" s="40"/>
      <c r="O875" s="221"/>
    </row>
    <row r="876">
      <c r="B876" s="40"/>
      <c r="O876" s="221"/>
    </row>
    <row r="877">
      <c r="B877" s="40"/>
      <c r="O877" s="221"/>
    </row>
    <row r="878">
      <c r="B878" s="40"/>
      <c r="O878" s="221"/>
    </row>
    <row r="879">
      <c r="B879" s="40"/>
      <c r="O879" s="221"/>
    </row>
    <row r="880">
      <c r="B880" s="40"/>
      <c r="O880" s="221"/>
    </row>
    <row r="881">
      <c r="B881" s="40"/>
      <c r="O881" s="221"/>
    </row>
    <row r="882">
      <c r="B882" s="40"/>
      <c r="O882" s="221"/>
    </row>
    <row r="883">
      <c r="B883" s="40"/>
      <c r="O883" s="221"/>
    </row>
    <row r="884">
      <c r="B884" s="40"/>
      <c r="O884" s="221"/>
    </row>
    <row r="885">
      <c r="B885" s="40"/>
      <c r="O885" s="221"/>
    </row>
    <row r="886">
      <c r="B886" s="40"/>
      <c r="O886" s="221"/>
    </row>
    <row r="887">
      <c r="B887" s="40"/>
      <c r="O887" s="221"/>
    </row>
    <row r="888">
      <c r="B888" s="40"/>
      <c r="O888" s="221"/>
    </row>
    <row r="889">
      <c r="B889" s="40"/>
      <c r="O889" s="221"/>
    </row>
    <row r="890">
      <c r="B890" s="40"/>
      <c r="O890" s="221"/>
    </row>
    <row r="891">
      <c r="B891" s="40"/>
      <c r="O891" s="221"/>
    </row>
    <row r="892">
      <c r="B892" s="40"/>
      <c r="O892" s="221"/>
    </row>
    <row r="893">
      <c r="B893" s="40"/>
      <c r="O893" s="221"/>
    </row>
    <row r="894">
      <c r="B894" s="40"/>
      <c r="O894" s="221"/>
    </row>
    <row r="895">
      <c r="B895" s="40"/>
      <c r="O895" s="221"/>
    </row>
    <row r="896">
      <c r="B896" s="40"/>
      <c r="O896" s="221"/>
    </row>
    <row r="897">
      <c r="B897" s="40"/>
      <c r="O897" s="221"/>
    </row>
    <row r="898">
      <c r="B898" s="40"/>
      <c r="O898" s="221"/>
    </row>
    <row r="899">
      <c r="B899" s="40"/>
      <c r="O899" s="221"/>
    </row>
    <row r="900">
      <c r="B900" s="40"/>
      <c r="O900" s="221"/>
    </row>
    <row r="901">
      <c r="B901" s="40"/>
      <c r="O901" s="221"/>
    </row>
    <row r="902">
      <c r="B902" s="40"/>
      <c r="O902" s="221"/>
    </row>
    <row r="903">
      <c r="B903" s="40"/>
      <c r="O903" s="221"/>
    </row>
    <row r="904">
      <c r="B904" s="40"/>
      <c r="O904" s="221"/>
    </row>
    <row r="905">
      <c r="B905" s="40"/>
      <c r="O905" s="221"/>
    </row>
    <row r="906">
      <c r="B906" s="40"/>
      <c r="O906" s="221"/>
    </row>
    <row r="907">
      <c r="B907" s="40"/>
      <c r="O907" s="221"/>
    </row>
    <row r="908">
      <c r="B908" s="40"/>
      <c r="O908" s="221"/>
    </row>
    <row r="909">
      <c r="B909" s="40"/>
      <c r="O909" s="221"/>
    </row>
    <row r="910">
      <c r="B910" s="40"/>
      <c r="O910" s="221"/>
    </row>
    <row r="911">
      <c r="B911" s="40"/>
      <c r="O911" s="221"/>
    </row>
    <row r="912">
      <c r="B912" s="40"/>
      <c r="O912" s="221"/>
    </row>
    <row r="913">
      <c r="B913" s="40"/>
      <c r="O913" s="221"/>
    </row>
    <row r="914">
      <c r="B914" s="40"/>
      <c r="O914" s="221"/>
    </row>
    <row r="915">
      <c r="B915" s="40"/>
      <c r="O915" s="221"/>
    </row>
    <row r="916">
      <c r="B916" s="40"/>
      <c r="O916" s="221"/>
    </row>
    <row r="917">
      <c r="B917" s="40"/>
      <c r="O917" s="221"/>
    </row>
    <row r="918">
      <c r="B918" s="40"/>
      <c r="O918" s="221"/>
    </row>
    <row r="919">
      <c r="B919" s="40"/>
      <c r="O919" s="221"/>
    </row>
    <row r="920">
      <c r="B920" s="40"/>
      <c r="O920" s="221"/>
    </row>
    <row r="921">
      <c r="B921" s="40"/>
      <c r="O921" s="221"/>
    </row>
    <row r="922">
      <c r="B922" s="40"/>
      <c r="O922" s="221"/>
    </row>
    <row r="923">
      <c r="B923" s="40"/>
      <c r="O923" s="221"/>
    </row>
    <row r="924">
      <c r="B924" s="40"/>
      <c r="O924" s="221"/>
    </row>
    <row r="925">
      <c r="B925" s="40"/>
      <c r="O925" s="221"/>
    </row>
    <row r="926">
      <c r="B926" s="40"/>
      <c r="O926" s="221"/>
    </row>
    <row r="927">
      <c r="B927" s="40"/>
      <c r="O927" s="221"/>
    </row>
    <row r="928">
      <c r="B928" s="40"/>
      <c r="O928" s="221"/>
    </row>
    <row r="929">
      <c r="B929" s="40"/>
      <c r="O929" s="221"/>
    </row>
    <row r="930">
      <c r="B930" s="40"/>
      <c r="O930" s="221"/>
    </row>
    <row r="931">
      <c r="B931" s="40"/>
      <c r="O931" s="221"/>
    </row>
    <row r="932">
      <c r="B932" s="40"/>
      <c r="O932" s="221"/>
    </row>
    <row r="933">
      <c r="B933" s="40"/>
      <c r="O933" s="221"/>
    </row>
    <row r="934">
      <c r="B934" s="40"/>
      <c r="O934" s="221"/>
    </row>
    <row r="935">
      <c r="B935" s="40"/>
      <c r="O935" s="221"/>
    </row>
    <row r="936">
      <c r="B936" s="40"/>
      <c r="O936" s="221"/>
    </row>
    <row r="937">
      <c r="B937" s="40"/>
      <c r="O937" s="221"/>
    </row>
    <row r="938">
      <c r="B938" s="40"/>
      <c r="O938" s="221"/>
    </row>
    <row r="939">
      <c r="B939" s="40"/>
      <c r="O939" s="221"/>
    </row>
    <row r="940">
      <c r="B940" s="40"/>
      <c r="O940" s="221"/>
    </row>
    <row r="941">
      <c r="B941" s="40"/>
      <c r="O941" s="221"/>
    </row>
    <row r="942">
      <c r="B942" s="40"/>
      <c r="O942" s="221"/>
    </row>
    <row r="943">
      <c r="B943" s="40"/>
      <c r="O943" s="221"/>
    </row>
    <row r="944">
      <c r="B944" s="40"/>
      <c r="O944" s="221"/>
    </row>
    <row r="945">
      <c r="B945" s="40"/>
      <c r="O945" s="221"/>
    </row>
    <row r="946">
      <c r="B946" s="40"/>
      <c r="O946" s="221"/>
    </row>
    <row r="947">
      <c r="B947" s="40"/>
      <c r="O947" s="221"/>
    </row>
    <row r="948">
      <c r="B948" s="40"/>
      <c r="O948" s="221"/>
    </row>
    <row r="949">
      <c r="B949" s="40"/>
      <c r="O949" s="221"/>
    </row>
    <row r="950">
      <c r="B950" s="40"/>
      <c r="O950" s="221"/>
    </row>
    <row r="951">
      <c r="B951" s="40"/>
      <c r="O951" s="221"/>
    </row>
    <row r="952">
      <c r="B952" s="40"/>
      <c r="O952" s="221"/>
    </row>
    <row r="953">
      <c r="B953" s="40"/>
      <c r="O953" s="221"/>
    </row>
    <row r="954">
      <c r="B954" s="40"/>
      <c r="O954" s="221"/>
    </row>
    <row r="955">
      <c r="B955" s="40"/>
      <c r="O955" s="221"/>
    </row>
    <row r="956">
      <c r="B956" s="40"/>
      <c r="O956" s="221"/>
    </row>
    <row r="957">
      <c r="B957" s="40"/>
      <c r="O957" s="221"/>
    </row>
    <row r="958">
      <c r="B958" s="40"/>
      <c r="O958" s="221"/>
    </row>
    <row r="959">
      <c r="B959" s="40"/>
      <c r="O959" s="221"/>
    </row>
    <row r="960">
      <c r="B960" s="40"/>
      <c r="O960" s="221"/>
    </row>
    <row r="961">
      <c r="B961" s="40"/>
      <c r="O961" s="221"/>
    </row>
    <row r="962">
      <c r="B962" s="40"/>
      <c r="O962" s="221"/>
    </row>
    <row r="963">
      <c r="B963" s="40"/>
      <c r="O963" s="221"/>
    </row>
    <row r="964">
      <c r="B964" s="40"/>
      <c r="O964" s="221"/>
    </row>
    <row r="965">
      <c r="B965" s="40"/>
      <c r="O965" s="221"/>
    </row>
    <row r="966">
      <c r="B966" s="40"/>
      <c r="O966" s="221"/>
    </row>
    <row r="967">
      <c r="B967" s="40"/>
      <c r="O967" s="221"/>
    </row>
    <row r="968">
      <c r="B968" s="40"/>
      <c r="O968" s="221"/>
    </row>
    <row r="969">
      <c r="B969" s="40"/>
      <c r="O969" s="221"/>
    </row>
    <row r="970">
      <c r="B970" s="40"/>
      <c r="O970" s="221"/>
    </row>
    <row r="971">
      <c r="B971" s="40"/>
      <c r="O971" s="221"/>
    </row>
    <row r="972">
      <c r="B972" s="40"/>
      <c r="O972" s="221"/>
    </row>
    <row r="973">
      <c r="B973" s="40"/>
      <c r="O973" s="221"/>
    </row>
    <row r="974">
      <c r="B974" s="40"/>
      <c r="O974" s="221"/>
    </row>
    <row r="975">
      <c r="B975" s="40"/>
      <c r="O975" s="221"/>
    </row>
    <row r="976">
      <c r="B976" s="40"/>
      <c r="O976" s="221"/>
    </row>
    <row r="977">
      <c r="B977" s="40"/>
      <c r="O977" s="221"/>
    </row>
    <row r="978">
      <c r="B978" s="40"/>
      <c r="O978" s="221"/>
    </row>
    <row r="979">
      <c r="B979" s="40"/>
      <c r="O979" s="221"/>
    </row>
    <row r="980">
      <c r="B980" s="40"/>
      <c r="O980" s="221"/>
    </row>
    <row r="981">
      <c r="B981" s="40"/>
      <c r="O981" s="221"/>
    </row>
    <row r="982">
      <c r="B982" s="40"/>
      <c r="O982" s="221"/>
    </row>
    <row r="983">
      <c r="B983" s="40"/>
      <c r="O983" s="221"/>
    </row>
    <row r="984">
      <c r="B984" s="40"/>
      <c r="O984" s="221"/>
    </row>
    <row r="985">
      <c r="B985" s="40"/>
      <c r="O985" s="221"/>
    </row>
    <row r="986">
      <c r="B986" s="40"/>
      <c r="O986" s="221"/>
    </row>
    <row r="987">
      <c r="B987" s="40"/>
      <c r="O987" s="221"/>
    </row>
    <row r="988">
      <c r="B988" s="40"/>
      <c r="O988" s="221"/>
    </row>
    <row r="989">
      <c r="B989" s="40"/>
      <c r="O989" s="221"/>
    </row>
    <row r="990">
      <c r="B990" s="40"/>
      <c r="O990" s="221"/>
    </row>
    <row r="991">
      <c r="B991" s="40"/>
      <c r="O991" s="221"/>
    </row>
    <row r="992">
      <c r="B992" s="40"/>
      <c r="O992" s="221"/>
    </row>
    <row r="993">
      <c r="B993" s="40"/>
      <c r="O993" s="221"/>
    </row>
  </sheetData>
  <mergeCells count="8">
    <mergeCell ref="KS1:KT1"/>
    <mergeCell ref="B2:B6"/>
    <mergeCell ref="B7:B13"/>
    <mergeCell ref="B14:B20"/>
    <mergeCell ref="B21:B26"/>
    <mergeCell ref="B27:B33"/>
    <mergeCell ref="B34:B41"/>
    <mergeCell ref="B42:B47"/>
  </mergeCells>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9" t="s">
        <v>685</v>
      </c>
      <c r="B1" s="222" t="s">
        <v>686</v>
      </c>
      <c r="C1" s="222" t="s">
        <v>687</v>
      </c>
      <c r="D1" s="222" t="s">
        <v>688</v>
      </c>
      <c r="E1" s="222" t="s">
        <v>689</v>
      </c>
      <c r="F1" s="222" t="s">
        <v>690</v>
      </c>
      <c r="G1" s="222" t="s">
        <v>691</v>
      </c>
      <c r="H1" s="222" t="s">
        <v>692</v>
      </c>
      <c r="I1" s="222" t="s">
        <v>693</v>
      </c>
      <c r="J1" s="222" t="s">
        <v>694</v>
      </c>
      <c r="K1" s="222" t="s">
        <v>695</v>
      </c>
      <c r="L1" s="222" t="s">
        <v>696</v>
      </c>
      <c r="M1" s="222" t="s">
        <v>697</v>
      </c>
      <c r="N1" s="222" t="s">
        <v>698</v>
      </c>
      <c r="O1" s="222" t="s">
        <v>699</v>
      </c>
      <c r="P1" s="222" t="s">
        <v>700</v>
      </c>
      <c r="Q1" s="222" t="s">
        <v>701</v>
      </c>
      <c r="R1" s="222" t="s">
        <v>702</v>
      </c>
      <c r="S1" s="222" t="s">
        <v>703</v>
      </c>
      <c r="T1" s="222" t="s">
        <v>704</v>
      </c>
      <c r="U1" s="222" t="s">
        <v>705</v>
      </c>
      <c r="V1" s="222" t="s">
        <v>706</v>
      </c>
      <c r="W1" s="222" t="s">
        <v>707</v>
      </c>
    </row>
    <row r="2">
      <c r="A2" s="222" t="s">
        <v>686</v>
      </c>
      <c r="B2" s="223">
        <v>1.0</v>
      </c>
      <c r="C2" s="223">
        <v>0.982614833045347</v>
      </c>
      <c r="D2" s="223">
        <v>0.958806226216251</v>
      </c>
      <c r="E2" s="223">
        <v>0.611018277908237</v>
      </c>
      <c r="F2" s="223">
        <v>0.00714146544641137</v>
      </c>
      <c r="G2" s="9">
        <v>0.666527854022914</v>
      </c>
      <c r="H2" s="223">
        <v>0.303206991511119</v>
      </c>
      <c r="I2" s="223">
        <v>0.942370713699745</v>
      </c>
      <c r="J2" s="9">
        <v>0.21174786275357</v>
      </c>
      <c r="K2" s="223">
        <v>0.670118731382393</v>
      </c>
      <c r="L2" s="223">
        <v>0.55776468365451</v>
      </c>
      <c r="M2" s="223">
        <v>0.201497184189149</v>
      </c>
      <c r="N2" s="9">
        <v>0.0970318157903801</v>
      </c>
      <c r="O2" s="9" t="s">
        <v>15</v>
      </c>
      <c r="P2" s="9" t="s">
        <v>15</v>
      </c>
      <c r="Q2" s="9" t="s">
        <v>15</v>
      </c>
      <c r="R2" s="9" t="s">
        <v>15</v>
      </c>
      <c r="S2" s="9" t="s">
        <v>15</v>
      </c>
      <c r="T2" s="9" t="s">
        <v>15</v>
      </c>
      <c r="U2" s="9" t="s">
        <v>15</v>
      </c>
      <c r="V2" s="9" t="s">
        <v>15</v>
      </c>
      <c r="W2" s="9" t="s">
        <v>15</v>
      </c>
    </row>
    <row r="3">
      <c r="A3" s="222" t="s">
        <v>687</v>
      </c>
      <c r="B3" s="9">
        <v>0.982614833045347</v>
      </c>
      <c r="C3" s="223">
        <v>1.0</v>
      </c>
      <c r="D3" s="223">
        <v>0.796308100439792</v>
      </c>
      <c r="E3" s="223">
        <v>0.993820968336279</v>
      </c>
      <c r="F3" s="223">
        <v>0.898817047262539</v>
      </c>
      <c r="G3" s="223">
        <v>0.462343345491791</v>
      </c>
      <c r="H3" s="223">
        <v>0.495653518657093</v>
      </c>
      <c r="I3" s="223">
        <v>0.494411680073313</v>
      </c>
      <c r="J3" s="9">
        <v>0.431895435895124</v>
      </c>
      <c r="K3" s="223">
        <v>0.909811812359348</v>
      </c>
      <c r="L3" s="223">
        <v>0.824760630917155</v>
      </c>
      <c r="M3" s="223">
        <v>0.762686610936821</v>
      </c>
      <c r="N3" s="9">
        <v>0.618955700892568</v>
      </c>
      <c r="O3" s="9" t="s">
        <v>15</v>
      </c>
      <c r="P3" s="9" t="s">
        <v>15</v>
      </c>
      <c r="Q3" s="9" t="s">
        <v>15</v>
      </c>
      <c r="R3" s="9" t="s">
        <v>15</v>
      </c>
      <c r="S3" s="9" t="s">
        <v>15</v>
      </c>
      <c r="T3" s="9" t="s">
        <v>15</v>
      </c>
      <c r="U3" s="9" t="s">
        <v>15</v>
      </c>
      <c r="V3" s="9" t="s">
        <v>15</v>
      </c>
      <c r="W3" s="9" t="s">
        <v>15</v>
      </c>
    </row>
    <row r="4">
      <c r="A4" s="222" t="s">
        <v>688</v>
      </c>
      <c r="B4" s="223">
        <v>0.958806226216251</v>
      </c>
      <c r="C4" s="9">
        <v>0.796308100439792</v>
      </c>
      <c r="D4" s="223">
        <v>1.0</v>
      </c>
      <c r="E4" s="223">
        <v>0.156830195940377</v>
      </c>
      <c r="F4" s="223">
        <v>0.957617122709094</v>
      </c>
      <c r="G4" s="223">
        <v>0.885143608760051</v>
      </c>
      <c r="H4" s="223">
        <v>0.868014819356569</v>
      </c>
      <c r="I4" s="223">
        <v>0.607984135396941</v>
      </c>
      <c r="J4" s="9">
        <v>0.633609295223625</v>
      </c>
      <c r="K4" s="223">
        <v>0.0749922590323446</v>
      </c>
      <c r="L4" s="223">
        <v>0.13727206140775</v>
      </c>
      <c r="M4" s="223">
        <v>0.439276748181743</v>
      </c>
      <c r="N4" s="9">
        <v>0.248596977916377</v>
      </c>
      <c r="O4" s="9" t="s">
        <v>15</v>
      </c>
      <c r="P4" s="9" t="s">
        <v>15</v>
      </c>
      <c r="Q4" s="9" t="s">
        <v>15</v>
      </c>
      <c r="R4" s="9" t="s">
        <v>15</v>
      </c>
      <c r="S4" s="9" t="s">
        <v>15</v>
      </c>
      <c r="T4" s="9" t="s">
        <v>15</v>
      </c>
      <c r="U4" s="9" t="s">
        <v>15</v>
      </c>
      <c r="V4" s="9" t="s">
        <v>15</v>
      </c>
      <c r="W4" s="9" t="s">
        <v>15</v>
      </c>
    </row>
    <row r="5">
      <c r="A5" s="222" t="s">
        <v>689</v>
      </c>
      <c r="B5" s="223">
        <v>0.611018277908237</v>
      </c>
      <c r="C5" s="223">
        <v>0.993820968336279</v>
      </c>
      <c r="D5" s="9">
        <v>0.156830195940377</v>
      </c>
      <c r="E5" s="223">
        <v>1.0</v>
      </c>
      <c r="F5" s="223">
        <v>0.0459366709999941</v>
      </c>
      <c r="G5" s="223">
        <v>0.563021027914286</v>
      </c>
      <c r="H5" s="223">
        <v>0.581791539131981</v>
      </c>
      <c r="I5" s="223">
        <v>0.128091657292028</v>
      </c>
      <c r="J5" s="9">
        <v>0.173842851400779</v>
      </c>
      <c r="K5" s="223">
        <v>0.00232754785595492</v>
      </c>
      <c r="L5" s="223">
        <v>0.721053301396585</v>
      </c>
      <c r="M5" s="223">
        <v>0.0285291447312776</v>
      </c>
      <c r="N5" s="9">
        <v>0.548793443131772</v>
      </c>
      <c r="O5" s="9" t="s">
        <v>15</v>
      </c>
      <c r="P5" s="9" t="s">
        <v>15</v>
      </c>
      <c r="Q5" s="9" t="s">
        <v>15</v>
      </c>
      <c r="R5" s="9" t="s">
        <v>15</v>
      </c>
      <c r="S5" s="9" t="s">
        <v>15</v>
      </c>
      <c r="T5" s="9" t="s">
        <v>15</v>
      </c>
      <c r="U5" s="9" t="s">
        <v>15</v>
      </c>
      <c r="V5" s="9" t="s">
        <v>15</v>
      </c>
      <c r="W5" s="9" t="s">
        <v>15</v>
      </c>
    </row>
    <row r="6">
      <c r="A6" s="222" t="s">
        <v>690</v>
      </c>
      <c r="B6" s="223">
        <v>0.00714146544641137</v>
      </c>
      <c r="C6" s="223">
        <v>0.898817047262539</v>
      </c>
      <c r="D6" s="223">
        <v>0.957617122709094</v>
      </c>
      <c r="E6" s="9">
        <v>0.0459366709999941</v>
      </c>
      <c r="F6" s="223">
        <v>1.0</v>
      </c>
      <c r="G6" s="223">
        <v>0.953445931759667</v>
      </c>
      <c r="H6" s="223">
        <v>0.453636251153369</v>
      </c>
      <c r="I6" s="223">
        <v>0.78377106703673</v>
      </c>
      <c r="J6" s="9">
        <v>0.143516225421399</v>
      </c>
      <c r="K6" s="223">
        <v>0.0271904060233328</v>
      </c>
      <c r="L6" s="223">
        <v>0.892206413437136</v>
      </c>
      <c r="M6" s="9">
        <v>0.334950106944692</v>
      </c>
      <c r="N6" s="9">
        <v>0.0115311931436716</v>
      </c>
      <c r="O6" s="9" t="s">
        <v>15</v>
      </c>
      <c r="P6" s="9" t="s">
        <v>15</v>
      </c>
      <c r="Q6" s="9" t="s">
        <v>15</v>
      </c>
      <c r="R6" s="9" t="s">
        <v>15</v>
      </c>
      <c r="S6" s="9" t="s">
        <v>15</v>
      </c>
      <c r="T6" s="9" t="s">
        <v>15</v>
      </c>
      <c r="U6" s="9" t="s">
        <v>15</v>
      </c>
      <c r="V6" s="9" t="s">
        <v>15</v>
      </c>
      <c r="W6" s="9" t="s">
        <v>15</v>
      </c>
    </row>
    <row r="7">
      <c r="A7" s="222" t="s">
        <v>691</v>
      </c>
      <c r="B7" s="223">
        <v>0.666527854022914</v>
      </c>
      <c r="C7" s="223">
        <v>0.462343345491791</v>
      </c>
      <c r="D7" s="223">
        <v>0.885143608760051</v>
      </c>
      <c r="E7" s="223">
        <v>0.563021027914286</v>
      </c>
      <c r="F7" s="9">
        <v>0.953445931759667</v>
      </c>
      <c r="G7" s="223">
        <v>1.0</v>
      </c>
      <c r="H7" s="223">
        <v>0.00319217123973949</v>
      </c>
      <c r="I7" s="223">
        <v>0.161177707697415</v>
      </c>
      <c r="J7" s="9">
        <v>0.940515043761228</v>
      </c>
      <c r="K7" s="223">
        <v>0.659177952589517</v>
      </c>
      <c r="L7" s="223">
        <v>0.637026141910262</v>
      </c>
      <c r="M7" s="9">
        <v>0.749923005859298</v>
      </c>
      <c r="N7" s="9">
        <v>0.553627444595374</v>
      </c>
      <c r="O7" s="9" t="s">
        <v>15</v>
      </c>
      <c r="P7" s="9" t="s">
        <v>15</v>
      </c>
      <c r="Q7" s="9" t="s">
        <v>15</v>
      </c>
      <c r="R7" s="9" t="s">
        <v>15</v>
      </c>
      <c r="S7" s="9" t="s">
        <v>15</v>
      </c>
      <c r="T7" s="9" t="s">
        <v>15</v>
      </c>
      <c r="U7" s="9" t="s">
        <v>15</v>
      </c>
      <c r="V7" s="9" t="s">
        <v>15</v>
      </c>
      <c r="W7" s="9" t="s">
        <v>15</v>
      </c>
    </row>
    <row r="8">
      <c r="A8" s="222" t="s">
        <v>692</v>
      </c>
      <c r="B8" s="223">
        <v>0.303206991511119</v>
      </c>
      <c r="C8" s="223">
        <v>0.495653518657093</v>
      </c>
      <c r="D8" s="223">
        <v>0.868014819356569</v>
      </c>
      <c r="E8" s="223">
        <v>0.581791539131981</v>
      </c>
      <c r="F8" s="223">
        <v>0.453636251153369</v>
      </c>
      <c r="G8" s="9">
        <v>0.00319217123973949</v>
      </c>
      <c r="H8" s="223">
        <v>1.0</v>
      </c>
      <c r="I8" s="223">
        <v>0.291711352751406</v>
      </c>
      <c r="J8" s="9">
        <v>0.784144561025985</v>
      </c>
      <c r="K8" s="223">
        <v>0.638005582751135</v>
      </c>
      <c r="L8" s="223">
        <v>0.613895363474311</v>
      </c>
      <c r="M8" s="9">
        <v>0.621656477405789</v>
      </c>
      <c r="N8" s="9">
        <v>0.258150335346012</v>
      </c>
      <c r="O8" s="9" t="s">
        <v>15</v>
      </c>
      <c r="P8" s="9" t="s">
        <v>15</v>
      </c>
      <c r="Q8" s="9" t="s">
        <v>15</v>
      </c>
      <c r="R8" s="9" t="s">
        <v>15</v>
      </c>
      <c r="S8" s="9" t="s">
        <v>15</v>
      </c>
      <c r="T8" s="9" t="s">
        <v>15</v>
      </c>
      <c r="U8" s="9" t="s">
        <v>15</v>
      </c>
      <c r="V8" s="9" t="s">
        <v>15</v>
      </c>
      <c r="W8" s="9" t="s">
        <v>15</v>
      </c>
    </row>
    <row r="9">
      <c r="A9" s="222" t="s">
        <v>693</v>
      </c>
      <c r="B9" s="223">
        <v>0.942370713699745</v>
      </c>
      <c r="C9" s="223">
        <v>0.494411680073313</v>
      </c>
      <c r="D9" s="223">
        <v>0.607984135396941</v>
      </c>
      <c r="E9" s="223">
        <v>0.128091657292028</v>
      </c>
      <c r="F9" s="223">
        <v>0.78377106703673</v>
      </c>
      <c r="G9" s="223">
        <v>0.161177707697415</v>
      </c>
      <c r="H9" s="9">
        <v>0.291711352751406</v>
      </c>
      <c r="I9" s="223">
        <v>1.0</v>
      </c>
      <c r="J9" s="9">
        <v>0.184211963850749</v>
      </c>
      <c r="K9" s="223">
        <v>0.226425027836041</v>
      </c>
      <c r="L9" s="223">
        <v>0.741042018837244</v>
      </c>
      <c r="M9" s="223">
        <v>0.207165231988579</v>
      </c>
      <c r="N9" s="9">
        <v>0.647845409741179</v>
      </c>
      <c r="O9" s="9" t="s">
        <v>15</v>
      </c>
      <c r="P9" s="9" t="s">
        <v>15</v>
      </c>
      <c r="Q9" s="9" t="s">
        <v>15</v>
      </c>
      <c r="R9" s="9" t="s">
        <v>15</v>
      </c>
      <c r="S9" s="9" t="s">
        <v>15</v>
      </c>
      <c r="T9" s="9" t="s">
        <v>15</v>
      </c>
      <c r="U9" s="9" t="s">
        <v>15</v>
      </c>
      <c r="V9" s="9" t="s">
        <v>15</v>
      </c>
      <c r="W9" s="9" t="s">
        <v>15</v>
      </c>
    </row>
    <row r="10">
      <c r="A10" s="222" t="s">
        <v>694</v>
      </c>
      <c r="B10" s="223">
        <v>0.21174786275357</v>
      </c>
      <c r="C10" s="223">
        <v>0.431895435895124</v>
      </c>
      <c r="D10" s="223">
        <v>0.633609295223625</v>
      </c>
      <c r="E10" s="223">
        <v>0.173842851400779</v>
      </c>
      <c r="F10" s="223">
        <v>0.143516225421399</v>
      </c>
      <c r="G10" s="223">
        <v>0.940515043761228</v>
      </c>
      <c r="H10" s="223">
        <v>0.784144561025985</v>
      </c>
      <c r="I10" s="9">
        <v>0.184211963850749</v>
      </c>
      <c r="J10" s="9">
        <v>1.0</v>
      </c>
      <c r="K10" s="223">
        <v>0.24065542164374</v>
      </c>
      <c r="L10" s="223">
        <v>0.845404630920616</v>
      </c>
      <c r="M10" s="9">
        <v>0.310632067691384</v>
      </c>
      <c r="N10" s="9">
        <v>0.0136099796544373</v>
      </c>
      <c r="O10" s="9" t="s">
        <v>15</v>
      </c>
      <c r="P10" s="9" t="s">
        <v>15</v>
      </c>
      <c r="Q10" s="9" t="s">
        <v>15</v>
      </c>
      <c r="R10" s="9" t="s">
        <v>15</v>
      </c>
      <c r="S10" s="9" t="s">
        <v>15</v>
      </c>
      <c r="T10" s="9" t="s">
        <v>15</v>
      </c>
      <c r="U10" s="9" t="s">
        <v>15</v>
      </c>
      <c r="V10" s="9" t="s">
        <v>15</v>
      </c>
      <c r="W10" s="9" t="s">
        <v>15</v>
      </c>
    </row>
    <row r="11">
      <c r="A11" s="222" t="s">
        <v>695</v>
      </c>
      <c r="B11" s="9">
        <v>0.670118731382393</v>
      </c>
      <c r="C11" s="9">
        <v>0.909811812359348</v>
      </c>
      <c r="D11" s="9">
        <v>0.0749922590323446</v>
      </c>
      <c r="E11" s="9">
        <v>0.00232754785595492</v>
      </c>
      <c r="F11" s="9">
        <v>0.0271904060233328</v>
      </c>
      <c r="G11" s="9">
        <v>0.659177952589517</v>
      </c>
      <c r="H11" s="9">
        <v>0.638005582751135</v>
      </c>
      <c r="I11" s="9">
        <v>0.226425027836041</v>
      </c>
      <c r="J11" s="9">
        <v>0.24065542164374</v>
      </c>
      <c r="K11" s="9">
        <v>1.0</v>
      </c>
      <c r="L11" s="9">
        <v>0.548729090645443</v>
      </c>
      <c r="M11" s="9">
        <v>0.0522279077880634</v>
      </c>
      <c r="N11" s="9">
        <v>0.453488110685258</v>
      </c>
      <c r="O11" s="9" t="s">
        <v>15</v>
      </c>
      <c r="P11" s="9" t="s">
        <v>15</v>
      </c>
      <c r="Q11" s="9" t="s">
        <v>15</v>
      </c>
      <c r="R11" s="9" t="s">
        <v>15</v>
      </c>
      <c r="S11" s="9" t="s">
        <v>15</v>
      </c>
      <c r="T11" s="9" t="s">
        <v>15</v>
      </c>
      <c r="U11" s="9" t="s">
        <v>15</v>
      </c>
      <c r="V11" s="9" t="s">
        <v>15</v>
      </c>
      <c r="W11" s="9" t="s">
        <v>15</v>
      </c>
    </row>
    <row r="12">
      <c r="A12" s="222" t="s">
        <v>696</v>
      </c>
      <c r="B12" s="223">
        <v>0.55776468365451</v>
      </c>
      <c r="C12" s="223">
        <v>0.824760630917155</v>
      </c>
      <c r="D12" s="223">
        <v>0.13727206140775</v>
      </c>
      <c r="E12" s="223">
        <v>0.721053301396585</v>
      </c>
      <c r="F12" s="223">
        <v>0.892206413437136</v>
      </c>
      <c r="G12" s="223">
        <v>0.637026141910262</v>
      </c>
      <c r="H12" s="223">
        <v>0.613895363474311</v>
      </c>
      <c r="I12" s="223">
        <v>0.741042018837244</v>
      </c>
      <c r="J12" s="9">
        <v>0.845404630920616</v>
      </c>
      <c r="K12" s="9">
        <v>0.548729090645443</v>
      </c>
      <c r="L12" s="223">
        <v>1.0</v>
      </c>
      <c r="M12" s="223">
        <v>0.466117973152245</v>
      </c>
      <c r="N12" s="9">
        <v>0.163408744096354</v>
      </c>
      <c r="O12" s="9" t="s">
        <v>15</v>
      </c>
      <c r="P12" s="9" t="s">
        <v>15</v>
      </c>
      <c r="Q12" s="9" t="s">
        <v>15</v>
      </c>
      <c r="R12" s="9" t="s">
        <v>15</v>
      </c>
      <c r="S12" s="9" t="s">
        <v>15</v>
      </c>
      <c r="T12" s="9" t="s">
        <v>15</v>
      </c>
      <c r="U12" s="9" t="s">
        <v>15</v>
      </c>
      <c r="V12" s="9" t="s">
        <v>15</v>
      </c>
      <c r="W12" s="9" t="s">
        <v>15</v>
      </c>
    </row>
    <row r="13">
      <c r="A13" s="222" t="s">
        <v>697</v>
      </c>
      <c r="B13" s="223">
        <v>0.201497184189149</v>
      </c>
      <c r="C13" s="223">
        <v>0.762686610936821</v>
      </c>
      <c r="D13" s="223">
        <v>0.439276748181743</v>
      </c>
      <c r="E13" s="223">
        <v>0.0285291447312776</v>
      </c>
      <c r="F13" s="223">
        <v>0.334950106944692</v>
      </c>
      <c r="G13" s="223">
        <v>0.749923005859298</v>
      </c>
      <c r="H13" s="223">
        <v>0.621656477405789</v>
      </c>
      <c r="I13" s="223">
        <v>0.207165231988579</v>
      </c>
      <c r="J13" s="9">
        <v>0.310632067691384</v>
      </c>
      <c r="K13" s="223">
        <v>0.0522279077880634</v>
      </c>
      <c r="L13" s="9">
        <v>0.466117973152245</v>
      </c>
      <c r="M13" s="223">
        <v>1.0</v>
      </c>
      <c r="N13" s="9">
        <v>0.540088291305017</v>
      </c>
      <c r="O13" s="9" t="s">
        <v>15</v>
      </c>
      <c r="P13" s="9" t="s">
        <v>15</v>
      </c>
      <c r="Q13" s="9" t="s">
        <v>15</v>
      </c>
      <c r="R13" s="9" t="s">
        <v>15</v>
      </c>
      <c r="S13" s="9" t="s">
        <v>15</v>
      </c>
      <c r="T13" s="9" t="s">
        <v>15</v>
      </c>
      <c r="U13" s="9" t="s">
        <v>15</v>
      </c>
      <c r="V13" s="9" t="s">
        <v>15</v>
      </c>
      <c r="W13" s="9" t="s">
        <v>15</v>
      </c>
    </row>
    <row r="14">
      <c r="A14" s="222" t="s">
        <v>698</v>
      </c>
      <c r="B14" s="223">
        <v>0.0970318157903801</v>
      </c>
      <c r="C14" s="223">
        <v>0.618955700892568</v>
      </c>
      <c r="D14" s="223">
        <v>0.248596977916377</v>
      </c>
      <c r="E14" s="9">
        <v>0.548793443131772</v>
      </c>
      <c r="F14" s="9">
        <v>0.0115311931436716</v>
      </c>
      <c r="G14" s="9">
        <v>0.553627444595374</v>
      </c>
      <c r="H14" s="223">
        <v>0.258150335346012</v>
      </c>
      <c r="I14" s="9">
        <v>0.647845409741179</v>
      </c>
      <c r="J14" s="9">
        <v>0.0136099796544373</v>
      </c>
      <c r="K14" s="223">
        <v>0.453488110685258</v>
      </c>
      <c r="L14" s="223">
        <v>0.163408744096354</v>
      </c>
      <c r="M14" s="9">
        <v>0.540088291305017</v>
      </c>
      <c r="N14" s="9">
        <v>1.0</v>
      </c>
      <c r="O14" s="9" t="s">
        <v>15</v>
      </c>
      <c r="P14" s="9" t="s">
        <v>15</v>
      </c>
      <c r="Q14" s="9" t="s">
        <v>15</v>
      </c>
      <c r="R14" s="9" t="s">
        <v>15</v>
      </c>
      <c r="S14" s="9" t="s">
        <v>15</v>
      </c>
      <c r="T14" s="9" t="s">
        <v>15</v>
      </c>
      <c r="U14" s="9" t="s">
        <v>15</v>
      </c>
      <c r="V14" s="9" t="s">
        <v>15</v>
      </c>
      <c r="W14" s="9" t="s">
        <v>15</v>
      </c>
    </row>
    <row r="15">
      <c r="A15" s="222" t="s">
        <v>699</v>
      </c>
      <c r="B15" s="9" t="s">
        <v>15</v>
      </c>
      <c r="C15" s="9" t="s">
        <v>15</v>
      </c>
      <c r="D15" s="9" t="s">
        <v>15</v>
      </c>
      <c r="E15" s="9" t="s">
        <v>15</v>
      </c>
      <c r="F15" s="9" t="s">
        <v>15</v>
      </c>
      <c r="G15" s="9" t="s">
        <v>15</v>
      </c>
      <c r="H15" s="9" t="s">
        <v>15</v>
      </c>
      <c r="I15" s="9" t="s">
        <v>15</v>
      </c>
      <c r="J15" s="9" t="s">
        <v>15</v>
      </c>
      <c r="K15" s="9" t="s">
        <v>15</v>
      </c>
      <c r="L15" s="9" t="s">
        <v>15</v>
      </c>
      <c r="M15" s="9" t="s">
        <v>15</v>
      </c>
      <c r="N15" s="9" t="s">
        <v>15</v>
      </c>
      <c r="O15" s="9" t="s">
        <v>15</v>
      </c>
      <c r="P15" s="9" t="s">
        <v>15</v>
      </c>
      <c r="Q15" s="9" t="s">
        <v>15</v>
      </c>
      <c r="R15" s="9" t="s">
        <v>15</v>
      </c>
      <c r="S15" s="9" t="s">
        <v>15</v>
      </c>
      <c r="T15" s="9" t="s">
        <v>15</v>
      </c>
      <c r="U15" s="9" t="s">
        <v>15</v>
      </c>
      <c r="V15" s="9" t="s">
        <v>15</v>
      </c>
      <c r="W15" s="9" t="s">
        <v>15</v>
      </c>
    </row>
    <row r="16">
      <c r="A16" s="222" t="s">
        <v>700</v>
      </c>
      <c r="B16" s="9" t="s">
        <v>15</v>
      </c>
      <c r="C16" s="9" t="s">
        <v>15</v>
      </c>
      <c r="D16" s="9" t="s">
        <v>15</v>
      </c>
      <c r="E16" s="9" t="s">
        <v>15</v>
      </c>
      <c r="F16" s="9" t="s">
        <v>15</v>
      </c>
      <c r="G16" s="9" t="s">
        <v>15</v>
      </c>
      <c r="H16" s="9" t="s">
        <v>15</v>
      </c>
      <c r="I16" s="9" t="s">
        <v>15</v>
      </c>
      <c r="J16" s="9" t="s">
        <v>15</v>
      </c>
      <c r="K16" s="9" t="s">
        <v>15</v>
      </c>
      <c r="L16" s="9" t="s">
        <v>15</v>
      </c>
      <c r="M16" s="9" t="s">
        <v>15</v>
      </c>
      <c r="N16" s="9" t="s">
        <v>15</v>
      </c>
      <c r="O16" s="9" t="s">
        <v>15</v>
      </c>
      <c r="P16" s="9" t="s">
        <v>15</v>
      </c>
      <c r="Q16" s="9" t="s">
        <v>15</v>
      </c>
      <c r="R16" s="9" t="s">
        <v>15</v>
      </c>
      <c r="S16" s="9" t="s">
        <v>15</v>
      </c>
      <c r="T16" s="9" t="s">
        <v>15</v>
      </c>
      <c r="U16" s="9" t="s">
        <v>15</v>
      </c>
      <c r="V16" s="9" t="s">
        <v>15</v>
      </c>
      <c r="W16" s="9" t="s">
        <v>15</v>
      </c>
    </row>
    <row r="17">
      <c r="A17" s="222" t="s">
        <v>701</v>
      </c>
      <c r="B17" s="9" t="s">
        <v>15</v>
      </c>
      <c r="C17" s="9" t="s">
        <v>15</v>
      </c>
      <c r="D17" s="9" t="s">
        <v>15</v>
      </c>
      <c r="E17" s="9" t="s">
        <v>15</v>
      </c>
      <c r="F17" s="9" t="s">
        <v>15</v>
      </c>
      <c r="G17" s="9" t="s">
        <v>15</v>
      </c>
      <c r="H17" s="9" t="s">
        <v>15</v>
      </c>
      <c r="I17" s="9" t="s">
        <v>15</v>
      </c>
      <c r="J17" s="9" t="s">
        <v>15</v>
      </c>
      <c r="K17" s="9" t="s">
        <v>15</v>
      </c>
      <c r="L17" s="9" t="s">
        <v>15</v>
      </c>
      <c r="M17" s="9" t="s">
        <v>15</v>
      </c>
      <c r="N17" s="9" t="s">
        <v>15</v>
      </c>
      <c r="O17" s="9" t="s">
        <v>15</v>
      </c>
      <c r="P17" s="9" t="s">
        <v>15</v>
      </c>
      <c r="Q17" s="9" t="s">
        <v>15</v>
      </c>
      <c r="R17" s="9" t="s">
        <v>15</v>
      </c>
      <c r="S17" s="9" t="s">
        <v>15</v>
      </c>
      <c r="T17" s="9" t="s">
        <v>15</v>
      </c>
      <c r="U17" s="9" t="s">
        <v>15</v>
      </c>
      <c r="V17" s="9" t="s">
        <v>15</v>
      </c>
      <c r="W17" s="9" t="s">
        <v>15</v>
      </c>
    </row>
    <row r="18">
      <c r="A18" s="222" t="s">
        <v>702</v>
      </c>
      <c r="B18" s="9" t="s">
        <v>15</v>
      </c>
      <c r="C18" s="9" t="s">
        <v>15</v>
      </c>
      <c r="D18" s="9" t="s">
        <v>15</v>
      </c>
      <c r="E18" s="9" t="s">
        <v>15</v>
      </c>
      <c r="F18" s="9" t="s">
        <v>15</v>
      </c>
      <c r="G18" s="9" t="s">
        <v>15</v>
      </c>
      <c r="H18" s="9" t="s">
        <v>15</v>
      </c>
      <c r="I18" s="9" t="s">
        <v>15</v>
      </c>
      <c r="J18" s="9" t="s">
        <v>15</v>
      </c>
      <c r="K18" s="9" t="s">
        <v>15</v>
      </c>
      <c r="L18" s="9" t="s">
        <v>15</v>
      </c>
      <c r="M18" s="9" t="s">
        <v>15</v>
      </c>
      <c r="N18" s="9" t="s">
        <v>15</v>
      </c>
      <c r="O18" s="9" t="s">
        <v>15</v>
      </c>
      <c r="P18" s="9" t="s">
        <v>15</v>
      </c>
      <c r="Q18" s="9" t="s">
        <v>15</v>
      </c>
      <c r="R18" s="9">
        <v>1.0</v>
      </c>
      <c r="S18" s="9" t="s">
        <v>15</v>
      </c>
      <c r="T18" s="9" t="s">
        <v>15</v>
      </c>
      <c r="U18" s="9" t="s">
        <v>15</v>
      </c>
      <c r="V18" s="9" t="s">
        <v>15</v>
      </c>
      <c r="W18" s="9" t="s">
        <v>15</v>
      </c>
    </row>
    <row r="19">
      <c r="A19" s="222" t="s">
        <v>703</v>
      </c>
      <c r="B19" s="9" t="s">
        <v>15</v>
      </c>
      <c r="C19" s="9" t="s">
        <v>15</v>
      </c>
      <c r="D19" s="9" t="s">
        <v>15</v>
      </c>
      <c r="E19" s="9" t="s">
        <v>15</v>
      </c>
      <c r="F19" s="9" t="s">
        <v>15</v>
      </c>
      <c r="G19" s="9" t="s">
        <v>15</v>
      </c>
      <c r="H19" s="9" t="s">
        <v>15</v>
      </c>
      <c r="I19" s="9" t="s">
        <v>15</v>
      </c>
      <c r="J19" s="9" t="s">
        <v>15</v>
      </c>
      <c r="K19" s="9" t="s">
        <v>15</v>
      </c>
      <c r="L19" s="9" t="s">
        <v>15</v>
      </c>
      <c r="M19" s="9" t="s">
        <v>15</v>
      </c>
      <c r="N19" s="9" t="s">
        <v>15</v>
      </c>
      <c r="O19" s="9" t="s">
        <v>15</v>
      </c>
      <c r="P19" s="9" t="s">
        <v>15</v>
      </c>
      <c r="Q19" s="9" t="s">
        <v>15</v>
      </c>
      <c r="R19" s="9" t="s">
        <v>15</v>
      </c>
      <c r="S19" s="9">
        <v>1.0</v>
      </c>
      <c r="T19" s="9" t="s">
        <v>15</v>
      </c>
      <c r="U19" s="9" t="s">
        <v>15</v>
      </c>
      <c r="V19" s="9" t="s">
        <v>15</v>
      </c>
      <c r="W19" s="9" t="s">
        <v>15</v>
      </c>
    </row>
    <row r="20">
      <c r="A20" s="222" t="s">
        <v>704</v>
      </c>
      <c r="B20" s="9" t="s">
        <v>15</v>
      </c>
      <c r="C20" s="9" t="s">
        <v>15</v>
      </c>
      <c r="D20" s="9" t="s">
        <v>15</v>
      </c>
      <c r="E20" s="9" t="s">
        <v>15</v>
      </c>
      <c r="F20" s="9" t="s">
        <v>15</v>
      </c>
      <c r="G20" s="9" t="s">
        <v>15</v>
      </c>
      <c r="H20" s="9" t="s">
        <v>15</v>
      </c>
      <c r="I20" s="9" t="s">
        <v>15</v>
      </c>
      <c r="J20" s="9" t="s">
        <v>15</v>
      </c>
      <c r="K20" s="9" t="s">
        <v>15</v>
      </c>
      <c r="L20" s="9" t="s">
        <v>15</v>
      </c>
      <c r="M20" s="9" t="s">
        <v>15</v>
      </c>
      <c r="N20" s="9" t="s">
        <v>15</v>
      </c>
      <c r="O20" s="9" t="s">
        <v>15</v>
      </c>
      <c r="P20" s="9" t="s">
        <v>15</v>
      </c>
      <c r="Q20" s="9" t="s">
        <v>15</v>
      </c>
      <c r="R20" s="9" t="s">
        <v>15</v>
      </c>
      <c r="S20" s="9" t="s">
        <v>15</v>
      </c>
      <c r="T20" s="9">
        <v>1.0</v>
      </c>
      <c r="U20" s="9" t="s">
        <v>15</v>
      </c>
      <c r="V20" s="9" t="s">
        <v>15</v>
      </c>
      <c r="W20" s="9" t="s">
        <v>15</v>
      </c>
    </row>
    <row r="21">
      <c r="A21" s="222" t="s">
        <v>705</v>
      </c>
      <c r="B21" s="9" t="s">
        <v>15</v>
      </c>
      <c r="C21" s="9" t="s">
        <v>15</v>
      </c>
      <c r="D21" s="9" t="s">
        <v>15</v>
      </c>
      <c r="E21" s="9" t="s">
        <v>15</v>
      </c>
      <c r="F21" s="9" t="s">
        <v>15</v>
      </c>
      <c r="G21" s="9" t="s">
        <v>15</v>
      </c>
      <c r="H21" s="9" t="s">
        <v>15</v>
      </c>
      <c r="I21" s="9" t="s">
        <v>15</v>
      </c>
      <c r="J21" s="9" t="s">
        <v>15</v>
      </c>
      <c r="K21" s="9" t="s">
        <v>15</v>
      </c>
      <c r="L21" s="9" t="s">
        <v>15</v>
      </c>
      <c r="M21" s="9" t="s">
        <v>15</v>
      </c>
      <c r="N21" s="9" t="s">
        <v>15</v>
      </c>
      <c r="O21" s="9" t="s">
        <v>15</v>
      </c>
      <c r="P21" s="9" t="s">
        <v>15</v>
      </c>
      <c r="Q21" s="9" t="s">
        <v>15</v>
      </c>
      <c r="R21" s="9" t="s">
        <v>15</v>
      </c>
      <c r="S21" s="9" t="s">
        <v>15</v>
      </c>
      <c r="T21" s="9" t="s">
        <v>15</v>
      </c>
      <c r="U21" s="9">
        <v>1.0</v>
      </c>
      <c r="V21" s="9" t="s">
        <v>15</v>
      </c>
      <c r="W21" s="9" t="s">
        <v>15</v>
      </c>
    </row>
    <row r="22">
      <c r="A22" s="222" t="s">
        <v>706</v>
      </c>
      <c r="B22" s="9" t="s">
        <v>15</v>
      </c>
      <c r="C22" s="9" t="s">
        <v>15</v>
      </c>
      <c r="D22" s="9" t="s">
        <v>15</v>
      </c>
      <c r="E22" s="9" t="s">
        <v>15</v>
      </c>
      <c r="F22" s="9" t="s">
        <v>15</v>
      </c>
      <c r="G22" s="9" t="s">
        <v>15</v>
      </c>
      <c r="H22" s="9" t="s">
        <v>15</v>
      </c>
      <c r="I22" s="9" t="s">
        <v>15</v>
      </c>
      <c r="J22" s="9" t="s">
        <v>15</v>
      </c>
      <c r="K22" s="9" t="s">
        <v>15</v>
      </c>
      <c r="L22" s="9" t="s">
        <v>15</v>
      </c>
      <c r="M22" s="9" t="s">
        <v>15</v>
      </c>
      <c r="N22" s="9" t="s">
        <v>15</v>
      </c>
      <c r="O22" s="9" t="s">
        <v>15</v>
      </c>
      <c r="P22" s="9" t="s">
        <v>15</v>
      </c>
      <c r="Q22" s="9" t="s">
        <v>15</v>
      </c>
      <c r="R22" s="9" t="s">
        <v>15</v>
      </c>
      <c r="S22" s="9" t="s">
        <v>15</v>
      </c>
      <c r="T22" s="9" t="s">
        <v>15</v>
      </c>
      <c r="U22" s="9" t="s">
        <v>15</v>
      </c>
      <c r="V22" s="9" t="s">
        <v>15</v>
      </c>
      <c r="W22" s="9" t="s">
        <v>15</v>
      </c>
    </row>
    <row r="23">
      <c r="A23" s="222" t="s">
        <v>707</v>
      </c>
      <c r="B23" s="9" t="s">
        <v>15</v>
      </c>
      <c r="C23" s="9" t="s">
        <v>15</v>
      </c>
      <c r="D23" s="9" t="s">
        <v>15</v>
      </c>
      <c r="E23" s="9" t="s">
        <v>15</v>
      </c>
      <c r="F23" s="9" t="s">
        <v>15</v>
      </c>
      <c r="G23" s="9" t="s">
        <v>15</v>
      </c>
      <c r="H23" s="9" t="s">
        <v>15</v>
      </c>
      <c r="I23" s="9" t="s">
        <v>15</v>
      </c>
      <c r="J23" s="9" t="s">
        <v>15</v>
      </c>
      <c r="K23" s="9" t="s">
        <v>15</v>
      </c>
      <c r="L23" s="9" t="s">
        <v>15</v>
      </c>
      <c r="M23" s="9" t="s">
        <v>15</v>
      </c>
      <c r="N23" s="9" t="s">
        <v>15</v>
      </c>
      <c r="O23" s="9" t="s">
        <v>15</v>
      </c>
      <c r="P23" s="9" t="s">
        <v>15</v>
      </c>
      <c r="Q23" s="9" t="s">
        <v>15</v>
      </c>
      <c r="R23" s="9" t="s">
        <v>15</v>
      </c>
      <c r="S23" s="9" t="s">
        <v>15</v>
      </c>
      <c r="T23" s="9" t="s">
        <v>15</v>
      </c>
      <c r="U23" s="9" t="s">
        <v>15</v>
      </c>
      <c r="V23" s="9" t="s">
        <v>15</v>
      </c>
      <c r="W23" s="9" t="s">
        <v>15</v>
      </c>
    </row>
    <row r="31">
      <c r="A31" s="9" t="s">
        <v>708</v>
      </c>
      <c r="B31" s="222" t="s">
        <v>686</v>
      </c>
      <c r="C31" s="222" t="s">
        <v>687</v>
      </c>
      <c r="D31" s="222" t="s">
        <v>688</v>
      </c>
      <c r="E31" s="222" t="s">
        <v>689</v>
      </c>
      <c r="F31" s="222" t="s">
        <v>690</v>
      </c>
      <c r="G31" s="222" t="s">
        <v>691</v>
      </c>
      <c r="H31" s="222" t="s">
        <v>692</v>
      </c>
      <c r="I31" s="222" t="s">
        <v>693</v>
      </c>
      <c r="J31" s="222" t="s">
        <v>694</v>
      </c>
      <c r="K31" s="222" t="s">
        <v>695</v>
      </c>
      <c r="L31" s="222" t="s">
        <v>696</v>
      </c>
      <c r="M31" s="222" t="s">
        <v>697</v>
      </c>
      <c r="N31" s="222" t="s">
        <v>698</v>
      </c>
      <c r="O31" s="222" t="s">
        <v>699</v>
      </c>
      <c r="P31" s="222" t="s">
        <v>700</v>
      </c>
      <c r="Q31" s="222" t="s">
        <v>701</v>
      </c>
      <c r="R31" s="222" t="s">
        <v>702</v>
      </c>
      <c r="S31" s="222" t="s">
        <v>703</v>
      </c>
      <c r="T31" s="222" t="s">
        <v>704</v>
      </c>
      <c r="U31" s="222" t="s">
        <v>705</v>
      </c>
      <c r="V31" s="222" t="s">
        <v>706</v>
      </c>
      <c r="W31" s="222" t="s">
        <v>707</v>
      </c>
    </row>
    <row r="32">
      <c r="A32" s="222" t="s">
        <v>686</v>
      </c>
      <c r="B32" s="223">
        <v>1.0</v>
      </c>
      <c r="C32" s="223">
        <v>-0.0136547025303425</v>
      </c>
      <c r="D32" s="223">
        <v>-0.0274694250508922</v>
      </c>
      <c r="E32" s="223">
        <v>0.310573135873788</v>
      </c>
      <c r="F32" s="223">
        <v>0.967058699116303</v>
      </c>
      <c r="G32" s="9">
        <v>0.333472145977086</v>
      </c>
      <c r="H32" s="223">
        <v>-0.508306707662417</v>
      </c>
      <c r="I32" s="223">
        <v>0.0384384553296661</v>
      </c>
      <c r="J32" s="9">
        <v>-0.78825213724643</v>
      </c>
      <c r="K32" s="223">
        <v>-0.262121489592669</v>
      </c>
      <c r="L32" s="223">
        <v>-0.304207560582144</v>
      </c>
      <c r="M32" s="223">
        <v>-0.685432209315244</v>
      </c>
      <c r="N32" s="9">
        <v>-0.733554616886133</v>
      </c>
      <c r="O32" s="9" t="s">
        <v>15</v>
      </c>
      <c r="P32" s="9" t="s">
        <v>15</v>
      </c>
      <c r="Q32" s="9" t="s">
        <v>15</v>
      </c>
      <c r="R32" s="9">
        <v>-1.0</v>
      </c>
      <c r="S32" s="9">
        <v>1.0</v>
      </c>
      <c r="T32" s="9">
        <v>1.0</v>
      </c>
      <c r="U32" s="9">
        <v>1.0</v>
      </c>
      <c r="V32" s="9" t="s">
        <v>15</v>
      </c>
      <c r="W32" s="9" t="s">
        <v>15</v>
      </c>
    </row>
    <row r="33">
      <c r="A33" s="222" t="s">
        <v>687</v>
      </c>
      <c r="B33" s="9">
        <v>-0.0136547025303425</v>
      </c>
      <c r="C33" s="223">
        <v>1.0</v>
      </c>
      <c r="D33" s="223">
        <v>0.160673266664331</v>
      </c>
      <c r="E33" s="223">
        <v>-0.00617903166372146</v>
      </c>
      <c r="F33" s="223">
        <v>-0.0795528956646566</v>
      </c>
      <c r="G33" s="223">
        <v>-0.747671758372034</v>
      </c>
      <c r="H33" s="223">
        <v>0.407707907013472</v>
      </c>
      <c r="I33" s="223">
        <v>-0.408776332822881</v>
      </c>
      <c r="J33" s="9">
        <v>0.568104564104876</v>
      </c>
      <c r="K33" s="223">
        <v>-0.0901881876406521</v>
      </c>
      <c r="L33" s="223">
        <v>-0.138072645874267</v>
      </c>
      <c r="M33" s="223">
        <v>-0.187489819775091</v>
      </c>
      <c r="N33" s="9">
        <v>0.304022103018439</v>
      </c>
      <c r="O33" s="9" t="s">
        <v>15</v>
      </c>
      <c r="P33" s="9" t="s">
        <v>15</v>
      </c>
      <c r="Q33" s="9" t="s">
        <v>15</v>
      </c>
      <c r="R33" s="9" t="s">
        <v>15</v>
      </c>
      <c r="S33" s="9" t="s">
        <v>15</v>
      </c>
      <c r="T33" s="9" t="s">
        <v>15</v>
      </c>
      <c r="U33" s="9" t="s">
        <v>15</v>
      </c>
      <c r="V33" s="9" t="s">
        <v>15</v>
      </c>
      <c r="W33" s="9" t="s">
        <v>15</v>
      </c>
    </row>
    <row r="34">
      <c r="A34" s="222" t="s">
        <v>688</v>
      </c>
      <c r="B34" s="223">
        <v>-0.0274694250508922</v>
      </c>
      <c r="C34" s="9">
        <v>0.160673266664331</v>
      </c>
      <c r="D34" s="223">
        <v>1.0</v>
      </c>
      <c r="E34" s="223">
        <v>0.735296521278526</v>
      </c>
      <c r="F34" s="223">
        <v>0.0332935857907285</v>
      </c>
      <c r="G34" s="223">
        <v>0.114856391239949</v>
      </c>
      <c r="H34" s="223">
        <v>0.0882189777491878</v>
      </c>
      <c r="I34" s="223">
        <v>0.267741649159922</v>
      </c>
      <c r="J34" s="9">
        <v>-0.366390704776375</v>
      </c>
      <c r="K34" s="223">
        <v>-0.839947445058127</v>
      </c>
      <c r="L34" s="223">
        <v>0.679930485517101</v>
      </c>
      <c r="M34" s="223">
        <v>-0.456818039861296</v>
      </c>
      <c r="N34" s="9">
        <v>0.559234182691358</v>
      </c>
      <c r="O34" s="9" t="s">
        <v>15</v>
      </c>
      <c r="P34" s="9" t="s">
        <v>15</v>
      </c>
      <c r="Q34" s="9" t="s">
        <v>15</v>
      </c>
      <c r="R34" s="9">
        <v>1.0</v>
      </c>
      <c r="S34" s="9">
        <v>-1.0</v>
      </c>
      <c r="T34" s="9">
        <v>-1.0</v>
      </c>
      <c r="U34" s="9">
        <v>-1.0</v>
      </c>
      <c r="V34" s="9" t="s">
        <v>15</v>
      </c>
      <c r="W34" s="9" t="s">
        <v>15</v>
      </c>
    </row>
    <row r="35">
      <c r="A35" s="222" t="s">
        <v>689</v>
      </c>
      <c r="B35" s="223">
        <v>0.310573135873788</v>
      </c>
      <c r="C35" s="223">
        <v>-0.00617903166372146</v>
      </c>
      <c r="D35" s="9">
        <v>0.735296521278526</v>
      </c>
      <c r="E35" s="223">
        <v>1.0</v>
      </c>
      <c r="F35" s="223">
        <v>0.954063329000006</v>
      </c>
      <c r="G35" s="223">
        <v>-0.436978972085714</v>
      </c>
      <c r="H35" s="223">
        <v>0.334825954358089</v>
      </c>
      <c r="I35" s="223">
        <v>0.769573460281415</v>
      </c>
      <c r="J35" s="9">
        <v>-0.826157148599221</v>
      </c>
      <c r="K35" s="223">
        <v>-0.984426438972255</v>
      </c>
      <c r="L35" s="223">
        <v>0.220893996906295</v>
      </c>
      <c r="M35" s="223">
        <v>-0.971470855268723</v>
      </c>
      <c r="N35" s="9">
        <v>0.362478828145738</v>
      </c>
      <c r="O35" s="9" t="s">
        <v>15</v>
      </c>
      <c r="P35" s="9" t="s">
        <v>15</v>
      </c>
      <c r="Q35" s="9" t="s">
        <v>15</v>
      </c>
      <c r="R35" s="9">
        <v>1.0</v>
      </c>
      <c r="S35" s="9">
        <v>-1.0</v>
      </c>
      <c r="T35" s="9">
        <v>-1.0</v>
      </c>
      <c r="U35" s="9">
        <v>-1.0</v>
      </c>
      <c r="V35" s="9" t="s">
        <v>15</v>
      </c>
      <c r="W35" s="9" t="s">
        <v>15</v>
      </c>
    </row>
    <row r="36">
      <c r="A36" s="222" t="s">
        <v>690</v>
      </c>
      <c r="B36" s="223">
        <v>0.967058699116303</v>
      </c>
      <c r="C36" s="223">
        <v>-0.0795528956646566</v>
      </c>
      <c r="D36" s="223">
        <v>0.0332935857907285</v>
      </c>
      <c r="E36" s="9">
        <v>0.954063329000006</v>
      </c>
      <c r="F36" s="223">
        <v>1.0</v>
      </c>
      <c r="G36" s="223">
        <v>0.073061801774769</v>
      </c>
      <c r="H36" s="223">
        <v>-0.444185474578817</v>
      </c>
      <c r="I36" s="223">
        <v>0.170657839811571</v>
      </c>
      <c r="J36" s="9">
        <v>-0.856483774578601</v>
      </c>
      <c r="K36" s="223">
        <v>-0.972809593976667</v>
      </c>
      <c r="L36" s="223">
        <v>-0.0847624931477071</v>
      </c>
      <c r="M36" s="9">
        <v>-0.551769229507712</v>
      </c>
      <c r="N36" s="9">
        <v>-0.954604449157789</v>
      </c>
      <c r="O36" s="9" t="s">
        <v>15</v>
      </c>
      <c r="P36" s="9" t="s">
        <v>15</v>
      </c>
      <c r="Q36" s="9" t="s">
        <v>15</v>
      </c>
      <c r="R36" s="9" t="s">
        <v>15</v>
      </c>
      <c r="S36" s="9" t="s">
        <v>15</v>
      </c>
      <c r="T36" s="9" t="s">
        <v>15</v>
      </c>
      <c r="U36" s="9" t="s">
        <v>15</v>
      </c>
      <c r="V36" s="9" t="s">
        <v>15</v>
      </c>
      <c r="W36" s="9" t="s">
        <v>15</v>
      </c>
    </row>
    <row r="37">
      <c r="A37" s="222" t="s">
        <v>691</v>
      </c>
      <c r="B37" s="223">
        <v>0.333472145977086</v>
      </c>
      <c r="C37" s="223">
        <v>-0.747671758372034</v>
      </c>
      <c r="D37" s="223">
        <v>0.114856391239949</v>
      </c>
      <c r="E37" s="223">
        <v>-0.436978972085714</v>
      </c>
      <c r="F37" s="9">
        <v>0.073061801774769</v>
      </c>
      <c r="G37" s="223">
        <v>1.0</v>
      </c>
      <c r="H37" s="223">
        <v>-0.996807828760261</v>
      </c>
      <c r="I37" s="223">
        <v>-0.838822292302585</v>
      </c>
      <c r="J37" s="9">
        <v>0.0933028442585229</v>
      </c>
      <c r="K37" s="223">
        <v>0.340822047410484</v>
      </c>
      <c r="L37" s="223">
        <v>0.362973858089738</v>
      </c>
      <c r="M37" s="9">
        <v>0.382795165509251</v>
      </c>
      <c r="N37" s="9">
        <v>-0.446372555404626</v>
      </c>
      <c r="O37" s="9" t="s">
        <v>15</v>
      </c>
      <c r="P37" s="9" t="s">
        <v>15</v>
      </c>
      <c r="Q37" s="9" t="s">
        <v>15</v>
      </c>
      <c r="R37" s="9">
        <v>-1.0</v>
      </c>
      <c r="S37" s="9">
        <v>1.0</v>
      </c>
      <c r="T37" s="9">
        <v>1.0</v>
      </c>
      <c r="U37" s="9">
        <v>1.0</v>
      </c>
      <c r="V37" s="9" t="s">
        <v>15</v>
      </c>
      <c r="W37" s="9" t="s">
        <v>15</v>
      </c>
    </row>
    <row r="38">
      <c r="A38" s="222" t="s">
        <v>692</v>
      </c>
      <c r="B38" s="223">
        <v>-0.508306707662417</v>
      </c>
      <c r="C38" s="223">
        <v>0.407707907013472</v>
      </c>
      <c r="D38" s="223">
        <v>0.0882189777491878</v>
      </c>
      <c r="E38" s="223">
        <v>0.334825954358089</v>
      </c>
      <c r="F38" s="223">
        <v>-0.444185474578817</v>
      </c>
      <c r="G38" s="9">
        <v>-0.996807828760261</v>
      </c>
      <c r="H38" s="223">
        <v>1.0</v>
      </c>
      <c r="I38" s="223">
        <v>0.518715217204266</v>
      </c>
      <c r="J38" s="9">
        <v>0.215855438974015</v>
      </c>
      <c r="K38" s="223">
        <v>-0.288357282961118</v>
      </c>
      <c r="L38" s="223">
        <v>-0.263501673146525</v>
      </c>
      <c r="M38" s="9">
        <v>-0.301796350408936</v>
      </c>
      <c r="N38" s="9">
        <v>0.550035522767074</v>
      </c>
      <c r="O38" s="9" t="s">
        <v>15</v>
      </c>
      <c r="P38" s="9" t="s">
        <v>15</v>
      </c>
      <c r="Q38" s="9" t="s">
        <v>15</v>
      </c>
      <c r="R38" s="9">
        <v>1.0</v>
      </c>
      <c r="S38" s="9">
        <v>-1.0</v>
      </c>
      <c r="T38" s="9">
        <v>-1.0</v>
      </c>
      <c r="U38" s="9">
        <v>-1.0</v>
      </c>
      <c r="V38" s="9" t="s">
        <v>15</v>
      </c>
      <c r="W38" s="9" t="s">
        <v>15</v>
      </c>
    </row>
    <row r="39">
      <c r="A39" s="222" t="s">
        <v>693</v>
      </c>
      <c r="B39" s="223">
        <v>0.0384384553296661</v>
      </c>
      <c r="C39" s="223">
        <v>-0.408776332822881</v>
      </c>
      <c r="D39" s="223">
        <v>0.267741649159922</v>
      </c>
      <c r="E39" s="223">
        <v>0.769573460281415</v>
      </c>
      <c r="F39" s="223">
        <v>0.170657839811571</v>
      </c>
      <c r="G39" s="223">
        <v>-0.838822292302585</v>
      </c>
      <c r="H39" s="9">
        <v>0.518715217204266</v>
      </c>
      <c r="I39" s="223">
        <v>1.0</v>
      </c>
      <c r="J39" s="9">
        <v>-0.815788036149251</v>
      </c>
      <c r="K39" s="223">
        <v>-0.658985426830639</v>
      </c>
      <c r="L39" s="223">
        <v>-0.174407013702709</v>
      </c>
      <c r="M39" s="223">
        <v>-0.679342258588811</v>
      </c>
      <c r="N39" s="9">
        <v>0.239339804063432</v>
      </c>
      <c r="O39" s="9" t="s">
        <v>15</v>
      </c>
      <c r="P39" s="9" t="s">
        <v>15</v>
      </c>
      <c r="Q39" s="9" t="s">
        <v>15</v>
      </c>
      <c r="R39" s="9">
        <v>1.0</v>
      </c>
      <c r="S39" s="9">
        <v>-1.0</v>
      </c>
      <c r="T39" s="9">
        <v>-1.0</v>
      </c>
      <c r="U39" s="9">
        <v>-1.0</v>
      </c>
      <c r="V39" s="9" t="s">
        <v>15</v>
      </c>
      <c r="W39" s="9" t="s">
        <v>15</v>
      </c>
    </row>
    <row r="40">
      <c r="A40" s="222" t="s">
        <v>694</v>
      </c>
      <c r="B40" s="223">
        <v>-0.78825213724643</v>
      </c>
      <c r="C40" s="223">
        <v>0.568104564104876</v>
      </c>
      <c r="D40" s="223">
        <v>-0.366390704776375</v>
      </c>
      <c r="E40" s="223">
        <v>-0.826157148599221</v>
      </c>
      <c r="F40" s="223">
        <v>-0.856483774578601</v>
      </c>
      <c r="G40" s="223">
        <v>0.0933028442585229</v>
      </c>
      <c r="H40" s="223">
        <v>0.215855438974015</v>
      </c>
      <c r="I40" s="9">
        <v>-0.815788036149251</v>
      </c>
      <c r="J40" s="9">
        <v>1.0</v>
      </c>
      <c r="K40" s="223">
        <v>0.75934457835626</v>
      </c>
      <c r="L40" s="223">
        <v>0.154595369079384</v>
      </c>
      <c r="M40" s="9">
        <v>0.689367932308617</v>
      </c>
      <c r="N40" s="9">
        <v>0.986390020345563</v>
      </c>
      <c r="O40" s="9" t="s">
        <v>15</v>
      </c>
      <c r="P40" s="9" t="s">
        <v>15</v>
      </c>
      <c r="Q40" s="9" t="s">
        <v>15</v>
      </c>
      <c r="R40" s="9" t="s">
        <v>15</v>
      </c>
      <c r="S40" s="9" t="s">
        <v>15</v>
      </c>
      <c r="T40" s="9" t="s">
        <v>15</v>
      </c>
      <c r="U40" s="9" t="s">
        <v>15</v>
      </c>
      <c r="V40" s="9" t="s">
        <v>15</v>
      </c>
      <c r="W40" s="9" t="s">
        <v>15</v>
      </c>
    </row>
    <row r="41">
      <c r="A41" s="222" t="s">
        <v>695</v>
      </c>
      <c r="B41" s="9">
        <v>-0.262121489592669</v>
      </c>
      <c r="C41" s="9">
        <v>-0.0901881876406521</v>
      </c>
      <c r="D41" s="9">
        <v>-0.839947445058127</v>
      </c>
      <c r="E41" s="9">
        <v>-0.984426438972255</v>
      </c>
      <c r="F41" s="9">
        <v>-0.972809593976667</v>
      </c>
      <c r="G41" s="9">
        <v>0.340822047410484</v>
      </c>
      <c r="H41" s="9">
        <v>-0.288357282961118</v>
      </c>
      <c r="I41" s="9">
        <v>-0.658985426830639</v>
      </c>
      <c r="J41" s="9">
        <v>0.75934457835626</v>
      </c>
      <c r="K41" s="9">
        <v>1.0</v>
      </c>
      <c r="L41" s="9">
        <v>-0.362533059186567</v>
      </c>
      <c r="M41" s="9">
        <v>0.947772092211937</v>
      </c>
      <c r="N41" s="9">
        <v>-0.444315342763197</v>
      </c>
      <c r="O41" s="9" t="s">
        <v>15</v>
      </c>
      <c r="P41" s="9" t="s">
        <v>15</v>
      </c>
      <c r="Q41" s="9" t="s">
        <v>15</v>
      </c>
      <c r="R41" s="9">
        <v>-1.0</v>
      </c>
      <c r="S41" s="9">
        <v>1.0</v>
      </c>
      <c r="T41" s="9">
        <v>1.0</v>
      </c>
      <c r="U41" s="9">
        <v>1.0</v>
      </c>
      <c r="V41" s="9" t="s">
        <v>15</v>
      </c>
      <c r="W41" s="9" t="s">
        <v>15</v>
      </c>
    </row>
    <row r="42">
      <c r="A42" s="222" t="s">
        <v>696</v>
      </c>
      <c r="B42" s="223">
        <v>-0.304207560582144</v>
      </c>
      <c r="C42" s="223">
        <v>-0.138072645874267</v>
      </c>
      <c r="D42" s="223">
        <v>0.679930485517101</v>
      </c>
      <c r="E42" s="223">
        <v>0.220893996906295</v>
      </c>
      <c r="F42" s="223">
        <v>-0.0847624931477071</v>
      </c>
      <c r="G42" s="223">
        <v>0.362973858089738</v>
      </c>
      <c r="H42" s="223">
        <v>-0.263501673146525</v>
      </c>
      <c r="I42" s="223">
        <v>-0.174407013702709</v>
      </c>
      <c r="J42" s="9">
        <v>0.154595369079384</v>
      </c>
      <c r="K42" s="9">
        <v>-0.362533059186567</v>
      </c>
      <c r="L42" s="223">
        <v>1.0</v>
      </c>
      <c r="M42" s="223">
        <v>0.433276288918822</v>
      </c>
      <c r="N42" s="9">
        <v>0.64873629082995</v>
      </c>
      <c r="O42" s="9" t="s">
        <v>15</v>
      </c>
      <c r="P42" s="9" t="s">
        <v>15</v>
      </c>
      <c r="Q42" s="9" t="s">
        <v>15</v>
      </c>
      <c r="R42" s="9">
        <v>1.0</v>
      </c>
      <c r="S42" s="9">
        <v>-1.0</v>
      </c>
      <c r="T42" s="9">
        <v>-1.0</v>
      </c>
      <c r="U42" s="9">
        <v>-1.0</v>
      </c>
      <c r="V42" s="9" t="s">
        <v>15</v>
      </c>
      <c r="W42" s="9" t="s">
        <v>15</v>
      </c>
    </row>
    <row r="43">
      <c r="A43" s="222" t="s">
        <v>697</v>
      </c>
      <c r="B43" s="223">
        <v>-0.685432209315244</v>
      </c>
      <c r="C43" s="223">
        <v>-0.187489819775091</v>
      </c>
      <c r="D43" s="223">
        <v>-0.456818039861296</v>
      </c>
      <c r="E43" s="223">
        <v>-0.971470855268723</v>
      </c>
      <c r="F43" s="223">
        <v>-0.551769229507712</v>
      </c>
      <c r="G43" s="223">
        <v>0.382795165509251</v>
      </c>
      <c r="H43" s="223">
        <v>-0.301796350408936</v>
      </c>
      <c r="I43" s="223">
        <v>-0.679342258588811</v>
      </c>
      <c r="J43" s="9">
        <v>0.689367932308617</v>
      </c>
      <c r="K43" s="223">
        <v>0.947772092211937</v>
      </c>
      <c r="L43" s="9">
        <v>0.433276288918822</v>
      </c>
      <c r="M43" s="223">
        <v>1.0</v>
      </c>
      <c r="N43" s="9">
        <v>0.369826090456399</v>
      </c>
      <c r="O43" s="9" t="s">
        <v>15</v>
      </c>
      <c r="P43" s="9" t="s">
        <v>15</v>
      </c>
      <c r="Q43" s="9" t="s">
        <v>15</v>
      </c>
      <c r="R43" s="9" t="s">
        <v>15</v>
      </c>
      <c r="S43" s="9" t="s">
        <v>15</v>
      </c>
      <c r="T43" s="9" t="s">
        <v>15</v>
      </c>
      <c r="U43" s="9" t="s">
        <v>15</v>
      </c>
      <c r="V43" s="9" t="s">
        <v>15</v>
      </c>
      <c r="W43" s="9" t="s">
        <v>15</v>
      </c>
    </row>
    <row r="44">
      <c r="A44" s="222" t="s">
        <v>698</v>
      </c>
      <c r="B44" s="223">
        <v>-0.733554616886133</v>
      </c>
      <c r="C44" s="223">
        <v>0.304022103018439</v>
      </c>
      <c r="D44" s="223">
        <v>0.559234182691358</v>
      </c>
      <c r="E44" s="9">
        <v>0.362478828145738</v>
      </c>
      <c r="F44" s="9">
        <v>-0.954604449157789</v>
      </c>
      <c r="G44" s="9">
        <v>-0.446372555404626</v>
      </c>
      <c r="H44" s="223">
        <v>0.550035522767074</v>
      </c>
      <c r="I44" s="9">
        <v>0.239339804063432</v>
      </c>
      <c r="J44" s="9">
        <v>0.986390020345563</v>
      </c>
      <c r="K44" s="223">
        <v>-0.444315342763197</v>
      </c>
      <c r="L44" s="223">
        <v>0.64873629082995</v>
      </c>
      <c r="M44" s="9">
        <v>0.369826090456399</v>
      </c>
      <c r="N44" s="9">
        <v>1.0</v>
      </c>
      <c r="O44" s="9" t="s">
        <v>15</v>
      </c>
      <c r="P44" s="9" t="s">
        <v>15</v>
      </c>
      <c r="Q44" s="9" t="s">
        <v>15</v>
      </c>
      <c r="R44" s="9">
        <v>1.0</v>
      </c>
      <c r="S44" s="9">
        <v>-1.0</v>
      </c>
      <c r="T44" s="9">
        <v>-1.0</v>
      </c>
      <c r="U44" s="9">
        <v>-1.0</v>
      </c>
      <c r="V44" s="9" t="s">
        <v>15</v>
      </c>
      <c r="W44" s="9" t="s">
        <v>15</v>
      </c>
    </row>
    <row r="45">
      <c r="A45" s="222" t="s">
        <v>699</v>
      </c>
      <c r="B45" s="9" t="s">
        <v>15</v>
      </c>
      <c r="C45" s="9" t="s">
        <v>15</v>
      </c>
      <c r="D45" s="9" t="s">
        <v>15</v>
      </c>
      <c r="E45" s="9" t="s">
        <v>15</v>
      </c>
      <c r="F45" s="9" t="s">
        <v>15</v>
      </c>
      <c r="G45" s="9" t="s">
        <v>15</v>
      </c>
      <c r="H45" s="9" t="s">
        <v>15</v>
      </c>
      <c r="I45" s="9" t="s">
        <v>15</v>
      </c>
      <c r="J45" s="9" t="s">
        <v>15</v>
      </c>
      <c r="K45" s="9" t="s">
        <v>15</v>
      </c>
      <c r="L45" s="9" t="s">
        <v>15</v>
      </c>
      <c r="M45" s="9" t="s">
        <v>15</v>
      </c>
      <c r="N45" s="9" t="s">
        <v>15</v>
      </c>
      <c r="O45" s="9" t="s">
        <v>15</v>
      </c>
      <c r="P45" s="9" t="s">
        <v>15</v>
      </c>
      <c r="Q45" s="9" t="s">
        <v>15</v>
      </c>
      <c r="R45" s="9" t="s">
        <v>15</v>
      </c>
      <c r="S45" s="9" t="s">
        <v>15</v>
      </c>
      <c r="T45" s="9" t="s">
        <v>15</v>
      </c>
      <c r="U45" s="9" t="s">
        <v>15</v>
      </c>
      <c r="V45" s="9" t="s">
        <v>15</v>
      </c>
      <c r="W45" s="9" t="s">
        <v>15</v>
      </c>
    </row>
    <row r="46">
      <c r="A46" s="222" t="s">
        <v>700</v>
      </c>
      <c r="B46" s="9" t="s">
        <v>15</v>
      </c>
      <c r="C46" s="9" t="s">
        <v>15</v>
      </c>
      <c r="D46" s="9" t="s">
        <v>15</v>
      </c>
      <c r="E46" s="9" t="s">
        <v>15</v>
      </c>
      <c r="F46" s="9" t="s">
        <v>15</v>
      </c>
      <c r="G46" s="9" t="s">
        <v>15</v>
      </c>
      <c r="H46" s="9" t="s">
        <v>15</v>
      </c>
      <c r="I46" s="9" t="s">
        <v>15</v>
      </c>
      <c r="J46" s="9" t="s">
        <v>15</v>
      </c>
      <c r="K46" s="9" t="s">
        <v>15</v>
      </c>
      <c r="L46" s="9" t="s">
        <v>15</v>
      </c>
      <c r="M46" s="9" t="s">
        <v>15</v>
      </c>
      <c r="N46" s="9" t="s">
        <v>15</v>
      </c>
      <c r="O46" s="9" t="s">
        <v>15</v>
      </c>
      <c r="P46" s="9" t="s">
        <v>15</v>
      </c>
      <c r="Q46" s="9" t="s">
        <v>15</v>
      </c>
      <c r="R46" s="9" t="s">
        <v>15</v>
      </c>
      <c r="S46" s="9" t="s">
        <v>15</v>
      </c>
      <c r="T46" s="9" t="s">
        <v>15</v>
      </c>
      <c r="U46" s="9" t="s">
        <v>15</v>
      </c>
      <c r="V46" s="9" t="s">
        <v>15</v>
      </c>
      <c r="W46" s="9" t="s">
        <v>15</v>
      </c>
    </row>
    <row r="47">
      <c r="A47" s="222" t="s">
        <v>701</v>
      </c>
      <c r="B47" s="9" t="s">
        <v>15</v>
      </c>
      <c r="C47" s="9" t="s">
        <v>15</v>
      </c>
      <c r="D47" s="9" t="s">
        <v>15</v>
      </c>
      <c r="E47" s="9" t="s">
        <v>15</v>
      </c>
      <c r="F47" s="9" t="s">
        <v>15</v>
      </c>
      <c r="G47" s="9" t="s">
        <v>15</v>
      </c>
      <c r="H47" s="9" t="s">
        <v>15</v>
      </c>
      <c r="I47" s="9" t="s">
        <v>15</v>
      </c>
      <c r="J47" s="9" t="s">
        <v>15</v>
      </c>
      <c r="K47" s="9" t="s">
        <v>15</v>
      </c>
      <c r="L47" s="9" t="s">
        <v>15</v>
      </c>
      <c r="M47" s="9" t="s">
        <v>15</v>
      </c>
      <c r="N47" s="9" t="s">
        <v>15</v>
      </c>
      <c r="O47" s="9" t="s">
        <v>15</v>
      </c>
      <c r="P47" s="9" t="s">
        <v>15</v>
      </c>
      <c r="Q47" s="9" t="s">
        <v>15</v>
      </c>
      <c r="R47" s="9" t="s">
        <v>15</v>
      </c>
      <c r="S47" s="9" t="s">
        <v>15</v>
      </c>
      <c r="T47" s="9" t="s">
        <v>15</v>
      </c>
      <c r="U47" s="9" t="s">
        <v>15</v>
      </c>
      <c r="V47" s="9" t="s">
        <v>15</v>
      </c>
      <c r="W47" s="9" t="s">
        <v>15</v>
      </c>
    </row>
    <row r="48">
      <c r="A48" s="222" t="s">
        <v>702</v>
      </c>
      <c r="B48" s="9">
        <v>-1.0</v>
      </c>
      <c r="C48" s="9" t="s">
        <v>15</v>
      </c>
      <c r="D48" s="9">
        <v>1.0</v>
      </c>
      <c r="E48" s="9">
        <v>1.0</v>
      </c>
      <c r="F48" s="9" t="s">
        <v>15</v>
      </c>
      <c r="G48" s="9">
        <v>-1.0</v>
      </c>
      <c r="H48" s="9">
        <v>1.0</v>
      </c>
      <c r="I48" s="9">
        <v>1.0</v>
      </c>
      <c r="J48" s="9" t="s">
        <v>15</v>
      </c>
      <c r="K48" s="9">
        <v>-1.0</v>
      </c>
      <c r="L48" s="9">
        <v>1.0</v>
      </c>
      <c r="M48" s="9" t="s">
        <v>15</v>
      </c>
      <c r="N48" s="9">
        <v>1.0</v>
      </c>
      <c r="O48" s="9" t="s">
        <v>15</v>
      </c>
      <c r="P48" s="9" t="s">
        <v>15</v>
      </c>
      <c r="Q48" s="9" t="s">
        <v>15</v>
      </c>
      <c r="R48" s="9">
        <v>1.0</v>
      </c>
      <c r="S48" s="9">
        <v>-1.0</v>
      </c>
      <c r="T48" s="9">
        <v>-1.0</v>
      </c>
      <c r="U48" s="9">
        <v>-1.0</v>
      </c>
      <c r="V48" s="9" t="s">
        <v>15</v>
      </c>
      <c r="W48" s="9" t="s">
        <v>15</v>
      </c>
    </row>
    <row r="49">
      <c r="A49" s="222" t="s">
        <v>703</v>
      </c>
      <c r="B49" s="9">
        <v>1.0</v>
      </c>
      <c r="C49" s="9" t="s">
        <v>15</v>
      </c>
      <c r="D49" s="9">
        <v>-1.0</v>
      </c>
      <c r="E49" s="9">
        <v>-1.0</v>
      </c>
      <c r="F49" s="9" t="s">
        <v>15</v>
      </c>
      <c r="G49" s="9">
        <v>1.0</v>
      </c>
      <c r="H49" s="9">
        <v>-1.0</v>
      </c>
      <c r="I49" s="9">
        <v>-1.0</v>
      </c>
      <c r="J49" s="9" t="s">
        <v>15</v>
      </c>
      <c r="K49" s="9">
        <v>1.0</v>
      </c>
      <c r="L49" s="9">
        <v>-1.0</v>
      </c>
      <c r="M49" s="9" t="s">
        <v>15</v>
      </c>
      <c r="N49" s="9">
        <v>-1.0</v>
      </c>
      <c r="O49" s="9" t="s">
        <v>15</v>
      </c>
      <c r="P49" s="9" t="s">
        <v>15</v>
      </c>
      <c r="Q49" s="9" t="s">
        <v>15</v>
      </c>
      <c r="R49" s="9">
        <v>-1.0</v>
      </c>
      <c r="S49" s="9">
        <v>1.0</v>
      </c>
      <c r="T49" s="9">
        <v>1.0</v>
      </c>
      <c r="U49" s="9">
        <v>1.0</v>
      </c>
      <c r="V49" s="9" t="s">
        <v>15</v>
      </c>
      <c r="W49" s="9" t="s">
        <v>15</v>
      </c>
    </row>
    <row r="50">
      <c r="A50" s="222" t="s">
        <v>704</v>
      </c>
      <c r="B50" s="9">
        <v>1.0</v>
      </c>
      <c r="C50" s="9" t="s">
        <v>15</v>
      </c>
      <c r="D50" s="9">
        <v>-1.0</v>
      </c>
      <c r="E50" s="9">
        <v>-1.0</v>
      </c>
      <c r="F50" s="9" t="s">
        <v>15</v>
      </c>
      <c r="G50" s="9">
        <v>1.0</v>
      </c>
      <c r="H50" s="9">
        <v>-1.0</v>
      </c>
      <c r="I50" s="9">
        <v>-1.0</v>
      </c>
      <c r="J50" s="9" t="s">
        <v>15</v>
      </c>
      <c r="K50" s="9">
        <v>1.0</v>
      </c>
      <c r="L50" s="9">
        <v>-1.0</v>
      </c>
      <c r="M50" s="9" t="s">
        <v>15</v>
      </c>
      <c r="N50" s="9">
        <v>-1.0</v>
      </c>
      <c r="O50" s="9" t="s">
        <v>15</v>
      </c>
      <c r="P50" s="9" t="s">
        <v>15</v>
      </c>
      <c r="Q50" s="9" t="s">
        <v>15</v>
      </c>
      <c r="R50" s="9">
        <v>-1.0</v>
      </c>
      <c r="S50" s="9">
        <v>1.0</v>
      </c>
      <c r="T50" s="9">
        <v>1.0</v>
      </c>
      <c r="U50" s="9">
        <v>1.0</v>
      </c>
      <c r="V50" s="9" t="s">
        <v>15</v>
      </c>
      <c r="W50" s="9" t="s">
        <v>15</v>
      </c>
    </row>
    <row r="51">
      <c r="A51" s="222" t="s">
        <v>705</v>
      </c>
      <c r="B51" s="9">
        <v>1.0</v>
      </c>
      <c r="C51" s="9" t="s">
        <v>15</v>
      </c>
      <c r="D51" s="9">
        <v>-1.0</v>
      </c>
      <c r="E51" s="9">
        <v>-1.0</v>
      </c>
      <c r="F51" s="9" t="s">
        <v>15</v>
      </c>
      <c r="G51" s="9">
        <v>1.0</v>
      </c>
      <c r="H51" s="9">
        <v>-1.0</v>
      </c>
      <c r="I51" s="9">
        <v>-1.0</v>
      </c>
      <c r="J51" s="9" t="s">
        <v>15</v>
      </c>
      <c r="K51" s="9">
        <v>1.0</v>
      </c>
      <c r="L51" s="9">
        <v>-1.0</v>
      </c>
      <c r="M51" s="9" t="s">
        <v>15</v>
      </c>
      <c r="N51" s="9">
        <v>-1.0</v>
      </c>
      <c r="O51" s="9" t="s">
        <v>15</v>
      </c>
      <c r="P51" s="9" t="s">
        <v>15</v>
      </c>
      <c r="Q51" s="9" t="s">
        <v>15</v>
      </c>
      <c r="R51" s="9">
        <v>-1.0</v>
      </c>
      <c r="S51" s="9">
        <v>1.0</v>
      </c>
      <c r="T51" s="9">
        <v>1.0</v>
      </c>
      <c r="U51" s="9">
        <v>1.0</v>
      </c>
      <c r="V51" s="9" t="s">
        <v>15</v>
      </c>
      <c r="W51" s="9" t="s">
        <v>15</v>
      </c>
    </row>
    <row r="52">
      <c r="A52" s="222" t="s">
        <v>706</v>
      </c>
      <c r="B52" s="9" t="s">
        <v>15</v>
      </c>
      <c r="C52" s="9" t="s">
        <v>15</v>
      </c>
      <c r="D52" s="9" t="s">
        <v>15</v>
      </c>
      <c r="E52" s="9" t="s">
        <v>15</v>
      </c>
      <c r="F52" s="9" t="s">
        <v>15</v>
      </c>
      <c r="G52" s="9" t="s">
        <v>15</v>
      </c>
      <c r="H52" s="9" t="s">
        <v>15</v>
      </c>
      <c r="I52" s="9" t="s">
        <v>15</v>
      </c>
      <c r="J52" s="9" t="s">
        <v>15</v>
      </c>
      <c r="K52" s="9" t="s">
        <v>15</v>
      </c>
      <c r="L52" s="9" t="s">
        <v>15</v>
      </c>
      <c r="M52" s="9" t="s">
        <v>15</v>
      </c>
      <c r="N52" s="9" t="s">
        <v>15</v>
      </c>
      <c r="O52" s="9" t="s">
        <v>15</v>
      </c>
      <c r="P52" s="9" t="s">
        <v>15</v>
      </c>
      <c r="Q52" s="9" t="s">
        <v>15</v>
      </c>
      <c r="R52" s="9" t="s">
        <v>15</v>
      </c>
      <c r="S52" s="9" t="s">
        <v>15</v>
      </c>
      <c r="T52" s="9" t="s">
        <v>15</v>
      </c>
      <c r="U52" s="9" t="s">
        <v>15</v>
      </c>
      <c r="V52" s="9" t="s">
        <v>15</v>
      </c>
      <c r="W52" s="9" t="s">
        <v>15</v>
      </c>
    </row>
    <row r="53">
      <c r="A53" s="222" t="s">
        <v>707</v>
      </c>
      <c r="B53" s="9" t="s">
        <v>15</v>
      </c>
      <c r="C53" s="9" t="s">
        <v>15</v>
      </c>
      <c r="D53" s="9" t="s">
        <v>15</v>
      </c>
      <c r="E53" s="9" t="s">
        <v>15</v>
      </c>
      <c r="F53" s="9" t="s">
        <v>15</v>
      </c>
      <c r="G53" s="9" t="s">
        <v>15</v>
      </c>
      <c r="H53" s="9" t="s">
        <v>15</v>
      </c>
      <c r="I53" s="9" t="s">
        <v>15</v>
      </c>
      <c r="J53" s="9" t="s">
        <v>15</v>
      </c>
      <c r="K53" s="9" t="s">
        <v>15</v>
      </c>
      <c r="L53" s="9" t="s">
        <v>15</v>
      </c>
      <c r="M53" s="9" t="s">
        <v>15</v>
      </c>
      <c r="N53" s="9" t="s">
        <v>15</v>
      </c>
      <c r="O53" s="9" t="s">
        <v>15</v>
      </c>
      <c r="P53" s="9" t="s">
        <v>15</v>
      </c>
      <c r="Q53" s="9" t="s">
        <v>15</v>
      </c>
      <c r="R53" s="9" t="s">
        <v>15</v>
      </c>
      <c r="S53" s="9" t="s">
        <v>15</v>
      </c>
      <c r="T53" s="9" t="s">
        <v>15</v>
      </c>
      <c r="U53" s="9" t="s">
        <v>15</v>
      </c>
      <c r="V53" s="9" t="s">
        <v>15</v>
      </c>
      <c r="W53" s="9" t="s">
        <v>15</v>
      </c>
    </row>
    <row r="54">
      <c r="B54" s="223"/>
      <c r="C54" s="223"/>
      <c r="D54" s="223"/>
      <c r="E54" s="223"/>
      <c r="F54" s="223"/>
      <c r="G54" s="223"/>
      <c r="I54" s="223"/>
      <c r="K54" s="223"/>
      <c r="L54" s="223"/>
      <c r="M54" s="223"/>
    </row>
    <row r="55">
      <c r="B55" s="223"/>
      <c r="C55" s="223"/>
      <c r="D55" s="223"/>
      <c r="E55" s="223"/>
      <c r="F55" s="223"/>
      <c r="G55" s="223"/>
      <c r="H55" s="223"/>
      <c r="K55" s="223"/>
      <c r="L55" s="223"/>
    </row>
    <row r="56">
      <c r="K56" s="223"/>
    </row>
    <row r="57">
      <c r="A57" s="9" t="s">
        <v>709</v>
      </c>
      <c r="B57" s="222" t="s">
        <v>686</v>
      </c>
      <c r="C57" s="222" t="s">
        <v>687</v>
      </c>
      <c r="D57" s="222" t="s">
        <v>688</v>
      </c>
      <c r="E57" s="222" t="s">
        <v>689</v>
      </c>
      <c r="F57" s="222" t="s">
        <v>690</v>
      </c>
      <c r="G57" s="222" t="s">
        <v>691</v>
      </c>
      <c r="H57" s="222" t="s">
        <v>692</v>
      </c>
      <c r="I57" s="222" t="s">
        <v>693</v>
      </c>
      <c r="J57" s="222" t="s">
        <v>694</v>
      </c>
      <c r="K57" s="222" t="s">
        <v>695</v>
      </c>
      <c r="L57" s="222" t="s">
        <v>696</v>
      </c>
      <c r="M57" s="222" t="s">
        <v>697</v>
      </c>
      <c r="N57" s="222" t="s">
        <v>698</v>
      </c>
      <c r="O57" s="222" t="s">
        <v>699</v>
      </c>
      <c r="P57" s="222" t="s">
        <v>700</v>
      </c>
      <c r="Q57" s="222" t="s">
        <v>701</v>
      </c>
      <c r="R57" s="222" t="s">
        <v>702</v>
      </c>
      <c r="S57" s="222" t="s">
        <v>703</v>
      </c>
      <c r="T57" s="222" t="s">
        <v>704</v>
      </c>
      <c r="U57" s="222" t="s">
        <v>705</v>
      </c>
      <c r="V57" s="222" t="s">
        <v>706</v>
      </c>
      <c r="W57" s="222" t="s">
        <v>707</v>
      </c>
    </row>
    <row r="58">
      <c r="A58" s="224" t="s">
        <v>686</v>
      </c>
      <c r="B58" s="225">
        <v>1.0</v>
      </c>
      <c r="C58" s="225">
        <v>0.683333333333333</v>
      </c>
      <c r="D58" s="225">
        <v>1.0</v>
      </c>
      <c r="E58" s="225">
        <v>0.683333333333333</v>
      </c>
      <c r="F58" s="225">
        <v>0.133333333333333</v>
      </c>
      <c r="G58" s="226">
        <v>1.0</v>
      </c>
      <c r="H58" s="225">
        <v>0.713888888888889</v>
      </c>
      <c r="I58" s="225">
        <v>1.0</v>
      </c>
      <c r="J58" s="226">
        <v>0.75</v>
      </c>
      <c r="K58" s="225">
        <v>0.516666666666667</v>
      </c>
      <c r="L58" s="225">
        <v>0.658333333333333</v>
      </c>
      <c r="M58" s="225">
        <v>0.35</v>
      </c>
      <c r="N58" s="226">
        <v>0.175</v>
      </c>
      <c r="O58" s="226" t="s">
        <v>15</v>
      </c>
      <c r="P58" s="226" t="s">
        <v>15</v>
      </c>
      <c r="Q58" s="226" t="s">
        <v>15</v>
      </c>
      <c r="R58" s="226">
        <v>1.0</v>
      </c>
      <c r="S58" s="226">
        <v>1.0</v>
      </c>
      <c r="T58" s="226">
        <v>1.0</v>
      </c>
      <c r="U58" s="226">
        <v>1.0</v>
      </c>
      <c r="V58" s="226" t="s">
        <v>15</v>
      </c>
      <c r="W58" s="226" t="s">
        <v>15</v>
      </c>
      <c r="X58" s="227"/>
    </row>
    <row r="59">
      <c r="A59" s="224" t="s">
        <v>687</v>
      </c>
      <c r="B59" s="226">
        <v>0.683333333333333</v>
      </c>
      <c r="C59" s="225">
        <v>1.0</v>
      </c>
      <c r="D59" s="225">
        <v>0.783333333333333</v>
      </c>
      <c r="E59" s="225">
        <v>0.916666666666667</v>
      </c>
      <c r="F59" s="225">
        <v>0.683333333333333</v>
      </c>
      <c r="G59" s="225">
        <v>0.333333333333333</v>
      </c>
      <c r="H59" s="225">
        <v>0.45</v>
      </c>
      <c r="I59" s="225">
        <v>0.683333333333333</v>
      </c>
      <c r="J59" s="226">
        <v>0.75</v>
      </c>
      <c r="K59" s="225">
        <v>0.75</v>
      </c>
      <c r="L59" s="225">
        <v>0.35</v>
      </c>
      <c r="M59" s="225">
        <v>0.95</v>
      </c>
      <c r="N59" s="226">
        <v>0.95</v>
      </c>
      <c r="O59" s="226" t="s">
        <v>15</v>
      </c>
      <c r="P59" s="226" t="s">
        <v>15</v>
      </c>
      <c r="Q59" s="226" t="s">
        <v>15</v>
      </c>
      <c r="R59" s="226" t="s">
        <v>15</v>
      </c>
      <c r="S59" s="226" t="s">
        <v>15</v>
      </c>
      <c r="T59" s="226" t="s">
        <v>15</v>
      </c>
      <c r="U59" s="226" t="s">
        <v>15</v>
      </c>
      <c r="V59" s="226" t="s">
        <v>15</v>
      </c>
      <c r="W59" s="226" t="s">
        <v>15</v>
      </c>
      <c r="X59" s="227"/>
    </row>
    <row r="60">
      <c r="A60" s="224" t="s">
        <v>688</v>
      </c>
      <c r="B60" s="225">
        <v>1.0</v>
      </c>
      <c r="C60" s="226">
        <v>0.783333333333333</v>
      </c>
      <c r="D60" s="225">
        <v>1.0</v>
      </c>
      <c r="E60" s="225">
        <v>0.233333333333333</v>
      </c>
      <c r="F60" s="225">
        <v>0.683333333333333</v>
      </c>
      <c r="G60" s="225">
        <v>0.75</v>
      </c>
      <c r="H60" s="225">
        <v>0.355555555555556</v>
      </c>
      <c r="I60" s="225">
        <v>0.919444444444444</v>
      </c>
      <c r="J60" s="226">
        <v>0.916666666666667</v>
      </c>
      <c r="K60" s="225">
        <v>0.0833333333333333</v>
      </c>
      <c r="L60" s="225">
        <v>0.102777777777778</v>
      </c>
      <c r="M60" s="225">
        <v>0.45</v>
      </c>
      <c r="N60" s="226">
        <v>0.175</v>
      </c>
      <c r="O60" s="226" t="s">
        <v>15</v>
      </c>
      <c r="P60" s="226" t="s">
        <v>15</v>
      </c>
      <c r="Q60" s="226" t="s">
        <v>15</v>
      </c>
      <c r="R60" s="226">
        <v>1.0</v>
      </c>
      <c r="S60" s="226">
        <v>1.0</v>
      </c>
      <c r="T60" s="226">
        <v>1.0</v>
      </c>
      <c r="U60" s="226">
        <v>1.0</v>
      </c>
      <c r="V60" s="226" t="s">
        <v>15</v>
      </c>
      <c r="W60" s="226" t="s">
        <v>15</v>
      </c>
      <c r="X60" s="227"/>
    </row>
    <row r="61">
      <c r="A61" s="224" t="s">
        <v>689</v>
      </c>
      <c r="B61" s="225">
        <v>0.683333333333333</v>
      </c>
      <c r="C61" s="225">
        <v>0.916666666666667</v>
      </c>
      <c r="D61" s="226">
        <v>0.233333333333333</v>
      </c>
      <c r="E61" s="225">
        <v>1.0</v>
      </c>
      <c r="F61" s="225">
        <v>0.0833333333333333</v>
      </c>
      <c r="G61" s="225">
        <v>0.333333333333333</v>
      </c>
      <c r="H61" s="225">
        <v>0.233333333333333</v>
      </c>
      <c r="I61" s="225">
        <v>0.35</v>
      </c>
      <c r="J61" s="226">
        <v>0.333333333333333</v>
      </c>
      <c r="K61" s="225">
        <v>0.0833333333333333</v>
      </c>
      <c r="L61" s="225">
        <v>0.683333333333333</v>
      </c>
      <c r="M61" s="225">
        <v>0.0833333333333333</v>
      </c>
      <c r="N61" s="226">
        <v>0.95</v>
      </c>
      <c r="O61" s="226" t="s">
        <v>15</v>
      </c>
      <c r="P61" s="226" t="s">
        <v>15</v>
      </c>
      <c r="Q61" s="226" t="s">
        <v>15</v>
      </c>
      <c r="R61" s="226">
        <v>1.0</v>
      </c>
      <c r="S61" s="226">
        <v>1.0</v>
      </c>
      <c r="T61" s="226">
        <v>1.0</v>
      </c>
      <c r="U61" s="226">
        <v>1.0</v>
      </c>
      <c r="V61" s="226" t="s">
        <v>15</v>
      </c>
      <c r="W61" s="226" t="s">
        <v>15</v>
      </c>
      <c r="X61" s="227"/>
    </row>
    <row r="62">
      <c r="A62" s="224" t="s">
        <v>690</v>
      </c>
      <c r="B62" s="225">
        <v>0.133333333333333</v>
      </c>
      <c r="C62" s="225">
        <v>0.683333333333333</v>
      </c>
      <c r="D62" s="225">
        <v>0.683333333333333</v>
      </c>
      <c r="E62" s="226">
        <v>0.0833333333333333</v>
      </c>
      <c r="F62" s="225">
        <v>1.0</v>
      </c>
      <c r="G62" s="225">
        <v>1.0</v>
      </c>
      <c r="H62" s="225">
        <v>0.95</v>
      </c>
      <c r="I62" s="225">
        <v>0.45</v>
      </c>
      <c r="J62" s="226">
        <v>0.333333333333333</v>
      </c>
      <c r="K62" s="225">
        <v>0.333333333333333</v>
      </c>
      <c r="L62" s="225">
        <v>0.45</v>
      </c>
      <c r="M62" s="226">
        <v>0.516666666666667</v>
      </c>
      <c r="N62" s="226">
        <v>0.0833333333333333</v>
      </c>
      <c r="O62" s="226" t="s">
        <v>15</v>
      </c>
      <c r="P62" s="226" t="s">
        <v>15</v>
      </c>
      <c r="Q62" s="226" t="s">
        <v>15</v>
      </c>
      <c r="R62" s="226" t="s">
        <v>15</v>
      </c>
      <c r="S62" s="226" t="s">
        <v>15</v>
      </c>
      <c r="T62" s="226" t="s">
        <v>15</v>
      </c>
      <c r="U62" s="226" t="s">
        <v>15</v>
      </c>
      <c r="V62" s="226" t="s">
        <v>15</v>
      </c>
      <c r="W62" s="226" t="s">
        <v>15</v>
      </c>
      <c r="X62" s="227"/>
    </row>
    <row r="63">
      <c r="A63" s="224" t="s">
        <v>691</v>
      </c>
      <c r="B63" s="225">
        <v>1.0</v>
      </c>
      <c r="C63" s="225">
        <v>0.333333333333333</v>
      </c>
      <c r="D63" s="225">
        <v>0.75</v>
      </c>
      <c r="E63" s="225">
        <v>0.333333333333333</v>
      </c>
      <c r="F63" s="226">
        <v>1.0</v>
      </c>
      <c r="G63" s="225">
        <v>1.0</v>
      </c>
      <c r="H63" s="225">
        <v>0.0833333333333333</v>
      </c>
      <c r="I63" s="225">
        <v>0.0833333333333333</v>
      </c>
      <c r="J63" s="226">
        <v>1.0</v>
      </c>
      <c r="K63" s="225">
        <v>0.333333333333333</v>
      </c>
      <c r="L63" s="225">
        <v>0.916666666666667</v>
      </c>
      <c r="M63" s="226">
        <v>1.0</v>
      </c>
      <c r="N63" s="226">
        <v>0.75</v>
      </c>
      <c r="O63" s="226" t="s">
        <v>15</v>
      </c>
      <c r="P63" s="226" t="s">
        <v>15</v>
      </c>
      <c r="Q63" s="226" t="s">
        <v>15</v>
      </c>
      <c r="R63" s="226">
        <v>1.0</v>
      </c>
      <c r="S63" s="226">
        <v>1.0</v>
      </c>
      <c r="T63" s="226">
        <v>1.0</v>
      </c>
      <c r="U63" s="226">
        <v>1.0</v>
      </c>
      <c r="V63" s="226" t="s">
        <v>15</v>
      </c>
      <c r="W63" s="226" t="s">
        <v>15</v>
      </c>
      <c r="X63" s="227"/>
    </row>
    <row r="64">
      <c r="A64" s="224" t="s">
        <v>692</v>
      </c>
      <c r="B64" s="225">
        <v>0.713888888888889</v>
      </c>
      <c r="C64" s="225">
        <v>0.45</v>
      </c>
      <c r="D64" s="225">
        <v>0.355555555555556</v>
      </c>
      <c r="E64" s="225">
        <v>0.233333333333333</v>
      </c>
      <c r="F64" s="225">
        <v>0.95</v>
      </c>
      <c r="G64" s="226">
        <v>0.0833333333333333</v>
      </c>
      <c r="H64" s="225">
        <v>1.0</v>
      </c>
      <c r="I64" s="225">
        <v>0.419444444444444</v>
      </c>
      <c r="J64" s="226">
        <v>1.0</v>
      </c>
      <c r="K64" s="225">
        <v>0.35</v>
      </c>
      <c r="L64" s="225">
        <v>1.0</v>
      </c>
      <c r="M64" s="226">
        <v>0.233333333333333</v>
      </c>
      <c r="N64" s="226">
        <v>0.297222222222222</v>
      </c>
      <c r="O64" s="226" t="s">
        <v>15</v>
      </c>
      <c r="P64" s="226" t="s">
        <v>15</v>
      </c>
      <c r="Q64" s="226" t="s">
        <v>15</v>
      </c>
      <c r="R64" s="226">
        <v>1.0</v>
      </c>
      <c r="S64" s="226">
        <v>1.0</v>
      </c>
      <c r="T64" s="226">
        <v>1.0</v>
      </c>
      <c r="U64" s="226">
        <v>1.0</v>
      </c>
      <c r="V64" s="226" t="s">
        <v>15</v>
      </c>
      <c r="W64" s="226" t="s">
        <v>15</v>
      </c>
      <c r="X64" s="227"/>
    </row>
    <row r="65">
      <c r="A65" s="224" t="s">
        <v>693</v>
      </c>
      <c r="B65" s="225">
        <v>1.0</v>
      </c>
      <c r="C65" s="225">
        <v>0.683333333333333</v>
      </c>
      <c r="D65" s="225">
        <v>0.919444444444444</v>
      </c>
      <c r="E65" s="225">
        <v>0.35</v>
      </c>
      <c r="F65" s="225">
        <v>0.45</v>
      </c>
      <c r="G65" s="225">
        <v>0.0833333333333333</v>
      </c>
      <c r="H65" s="226">
        <v>0.419444444444444</v>
      </c>
      <c r="I65" s="225">
        <v>1.0</v>
      </c>
      <c r="J65" s="226">
        <v>0.333333333333333</v>
      </c>
      <c r="K65" s="225">
        <v>0.783333333333333</v>
      </c>
      <c r="L65" s="225">
        <v>1.0</v>
      </c>
      <c r="M65" s="225">
        <v>0.35</v>
      </c>
      <c r="N65" s="226">
        <v>0.713888888888889</v>
      </c>
      <c r="O65" s="226" t="s">
        <v>15</v>
      </c>
      <c r="P65" s="226" t="s">
        <v>15</v>
      </c>
      <c r="Q65" s="226" t="s">
        <v>15</v>
      </c>
      <c r="R65" s="226">
        <v>1.0</v>
      </c>
      <c r="S65" s="226">
        <v>1.0</v>
      </c>
      <c r="T65" s="226">
        <v>1.0</v>
      </c>
      <c r="U65" s="226">
        <v>1.0</v>
      </c>
      <c r="V65" s="226" t="s">
        <v>15</v>
      </c>
      <c r="W65" s="226" t="s">
        <v>15</v>
      </c>
      <c r="X65" s="227"/>
    </row>
    <row r="66">
      <c r="A66" s="224" t="s">
        <v>694</v>
      </c>
      <c r="B66" s="225">
        <v>0.75</v>
      </c>
      <c r="C66" s="225">
        <v>0.75</v>
      </c>
      <c r="D66" s="225">
        <v>0.916666666666667</v>
      </c>
      <c r="E66" s="225">
        <v>0.333333333333333</v>
      </c>
      <c r="F66" s="225">
        <v>0.333333333333333</v>
      </c>
      <c r="G66" s="225">
        <v>1.0</v>
      </c>
      <c r="H66" s="225">
        <v>1.0</v>
      </c>
      <c r="I66" s="226">
        <v>0.333333333333333</v>
      </c>
      <c r="J66" s="226">
        <v>1.0</v>
      </c>
      <c r="K66" s="225">
        <v>0.75</v>
      </c>
      <c r="L66" s="225">
        <v>1.0</v>
      </c>
      <c r="M66" s="226">
        <v>0.333333333333333</v>
      </c>
      <c r="N66" s="226">
        <v>0.0833333333333333</v>
      </c>
      <c r="O66" s="226" t="s">
        <v>15</v>
      </c>
      <c r="P66" s="226" t="s">
        <v>15</v>
      </c>
      <c r="Q66" s="226" t="s">
        <v>15</v>
      </c>
      <c r="R66" s="226" t="s">
        <v>15</v>
      </c>
      <c r="S66" s="226" t="s">
        <v>15</v>
      </c>
      <c r="T66" s="226" t="s">
        <v>15</v>
      </c>
      <c r="U66" s="226" t="s">
        <v>15</v>
      </c>
      <c r="V66" s="226" t="s">
        <v>15</v>
      </c>
      <c r="W66" s="226" t="s">
        <v>15</v>
      </c>
      <c r="X66" s="227"/>
    </row>
    <row r="67">
      <c r="A67" s="224" t="s">
        <v>695</v>
      </c>
      <c r="B67" s="226">
        <v>0.516666666666667</v>
      </c>
      <c r="C67" s="226">
        <v>0.75</v>
      </c>
      <c r="D67" s="226">
        <v>0.0833333333333333</v>
      </c>
      <c r="E67" s="226">
        <v>0.0833333333333333</v>
      </c>
      <c r="F67" s="226">
        <v>0.333333333333333</v>
      </c>
      <c r="G67" s="226">
        <v>0.333333333333333</v>
      </c>
      <c r="H67" s="226">
        <v>0.35</v>
      </c>
      <c r="I67" s="226">
        <v>0.783333333333333</v>
      </c>
      <c r="J67" s="226">
        <v>0.75</v>
      </c>
      <c r="K67" s="226">
        <v>1.0</v>
      </c>
      <c r="L67" s="226">
        <v>0.516666666666667</v>
      </c>
      <c r="M67" s="226">
        <v>0.333333333333333</v>
      </c>
      <c r="N67" s="226">
        <v>0.683333333333333</v>
      </c>
      <c r="O67" s="226" t="s">
        <v>15</v>
      </c>
      <c r="P67" s="226" t="s">
        <v>15</v>
      </c>
      <c r="Q67" s="226" t="s">
        <v>15</v>
      </c>
      <c r="R67" s="226">
        <v>1.0</v>
      </c>
      <c r="S67" s="226">
        <v>1.0</v>
      </c>
      <c r="T67" s="226">
        <v>1.0</v>
      </c>
      <c r="U67" s="226">
        <v>1.0</v>
      </c>
      <c r="V67" s="226" t="s">
        <v>15</v>
      </c>
      <c r="W67" s="226" t="s">
        <v>15</v>
      </c>
      <c r="X67" s="227"/>
    </row>
    <row r="68">
      <c r="A68" s="224" t="s">
        <v>696</v>
      </c>
      <c r="B68" s="225">
        <v>0.658333333333333</v>
      </c>
      <c r="C68" s="225">
        <v>0.35</v>
      </c>
      <c r="D68" s="225">
        <v>0.102777777777778</v>
      </c>
      <c r="E68" s="225">
        <v>0.683333333333333</v>
      </c>
      <c r="F68" s="225">
        <v>0.45</v>
      </c>
      <c r="G68" s="225">
        <v>0.916666666666667</v>
      </c>
      <c r="H68" s="225">
        <v>1.0</v>
      </c>
      <c r="I68" s="225">
        <v>1.0</v>
      </c>
      <c r="J68" s="226">
        <v>1.0</v>
      </c>
      <c r="K68" s="226">
        <v>0.516666666666667</v>
      </c>
      <c r="L68" s="225">
        <v>1.0</v>
      </c>
      <c r="M68" s="225">
        <v>0.683333333333333</v>
      </c>
      <c r="N68" s="226">
        <v>0.241666666666667</v>
      </c>
      <c r="O68" s="226" t="s">
        <v>15</v>
      </c>
      <c r="P68" s="226" t="s">
        <v>15</v>
      </c>
      <c r="Q68" s="226" t="s">
        <v>15</v>
      </c>
      <c r="R68" s="226">
        <v>1.0</v>
      </c>
      <c r="S68" s="226">
        <v>1.0</v>
      </c>
      <c r="T68" s="226">
        <v>1.0</v>
      </c>
      <c r="U68" s="226">
        <v>1.0</v>
      </c>
      <c r="V68" s="226" t="s">
        <v>15</v>
      </c>
      <c r="W68" s="226" t="s">
        <v>15</v>
      </c>
      <c r="X68" s="227"/>
    </row>
    <row r="69">
      <c r="A69" s="224" t="s">
        <v>697</v>
      </c>
      <c r="B69" s="225">
        <v>0.35</v>
      </c>
      <c r="C69" s="225">
        <v>0.95</v>
      </c>
      <c r="D69" s="225">
        <v>0.45</v>
      </c>
      <c r="E69" s="225">
        <v>0.0833333333333333</v>
      </c>
      <c r="F69" s="225">
        <v>0.516666666666667</v>
      </c>
      <c r="G69" s="225">
        <v>1.0</v>
      </c>
      <c r="H69" s="225">
        <v>0.233333333333333</v>
      </c>
      <c r="I69" s="225">
        <v>0.35</v>
      </c>
      <c r="J69" s="226">
        <v>0.333333333333333</v>
      </c>
      <c r="K69" s="225">
        <v>0.333333333333333</v>
      </c>
      <c r="L69" s="226">
        <v>0.683333333333333</v>
      </c>
      <c r="M69" s="225">
        <v>1.0</v>
      </c>
      <c r="N69" s="226">
        <v>0.783333333333333</v>
      </c>
      <c r="O69" s="226" t="s">
        <v>15</v>
      </c>
      <c r="P69" s="226" t="s">
        <v>15</v>
      </c>
      <c r="Q69" s="226" t="s">
        <v>15</v>
      </c>
      <c r="R69" s="226" t="s">
        <v>15</v>
      </c>
      <c r="S69" s="226" t="s">
        <v>15</v>
      </c>
      <c r="T69" s="226" t="s">
        <v>15</v>
      </c>
      <c r="U69" s="226" t="s">
        <v>15</v>
      </c>
      <c r="V69" s="226" t="s">
        <v>15</v>
      </c>
      <c r="W69" s="226" t="s">
        <v>15</v>
      </c>
      <c r="X69" s="227"/>
    </row>
    <row r="70">
      <c r="A70" s="224" t="s">
        <v>698</v>
      </c>
      <c r="B70" s="225">
        <v>0.175</v>
      </c>
      <c r="C70" s="225">
        <v>0.95</v>
      </c>
      <c r="D70" s="225">
        <v>0.175</v>
      </c>
      <c r="E70" s="226">
        <v>0.95</v>
      </c>
      <c r="F70" s="226">
        <v>0.0833333333333333</v>
      </c>
      <c r="G70" s="226">
        <v>0.75</v>
      </c>
      <c r="H70" s="225">
        <v>0.297222222222222</v>
      </c>
      <c r="I70" s="226">
        <v>0.713888888888889</v>
      </c>
      <c r="J70" s="226">
        <v>0.0833333333333333</v>
      </c>
      <c r="K70" s="225">
        <v>0.683333333333333</v>
      </c>
      <c r="L70" s="225">
        <v>0.241666666666667</v>
      </c>
      <c r="M70" s="226">
        <v>0.783333333333333</v>
      </c>
      <c r="N70" s="226">
        <v>1.0</v>
      </c>
      <c r="O70" s="226" t="s">
        <v>15</v>
      </c>
      <c r="P70" s="226" t="s">
        <v>15</v>
      </c>
      <c r="Q70" s="226" t="s">
        <v>15</v>
      </c>
      <c r="R70" s="226">
        <v>1.0</v>
      </c>
      <c r="S70" s="226">
        <v>1.0</v>
      </c>
      <c r="T70" s="226">
        <v>1.0</v>
      </c>
      <c r="U70" s="226">
        <v>1.0</v>
      </c>
      <c r="V70" s="226" t="s">
        <v>15</v>
      </c>
      <c r="W70" s="226" t="s">
        <v>15</v>
      </c>
      <c r="X70" s="227"/>
    </row>
    <row r="71">
      <c r="A71" s="224" t="s">
        <v>699</v>
      </c>
      <c r="B71" s="226" t="s">
        <v>15</v>
      </c>
      <c r="C71" s="226" t="s">
        <v>15</v>
      </c>
      <c r="D71" s="226" t="s">
        <v>15</v>
      </c>
      <c r="E71" s="226" t="s">
        <v>15</v>
      </c>
      <c r="F71" s="226" t="s">
        <v>15</v>
      </c>
      <c r="G71" s="226" t="s">
        <v>15</v>
      </c>
      <c r="H71" s="226" t="s">
        <v>15</v>
      </c>
      <c r="I71" s="226" t="s">
        <v>15</v>
      </c>
      <c r="J71" s="226" t="s">
        <v>15</v>
      </c>
      <c r="K71" s="226" t="s">
        <v>15</v>
      </c>
      <c r="L71" s="226" t="s">
        <v>15</v>
      </c>
      <c r="M71" s="226" t="s">
        <v>15</v>
      </c>
      <c r="N71" s="226" t="s">
        <v>15</v>
      </c>
      <c r="O71" s="226" t="s">
        <v>15</v>
      </c>
      <c r="P71" s="226" t="s">
        <v>15</v>
      </c>
      <c r="Q71" s="226" t="s">
        <v>15</v>
      </c>
      <c r="R71" s="226" t="s">
        <v>15</v>
      </c>
      <c r="S71" s="226" t="s">
        <v>15</v>
      </c>
      <c r="T71" s="226" t="s">
        <v>15</v>
      </c>
      <c r="U71" s="226" t="s">
        <v>15</v>
      </c>
      <c r="V71" s="226" t="s">
        <v>15</v>
      </c>
      <c r="W71" s="226" t="s">
        <v>15</v>
      </c>
      <c r="X71" s="227"/>
    </row>
    <row r="72">
      <c r="A72" s="224" t="s">
        <v>700</v>
      </c>
      <c r="B72" s="226" t="s">
        <v>15</v>
      </c>
      <c r="C72" s="226" t="s">
        <v>15</v>
      </c>
      <c r="D72" s="226" t="s">
        <v>15</v>
      </c>
      <c r="E72" s="226" t="s">
        <v>15</v>
      </c>
      <c r="F72" s="226" t="s">
        <v>15</v>
      </c>
      <c r="G72" s="226" t="s">
        <v>15</v>
      </c>
      <c r="H72" s="226" t="s">
        <v>15</v>
      </c>
      <c r="I72" s="226" t="s">
        <v>15</v>
      </c>
      <c r="J72" s="226" t="s">
        <v>15</v>
      </c>
      <c r="K72" s="226" t="s">
        <v>15</v>
      </c>
      <c r="L72" s="226" t="s">
        <v>15</v>
      </c>
      <c r="M72" s="226" t="s">
        <v>15</v>
      </c>
      <c r="N72" s="226" t="s">
        <v>15</v>
      </c>
      <c r="O72" s="226" t="s">
        <v>15</v>
      </c>
      <c r="P72" s="226" t="s">
        <v>15</v>
      </c>
      <c r="Q72" s="226" t="s">
        <v>15</v>
      </c>
      <c r="R72" s="226" t="s">
        <v>15</v>
      </c>
      <c r="S72" s="226" t="s">
        <v>15</v>
      </c>
      <c r="T72" s="226" t="s">
        <v>15</v>
      </c>
      <c r="U72" s="226" t="s">
        <v>15</v>
      </c>
      <c r="V72" s="226" t="s">
        <v>15</v>
      </c>
      <c r="W72" s="226" t="s">
        <v>15</v>
      </c>
      <c r="X72" s="227"/>
    </row>
    <row r="73">
      <c r="A73" s="224" t="s">
        <v>701</v>
      </c>
      <c r="B73" s="226" t="s">
        <v>15</v>
      </c>
      <c r="C73" s="226" t="s">
        <v>15</v>
      </c>
      <c r="D73" s="226" t="s">
        <v>15</v>
      </c>
      <c r="E73" s="226" t="s">
        <v>15</v>
      </c>
      <c r="F73" s="226" t="s">
        <v>15</v>
      </c>
      <c r="G73" s="226" t="s">
        <v>15</v>
      </c>
      <c r="H73" s="226" t="s">
        <v>15</v>
      </c>
      <c r="I73" s="226" t="s">
        <v>15</v>
      </c>
      <c r="J73" s="226" t="s">
        <v>15</v>
      </c>
      <c r="K73" s="226" t="s">
        <v>15</v>
      </c>
      <c r="L73" s="226" t="s">
        <v>15</v>
      </c>
      <c r="M73" s="226" t="s">
        <v>15</v>
      </c>
      <c r="N73" s="226" t="s">
        <v>15</v>
      </c>
      <c r="O73" s="226" t="s">
        <v>15</v>
      </c>
      <c r="P73" s="226" t="s">
        <v>15</v>
      </c>
      <c r="Q73" s="226" t="s">
        <v>15</v>
      </c>
      <c r="R73" s="226" t="s">
        <v>15</v>
      </c>
      <c r="S73" s="226" t="s">
        <v>15</v>
      </c>
      <c r="T73" s="226" t="s">
        <v>15</v>
      </c>
      <c r="U73" s="226" t="s">
        <v>15</v>
      </c>
      <c r="V73" s="226" t="s">
        <v>15</v>
      </c>
      <c r="W73" s="226" t="s">
        <v>15</v>
      </c>
      <c r="X73" s="227"/>
    </row>
    <row r="74">
      <c r="A74" s="224" t="s">
        <v>702</v>
      </c>
      <c r="B74" s="226">
        <v>1.0</v>
      </c>
      <c r="C74" s="226" t="s">
        <v>15</v>
      </c>
      <c r="D74" s="226">
        <v>1.0</v>
      </c>
      <c r="E74" s="226">
        <v>1.0</v>
      </c>
      <c r="F74" s="226" t="s">
        <v>15</v>
      </c>
      <c r="G74" s="226">
        <v>1.0</v>
      </c>
      <c r="H74" s="226">
        <v>1.0</v>
      </c>
      <c r="I74" s="226">
        <v>1.0</v>
      </c>
      <c r="J74" s="226" t="s">
        <v>15</v>
      </c>
      <c r="K74" s="226">
        <v>1.0</v>
      </c>
      <c r="L74" s="226">
        <v>1.0</v>
      </c>
      <c r="M74" s="226" t="s">
        <v>15</v>
      </c>
      <c r="N74" s="226">
        <v>1.0</v>
      </c>
      <c r="O74" s="226" t="s">
        <v>15</v>
      </c>
      <c r="P74" s="226" t="s">
        <v>15</v>
      </c>
      <c r="Q74" s="226" t="s">
        <v>15</v>
      </c>
      <c r="R74" s="226">
        <v>1.0</v>
      </c>
      <c r="S74" s="226">
        <v>1.0</v>
      </c>
      <c r="T74" s="226">
        <v>1.0</v>
      </c>
      <c r="U74" s="226">
        <v>1.0</v>
      </c>
      <c r="V74" s="226" t="s">
        <v>15</v>
      </c>
      <c r="W74" s="226" t="s">
        <v>15</v>
      </c>
      <c r="X74" s="227"/>
    </row>
    <row r="75">
      <c r="A75" s="224" t="s">
        <v>703</v>
      </c>
      <c r="B75" s="226">
        <v>1.0</v>
      </c>
      <c r="C75" s="226" t="s">
        <v>15</v>
      </c>
      <c r="D75" s="226">
        <v>1.0</v>
      </c>
      <c r="E75" s="226">
        <v>1.0</v>
      </c>
      <c r="F75" s="226" t="s">
        <v>15</v>
      </c>
      <c r="G75" s="226">
        <v>1.0</v>
      </c>
      <c r="H75" s="226">
        <v>1.0</v>
      </c>
      <c r="I75" s="226">
        <v>1.0</v>
      </c>
      <c r="J75" s="226" t="s">
        <v>15</v>
      </c>
      <c r="K75" s="226">
        <v>1.0</v>
      </c>
      <c r="L75" s="226">
        <v>1.0</v>
      </c>
      <c r="M75" s="226" t="s">
        <v>15</v>
      </c>
      <c r="N75" s="226">
        <v>1.0</v>
      </c>
      <c r="O75" s="226" t="s">
        <v>15</v>
      </c>
      <c r="P75" s="226" t="s">
        <v>15</v>
      </c>
      <c r="Q75" s="226" t="s">
        <v>15</v>
      </c>
      <c r="R75" s="226">
        <v>1.0</v>
      </c>
      <c r="S75" s="226">
        <v>1.0</v>
      </c>
      <c r="T75" s="226">
        <v>1.0</v>
      </c>
      <c r="U75" s="226">
        <v>1.0</v>
      </c>
      <c r="V75" s="226" t="s">
        <v>15</v>
      </c>
      <c r="W75" s="226" t="s">
        <v>15</v>
      </c>
      <c r="X75" s="227"/>
    </row>
    <row r="76">
      <c r="A76" s="224" t="s">
        <v>704</v>
      </c>
      <c r="B76" s="226">
        <v>1.0</v>
      </c>
      <c r="C76" s="226" t="s">
        <v>15</v>
      </c>
      <c r="D76" s="226">
        <v>1.0</v>
      </c>
      <c r="E76" s="226">
        <v>1.0</v>
      </c>
      <c r="F76" s="226" t="s">
        <v>15</v>
      </c>
      <c r="G76" s="226">
        <v>1.0</v>
      </c>
      <c r="H76" s="226">
        <v>1.0</v>
      </c>
      <c r="I76" s="226">
        <v>1.0</v>
      </c>
      <c r="J76" s="226" t="s">
        <v>15</v>
      </c>
      <c r="K76" s="226">
        <v>1.0</v>
      </c>
      <c r="L76" s="226">
        <v>1.0</v>
      </c>
      <c r="M76" s="226" t="s">
        <v>15</v>
      </c>
      <c r="N76" s="226">
        <v>1.0</v>
      </c>
      <c r="O76" s="226" t="s">
        <v>15</v>
      </c>
      <c r="P76" s="226" t="s">
        <v>15</v>
      </c>
      <c r="Q76" s="226" t="s">
        <v>15</v>
      </c>
      <c r="R76" s="226">
        <v>1.0</v>
      </c>
      <c r="S76" s="226">
        <v>1.0</v>
      </c>
      <c r="T76" s="226">
        <v>1.0</v>
      </c>
      <c r="U76" s="226">
        <v>1.0</v>
      </c>
      <c r="V76" s="226" t="s">
        <v>15</v>
      </c>
      <c r="W76" s="226" t="s">
        <v>15</v>
      </c>
      <c r="X76" s="227"/>
    </row>
    <row r="77">
      <c r="A77" s="224" t="s">
        <v>705</v>
      </c>
      <c r="B77" s="226">
        <v>1.0</v>
      </c>
      <c r="C77" s="226" t="s">
        <v>15</v>
      </c>
      <c r="D77" s="226">
        <v>1.0</v>
      </c>
      <c r="E77" s="226">
        <v>1.0</v>
      </c>
      <c r="F77" s="226" t="s">
        <v>15</v>
      </c>
      <c r="G77" s="226">
        <v>1.0</v>
      </c>
      <c r="H77" s="226">
        <v>1.0</v>
      </c>
      <c r="I77" s="226">
        <v>1.0</v>
      </c>
      <c r="J77" s="226" t="s">
        <v>15</v>
      </c>
      <c r="K77" s="226">
        <v>1.0</v>
      </c>
      <c r="L77" s="226">
        <v>1.0</v>
      </c>
      <c r="M77" s="226" t="s">
        <v>15</v>
      </c>
      <c r="N77" s="226">
        <v>1.0</v>
      </c>
      <c r="O77" s="226" t="s">
        <v>15</v>
      </c>
      <c r="P77" s="226" t="s">
        <v>15</v>
      </c>
      <c r="Q77" s="226" t="s">
        <v>15</v>
      </c>
      <c r="R77" s="226">
        <v>1.0</v>
      </c>
      <c r="S77" s="226">
        <v>1.0</v>
      </c>
      <c r="T77" s="226">
        <v>1.0</v>
      </c>
      <c r="U77" s="226">
        <v>1.0</v>
      </c>
      <c r="V77" s="226" t="s">
        <v>15</v>
      </c>
      <c r="W77" s="226" t="s">
        <v>15</v>
      </c>
      <c r="X77" s="227"/>
    </row>
    <row r="78">
      <c r="A78" s="224" t="s">
        <v>706</v>
      </c>
      <c r="B78" s="226" t="s">
        <v>15</v>
      </c>
      <c r="C78" s="226" t="s">
        <v>15</v>
      </c>
      <c r="D78" s="226" t="s">
        <v>15</v>
      </c>
      <c r="E78" s="226" t="s">
        <v>15</v>
      </c>
      <c r="F78" s="226" t="s">
        <v>15</v>
      </c>
      <c r="G78" s="226" t="s">
        <v>15</v>
      </c>
      <c r="H78" s="226" t="s">
        <v>15</v>
      </c>
      <c r="I78" s="226" t="s">
        <v>15</v>
      </c>
      <c r="J78" s="226" t="s">
        <v>15</v>
      </c>
      <c r="K78" s="226" t="s">
        <v>15</v>
      </c>
      <c r="L78" s="226" t="s">
        <v>15</v>
      </c>
      <c r="M78" s="226" t="s">
        <v>15</v>
      </c>
      <c r="N78" s="226" t="s">
        <v>15</v>
      </c>
      <c r="O78" s="226" t="s">
        <v>15</v>
      </c>
      <c r="P78" s="226" t="s">
        <v>15</v>
      </c>
      <c r="Q78" s="226" t="s">
        <v>15</v>
      </c>
      <c r="R78" s="226" t="s">
        <v>15</v>
      </c>
      <c r="S78" s="226" t="s">
        <v>15</v>
      </c>
      <c r="T78" s="226" t="s">
        <v>15</v>
      </c>
      <c r="U78" s="226" t="s">
        <v>15</v>
      </c>
      <c r="V78" s="226" t="s">
        <v>15</v>
      </c>
      <c r="W78" s="226" t="s">
        <v>15</v>
      </c>
      <c r="X78" s="227"/>
    </row>
    <row r="79">
      <c r="A79" s="224" t="s">
        <v>707</v>
      </c>
      <c r="B79" s="226" t="s">
        <v>15</v>
      </c>
      <c r="C79" s="226" t="s">
        <v>15</v>
      </c>
      <c r="D79" s="226" t="s">
        <v>15</v>
      </c>
      <c r="E79" s="226" t="s">
        <v>15</v>
      </c>
      <c r="F79" s="226" t="s">
        <v>15</v>
      </c>
      <c r="G79" s="226" t="s">
        <v>15</v>
      </c>
      <c r="H79" s="226" t="s">
        <v>15</v>
      </c>
      <c r="I79" s="226" t="s">
        <v>15</v>
      </c>
      <c r="J79" s="226" t="s">
        <v>15</v>
      </c>
      <c r="K79" s="226" t="s">
        <v>15</v>
      </c>
      <c r="L79" s="226" t="s">
        <v>15</v>
      </c>
      <c r="M79" s="226" t="s">
        <v>15</v>
      </c>
      <c r="N79" s="226" t="s">
        <v>15</v>
      </c>
      <c r="O79" s="226" t="s">
        <v>15</v>
      </c>
      <c r="P79" s="226" t="s">
        <v>15</v>
      </c>
      <c r="Q79" s="226" t="s">
        <v>15</v>
      </c>
      <c r="R79" s="226" t="s">
        <v>15</v>
      </c>
      <c r="S79" s="226" t="s">
        <v>15</v>
      </c>
      <c r="T79" s="226" t="s">
        <v>15</v>
      </c>
      <c r="U79" s="226" t="s">
        <v>15</v>
      </c>
      <c r="V79" s="226" t="s">
        <v>15</v>
      </c>
      <c r="W79" s="226" t="s">
        <v>15</v>
      </c>
      <c r="X79" s="227"/>
    </row>
    <row r="80">
      <c r="B80" s="223"/>
      <c r="C80" s="223"/>
      <c r="E80" s="223"/>
      <c r="F80" s="223"/>
      <c r="H80" s="223"/>
      <c r="J80" s="223"/>
    </row>
    <row r="81">
      <c r="E81" s="223"/>
      <c r="I81" s="223"/>
    </row>
    <row r="84">
      <c r="A84" s="9" t="s">
        <v>710</v>
      </c>
      <c r="B84" s="222" t="s">
        <v>686</v>
      </c>
      <c r="C84" s="222" t="s">
        <v>687</v>
      </c>
      <c r="D84" s="222" t="s">
        <v>688</v>
      </c>
      <c r="E84" s="222" t="s">
        <v>689</v>
      </c>
      <c r="F84" s="222" t="s">
        <v>690</v>
      </c>
      <c r="G84" s="222" t="s">
        <v>691</v>
      </c>
      <c r="H84" s="222" t="s">
        <v>692</v>
      </c>
      <c r="I84" s="222" t="s">
        <v>693</v>
      </c>
      <c r="J84" s="222" t="s">
        <v>694</v>
      </c>
      <c r="K84" s="222" t="s">
        <v>695</v>
      </c>
      <c r="L84" s="222" t="s">
        <v>696</v>
      </c>
      <c r="M84" s="222" t="s">
        <v>697</v>
      </c>
      <c r="N84" s="222" t="s">
        <v>698</v>
      </c>
      <c r="O84" s="222" t="s">
        <v>699</v>
      </c>
      <c r="P84" s="222" t="s">
        <v>700</v>
      </c>
      <c r="Q84" s="222" t="s">
        <v>701</v>
      </c>
      <c r="R84" s="222" t="s">
        <v>702</v>
      </c>
      <c r="S84" s="222" t="s">
        <v>703</v>
      </c>
      <c r="T84" s="222" t="s">
        <v>704</v>
      </c>
      <c r="U84" s="222" t="s">
        <v>705</v>
      </c>
      <c r="V84" s="222" t="s">
        <v>706</v>
      </c>
      <c r="W84" s="222" t="s">
        <v>707</v>
      </c>
    </row>
    <row r="85">
      <c r="A85" s="222" t="s">
        <v>686</v>
      </c>
      <c r="B85" s="223">
        <v>1.0</v>
      </c>
      <c r="C85" s="223">
        <v>0.3</v>
      </c>
      <c r="D85" s="223">
        <v>0.0285714285714286</v>
      </c>
      <c r="E85" s="223">
        <v>0.3</v>
      </c>
      <c r="F85" s="223">
        <v>0.8</v>
      </c>
      <c r="G85" s="9">
        <v>0.0</v>
      </c>
      <c r="H85" s="223">
        <v>-0.2</v>
      </c>
      <c r="I85" s="223">
        <v>0.0285714285714286</v>
      </c>
      <c r="J85" s="9">
        <v>-0.4</v>
      </c>
      <c r="K85" s="223">
        <v>-0.4</v>
      </c>
      <c r="L85" s="223">
        <v>-0.257142857142857</v>
      </c>
      <c r="M85" s="223">
        <v>-0.6</v>
      </c>
      <c r="N85" s="9">
        <v>-0.657142857142857</v>
      </c>
      <c r="O85" s="9" t="s">
        <v>15</v>
      </c>
      <c r="P85" s="9" t="s">
        <v>15</v>
      </c>
      <c r="Q85" s="9" t="s">
        <v>15</v>
      </c>
      <c r="R85" s="9">
        <v>-1.0</v>
      </c>
      <c r="S85" s="9">
        <v>1.0</v>
      </c>
      <c r="T85" s="9">
        <v>1.0</v>
      </c>
      <c r="U85" s="9">
        <v>1.0</v>
      </c>
      <c r="V85" s="9" t="s">
        <v>15</v>
      </c>
      <c r="W85" s="9" t="s">
        <v>15</v>
      </c>
    </row>
    <row r="86">
      <c r="A86" s="222" t="s">
        <v>687</v>
      </c>
      <c r="B86" s="9">
        <v>0.3</v>
      </c>
      <c r="C86" s="223">
        <v>1.0</v>
      </c>
      <c r="D86" s="223">
        <v>-0.2</v>
      </c>
      <c r="E86" s="223">
        <v>0.2</v>
      </c>
      <c r="F86" s="223">
        <v>0.3</v>
      </c>
      <c r="G86" s="223">
        <v>-1.0</v>
      </c>
      <c r="H86" s="223">
        <v>0.5</v>
      </c>
      <c r="I86" s="223">
        <v>-0.3</v>
      </c>
      <c r="J86" s="9">
        <v>0.4</v>
      </c>
      <c r="K86" s="223">
        <v>-0.4</v>
      </c>
      <c r="L86" s="223">
        <v>-0.6</v>
      </c>
      <c r="M86" s="223">
        <v>-0.1</v>
      </c>
      <c r="N86" s="9">
        <v>0.1</v>
      </c>
      <c r="O86" s="9" t="s">
        <v>15</v>
      </c>
      <c r="P86" s="9" t="s">
        <v>15</v>
      </c>
      <c r="Q86" s="9" t="s">
        <v>15</v>
      </c>
      <c r="R86" s="9" t="s">
        <v>15</v>
      </c>
      <c r="S86" s="9" t="s">
        <v>15</v>
      </c>
      <c r="T86" s="9" t="s">
        <v>15</v>
      </c>
      <c r="U86" s="9" t="s">
        <v>15</v>
      </c>
      <c r="V86" s="9" t="s">
        <v>15</v>
      </c>
      <c r="W86" s="9" t="s">
        <v>15</v>
      </c>
    </row>
    <row r="87">
      <c r="A87" s="222" t="s">
        <v>688</v>
      </c>
      <c r="B87" s="223">
        <v>0.0285714285714286</v>
      </c>
      <c r="C87" s="9">
        <v>-0.2</v>
      </c>
      <c r="D87" s="223">
        <v>1.0</v>
      </c>
      <c r="E87" s="223">
        <v>0.7</v>
      </c>
      <c r="F87" s="223">
        <v>-0.3</v>
      </c>
      <c r="G87" s="223">
        <v>-0.4</v>
      </c>
      <c r="H87" s="223">
        <v>0.485714285714286</v>
      </c>
      <c r="I87" s="223">
        <v>0.0857142857142857</v>
      </c>
      <c r="J87" s="9">
        <v>-0.2</v>
      </c>
      <c r="K87" s="223">
        <v>-0.9</v>
      </c>
      <c r="L87" s="223">
        <v>0.771428571428572</v>
      </c>
      <c r="M87" s="223">
        <v>-0.5</v>
      </c>
      <c r="N87" s="9">
        <v>0.657142857142857</v>
      </c>
      <c r="O87" s="9" t="s">
        <v>15</v>
      </c>
      <c r="P87" s="9" t="s">
        <v>15</v>
      </c>
      <c r="Q87" s="9" t="s">
        <v>15</v>
      </c>
      <c r="R87" s="9">
        <v>1.0</v>
      </c>
      <c r="S87" s="9">
        <v>-1.0</v>
      </c>
      <c r="T87" s="9">
        <v>-1.0</v>
      </c>
      <c r="U87" s="9">
        <v>-1.0</v>
      </c>
      <c r="V87" s="9" t="s">
        <v>15</v>
      </c>
      <c r="W87" s="9" t="s">
        <v>15</v>
      </c>
    </row>
    <row r="88">
      <c r="A88" s="222" t="s">
        <v>689</v>
      </c>
      <c r="B88" s="223">
        <v>0.3</v>
      </c>
      <c r="C88" s="223">
        <v>0.2</v>
      </c>
      <c r="D88" s="9">
        <v>0.7</v>
      </c>
      <c r="E88" s="223">
        <v>1.0</v>
      </c>
      <c r="F88" s="223">
        <v>1.0</v>
      </c>
      <c r="G88" s="223">
        <v>-0.8</v>
      </c>
      <c r="H88" s="223">
        <v>0.7</v>
      </c>
      <c r="I88" s="223">
        <v>0.6</v>
      </c>
      <c r="J88" s="9">
        <v>-0.8</v>
      </c>
      <c r="K88" s="223">
        <v>-0.9</v>
      </c>
      <c r="L88" s="223">
        <v>0.3</v>
      </c>
      <c r="M88" s="223">
        <v>-1.0</v>
      </c>
      <c r="N88" s="9">
        <v>0.1</v>
      </c>
      <c r="O88" s="9" t="s">
        <v>15</v>
      </c>
      <c r="P88" s="9" t="s">
        <v>15</v>
      </c>
      <c r="Q88" s="9" t="s">
        <v>15</v>
      </c>
      <c r="R88" s="9">
        <v>1.0</v>
      </c>
      <c r="S88" s="9">
        <v>-1.0</v>
      </c>
      <c r="T88" s="9">
        <v>-1.0</v>
      </c>
      <c r="U88" s="9">
        <v>-1.0</v>
      </c>
      <c r="V88" s="9" t="s">
        <v>15</v>
      </c>
      <c r="W88" s="9" t="s">
        <v>15</v>
      </c>
    </row>
    <row r="89">
      <c r="A89" s="222" t="s">
        <v>690</v>
      </c>
      <c r="B89" s="223">
        <v>0.8</v>
      </c>
      <c r="C89" s="223">
        <v>0.3</v>
      </c>
      <c r="D89" s="223">
        <v>-0.3</v>
      </c>
      <c r="E89" s="9">
        <v>1.0</v>
      </c>
      <c r="F89" s="223">
        <v>1.0</v>
      </c>
      <c r="G89" s="223">
        <v>-0.5</v>
      </c>
      <c r="H89" s="223">
        <v>0.1</v>
      </c>
      <c r="I89" s="223">
        <v>0.5</v>
      </c>
      <c r="J89" s="9">
        <v>-0.8</v>
      </c>
      <c r="K89" s="223">
        <v>-0.8</v>
      </c>
      <c r="L89" s="223">
        <v>-0.5</v>
      </c>
      <c r="M89" s="9">
        <v>-0.4</v>
      </c>
      <c r="N89" s="9">
        <v>-0.9</v>
      </c>
      <c r="O89" s="9" t="s">
        <v>15</v>
      </c>
      <c r="P89" s="9" t="s">
        <v>15</v>
      </c>
      <c r="Q89" s="9" t="s">
        <v>15</v>
      </c>
      <c r="R89" s="9" t="s">
        <v>15</v>
      </c>
      <c r="S89" s="9" t="s">
        <v>15</v>
      </c>
      <c r="T89" s="9" t="s">
        <v>15</v>
      </c>
      <c r="U89" s="9" t="s">
        <v>15</v>
      </c>
      <c r="V89" s="9" t="s">
        <v>15</v>
      </c>
      <c r="W89" s="9" t="s">
        <v>15</v>
      </c>
    </row>
    <row r="90">
      <c r="A90" s="222" t="s">
        <v>691</v>
      </c>
      <c r="B90" s="223">
        <v>0.0</v>
      </c>
      <c r="C90" s="223">
        <v>-1.0</v>
      </c>
      <c r="D90" s="223">
        <v>-0.4</v>
      </c>
      <c r="E90" s="223">
        <v>-0.8</v>
      </c>
      <c r="F90" s="9">
        <v>-0.5</v>
      </c>
      <c r="G90" s="223">
        <v>1.0</v>
      </c>
      <c r="H90" s="223">
        <v>-1.0</v>
      </c>
      <c r="I90" s="223">
        <v>-1.0</v>
      </c>
      <c r="J90" s="9">
        <v>0.5</v>
      </c>
      <c r="K90" s="223">
        <v>0.8</v>
      </c>
      <c r="L90" s="223">
        <v>-0.2</v>
      </c>
      <c r="M90" s="9">
        <v>0.5</v>
      </c>
      <c r="N90" s="9">
        <v>-0.4</v>
      </c>
      <c r="O90" s="9" t="s">
        <v>15</v>
      </c>
      <c r="P90" s="9" t="s">
        <v>15</v>
      </c>
      <c r="Q90" s="9" t="s">
        <v>15</v>
      </c>
      <c r="R90" s="9">
        <v>-1.0</v>
      </c>
      <c r="S90" s="9">
        <v>1.0</v>
      </c>
      <c r="T90" s="9">
        <v>1.0</v>
      </c>
      <c r="U90" s="9">
        <v>1.0</v>
      </c>
      <c r="V90" s="9" t="s">
        <v>15</v>
      </c>
      <c r="W90" s="9" t="s">
        <v>15</v>
      </c>
    </row>
    <row r="91">
      <c r="A91" s="222" t="s">
        <v>692</v>
      </c>
      <c r="B91" s="223">
        <v>-0.2</v>
      </c>
      <c r="C91" s="223">
        <v>0.5</v>
      </c>
      <c r="D91" s="223">
        <v>0.485714285714286</v>
      </c>
      <c r="E91" s="223">
        <v>0.7</v>
      </c>
      <c r="F91" s="223">
        <v>0.1</v>
      </c>
      <c r="G91" s="9">
        <v>-1.0</v>
      </c>
      <c r="H91" s="223">
        <v>1.0</v>
      </c>
      <c r="I91" s="223">
        <v>0.428571428571429</v>
      </c>
      <c r="J91" s="9">
        <v>0.0</v>
      </c>
      <c r="K91" s="223">
        <v>-0.6</v>
      </c>
      <c r="L91" s="223">
        <v>0.0285714285714286</v>
      </c>
      <c r="M91" s="9">
        <v>-0.7</v>
      </c>
      <c r="N91" s="9">
        <v>0.542857142857143</v>
      </c>
      <c r="O91" s="9" t="s">
        <v>15</v>
      </c>
      <c r="P91" s="9" t="s">
        <v>15</v>
      </c>
      <c r="Q91" s="9" t="s">
        <v>15</v>
      </c>
      <c r="R91" s="9">
        <v>1.0</v>
      </c>
      <c r="S91" s="9">
        <v>-1.0</v>
      </c>
      <c r="T91" s="9">
        <v>-1.0</v>
      </c>
      <c r="U91" s="9">
        <v>-1.0</v>
      </c>
      <c r="V91" s="9" t="s">
        <v>15</v>
      </c>
      <c r="W91" s="9" t="s">
        <v>15</v>
      </c>
    </row>
    <row r="92">
      <c r="A92" s="222" t="s">
        <v>693</v>
      </c>
      <c r="B92" s="223">
        <v>0.0285714285714286</v>
      </c>
      <c r="C92" s="223">
        <v>-0.3</v>
      </c>
      <c r="D92" s="223">
        <v>0.0857142857142857</v>
      </c>
      <c r="E92" s="223">
        <v>0.6</v>
      </c>
      <c r="F92" s="223">
        <v>0.5</v>
      </c>
      <c r="G92" s="223">
        <v>-1.0</v>
      </c>
      <c r="H92" s="9">
        <v>0.428571428571429</v>
      </c>
      <c r="I92" s="223">
        <v>1.0</v>
      </c>
      <c r="J92" s="9">
        <v>-0.8</v>
      </c>
      <c r="K92" s="223">
        <v>-0.2</v>
      </c>
      <c r="L92" s="223">
        <v>-0.0285714285714286</v>
      </c>
      <c r="M92" s="223">
        <v>-0.6</v>
      </c>
      <c r="N92" s="9">
        <v>-0.2</v>
      </c>
      <c r="O92" s="9" t="s">
        <v>15</v>
      </c>
      <c r="P92" s="9" t="s">
        <v>15</v>
      </c>
      <c r="Q92" s="9" t="s">
        <v>15</v>
      </c>
      <c r="R92" s="9">
        <v>1.0</v>
      </c>
      <c r="S92" s="9">
        <v>-1.0</v>
      </c>
      <c r="T92" s="9">
        <v>-1.0</v>
      </c>
      <c r="U92" s="9">
        <v>-1.0</v>
      </c>
      <c r="V92" s="9" t="s">
        <v>15</v>
      </c>
      <c r="W92" s="9" t="s">
        <v>15</v>
      </c>
    </row>
    <row r="93">
      <c r="A93" s="222" t="s">
        <v>694</v>
      </c>
      <c r="B93" s="223">
        <v>-0.4</v>
      </c>
      <c r="C93" s="223">
        <v>0.4</v>
      </c>
      <c r="D93" s="223">
        <v>-0.2</v>
      </c>
      <c r="E93" s="223">
        <v>-0.8</v>
      </c>
      <c r="F93" s="223">
        <v>-0.8</v>
      </c>
      <c r="G93" s="223">
        <v>0.5</v>
      </c>
      <c r="H93" s="223">
        <v>0.0</v>
      </c>
      <c r="I93" s="9">
        <v>-0.8</v>
      </c>
      <c r="J93" s="9">
        <v>1.0</v>
      </c>
      <c r="K93" s="223">
        <v>0.4</v>
      </c>
      <c r="L93" s="223">
        <v>0.0</v>
      </c>
      <c r="M93" s="9">
        <v>0.8</v>
      </c>
      <c r="N93" s="9">
        <v>1.0</v>
      </c>
      <c r="O93" s="9" t="s">
        <v>15</v>
      </c>
      <c r="P93" s="9" t="s">
        <v>15</v>
      </c>
      <c r="Q93" s="9" t="s">
        <v>15</v>
      </c>
      <c r="R93" s="9" t="s">
        <v>15</v>
      </c>
      <c r="S93" s="9" t="s">
        <v>15</v>
      </c>
      <c r="T93" s="9" t="s">
        <v>15</v>
      </c>
      <c r="U93" s="9" t="s">
        <v>15</v>
      </c>
      <c r="V93" s="9" t="s">
        <v>15</v>
      </c>
      <c r="W93" s="9" t="s">
        <v>15</v>
      </c>
    </row>
    <row r="94">
      <c r="A94" s="222" t="s">
        <v>695</v>
      </c>
      <c r="B94" s="9">
        <v>-0.4</v>
      </c>
      <c r="C94" s="9">
        <v>-0.4</v>
      </c>
      <c r="D94" s="9">
        <v>-0.9</v>
      </c>
      <c r="E94" s="9">
        <v>-0.9</v>
      </c>
      <c r="F94" s="9">
        <v>-0.8</v>
      </c>
      <c r="G94" s="9">
        <v>0.8</v>
      </c>
      <c r="H94" s="9">
        <v>-0.6</v>
      </c>
      <c r="I94" s="9">
        <v>-0.2</v>
      </c>
      <c r="J94" s="9">
        <v>0.4</v>
      </c>
      <c r="K94" s="9">
        <v>1.0</v>
      </c>
      <c r="L94" s="9">
        <v>-0.4</v>
      </c>
      <c r="M94" s="9">
        <v>0.8</v>
      </c>
      <c r="N94" s="9">
        <v>-0.3</v>
      </c>
      <c r="O94" s="9" t="s">
        <v>15</v>
      </c>
      <c r="P94" s="9" t="s">
        <v>15</v>
      </c>
      <c r="Q94" s="9" t="s">
        <v>15</v>
      </c>
      <c r="R94" s="9">
        <v>-1.0</v>
      </c>
      <c r="S94" s="9">
        <v>1.0</v>
      </c>
      <c r="T94" s="9">
        <v>1.0</v>
      </c>
      <c r="U94" s="9">
        <v>1.0</v>
      </c>
      <c r="V94" s="9" t="s">
        <v>15</v>
      </c>
      <c r="W94" s="9" t="s">
        <v>15</v>
      </c>
    </row>
    <row r="95">
      <c r="A95" s="222" t="s">
        <v>696</v>
      </c>
      <c r="B95" s="223">
        <v>-0.257142857142857</v>
      </c>
      <c r="C95" s="223">
        <v>-0.6</v>
      </c>
      <c r="D95" s="223">
        <v>0.771428571428572</v>
      </c>
      <c r="E95" s="223">
        <v>0.3</v>
      </c>
      <c r="F95" s="223">
        <v>-0.5</v>
      </c>
      <c r="G95" s="223">
        <v>-0.2</v>
      </c>
      <c r="H95" s="223">
        <v>0.0285714285714286</v>
      </c>
      <c r="I95" s="223">
        <v>-0.0285714285714286</v>
      </c>
      <c r="J95" s="9">
        <v>0.0</v>
      </c>
      <c r="K95" s="9">
        <v>-0.4</v>
      </c>
      <c r="L95" s="223">
        <v>1.0</v>
      </c>
      <c r="M95" s="223">
        <v>0.3</v>
      </c>
      <c r="N95" s="9">
        <v>0.6</v>
      </c>
      <c r="O95" s="9" t="s">
        <v>15</v>
      </c>
      <c r="P95" s="9" t="s">
        <v>15</v>
      </c>
      <c r="Q95" s="9" t="s">
        <v>15</v>
      </c>
      <c r="R95" s="9">
        <v>1.0</v>
      </c>
      <c r="S95" s="9">
        <v>-1.0</v>
      </c>
      <c r="T95" s="9">
        <v>-1.0</v>
      </c>
      <c r="U95" s="9">
        <v>-1.0</v>
      </c>
      <c r="V95" s="9" t="s">
        <v>15</v>
      </c>
      <c r="W95" s="9" t="s">
        <v>15</v>
      </c>
    </row>
    <row r="96">
      <c r="A96" s="222" t="s">
        <v>697</v>
      </c>
      <c r="B96" s="223">
        <v>-0.6</v>
      </c>
      <c r="C96" s="223">
        <v>-0.1</v>
      </c>
      <c r="D96" s="223">
        <v>-0.5</v>
      </c>
      <c r="E96" s="223">
        <v>-1.0</v>
      </c>
      <c r="F96" s="223">
        <v>-0.4</v>
      </c>
      <c r="G96" s="223">
        <v>0.5</v>
      </c>
      <c r="H96" s="223">
        <v>-0.7</v>
      </c>
      <c r="I96" s="223">
        <v>-0.6</v>
      </c>
      <c r="J96" s="9">
        <v>0.8</v>
      </c>
      <c r="K96" s="223">
        <v>0.8</v>
      </c>
      <c r="L96" s="9">
        <v>0.3</v>
      </c>
      <c r="M96" s="223">
        <v>1.0</v>
      </c>
      <c r="N96" s="9">
        <v>0.2</v>
      </c>
      <c r="O96" s="9" t="s">
        <v>15</v>
      </c>
      <c r="P96" s="9" t="s">
        <v>15</v>
      </c>
      <c r="Q96" s="9" t="s">
        <v>15</v>
      </c>
      <c r="R96" s="9" t="s">
        <v>15</v>
      </c>
      <c r="S96" s="9" t="s">
        <v>15</v>
      </c>
      <c r="T96" s="9" t="s">
        <v>15</v>
      </c>
      <c r="U96" s="9" t="s">
        <v>15</v>
      </c>
      <c r="V96" s="9" t="s">
        <v>15</v>
      </c>
      <c r="W96" s="9" t="s">
        <v>15</v>
      </c>
    </row>
    <row r="97">
      <c r="A97" s="222" t="s">
        <v>698</v>
      </c>
      <c r="B97" s="223">
        <v>-0.657142857142857</v>
      </c>
      <c r="C97" s="223">
        <v>0.1</v>
      </c>
      <c r="D97" s="223">
        <v>0.657142857142857</v>
      </c>
      <c r="E97" s="9">
        <v>0.1</v>
      </c>
      <c r="F97" s="9">
        <v>-0.9</v>
      </c>
      <c r="G97" s="9">
        <v>-0.4</v>
      </c>
      <c r="H97" s="223">
        <v>0.542857142857143</v>
      </c>
      <c r="I97" s="9">
        <v>-0.2</v>
      </c>
      <c r="J97" s="9">
        <v>1.0</v>
      </c>
      <c r="K97" s="223">
        <v>-0.3</v>
      </c>
      <c r="L97" s="223">
        <v>0.6</v>
      </c>
      <c r="M97" s="9">
        <v>0.2</v>
      </c>
      <c r="N97" s="9">
        <v>1.0</v>
      </c>
      <c r="O97" s="9" t="s">
        <v>15</v>
      </c>
      <c r="P97" s="9" t="s">
        <v>15</v>
      </c>
      <c r="Q97" s="9" t="s">
        <v>15</v>
      </c>
      <c r="R97" s="9">
        <v>1.0</v>
      </c>
      <c r="S97" s="9">
        <v>-1.0</v>
      </c>
      <c r="T97" s="9">
        <v>-1.0</v>
      </c>
      <c r="U97" s="9">
        <v>-1.0</v>
      </c>
      <c r="V97" s="9" t="s">
        <v>15</v>
      </c>
      <c r="W97" s="9" t="s">
        <v>15</v>
      </c>
    </row>
    <row r="98">
      <c r="A98" s="222" t="s">
        <v>699</v>
      </c>
      <c r="B98" s="9" t="s">
        <v>15</v>
      </c>
      <c r="C98" s="9" t="s">
        <v>15</v>
      </c>
      <c r="D98" s="9" t="s">
        <v>15</v>
      </c>
      <c r="E98" s="9" t="s">
        <v>15</v>
      </c>
      <c r="F98" s="9" t="s">
        <v>15</v>
      </c>
      <c r="G98" s="9" t="s">
        <v>15</v>
      </c>
      <c r="H98" s="9" t="s">
        <v>15</v>
      </c>
      <c r="I98" s="9" t="s">
        <v>15</v>
      </c>
      <c r="J98" s="9" t="s">
        <v>15</v>
      </c>
      <c r="K98" s="9" t="s">
        <v>15</v>
      </c>
      <c r="L98" s="9" t="s">
        <v>15</v>
      </c>
      <c r="M98" s="9" t="s">
        <v>15</v>
      </c>
      <c r="N98" s="9" t="s">
        <v>15</v>
      </c>
      <c r="O98" s="9" t="s">
        <v>15</v>
      </c>
      <c r="P98" s="9" t="s">
        <v>15</v>
      </c>
      <c r="Q98" s="9" t="s">
        <v>15</v>
      </c>
      <c r="R98" s="9" t="s">
        <v>15</v>
      </c>
      <c r="S98" s="9" t="s">
        <v>15</v>
      </c>
      <c r="T98" s="9" t="s">
        <v>15</v>
      </c>
      <c r="U98" s="9" t="s">
        <v>15</v>
      </c>
      <c r="V98" s="9" t="s">
        <v>15</v>
      </c>
      <c r="W98" s="9" t="s">
        <v>15</v>
      </c>
    </row>
    <row r="99">
      <c r="A99" s="222" t="s">
        <v>700</v>
      </c>
      <c r="B99" s="9" t="s">
        <v>15</v>
      </c>
      <c r="C99" s="9" t="s">
        <v>15</v>
      </c>
      <c r="D99" s="9" t="s">
        <v>15</v>
      </c>
      <c r="E99" s="9" t="s">
        <v>15</v>
      </c>
      <c r="F99" s="9" t="s">
        <v>15</v>
      </c>
      <c r="G99" s="9" t="s">
        <v>15</v>
      </c>
      <c r="H99" s="9" t="s">
        <v>15</v>
      </c>
      <c r="I99" s="9" t="s">
        <v>15</v>
      </c>
      <c r="J99" s="9" t="s">
        <v>15</v>
      </c>
      <c r="K99" s="9" t="s">
        <v>15</v>
      </c>
      <c r="L99" s="9" t="s">
        <v>15</v>
      </c>
      <c r="M99" s="9" t="s">
        <v>15</v>
      </c>
      <c r="N99" s="9" t="s">
        <v>15</v>
      </c>
      <c r="O99" s="9" t="s">
        <v>15</v>
      </c>
      <c r="P99" s="9" t="s">
        <v>15</v>
      </c>
      <c r="Q99" s="9" t="s">
        <v>15</v>
      </c>
      <c r="R99" s="9" t="s">
        <v>15</v>
      </c>
      <c r="S99" s="9" t="s">
        <v>15</v>
      </c>
      <c r="T99" s="9" t="s">
        <v>15</v>
      </c>
      <c r="U99" s="9" t="s">
        <v>15</v>
      </c>
      <c r="V99" s="9" t="s">
        <v>15</v>
      </c>
      <c r="W99" s="9" t="s">
        <v>15</v>
      </c>
    </row>
    <row r="100">
      <c r="A100" s="222" t="s">
        <v>701</v>
      </c>
      <c r="B100" s="9" t="s">
        <v>15</v>
      </c>
      <c r="C100" s="9" t="s">
        <v>15</v>
      </c>
      <c r="D100" s="9" t="s">
        <v>15</v>
      </c>
      <c r="E100" s="9" t="s">
        <v>15</v>
      </c>
      <c r="F100" s="9" t="s">
        <v>15</v>
      </c>
      <c r="G100" s="9" t="s">
        <v>15</v>
      </c>
      <c r="H100" s="9" t="s">
        <v>15</v>
      </c>
      <c r="I100" s="9" t="s">
        <v>15</v>
      </c>
      <c r="J100" s="9" t="s">
        <v>15</v>
      </c>
      <c r="K100" s="9" t="s">
        <v>15</v>
      </c>
      <c r="L100" s="9" t="s">
        <v>15</v>
      </c>
      <c r="M100" s="9" t="s">
        <v>15</v>
      </c>
      <c r="N100" s="9" t="s">
        <v>15</v>
      </c>
      <c r="O100" s="9" t="s">
        <v>15</v>
      </c>
      <c r="P100" s="9" t="s">
        <v>15</v>
      </c>
      <c r="Q100" s="9" t="s">
        <v>15</v>
      </c>
      <c r="R100" s="9" t="s">
        <v>15</v>
      </c>
      <c r="S100" s="9" t="s">
        <v>15</v>
      </c>
      <c r="T100" s="9" t="s">
        <v>15</v>
      </c>
      <c r="U100" s="9" t="s">
        <v>15</v>
      </c>
      <c r="V100" s="9" t="s">
        <v>15</v>
      </c>
      <c r="W100" s="9" t="s">
        <v>15</v>
      </c>
    </row>
    <row r="101">
      <c r="A101" s="222" t="s">
        <v>702</v>
      </c>
      <c r="B101" s="9">
        <v>-1.0</v>
      </c>
      <c r="C101" s="9" t="s">
        <v>15</v>
      </c>
      <c r="D101" s="9">
        <v>1.0</v>
      </c>
      <c r="E101" s="9">
        <v>1.0</v>
      </c>
      <c r="F101" s="9" t="s">
        <v>15</v>
      </c>
      <c r="G101" s="9">
        <v>-1.0</v>
      </c>
      <c r="H101" s="9">
        <v>1.0</v>
      </c>
      <c r="I101" s="9">
        <v>1.0</v>
      </c>
      <c r="J101" s="9" t="s">
        <v>15</v>
      </c>
      <c r="K101" s="9">
        <v>-1.0</v>
      </c>
      <c r="L101" s="9">
        <v>1.0</v>
      </c>
      <c r="M101" s="9" t="s">
        <v>15</v>
      </c>
      <c r="N101" s="9">
        <v>1.0</v>
      </c>
      <c r="O101" s="9" t="s">
        <v>15</v>
      </c>
      <c r="P101" s="9" t="s">
        <v>15</v>
      </c>
      <c r="Q101" s="9" t="s">
        <v>15</v>
      </c>
      <c r="R101" s="9">
        <v>1.0</v>
      </c>
      <c r="S101" s="9">
        <v>-1.0</v>
      </c>
      <c r="T101" s="9">
        <v>-1.0</v>
      </c>
      <c r="U101" s="9">
        <v>-1.0</v>
      </c>
      <c r="V101" s="9" t="s">
        <v>15</v>
      </c>
      <c r="W101" s="9" t="s">
        <v>15</v>
      </c>
    </row>
    <row r="102">
      <c r="A102" s="222" t="s">
        <v>703</v>
      </c>
      <c r="B102" s="9">
        <v>1.0</v>
      </c>
      <c r="C102" s="9" t="s">
        <v>15</v>
      </c>
      <c r="D102" s="9">
        <v>-1.0</v>
      </c>
      <c r="E102" s="9">
        <v>-1.0</v>
      </c>
      <c r="F102" s="9" t="s">
        <v>15</v>
      </c>
      <c r="G102" s="9">
        <v>1.0</v>
      </c>
      <c r="H102" s="9">
        <v>-1.0</v>
      </c>
      <c r="I102" s="9">
        <v>-1.0</v>
      </c>
      <c r="J102" s="9" t="s">
        <v>15</v>
      </c>
      <c r="K102" s="9">
        <v>1.0</v>
      </c>
      <c r="L102" s="9">
        <v>-1.0</v>
      </c>
      <c r="M102" s="9" t="s">
        <v>15</v>
      </c>
      <c r="N102" s="9">
        <v>-1.0</v>
      </c>
      <c r="O102" s="9" t="s">
        <v>15</v>
      </c>
      <c r="P102" s="9" t="s">
        <v>15</v>
      </c>
      <c r="Q102" s="9" t="s">
        <v>15</v>
      </c>
      <c r="R102" s="9">
        <v>-1.0</v>
      </c>
      <c r="S102" s="9">
        <v>1.0</v>
      </c>
      <c r="T102" s="9">
        <v>1.0</v>
      </c>
      <c r="U102" s="9">
        <v>1.0</v>
      </c>
      <c r="V102" s="9" t="s">
        <v>15</v>
      </c>
      <c r="W102" s="9" t="s">
        <v>15</v>
      </c>
    </row>
    <row r="103">
      <c r="A103" s="222" t="s">
        <v>704</v>
      </c>
      <c r="B103" s="9">
        <v>1.0</v>
      </c>
      <c r="C103" s="9" t="s">
        <v>15</v>
      </c>
      <c r="D103" s="9">
        <v>-1.0</v>
      </c>
      <c r="E103" s="9">
        <v>-1.0</v>
      </c>
      <c r="F103" s="9" t="s">
        <v>15</v>
      </c>
      <c r="G103" s="9">
        <v>1.0</v>
      </c>
      <c r="H103" s="9">
        <v>-1.0</v>
      </c>
      <c r="I103" s="9">
        <v>-1.0</v>
      </c>
      <c r="J103" s="9" t="s">
        <v>15</v>
      </c>
      <c r="K103" s="9">
        <v>1.0</v>
      </c>
      <c r="L103" s="9">
        <v>-1.0</v>
      </c>
      <c r="M103" s="9" t="s">
        <v>15</v>
      </c>
      <c r="N103" s="9">
        <v>-1.0</v>
      </c>
      <c r="O103" s="9" t="s">
        <v>15</v>
      </c>
      <c r="P103" s="9" t="s">
        <v>15</v>
      </c>
      <c r="Q103" s="9" t="s">
        <v>15</v>
      </c>
      <c r="R103" s="9">
        <v>-1.0</v>
      </c>
      <c r="S103" s="9">
        <v>1.0</v>
      </c>
      <c r="T103" s="9">
        <v>1.0</v>
      </c>
      <c r="U103" s="9">
        <v>1.0</v>
      </c>
      <c r="V103" s="9" t="s">
        <v>15</v>
      </c>
      <c r="W103" s="9" t="s">
        <v>15</v>
      </c>
    </row>
    <row r="104">
      <c r="A104" s="222" t="s">
        <v>705</v>
      </c>
      <c r="B104" s="9">
        <v>1.0</v>
      </c>
      <c r="C104" s="9" t="s">
        <v>15</v>
      </c>
      <c r="D104" s="9">
        <v>-1.0</v>
      </c>
      <c r="E104" s="9">
        <v>-1.0</v>
      </c>
      <c r="F104" s="9" t="s">
        <v>15</v>
      </c>
      <c r="G104" s="9">
        <v>1.0</v>
      </c>
      <c r="H104" s="9">
        <v>-1.0</v>
      </c>
      <c r="I104" s="9">
        <v>-1.0</v>
      </c>
      <c r="J104" s="9" t="s">
        <v>15</v>
      </c>
      <c r="K104" s="9">
        <v>1.0</v>
      </c>
      <c r="L104" s="9">
        <v>-1.0</v>
      </c>
      <c r="M104" s="9" t="s">
        <v>15</v>
      </c>
      <c r="N104" s="9">
        <v>-1.0</v>
      </c>
      <c r="O104" s="9" t="s">
        <v>15</v>
      </c>
      <c r="P104" s="9" t="s">
        <v>15</v>
      </c>
      <c r="Q104" s="9" t="s">
        <v>15</v>
      </c>
      <c r="R104" s="9">
        <v>-1.0</v>
      </c>
      <c r="S104" s="9">
        <v>1.0</v>
      </c>
      <c r="T104" s="9">
        <v>1.0</v>
      </c>
      <c r="U104" s="9">
        <v>1.0</v>
      </c>
      <c r="V104" s="9" t="s">
        <v>15</v>
      </c>
      <c r="W104" s="9" t="s">
        <v>15</v>
      </c>
    </row>
    <row r="105">
      <c r="A105" s="222" t="s">
        <v>706</v>
      </c>
      <c r="B105" s="9" t="s">
        <v>15</v>
      </c>
      <c r="C105" s="9" t="s">
        <v>15</v>
      </c>
      <c r="D105" s="9" t="s">
        <v>15</v>
      </c>
      <c r="E105" s="9" t="s">
        <v>15</v>
      </c>
      <c r="F105" s="9" t="s">
        <v>15</v>
      </c>
      <c r="G105" s="9" t="s">
        <v>15</v>
      </c>
      <c r="H105" s="9" t="s">
        <v>15</v>
      </c>
      <c r="I105" s="9" t="s">
        <v>15</v>
      </c>
      <c r="J105" s="9" t="s">
        <v>15</v>
      </c>
      <c r="K105" s="9" t="s">
        <v>15</v>
      </c>
      <c r="L105" s="9" t="s">
        <v>15</v>
      </c>
      <c r="M105" s="9" t="s">
        <v>15</v>
      </c>
      <c r="N105" s="9" t="s">
        <v>15</v>
      </c>
      <c r="O105" s="9" t="s">
        <v>15</v>
      </c>
      <c r="P105" s="9" t="s">
        <v>15</v>
      </c>
      <c r="Q105" s="9" t="s">
        <v>15</v>
      </c>
      <c r="R105" s="9" t="s">
        <v>15</v>
      </c>
      <c r="S105" s="9" t="s">
        <v>15</v>
      </c>
      <c r="T105" s="9" t="s">
        <v>15</v>
      </c>
      <c r="U105" s="9" t="s">
        <v>15</v>
      </c>
      <c r="V105" s="9" t="s">
        <v>15</v>
      </c>
      <c r="W105" s="9" t="s">
        <v>15</v>
      </c>
    </row>
    <row r="106">
      <c r="A106" s="222" t="s">
        <v>707</v>
      </c>
      <c r="B106" s="9" t="s">
        <v>15</v>
      </c>
      <c r="C106" s="9" t="s">
        <v>15</v>
      </c>
      <c r="D106" s="9" t="s">
        <v>15</v>
      </c>
      <c r="E106" s="9" t="s">
        <v>15</v>
      </c>
      <c r="F106" s="9" t="s">
        <v>15</v>
      </c>
      <c r="G106" s="9" t="s">
        <v>15</v>
      </c>
      <c r="H106" s="9" t="s">
        <v>15</v>
      </c>
      <c r="I106" s="9" t="s">
        <v>15</v>
      </c>
      <c r="J106" s="9" t="s">
        <v>15</v>
      </c>
      <c r="K106" s="9" t="s">
        <v>15</v>
      </c>
      <c r="L106" s="9" t="s">
        <v>15</v>
      </c>
      <c r="M106" s="9" t="s">
        <v>15</v>
      </c>
      <c r="N106" s="9" t="s">
        <v>15</v>
      </c>
      <c r="O106" s="9" t="s">
        <v>15</v>
      </c>
      <c r="P106" s="9" t="s">
        <v>15</v>
      </c>
      <c r="Q106" s="9" t="s">
        <v>15</v>
      </c>
      <c r="R106" s="9" t="s">
        <v>15</v>
      </c>
      <c r="S106" s="9" t="s">
        <v>15</v>
      </c>
      <c r="T106" s="9" t="s">
        <v>15</v>
      </c>
      <c r="U106" s="9" t="s">
        <v>15</v>
      </c>
      <c r="V106" s="9" t="s">
        <v>15</v>
      </c>
      <c r="W106" s="9" t="s">
        <v>15</v>
      </c>
    </row>
  </sheetData>
  <conditionalFormatting sqref="A2:X23">
    <cfRule type="cellIs" dxfId="0" priority="1" operator="lessThanOrEqual">
      <formula>0.05</formula>
    </cfRule>
  </conditionalFormatting>
  <conditionalFormatting sqref="A2:X23">
    <cfRule type="cellIs" dxfId="1" priority="2" operator="lessThanOrEqual">
      <formula>0.1</formula>
    </cfRule>
  </conditionalFormatting>
  <conditionalFormatting sqref="A58:X79">
    <cfRule type="cellIs" dxfId="0" priority="3" operator="lessThanOrEqual">
      <formula>0.05</formula>
    </cfRule>
  </conditionalFormatting>
  <conditionalFormatting sqref="A58:X79">
    <cfRule type="cellIs" dxfId="1" priority="4" operator="lessThanOrEqual">
      <formula>0.1</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9" t="s">
        <v>685</v>
      </c>
      <c r="B1" s="222" t="s">
        <v>686</v>
      </c>
      <c r="C1" s="222" t="s">
        <v>687</v>
      </c>
      <c r="D1" s="222" t="s">
        <v>688</v>
      </c>
      <c r="E1" s="222" t="s">
        <v>689</v>
      </c>
      <c r="F1" s="222" t="s">
        <v>690</v>
      </c>
      <c r="G1" s="222" t="s">
        <v>691</v>
      </c>
      <c r="H1" s="222" t="s">
        <v>692</v>
      </c>
      <c r="I1" s="222" t="s">
        <v>693</v>
      </c>
      <c r="J1" s="222" t="s">
        <v>694</v>
      </c>
      <c r="K1" s="222" t="s">
        <v>695</v>
      </c>
      <c r="L1" s="222" t="s">
        <v>696</v>
      </c>
      <c r="M1" s="222" t="s">
        <v>697</v>
      </c>
      <c r="N1" s="222" t="s">
        <v>698</v>
      </c>
      <c r="O1" s="222" t="s">
        <v>699</v>
      </c>
      <c r="P1" s="222" t="s">
        <v>700</v>
      </c>
      <c r="Q1" s="222" t="s">
        <v>701</v>
      </c>
      <c r="R1" s="222" t="s">
        <v>702</v>
      </c>
      <c r="S1" s="222" t="s">
        <v>703</v>
      </c>
      <c r="T1" s="222" t="s">
        <v>704</v>
      </c>
      <c r="U1" s="222" t="s">
        <v>705</v>
      </c>
      <c r="V1" s="222" t="s">
        <v>706</v>
      </c>
      <c r="W1" s="222" t="s">
        <v>707</v>
      </c>
    </row>
    <row r="2">
      <c r="A2" s="222" t="s">
        <v>686</v>
      </c>
      <c r="B2" s="223">
        <v>1.0</v>
      </c>
      <c r="C2" s="223">
        <v>0.241026064547673</v>
      </c>
      <c r="D2" s="223">
        <v>0.0614202688029408</v>
      </c>
      <c r="E2" s="223">
        <v>0.45419805879862</v>
      </c>
      <c r="F2" s="223">
        <v>0.671694995795242</v>
      </c>
      <c r="G2" s="9">
        <v>0.271677438480298</v>
      </c>
      <c r="H2" s="223">
        <v>0.803756437931259</v>
      </c>
      <c r="I2" s="223" t="s">
        <v>15</v>
      </c>
      <c r="J2" s="9" t="s">
        <v>15</v>
      </c>
      <c r="K2" s="223">
        <v>0.398725240291956</v>
      </c>
      <c r="L2" s="223">
        <v>0.48099400717462</v>
      </c>
      <c r="M2" s="223" t="s">
        <v>15</v>
      </c>
      <c r="N2" s="9" t="s">
        <v>15</v>
      </c>
      <c r="O2" s="9">
        <v>0.0985885880378766</v>
      </c>
      <c r="P2" s="9" t="s">
        <v>15</v>
      </c>
      <c r="Q2" s="9" t="s">
        <v>15</v>
      </c>
      <c r="R2" s="9">
        <v>0.121554906956832</v>
      </c>
      <c r="S2" s="9">
        <v>0.12512566302667</v>
      </c>
      <c r="T2" s="9">
        <v>0.489291180986978</v>
      </c>
      <c r="U2" s="9">
        <v>0.832891212237944</v>
      </c>
      <c r="V2" s="9">
        <v>0.757655921757883</v>
      </c>
      <c r="W2" s="9">
        <v>0.847279885033486</v>
      </c>
    </row>
    <row r="3">
      <c r="A3" s="222" t="s">
        <v>687</v>
      </c>
      <c r="B3" s="9">
        <v>0.241026064547673</v>
      </c>
      <c r="C3" s="223">
        <v>1.0</v>
      </c>
      <c r="D3" s="223">
        <v>0.4896996843805</v>
      </c>
      <c r="E3" s="223">
        <v>0.660830833436594</v>
      </c>
      <c r="F3" s="223">
        <v>0.671223703910082</v>
      </c>
      <c r="G3" s="223">
        <v>0.401015079533921</v>
      </c>
      <c r="H3" s="223">
        <v>0.807719605811614</v>
      </c>
      <c r="I3" s="223">
        <v>0.441368370698589</v>
      </c>
      <c r="J3" s="9">
        <v>0.062163252082865</v>
      </c>
      <c r="K3" s="223">
        <v>0.0321836147396172</v>
      </c>
      <c r="L3" s="223">
        <v>0.713462192644171</v>
      </c>
      <c r="M3" s="223">
        <v>0.0139221595301288</v>
      </c>
      <c r="N3" s="9" t="s">
        <v>15</v>
      </c>
      <c r="O3" s="9">
        <v>0.0196592993337972</v>
      </c>
      <c r="P3" s="9" t="s">
        <v>15</v>
      </c>
      <c r="Q3" s="9" t="s">
        <v>15</v>
      </c>
      <c r="R3" s="9">
        <v>0.474053567528443</v>
      </c>
      <c r="S3" s="9">
        <v>0.608436812613108</v>
      </c>
      <c r="T3" s="9">
        <v>0.181897514437466</v>
      </c>
      <c r="U3" s="9">
        <v>0.0954065869798786</v>
      </c>
      <c r="V3" s="9">
        <v>0.0465435291335674</v>
      </c>
      <c r="W3" s="9">
        <v>0.0263755483763181</v>
      </c>
    </row>
    <row r="4">
      <c r="A4" s="222" t="s">
        <v>688</v>
      </c>
      <c r="B4" s="223">
        <v>0.0614202688029408</v>
      </c>
      <c r="C4" s="9">
        <v>0.4896996843805</v>
      </c>
      <c r="D4" s="223">
        <v>1.0</v>
      </c>
      <c r="E4" s="223">
        <v>0.614881465449678</v>
      </c>
      <c r="F4" s="223">
        <v>0.379971163763852</v>
      </c>
      <c r="G4" s="223">
        <v>0.0874374968304131</v>
      </c>
      <c r="H4" s="223">
        <v>0.599678729297044</v>
      </c>
      <c r="I4" s="223" t="s">
        <v>15</v>
      </c>
      <c r="J4" s="9" t="s">
        <v>15</v>
      </c>
      <c r="K4" s="223">
        <v>0.0129102716902559</v>
      </c>
      <c r="L4" s="223">
        <v>0.244657728508802</v>
      </c>
      <c r="M4" s="223" t="s">
        <v>15</v>
      </c>
      <c r="N4" s="9" t="s">
        <v>15</v>
      </c>
      <c r="O4" s="9">
        <v>0.459726949090843</v>
      </c>
      <c r="P4" s="9" t="s">
        <v>15</v>
      </c>
      <c r="Q4" s="9" t="s">
        <v>15</v>
      </c>
      <c r="R4" s="9">
        <v>0.289467758719918</v>
      </c>
      <c r="S4" s="9">
        <v>0.05225330289206</v>
      </c>
      <c r="T4" s="9">
        <v>0.106347205033207</v>
      </c>
      <c r="U4" s="9">
        <v>0.246314543743651</v>
      </c>
      <c r="V4" s="9">
        <v>0.0598346959380696</v>
      </c>
      <c r="W4" s="9">
        <v>0.13004031968041</v>
      </c>
    </row>
    <row r="5">
      <c r="A5" s="222" t="s">
        <v>689</v>
      </c>
      <c r="B5" s="223">
        <v>0.45419805879862</v>
      </c>
      <c r="C5" s="223">
        <v>0.660830833436594</v>
      </c>
      <c r="D5" s="9">
        <v>0.614881465449678</v>
      </c>
      <c r="E5" s="223">
        <v>1.0</v>
      </c>
      <c r="F5" s="223">
        <v>0.489226016344587</v>
      </c>
      <c r="G5" s="223">
        <v>0.763076508514015</v>
      </c>
      <c r="H5" s="223">
        <v>0.181735982549874</v>
      </c>
      <c r="I5" s="223" t="s">
        <v>15</v>
      </c>
      <c r="J5" s="9" t="s">
        <v>15</v>
      </c>
      <c r="K5" s="223">
        <v>0.311215692138134</v>
      </c>
      <c r="L5" s="223">
        <v>0.826599106921237</v>
      </c>
      <c r="M5" s="223" t="s">
        <v>15</v>
      </c>
      <c r="N5" s="9" t="s">
        <v>15</v>
      </c>
      <c r="O5" s="9">
        <v>0.831408357722566</v>
      </c>
      <c r="P5" s="9" t="s">
        <v>15</v>
      </c>
      <c r="Q5" s="9" t="s">
        <v>15</v>
      </c>
      <c r="R5" s="9">
        <v>0.609528349756139</v>
      </c>
      <c r="S5" s="9">
        <v>0.231353125748675</v>
      </c>
      <c r="T5" s="9">
        <v>0.740309531928145</v>
      </c>
      <c r="U5" s="9">
        <v>0.397680504037679</v>
      </c>
      <c r="V5" s="9">
        <v>0.430795532927359</v>
      </c>
      <c r="W5" s="9">
        <v>0.3728990954998</v>
      </c>
    </row>
    <row r="6">
      <c r="A6" s="222" t="s">
        <v>690</v>
      </c>
      <c r="B6" s="223">
        <v>0.671694995795242</v>
      </c>
      <c r="C6" s="223">
        <v>0.671223703910082</v>
      </c>
      <c r="D6" s="223">
        <v>0.379971163763852</v>
      </c>
      <c r="E6" s="9">
        <v>0.489226016344587</v>
      </c>
      <c r="F6" s="223">
        <v>1.0</v>
      </c>
      <c r="G6" s="223">
        <v>0.384333053149417</v>
      </c>
      <c r="H6" s="223">
        <v>0.871365919540896</v>
      </c>
      <c r="I6" s="223">
        <v>0.692756708447065</v>
      </c>
      <c r="J6" s="9">
        <v>0.18922508566561</v>
      </c>
      <c r="K6" s="223">
        <v>0.725907760910381</v>
      </c>
      <c r="L6" s="223">
        <v>0.0215222213323665</v>
      </c>
      <c r="M6" s="9">
        <v>0.237466178218345</v>
      </c>
      <c r="N6" s="9" t="s">
        <v>15</v>
      </c>
      <c r="O6" s="9">
        <v>0.930259777930612</v>
      </c>
      <c r="P6" s="9" t="s">
        <v>15</v>
      </c>
      <c r="Q6" s="9" t="s">
        <v>15</v>
      </c>
      <c r="R6" s="9">
        <v>0.958423310682589</v>
      </c>
      <c r="S6" s="9">
        <v>0.0799256244249589</v>
      </c>
      <c r="T6" s="9">
        <v>0.241015706789285</v>
      </c>
      <c r="U6" s="9">
        <v>0.464513533491939</v>
      </c>
      <c r="V6" s="9">
        <v>0.923270071666287</v>
      </c>
      <c r="W6" s="9">
        <v>0.870305126330189</v>
      </c>
    </row>
    <row r="7">
      <c r="A7" s="222" t="s">
        <v>691</v>
      </c>
      <c r="B7" s="223">
        <v>0.271677438480298</v>
      </c>
      <c r="C7" s="223">
        <v>0.401015079533921</v>
      </c>
      <c r="D7" s="223">
        <v>0.0874374968304131</v>
      </c>
      <c r="E7" s="223">
        <v>0.763076508514015</v>
      </c>
      <c r="F7" s="9">
        <v>0.384333053149417</v>
      </c>
      <c r="G7" s="223">
        <v>1.0</v>
      </c>
      <c r="H7" s="223">
        <v>0.810590793875557</v>
      </c>
      <c r="I7" s="223">
        <v>0.413837899164397</v>
      </c>
      <c r="J7" s="9">
        <v>0.801353973321707</v>
      </c>
      <c r="K7" s="223">
        <v>0.741752790477324</v>
      </c>
      <c r="L7" s="223">
        <v>0.402918239955406</v>
      </c>
      <c r="M7" s="9">
        <v>0.837760682368315</v>
      </c>
      <c r="N7" s="9" t="s">
        <v>15</v>
      </c>
      <c r="O7" s="9">
        <v>0.0930479754087275</v>
      </c>
      <c r="P7" s="9" t="s">
        <v>15</v>
      </c>
      <c r="Q7" s="9" t="s">
        <v>15</v>
      </c>
      <c r="R7" s="9">
        <v>0.903311708308838</v>
      </c>
      <c r="S7" s="9">
        <v>0.0882549788640623</v>
      </c>
      <c r="T7" s="9">
        <v>0.35580566163354</v>
      </c>
      <c r="U7" s="9">
        <v>0.842042347893054</v>
      </c>
      <c r="V7" s="9">
        <v>0.964325204814865</v>
      </c>
      <c r="W7" s="9">
        <v>0.916454747088531</v>
      </c>
    </row>
    <row r="8">
      <c r="A8" s="222" t="s">
        <v>692</v>
      </c>
      <c r="B8" s="223">
        <v>0.803756437931259</v>
      </c>
      <c r="C8" s="223">
        <v>0.807719605811614</v>
      </c>
      <c r="D8" s="223">
        <v>0.599678729297044</v>
      </c>
      <c r="E8" s="223">
        <v>0.181735982549874</v>
      </c>
      <c r="F8" s="223">
        <v>0.871365919540896</v>
      </c>
      <c r="G8" s="9">
        <v>0.810590793875557</v>
      </c>
      <c r="H8" s="223">
        <v>1.0</v>
      </c>
      <c r="I8" s="223">
        <v>0.797814292831676</v>
      </c>
      <c r="J8" s="9">
        <v>0.814669633011014</v>
      </c>
      <c r="K8" s="223">
        <v>0.18995801869879</v>
      </c>
      <c r="L8" s="223">
        <v>0.602189025109487</v>
      </c>
      <c r="M8" s="9">
        <v>0.453784288701036</v>
      </c>
      <c r="N8" s="9" t="s">
        <v>15</v>
      </c>
      <c r="O8" s="9">
        <v>0.395112417395081</v>
      </c>
      <c r="P8" s="9" t="s">
        <v>15</v>
      </c>
      <c r="Q8" s="9" t="s">
        <v>15</v>
      </c>
      <c r="R8" s="9">
        <v>0.628249974599944</v>
      </c>
      <c r="S8" s="9">
        <v>0.25668038059249</v>
      </c>
      <c r="T8" s="9">
        <v>0.277976077856408</v>
      </c>
      <c r="U8" s="9">
        <v>0.159887160309168</v>
      </c>
      <c r="V8" s="9">
        <v>0.197587821839097</v>
      </c>
      <c r="W8" s="9">
        <v>0.176156217118614</v>
      </c>
    </row>
    <row r="9">
      <c r="A9" s="222" t="s">
        <v>693</v>
      </c>
      <c r="B9" s="223" t="s">
        <v>15</v>
      </c>
      <c r="C9" s="223">
        <v>0.441368370698589</v>
      </c>
      <c r="D9" s="223" t="s">
        <v>15</v>
      </c>
      <c r="E9" s="223" t="s">
        <v>15</v>
      </c>
      <c r="F9" s="223">
        <v>0.692756708447065</v>
      </c>
      <c r="G9" s="223">
        <v>0.413837899164397</v>
      </c>
      <c r="H9" s="9">
        <v>0.797814292831676</v>
      </c>
      <c r="I9" s="223">
        <v>1.0</v>
      </c>
      <c r="J9" s="9">
        <v>0.341176651680015</v>
      </c>
      <c r="K9" s="223">
        <v>0.900652790941813</v>
      </c>
      <c r="L9" s="223">
        <v>0.0065344562818014</v>
      </c>
      <c r="M9" s="223">
        <v>0.606598885843016</v>
      </c>
      <c r="N9" s="9" t="s">
        <v>15</v>
      </c>
      <c r="O9" s="9">
        <v>0.365096419364491</v>
      </c>
      <c r="P9" s="9" t="s">
        <v>15</v>
      </c>
      <c r="Q9" s="9" t="s">
        <v>15</v>
      </c>
      <c r="R9" s="9">
        <v>0.0435628084541825</v>
      </c>
      <c r="S9" s="9">
        <v>0.969023538145285</v>
      </c>
      <c r="T9" s="9">
        <v>0.565405750354534</v>
      </c>
      <c r="U9" s="9">
        <v>0.577513229409769</v>
      </c>
      <c r="V9" s="9">
        <v>0.681270877089222</v>
      </c>
      <c r="W9" s="9">
        <v>0.612855548442382</v>
      </c>
    </row>
    <row r="10">
      <c r="A10" s="222" t="s">
        <v>694</v>
      </c>
      <c r="B10" s="223" t="s">
        <v>15</v>
      </c>
      <c r="C10" s="223">
        <v>0.062163252082865</v>
      </c>
      <c r="D10" s="223" t="s">
        <v>15</v>
      </c>
      <c r="E10" s="223" t="s">
        <v>15</v>
      </c>
      <c r="F10" s="223">
        <v>0.18922508566561</v>
      </c>
      <c r="G10" s="223">
        <v>0.801353973321707</v>
      </c>
      <c r="H10" s="223">
        <v>0.814669633011014</v>
      </c>
      <c r="I10" s="9">
        <v>0.341176651680015</v>
      </c>
      <c r="J10" s="9">
        <v>1.0</v>
      </c>
      <c r="K10" s="223">
        <v>0.750428437382939</v>
      </c>
      <c r="L10" s="223">
        <v>0.4242555701014</v>
      </c>
      <c r="M10" s="9">
        <v>0.216303556749834</v>
      </c>
      <c r="N10" s="9" t="s">
        <v>15</v>
      </c>
      <c r="O10" s="9">
        <v>0.539894011998211</v>
      </c>
      <c r="P10" s="9" t="s">
        <v>15</v>
      </c>
      <c r="Q10" s="9" t="s">
        <v>15</v>
      </c>
      <c r="R10" s="9">
        <v>0.448302370263887</v>
      </c>
      <c r="S10" s="9">
        <v>0.969110919118422</v>
      </c>
      <c r="T10" s="9">
        <v>0.0410754704404793</v>
      </c>
      <c r="U10" s="9">
        <v>0.121447459739155</v>
      </c>
      <c r="V10" s="9">
        <v>0.11197238405539</v>
      </c>
      <c r="W10" s="9">
        <v>0.104589309638492</v>
      </c>
    </row>
    <row r="11">
      <c r="A11" s="222" t="s">
        <v>695</v>
      </c>
      <c r="B11" s="9">
        <v>0.398725240291956</v>
      </c>
      <c r="C11" s="9">
        <v>0.0321836147396172</v>
      </c>
      <c r="D11" s="9">
        <v>0.0129102716902559</v>
      </c>
      <c r="E11" s="9">
        <v>0.311215692138134</v>
      </c>
      <c r="F11" s="9">
        <v>0.725907760910381</v>
      </c>
      <c r="G11" s="9">
        <v>0.741752790477324</v>
      </c>
      <c r="H11" s="9">
        <v>0.18995801869879</v>
      </c>
      <c r="I11" s="9">
        <v>0.900652790941813</v>
      </c>
      <c r="J11" s="9">
        <v>0.750428437382939</v>
      </c>
      <c r="K11" s="9">
        <v>1.0</v>
      </c>
      <c r="L11" s="9">
        <v>0.746824966399211</v>
      </c>
      <c r="M11" s="9">
        <v>0.880604172701213</v>
      </c>
      <c r="N11" s="9" t="s">
        <v>15</v>
      </c>
      <c r="O11" s="9">
        <v>0.141582962869291</v>
      </c>
      <c r="P11" s="9" t="s">
        <v>15</v>
      </c>
      <c r="Q11" s="9" t="s">
        <v>15</v>
      </c>
      <c r="R11" s="9">
        <v>0.942442300054307</v>
      </c>
      <c r="S11" s="9">
        <v>0.323884510972184</v>
      </c>
      <c r="T11" s="9">
        <v>0.976846191337194</v>
      </c>
      <c r="U11" s="9">
        <v>0.765073329954205</v>
      </c>
      <c r="V11" s="9">
        <v>0.904553337527399</v>
      </c>
      <c r="W11" s="9">
        <v>0.974984184397447</v>
      </c>
    </row>
    <row r="12">
      <c r="A12" s="222" t="s">
        <v>696</v>
      </c>
      <c r="B12" s="223">
        <v>0.48099400717462</v>
      </c>
      <c r="C12" s="223">
        <v>0.713462192644171</v>
      </c>
      <c r="D12" s="223">
        <v>0.244657728508802</v>
      </c>
      <c r="E12" s="223">
        <v>0.826599106921237</v>
      </c>
      <c r="F12" s="223">
        <v>0.0215222213323665</v>
      </c>
      <c r="G12" s="223">
        <v>0.402918239955406</v>
      </c>
      <c r="H12" s="223">
        <v>0.602189025109487</v>
      </c>
      <c r="I12" s="223">
        <v>0.0065344562818014</v>
      </c>
      <c r="J12" s="9">
        <v>0.4242555701014</v>
      </c>
      <c r="K12" s="9">
        <v>0.746824966399211</v>
      </c>
      <c r="L12" s="223">
        <v>1.0</v>
      </c>
      <c r="M12" s="223">
        <v>0.70938700062263</v>
      </c>
      <c r="N12" s="9" t="s">
        <v>15</v>
      </c>
      <c r="O12" s="9">
        <v>0.806628795987933</v>
      </c>
      <c r="P12" s="9" t="s">
        <v>15</v>
      </c>
      <c r="Q12" s="9" t="s">
        <v>15</v>
      </c>
      <c r="R12" s="9">
        <v>0.400307112663356</v>
      </c>
      <c r="S12" s="9">
        <v>0.229880920314386</v>
      </c>
      <c r="T12" s="9">
        <v>0.22935349687235</v>
      </c>
      <c r="U12" s="9">
        <v>0.550315821404677</v>
      </c>
      <c r="V12" s="9">
        <v>0.713500100722534</v>
      </c>
      <c r="W12" s="9">
        <v>0.730594282908072</v>
      </c>
    </row>
    <row r="13">
      <c r="A13" s="222" t="s">
        <v>697</v>
      </c>
      <c r="B13" s="223" t="s">
        <v>15</v>
      </c>
      <c r="C13" s="223">
        <v>0.0139221595301288</v>
      </c>
      <c r="D13" s="223" t="s">
        <v>15</v>
      </c>
      <c r="E13" s="223" t="s">
        <v>15</v>
      </c>
      <c r="F13" s="223">
        <v>0.237466178218345</v>
      </c>
      <c r="G13" s="223">
        <v>0.837760682368315</v>
      </c>
      <c r="H13" s="223">
        <v>0.453784288701036</v>
      </c>
      <c r="I13" s="223">
        <v>0.606598885843016</v>
      </c>
      <c r="J13" s="9">
        <v>0.216303556749834</v>
      </c>
      <c r="K13" s="223">
        <v>0.880604172701213</v>
      </c>
      <c r="L13" s="9">
        <v>0.70938700062263</v>
      </c>
      <c r="M13" s="223">
        <v>1.0</v>
      </c>
      <c r="N13" s="9" t="s">
        <v>15</v>
      </c>
      <c r="O13" s="9">
        <v>0.826735965928033</v>
      </c>
      <c r="P13" s="9" t="s">
        <v>15</v>
      </c>
      <c r="Q13" s="9" t="s">
        <v>15</v>
      </c>
      <c r="R13" s="9">
        <v>0.533004666856432</v>
      </c>
      <c r="S13" s="9">
        <v>0.437768374240503</v>
      </c>
      <c r="T13" s="9">
        <v>0.140646675401249</v>
      </c>
      <c r="U13" s="9">
        <v>0.0197979163972807</v>
      </c>
      <c r="V13" s="9">
        <v>0.0703913245285073</v>
      </c>
      <c r="W13" s="9">
        <v>0.0418582229457225</v>
      </c>
    </row>
    <row r="14">
      <c r="A14" s="222" t="s">
        <v>698</v>
      </c>
      <c r="B14" s="223" t="s">
        <v>15</v>
      </c>
      <c r="C14" s="223" t="s">
        <v>15</v>
      </c>
      <c r="D14" s="223" t="s">
        <v>15</v>
      </c>
      <c r="E14" s="9" t="s">
        <v>15</v>
      </c>
      <c r="F14" s="9" t="s">
        <v>15</v>
      </c>
      <c r="G14" s="9" t="s">
        <v>15</v>
      </c>
      <c r="H14" s="223" t="s">
        <v>15</v>
      </c>
      <c r="I14" s="9" t="s">
        <v>15</v>
      </c>
      <c r="J14" s="9" t="s">
        <v>15</v>
      </c>
      <c r="K14" s="223" t="s">
        <v>15</v>
      </c>
      <c r="L14" s="223" t="s">
        <v>15</v>
      </c>
      <c r="M14" s="9" t="s">
        <v>15</v>
      </c>
      <c r="N14" s="9" t="s">
        <v>15</v>
      </c>
      <c r="O14" s="9" t="s">
        <v>15</v>
      </c>
      <c r="P14" s="9" t="s">
        <v>15</v>
      </c>
      <c r="Q14" s="9" t="s">
        <v>15</v>
      </c>
      <c r="R14" s="9" t="s">
        <v>15</v>
      </c>
      <c r="S14" s="9" t="s">
        <v>15</v>
      </c>
      <c r="T14" s="9" t="s">
        <v>15</v>
      </c>
      <c r="U14" s="9" t="s">
        <v>15</v>
      </c>
      <c r="V14" s="9" t="s">
        <v>15</v>
      </c>
      <c r="W14" s="9" t="s">
        <v>15</v>
      </c>
    </row>
    <row r="15">
      <c r="A15" s="222" t="s">
        <v>699</v>
      </c>
      <c r="B15" s="9">
        <v>0.0985885880378766</v>
      </c>
      <c r="C15" s="9">
        <v>0.0196592993337972</v>
      </c>
      <c r="D15" s="9">
        <v>0.459726949090843</v>
      </c>
      <c r="E15" s="9">
        <v>0.831408357722566</v>
      </c>
      <c r="F15" s="9">
        <v>0.930259777930612</v>
      </c>
      <c r="G15" s="9">
        <v>0.0930479754087275</v>
      </c>
      <c r="H15" s="9">
        <v>0.395112417395081</v>
      </c>
      <c r="I15" s="9">
        <v>0.365096419364491</v>
      </c>
      <c r="J15" s="9">
        <v>0.539894011998211</v>
      </c>
      <c r="K15" s="9">
        <v>0.141582962869291</v>
      </c>
      <c r="L15" s="9">
        <v>0.806628795987933</v>
      </c>
      <c r="M15" s="9">
        <v>0.826735965928033</v>
      </c>
      <c r="N15" s="9" t="s">
        <v>15</v>
      </c>
      <c r="O15" s="9">
        <v>1.0</v>
      </c>
      <c r="P15" s="9" t="s">
        <v>15</v>
      </c>
      <c r="Q15" s="9" t="s">
        <v>15</v>
      </c>
      <c r="R15" s="9">
        <v>0.867178240785463</v>
      </c>
      <c r="S15" s="9">
        <v>0.205111375334247</v>
      </c>
      <c r="T15" s="9">
        <v>0.627639879591407</v>
      </c>
      <c r="U15" s="9">
        <v>0.989479581693123</v>
      </c>
      <c r="V15" s="9">
        <v>0.956404001876876</v>
      </c>
      <c r="W15" s="9">
        <v>0.942339111212232</v>
      </c>
    </row>
    <row r="16">
      <c r="A16" s="222" t="s">
        <v>700</v>
      </c>
      <c r="B16" s="9" t="s">
        <v>15</v>
      </c>
      <c r="C16" s="9" t="s">
        <v>15</v>
      </c>
      <c r="D16" s="9" t="s">
        <v>15</v>
      </c>
      <c r="E16" s="9" t="s">
        <v>15</v>
      </c>
      <c r="F16" s="9" t="s">
        <v>15</v>
      </c>
      <c r="G16" s="9" t="s">
        <v>15</v>
      </c>
      <c r="H16" s="9" t="s">
        <v>15</v>
      </c>
      <c r="I16" s="9" t="s">
        <v>15</v>
      </c>
      <c r="J16" s="9" t="s">
        <v>15</v>
      </c>
      <c r="K16" s="9" t="s">
        <v>15</v>
      </c>
      <c r="L16" s="9" t="s">
        <v>15</v>
      </c>
      <c r="M16" s="9" t="s">
        <v>15</v>
      </c>
      <c r="N16" s="9" t="s">
        <v>15</v>
      </c>
      <c r="O16" s="9" t="s">
        <v>15</v>
      </c>
      <c r="P16" s="9" t="s">
        <v>15</v>
      </c>
      <c r="Q16" s="9" t="s">
        <v>15</v>
      </c>
      <c r="R16" s="9" t="s">
        <v>15</v>
      </c>
      <c r="S16" s="9" t="s">
        <v>15</v>
      </c>
      <c r="T16" s="9" t="s">
        <v>15</v>
      </c>
      <c r="U16" s="9" t="s">
        <v>15</v>
      </c>
      <c r="V16" s="9" t="s">
        <v>15</v>
      </c>
      <c r="W16" s="9" t="s">
        <v>15</v>
      </c>
    </row>
    <row r="17">
      <c r="A17" s="222" t="s">
        <v>701</v>
      </c>
      <c r="B17" s="9" t="s">
        <v>15</v>
      </c>
      <c r="C17" s="9" t="s">
        <v>15</v>
      </c>
      <c r="D17" s="9" t="s">
        <v>15</v>
      </c>
      <c r="E17" s="9" t="s">
        <v>15</v>
      </c>
      <c r="F17" s="9" t="s">
        <v>15</v>
      </c>
      <c r="G17" s="9" t="s">
        <v>15</v>
      </c>
      <c r="H17" s="9" t="s">
        <v>15</v>
      </c>
      <c r="I17" s="9" t="s">
        <v>15</v>
      </c>
      <c r="J17" s="9" t="s">
        <v>15</v>
      </c>
      <c r="K17" s="9" t="s">
        <v>15</v>
      </c>
      <c r="L17" s="9" t="s">
        <v>15</v>
      </c>
      <c r="M17" s="9" t="s">
        <v>15</v>
      </c>
      <c r="N17" s="9" t="s">
        <v>15</v>
      </c>
      <c r="O17" s="9" t="s">
        <v>15</v>
      </c>
      <c r="P17" s="9" t="s">
        <v>15</v>
      </c>
      <c r="Q17" s="9" t="s">
        <v>15</v>
      </c>
      <c r="R17" s="9" t="s">
        <v>15</v>
      </c>
      <c r="S17" s="9" t="s">
        <v>15</v>
      </c>
      <c r="T17" s="9" t="s">
        <v>15</v>
      </c>
      <c r="U17" s="9" t="s">
        <v>15</v>
      </c>
      <c r="V17" s="9" t="s">
        <v>15</v>
      </c>
      <c r="W17" s="9" t="s">
        <v>15</v>
      </c>
    </row>
    <row r="18">
      <c r="A18" s="222" t="s">
        <v>702</v>
      </c>
      <c r="B18" s="9">
        <v>0.121554906956832</v>
      </c>
      <c r="C18" s="9">
        <v>0.474053567528443</v>
      </c>
      <c r="D18" s="9">
        <v>0.289467758719918</v>
      </c>
      <c r="E18" s="9">
        <v>0.609528349756139</v>
      </c>
      <c r="F18" s="9">
        <v>0.958423310682589</v>
      </c>
      <c r="G18" s="9">
        <v>0.903311708308838</v>
      </c>
      <c r="H18" s="9">
        <v>0.628249974599944</v>
      </c>
      <c r="I18" s="9">
        <v>0.0435628084541825</v>
      </c>
      <c r="J18" s="9">
        <v>0.448302370263887</v>
      </c>
      <c r="K18" s="9">
        <v>0.942442300054307</v>
      </c>
      <c r="L18" s="9">
        <v>0.400307112663356</v>
      </c>
      <c r="M18" s="9">
        <v>0.533004666856432</v>
      </c>
      <c r="N18" s="9" t="s">
        <v>15</v>
      </c>
      <c r="O18" s="9">
        <v>0.867178240785463</v>
      </c>
      <c r="P18" s="9" t="s">
        <v>15</v>
      </c>
      <c r="Q18" s="9" t="s">
        <v>15</v>
      </c>
      <c r="R18" s="9">
        <v>1.0</v>
      </c>
      <c r="S18" s="9">
        <v>0.671527525772498</v>
      </c>
      <c r="T18" s="9">
        <v>0.743839618576425</v>
      </c>
      <c r="U18" s="9">
        <v>0.469959782149001</v>
      </c>
      <c r="V18" s="9">
        <v>0.575361749021374</v>
      </c>
      <c r="W18" s="9">
        <v>0.495394161245679</v>
      </c>
    </row>
    <row r="19">
      <c r="A19" s="222" t="s">
        <v>703</v>
      </c>
      <c r="B19" s="9">
        <v>0.12512566302667</v>
      </c>
      <c r="C19" s="9">
        <v>0.608436812613108</v>
      </c>
      <c r="D19" s="9">
        <v>0.05225330289206</v>
      </c>
      <c r="E19" s="9">
        <v>0.231353125748675</v>
      </c>
      <c r="F19" s="9">
        <v>0.0799256244249589</v>
      </c>
      <c r="G19" s="9">
        <v>0.0882549788640623</v>
      </c>
      <c r="H19" s="9">
        <v>0.25668038059249</v>
      </c>
      <c r="I19" s="9">
        <v>0.969023538145285</v>
      </c>
      <c r="J19" s="9">
        <v>0.969110919118422</v>
      </c>
      <c r="K19" s="9">
        <v>0.323884510972184</v>
      </c>
      <c r="L19" s="9">
        <v>0.229880920314386</v>
      </c>
      <c r="M19" s="9">
        <v>0.437768374240503</v>
      </c>
      <c r="N19" s="9" t="s">
        <v>15</v>
      </c>
      <c r="O19" s="9">
        <v>0.205111375334247</v>
      </c>
      <c r="P19" s="9" t="s">
        <v>15</v>
      </c>
      <c r="Q19" s="9" t="s">
        <v>15</v>
      </c>
      <c r="R19" s="9">
        <v>0.671527525772498</v>
      </c>
      <c r="S19" s="9">
        <v>1.0</v>
      </c>
      <c r="T19" s="9">
        <v>0.371339040634856</v>
      </c>
      <c r="U19" s="9">
        <v>0.957070325188653</v>
      </c>
      <c r="V19" s="9">
        <v>0.980045763778706</v>
      </c>
      <c r="W19" s="9">
        <v>0.950066867462302</v>
      </c>
    </row>
    <row r="20">
      <c r="A20" s="222" t="s">
        <v>704</v>
      </c>
      <c r="B20" s="9">
        <v>0.489291180986978</v>
      </c>
      <c r="C20" s="9">
        <v>0.181897514437466</v>
      </c>
      <c r="D20" s="9">
        <v>0.106347205033207</v>
      </c>
      <c r="E20" s="9">
        <v>0.740309531928145</v>
      </c>
      <c r="F20" s="9">
        <v>0.241015706789285</v>
      </c>
      <c r="G20" s="9">
        <v>0.35580566163354</v>
      </c>
      <c r="H20" s="9">
        <v>0.277976077856408</v>
      </c>
      <c r="I20" s="9">
        <v>0.565405750354534</v>
      </c>
      <c r="J20" s="9">
        <v>0.0410754704404793</v>
      </c>
      <c r="K20" s="9">
        <v>0.976846191337194</v>
      </c>
      <c r="L20" s="9">
        <v>0.22935349687235</v>
      </c>
      <c r="M20" s="9">
        <v>0.140646675401249</v>
      </c>
      <c r="N20" s="9" t="s">
        <v>15</v>
      </c>
      <c r="O20" s="9">
        <v>0.627639879591407</v>
      </c>
      <c r="P20" s="9" t="s">
        <v>15</v>
      </c>
      <c r="Q20" s="9" t="s">
        <v>15</v>
      </c>
      <c r="R20" s="9">
        <v>0.743839618576425</v>
      </c>
      <c r="S20" s="9">
        <v>0.371339040634856</v>
      </c>
      <c r="T20" s="9">
        <v>1.0</v>
      </c>
      <c r="U20" s="9">
        <v>0.00481243502936622</v>
      </c>
      <c r="V20" s="9">
        <v>0.0171982797051101</v>
      </c>
      <c r="W20" s="9">
        <v>0.01343923074489</v>
      </c>
    </row>
    <row r="21">
      <c r="A21" s="222" t="s">
        <v>705</v>
      </c>
      <c r="B21" s="9">
        <v>0.832891212237944</v>
      </c>
      <c r="C21" s="9">
        <v>0.0954065869798786</v>
      </c>
      <c r="D21" s="9">
        <v>0.246314543743651</v>
      </c>
      <c r="E21" s="9">
        <v>0.397680504037679</v>
      </c>
      <c r="F21" s="9">
        <v>0.464513533491939</v>
      </c>
      <c r="G21" s="9">
        <v>0.842042347893054</v>
      </c>
      <c r="H21" s="9">
        <v>0.159887160309168</v>
      </c>
      <c r="I21" s="9">
        <v>0.577513229409769</v>
      </c>
      <c r="J21" s="9">
        <v>0.121447459739155</v>
      </c>
      <c r="K21" s="9">
        <v>0.765073329954205</v>
      </c>
      <c r="L21" s="9">
        <v>0.550315821404677</v>
      </c>
      <c r="M21" s="9">
        <v>0.0197979163972807</v>
      </c>
      <c r="N21" s="9" t="s">
        <v>15</v>
      </c>
      <c r="O21" s="9">
        <v>0.989479581693123</v>
      </c>
      <c r="P21" s="9" t="s">
        <v>15</v>
      </c>
      <c r="Q21" s="9" t="s">
        <v>15</v>
      </c>
      <c r="R21" s="9">
        <v>0.469959782149001</v>
      </c>
      <c r="S21" s="9">
        <v>0.957070325188653</v>
      </c>
      <c r="T21" s="9">
        <v>0.00481243502936622</v>
      </c>
      <c r="U21" s="9">
        <v>1.0</v>
      </c>
      <c r="V21" s="9">
        <v>0.00288601590325297</v>
      </c>
      <c r="W21" s="9">
        <v>6.76983971331087E-4</v>
      </c>
    </row>
    <row r="22">
      <c r="A22" s="222" t="s">
        <v>706</v>
      </c>
      <c r="B22" s="9">
        <v>0.757655921757883</v>
      </c>
      <c r="C22" s="9">
        <v>0.0465435291335674</v>
      </c>
      <c r="D22" s="9">
        <v>0.0598346959380696</v>
      </c>
      <c r="E22" s="9">
        <v>0.430795532927359</v>
      </c>
      <c r="F22" s="9">
        <v>0.923270071666287</v>
      </c>
      <c r="G22" s="9">
        <v>0.964325204814865</v>
      </c>
      <c r="H22" s="9">
        <v>0.197587821839097</v>
      </c>
      <c r="I22" s="9">
        <v>0.681270877089222</v>
      </c>
      <c r="J22" s="9">
        <v>0.11197238405539</v>
      </c>
      <c r="K22" s="9">
        <v>0.904553337527399</v>
      </c>
      <c r="L22" s="9">
        <v>0.713500100722534</v>
      </c>
      <c r="M22" s="9">
        <v>0.0703913245285073</v>
      </c>
      <c r="N22" s="9" t="s">
        <v>15</v>
      </c>
      <c r="O22" s="9">
        <v>0.956404001876876</v>
      </c>
      <c r="P22" s="9" t="s">
        <v>15</v>
      </c>
      <c r="Q22" s="9" t="s">
        <v>15</v>
      </c>
      <c r="R22" s="9">
        <v>0.575361749021374</v>
      </c>
      <c r="S22" s="9">
        <v>0.980045763778706</v>
      </c>
      <c r="T22" s="9">
        <v>0.0171982797051101</v>
      </c>
      <c r="U22" s="9">
        <v>0.00288601590325297</v>
      </c>
      <c r="V22" s="9">
        <v>1.0</v>
      </c>
      <c r="W22" s="223">
        <v>1.16588046152318E-5</v>
      </c>
    </row>
    <row r="23">
      <c r="A23" s="222" t="s">
        <v>707</v>
      </c>
      <c r="B23" s="9">
        <v>0.847279885033486</v>
      </c>
      <c r="C23" s="9">
        <v>0.0263755483763181</v>
      </c>
      <c r="D23" s="9">
        <v>0.13004031968041</v>
      </c>
      <c r="E23" s="9">
        <v>0.3728990954998</v>
      </c>
      <c r="F23" s="9">
        <v>0.870305126330189</v>
      </c>
      <c r="G23" s="9">
        <v>0.916454747088531</v>
      </c>
      <c r="H23" s="9">
        <v>0.176156217118614</v>
      </c>
      <c r="I23" s="9">
        <v>0.612855548442382</v>
      </c>
      <c r="J23" s="9">
        <v>0.104589309638492</v>
      </c>
      <c r="K23" s="9">
        <v>0.974984184397447</v>
      </c>
      <c r="L23" s="9">
        <v>0.730594282908072</v>
      </c>
      <c r="M23" s="9">
        <v>0.0418582229457225</v>
      </c>
      <c r="N23" s="9" t="s">
        <v>15</v>
      </c>
      <c r="O23" s="9">
        <v>0.942339111212232</v>
      </c>
      <c r="P23" s="9" t="s">
        <v>15</v>
      </c>
      <c r="Q23" s="9" t="s">
        <v>15</v>
      </c>
      <c r="R23" s="9">
        <v>0.495394161245679</v>
      </c>
      <c r="S23" s="9">
        <v>0.950066867462302</v>
      </c>
      <c r="T23" s="9">
        <v>0.01343923074489</v>
      </c>
      <c r="U23" s="9">
        <v>6.76983971331087E-4</v>
      </c>
      <c r="V23" s="223">
        <v>1.16588046152318E-5</v>
      </c>
      <c r="W23" s="9">
        <v>1.0</v>
      </c>
    </row>
    <row r="31">
      <c r="A31" s="9" t="s">
        <v>708</v>
      </c>
      <c r="B31" s="222" t="s">
        <v>686</v>
      </c>
      <c r="C31" s="222" t="s">
        <v>687</v>
      </c>
      <c r="D31" s="222" t="s">
        <v>688</v>
      </c>
      <c r="E31" s="222" t="s">
        <v>689</v>
      </c>
      <c r="F31" s="222" t="s">
        <v>690</v>
      </c>
      <c r="G31" s="222" t="s">
        <v>691</v>
      </c>
      <c r="H31" s="222" t="s">
        <v>692</v>
      </c>
      <c r="I31" s="222" t="s">
        <v>693</v>
      </c>
      <c r="J31" s="222" t="s">
        <v>694</v>
      </c>
      <c r="K31" s="222" t="s">
        <v>695</v>
      </c>
      <c r="L31" s="222" t="s">
        <v>696</v>
      </c>
      <c r="M31" s="222" t="s">
        <v>697</v>
      </c>
      <c r="N31" s="222" t="s">
        <v>698</v>
      </c>
      <c r="O31" s="222" t="s">
        <v>699</v>
      </c>
      <c r="P31" s="222" t="s">
        <v>700</v>
      </c>
      <c r="Q31" s="222" t="s">
        <v>701</v>
      </c>
      <c r="R31" s="222" t="s">
        <v>702</v>
      </c>
      <c r="S31" s="222" t="s">
        <v>703</v>
      </c>
      <c r="T31" s="222" t="s">
        <v>704</v>
      </c>
      <c r="U31" s="222" t="s">
        <v>705</v>
      </c>
      <c r="V31" s="222" t="s">
        <v>706</v>
      </c>
      <c r="W31" s="222" t="s">
        <v>707</v>
      </c>
    </row>
    <row r="32">
      <c r="A32" s="222" t="s">
        <v>686</v>
      </c>
      <c r="B32" s="223">
        <v>1.0</v>
      </c>
      <c r="C32" s="223">
        <v>-0.929181958019015</v>
      </c>
      <c r="D32" s="223">
        <v>0.995349536021284</v>
      </c>
      <c r="E32" s="223">
        <v>0.756106811434731</v>
      </c>
      <c r="F32" s="223">
        <v>0.493144189571209</v>
      </c>
      <c r="G32" s="9">
        <v>0.910315809030649</v>
      </c>
      <c r="H32" s="223">
        <v>-0.303399844384219</v>
      </c>
      <c r="I32" s="223">
        <v>-1.0</v>
      </c>
      <c r="J32" s="9">
        <v>1.0</v>
      </c>
      <c r="K32" s="223">
        <v>-0.601274759708044</v>
      </c>
      <c r="L32" s="223">
        <v>-0.519005992825381</v>
      </c>
      <c r="M32" s="223">
        <v>1.0</v>
      </c>
      <c r="N32" s="9" t="s">
        <v>15</v>
      </c>
      <c r="O32" s="9">
        <v>-0.901411411962124</v>
      </c>
      <c r="P32" s="9" t="s">
        <v>15</v>
      </c>
      <c r="Q32" s="9" t="s">
        <v>15</v>
      </c>
      <c r="R32" s="9">
        <v>0.878445093043168</v>
      </c>
      <c r="S32" s="9">
        <v>-0.87487433697333</v>
      </c>
      <c r="T32" s="9">
        <v>-0.510708819013022</v>
      </c>
      <c r="U32" s="9">
        <v>-0.167108787762056</v>
      </c>
      <c r="V32" s="9">
        <v>-0.242344078242117</v>
      </c>
      <c r="W32" s="9">
        <v>-0.152720114966514</v>
      </c>
    </row>
    <row r="33">
      <c r="A33" s="222" t="s">
        <v>687</v>
      </c>
      <c r="B33" s="9">
        <v>-0.929181958019015</v>
      </c>
      <c r="C33" s="223">
        <v>1.0</v>
      </c>
      <c r="D33" s="223">
        <v>-0.41283545728827</v>
      </c>
      <c r="E33" s="223">
        <v>0.507917653875415</v>
      </c>
      <c r="F33" s="223">
        <v>0.222874481320912</v>
      </c>
      <c r="G33" s="223">
        <v>-0.490946443327488</v>
      </c>
      <c r="H33" s="223">
        <v>0.151599372369551</v>
      </c>
      <c r="I33" s="223">
        <v>-0.769141364615214</v>
      </c>
      <c r="J33" s="9">
        <v>0.995236434823773</v>
      </c>
      <c r="K33" s="223">
        <v>0.967816385260383</v>
      </c>
      <c r="L33" s="223">
        <v>-0.227011432889421</v>
      </c>
      <c r="M33" s="223">
        <v>0.999760885638152</v>
      </c>
      <c r="N33" s="9" t="s">
        <v>15</v>
      </c>
      <c r="O33" s="9">
        <v>0.883222290669102</v>
      </c>
      <c r="P33" s="9" t="s">
        <v>15</v>
      </c>
      <c r="Q33" s="9" t="s">
        <v>15</v>
      </c>
      <c r="R33" s="9">
        <v>0.367124712413268</v>
      </c>
      <c r="S33" s="9">
        <v>0.267416590614239</v>
      </c>
      <c r="T33" s="9">
        <v>0.627932923173237</v>
      </c>
      <c r="U33" s="9">
        <v>0.73590915801193</v>
      </c>
      <c r="V33" s="9">
        <v>0.818258442900557</v>
      </c>
      <c r="W33" s="9">
        <v>0.864291471373155</v>
      </c>
    </row>
    <row r="34">
      <c r="A34" s="222" t="s">
        <v>688</v>
      </c>
      <c r="B34" s="223">
        <v>0.995349536021284</v>
      </c>
      <c r="C34" s="9">
        <v>-0.41283545728827</v>
      </c>
      <c r="D34" s="223">
        <v>1.0</v>
      </c>
      <c r="E34" s="223">
        <v>0.568715011307281</v>
      </c>
      <c r="F34" s="223">
        <v>0.510037948452707</v>
      </c>
      <c r="G34" s="223">
        <v>0.912562503169587</v>
      </c>
      <c r="H34" s="223">
        <v>0.400321270702956</v>
      </c>
      <c r="I34" s="223">
        <v>-1.0</v>
      </c>
      <c r="J34" s="9">
        <v>1.0</v>
      </c>
      <c r="K34" s="223">
        <v>-0.99979437986578</v>
      </c>
      <c r="L34" s="223">
        <v>-0.755342271491199</v>
      </c>
      <c r="M34" s="223">
        <v>1.0</v>
      </c>
      <c r="N34" s="9" t="s">
        <v>15</v>
      </c>
      <c r="O34" s="9">
        <v>-0.438854046794541</v>
      </c>
      <c r="P34" s="9" t="s">
        <v>15</v>
      </c>
      <c r="Q34" s="9" t="s">
        <v>15</v>
      </c>
      <c r="R34" s="9">
        <v>0.595385146720428</v>
      </c>
      <c r="S34" s="9">
        <v>-0.874663169728332</v>
      </c>
      <c r="T34" s="9">
        <v>-0.797052379214406</v>
      </c>
      <c r="U34" s="9">
        <v>-0.638457860467061</v>
      </c>
      <c r="V34" s="9">
        <v>-0.862643069587293</v>
      </c>
      <c r="W34" s="9">
        <v>-0.767182075524799</v>
      </c>
    </row>
    <row r="35">
      <c r="A35" s="222" t="s">
        <v>689</v>
      </c>
      <c r="B35" s="223">
        <v>0.756106811434731</v>
      </c>
      <c r="C35" s="223">
        <v>0.507917653875415</v>
      </c>
      <c r="D35" s="9">
        <v>0.568715011307281</v>
      </c>
      <c r="E35" s="223">
        <v>1.0</v>
      </c>
      <c r="F35" s="223">
        <v>0.718971837200143</v>
      </c>
      <c r="G35" s="223">
        <v>0.236923491485985</v>
      </c>
      <c r="H35" s="223">
        <v>-0.818264017450126</v>
      </c>
      <c r="I35" s="223">
        <v>1.0</v>
      </c>
      <c r="J35" s="9">
        <v>-1.0</v>
      </c>
      <c r="K35" s="223">
        <v>-0.882870458272996</v>
      </c>
      <c r="L35" s="223">
        <v>-0.173400893078763</v>
      </c>
      <c r="M35" s="223">
        <v>1.0</v>
      </c>
      <c r="N35" s="9" t="s">
        <v>15</v>
      </c>
      <c r="O35" s="9">
        <v>-0.168591642277434</v>
      </c>
      <c r="P35" s="9" t="s">
        <v>15</v>
      </c>
      <c r="Q35" s="9" t="s">
        <v>15</v>
      </c>
      <c r="R35" s="9">
        <v>-0.390471650243861</v>
      </c>
      <c r="S35" s="9">
        <v>-0.768646874251325</v>
      </c>
      <c r="T35" s="9">
        <v>0.259690468071855</v>
      </c>
      <c r="U35" s="9">
        <v>0.602319495962321</v>
      </c>
      <c r="V35" s="9">
        <v>0.569204467072641</v>
      </c>
      <c r="W35" s="9">
        <v>0.6271009045002</v>
      </c>
    </row>
    <row r="36">
      <c r="A36" s="222" t="s">
        <v>690</v>
      </c>
      <c r="B36" s="223">
        <v>0.493144189571209</v>
      </c>
      <c r="C36" s="223">
        <v>0.222874481320912</v>
      </c>
      <c r="D36" s="223">
        <v>0.510037948452707</v>
      </c>
      <c r="E36" s="9">
        <v>0.718971837200143</v>
      </c>
      <c r="F36" s="223">
        <v>1.0</v>
      </c>
      <c r="G36" s="223">
        <v>0.506060574028128</v>
      </c>
      <c r="H36" s="223">
        <v>-0.101201986033681</v>
      </c>
      <c r="I36" s="223">
        <v>-0.464098532944098</v>
      </c>
      <c r="J36" s="9">
        <v>0.956150222098857</v>
      </c>
      <c r="K36" s="223">
        <v>0.274092239089619</v>
      </c>
      <c r="L36" s="223">
        <v>-0.931018522630979</v>
      </c>
      <c r="M36" s="9">
        <v>0.931234296716392</v>
      </c>
      <c r="N36" s="9" t="s">
        <v>15</v>
      </c>
      <c r="O36" s="9">
        <v>0.0465270547878499</v>
      </c>
      <c r="P36" s="9" t="s">
        <v>15</v>
      </c>
      <c r="Q36" s="9" t="s">
        <v>15</v>
      </c>
      <c r="R36" s="9">
        <v>-0.0277248966427271</v>
      </c>
      <c r="S36" s="9">
        <v>-0.759310160845784</v>
      </c>
      <c r="T36" s="9">
        <v>-0.566633058469215</v>
      </c>
      <c r="U36" s="9">
        <v>-0.374498701809457</v>
      </c>
      <c r="V36" s="9">
        <v>-0.0511980196071954</v>
      </c>
      <c r="W36" s="9">
        <v>-0.0866803394817644</v>
      </c>
    </row>
    <row r="37">
      <c r="A37" s="222" t="s">
        <v>691</v>
      </c>
      <c r="B37" s="223">
        <v>0.910315809030649</v>
      </c>
      <c r="C37" s="223">
        <v>-0.490946443327488</v>
      </c>
      <c r="D37" s="223">
        <v>0.912562503169587</v>
      </c>
      <c r="E37" s="223">
        <v>0.236923491485985</v>
      </c>
      <c r="F37" s="9">
        <v>0.506060574028128</v>
      </c>
      <c r="G37" s="223">
        <v>1.0</v>
      </c>
      <c r="H37" s="223">
        <v>-0.126954870785823</v>
      </c>
      <c r="I37" s="223">
        <v>0.796050480683683</v>
      </c>
      <c r="J37" s="9">
        <v>-0.306993574484075</v>
      </c>
      <c r="K37" s="223">
        <v>0.258247209522676</v>
      </c>
      <c r="L37" s="223">
        <v>-0.489231648799007</v>
      </c>
      <c r="M37" s="9">
        <v>0.252095344439847</v>
      </c>
      <c r="N37" s="9" t="s">
        <v>15</v>
      </c>
      <c r="O37" s="9">
        <v>-0.739358210523344</v>
      </c>
      <c r="P37" s="9" t="s">
        <v>15</v>
      </c>
      <c r="Q37" s="9" t="s">
        <v>15</v>
      </c>
      <c r="R37" s="9">
        <v>-0.0645485084615796</v>
      </c>
      <c r="S37" s="9">
        <v>-0.746489694527378</v>
      </c>
      <c r="T37" s="9">
        <v>-0.462423811212739</v>
      </c>
      <c r="U37" s="9">
        <v>-0.105698731294535</v>
      </c>
      <c r="V37" s="9">
        <v>-0.0237876835745169</v>
      </c>
      <c r="W37" s="9">
        <v>-0.0557546077581554</v>
      </c>
    </row>
    <row r="38">
      <c r="A38" s="222" t="s">
        <v>692</v>
      </c>
      <c r="B38" s="223">
        <v>-0.303399844384219</v>
      </c>
      <c r="C38" s="223">
        <v>0.151599372369551</v>
      </c>
      <c r="D38" s="223">
        <v>0.400321270702956</v>
      </c>
      <c r="E38" s="223">
        <v>-0.818264017450126</v>
      </c>
      <c r="F38" s="223">
        <v>-0.101201986033681</v>
      </c>
      <c r="G38" s="9">
        <v>-0.126954870785823</v>
      </c>
      <c r="H38" s="223">
        <v>1.0</v>
      </c>
      <c r="I38" s="223">
        <v>-0.312280429774638</v>
      </c>
      <c r="J38" s="9">
        <v>-0.287021695759816</v>
      </c>
      <c r="K38" s="223">
        <v>0.81004198130121</v>
      </c>
      <c r="L38" s="223">
        <v>-0.317877617351323</v>
      </c>
      <c r="M38" s="9">
        <v>-0.756532009382232</v>
      </c>
      <c r="N38" s="9" t="s">
        <v>15</v>
      </c>
      <c r="O38" s="9">
        <v>0.429706488494977</v>
      </c>
      <c r="P38" s="9" t="s">
        <v>15</v>
      </c>
      <c r="Q38" s="9" t="s">
        <v>15</v>
      </c>
      <c r="R38" s="9">
        <v>0.253247286647202</v>
      </c>
      <c r="S38" s="9">
        <v>0.551442137835536</v>
      </c>
      <c r="T38" s="9">
        <v>-0.531357147976335</v>
      </c>
      <c r="U38" s="9">
        <v>-0.652808706936024</v>
      </c>
      <c r="V38" s="9">
        <v>-0.610959304182556</v>
      </c>
      <c r="W38" s="9">
        <v>-0.634294200434385</v>
      </c>
    </row>
    <row r="39">
      <c r="A39" s="222" t="s">
        <v>693</v>
      </c>
      <c r="B39" s="223">
        <v>-1.0</v>
      </c>
      <c r="C39" s="223">
        <v>-0.769141364615214</v>
      </c>
      <c r="D39" s="223">
        <v>-1.0</v>
      </c>
      <c r="E39" s="223">
        <v>1.0</v>
      </c>
      <c r="F39" s="223">
        <v>-0.464098532944098</v>
      </c>
      <c r="G39" s="223">
        <v>0.796050480683683</v>
      </c>
      <c r="H39" s="9">
        <v>-0.312280429774638</v>
      </c>
      <c r="I39" s="223">
        <v>1.0</v>
      </c>
      <c r="J39" s="9">
        <v>-0.658823348319986</v>
      </c>
      <c r="K39" s="223">
        <v>0.155421605758184</v>
      </c>
      <c r="L39" s="223">
        <v>0.993465543718199</v>
      </c>
      <c r="M39" s="223">
        <v>-0.393401114156984</v>
      </c>
      <c r="N39" s="9" t="s">
        <v>15</v>
      </c>
      <c r="O39" s="9">
        <v>-0.634903580635509</v>
      </c>
      <c r="P39" s="9" t="s">
        <v>15</v>
      </c>
      <c r="Q39" s="9" t="s">
        <v>15</v>
      </c>
      <c r="R39" s="9">
        <v>-0.956437191545818</v>
      </c>
      <c r="S39" s="9">
        <v>0.0309764618547149</v>
      </c>
      <c r="T39" s="9">
        <v>-0.434594249645466</v>
      </c>
      <c r="U39" s="9">
        <v>-0.422486770590231</v>
      </c>
      <c r="V39" s="9">
        <v>-0.318729122910778</v>
      </c>
      <c r="W39" s="9">
        <v>-0.387144451557618</v>
      </c>
    </row>
    <row r="40">
      <c r="A40" s="222" t="s">
        <v>694</v>
      </c>
      <c r="B40" s="223">
        <v>1.0</v>
      </c>
      <c r="C40" s="223">
        <v>0.995236434823773</v>
      </c>
      <c r="D40" s="223">
        <v>1.0</v>
      </c>
      <c r="E40" s="223">
        <v>-1.0</v>
      </c>
      <c r="F40" s="223">
        <v>0.956150222098857</v>
      </c>
      <c r="G40" s="223">
        <v>-0.306993574484075</v>
      </c>
      <c r="H40" s="223">
        <v>-0.287021695759816</v>
      </c>
      <c r="I40" s="9">
        <v>-0.658823348319986</v>
      </c>
      <c r="J40" s="9">
        <v>1.0</v>
      </c>
      <c r="K40" s="223">
        <v>0.382061586034637</v>
      </c>
      <c r="L40" s="223">
        <v>-0.5757444298986</v>
      </c>
      <c r="M40" s="9">
        <v>0.783696443250167</v>
      </c>
      <c r="N40" s="9" t="s">
        <v>15</v>
      </c>
      <c r="O40" s="9">
        <v>0.460105988001788</v>
      </c>
      <c r="P40" s="9" t="s">
        <v>15</v>
      </c>
      <c r="Q40" s="9" t="s">
        <v>15</v>
      </c>
      <c r="R40" s="9">
        <v>0.551697629736113</v>
      </c>
      <c r="S40" s="9">
        <v>0.0308890808815777</v>
      </c>
      <c r="T40" s="9">
        <v>0.958924529559521</v>
      </c>
      <c r="U40" s="9">
        <v>0.878552540260845</v>
      </c>
      <c r="V40" s="9">
        <v>0.88802761594461</v>
      </c>
      <c r="W40" s="9">
        <v>0.895410690361508</v>
      </c>
    </row>
    <row r="41">
      <c r="A41" s="222" t="s">
        <v>695</v>
      </c>
      <c r="B41" s="9">
        <v>-0.601274759708044</v>
      </c>
      <c r="C41" s="9">
        <v>0.967816385260383</v>
      </c>
      <c r="D41" s="9">
        <v>-0.99979437986578</v>
      </c>
      <c r="E41" s="9">
        <v>-0.882870458272996</v>
      </c>
      <c r="F41" s="9">
        <v>0.274092239089619</v>
      </c>
      <c r="G41" s="9">
        <v>0.258247209522676</v>
      </c>
      <c r="H41" s="9">
        <v>0.81004198130121</v>
      </c>
      <c r="I41" s="9">
        <v>0.155421605758184</v>
      </c>
      <c r="J41" s="9">
        <v>0.382061586034637</v>
      </c>
      <c r="K41" s="9">
        <v>1.0</v>
      </c>
      <c r="L41" s="9">
        <v>-0.200188467749905</v>
      </c>
      <c r="M41" s="9">
        <v>-0.186449008052684</v>
      </c>
      <c r="N41" s="9" t="s">
        <v>15</v>
      </c>
      <c r="O41" s="9">
        <v>0.753227612638758</v>
      </c>
      <c r="P41" s="9" t="s">
        <v>15</v>
      </c>
      <c r="Q41" s="9" t="s">
        <v>15</v>
      </c>
      <c r="R41" s="9">
        <v>0.045221129053028</v>
      </c>
      <c r="S41" s="9">
        <v>0.562233843794458</v>
      </c>
      <c r="T41" s="9">
        <v>-0.0181859612871949</v>
      </c>
      <c r="U41" s="9">
        <v>-0.185581805580618</v>
      </c>
      <c r="V41" s="9">
        <v>0.0750341014433805</v>
      </c>
      <c r="W41" s="9">
        <v>-0.0196486399920004</v>
      </c>
    </row>
    <row r="42">
      <c r="A42" s="222" t="s">
        <v>696</v>
      </c>
      <c r="B42" s="223">
        <v>-0.519005992825381</v>
      </c>
      <c r="C42" s="223">
        <v>-0.227011432889421</v>
      </c>
      <c r="D42" s="223">
        <v>-0.755342271491199</v>
      </c>
      <c r="E42" s="223">
        <v>-0.173400893078763</v>
      </c>
      <c r="F42" s="223">
        <v>-0.931018522630979</v>
      </c>
      <c r="G42" s="223">
        <v>-0.489231648799007</v>
      </c>
      <c r="H42" s="223">
        <v>-0.317877617351323</v>
      </c>
      <c r="I42" s="223">
        <v>0.993465543718199</v>
      </c>
      <c r="J42" s="9">
        <v>-0.5757444298986</v>
      </c>
      <c r="K42" s="9">
        <v>-0.200188467749905</v>
      </c>
      <c r="L42" s="223">
        <v>1.0</v>
      </c>
      <c r="M42" s="223">
        <v>-0.29061299937737</v>
      </c>
      <c r="N42" s="9" t="s">
        <v>15</v>
      </c>
      <c r="O42" s="9">
        <v>-0.129640409048534</v>
      </c>
      <c r="P42" s="9" t="s">
        <v>15</v>
      </c>
      <c r="Q42" s="9" t="s">
        <v>15</v>
      </c>
      <c r="R42" s="9">
        <v>-0.425468519563539</v>
      </c>
      <c r="S42" s="9">
        <v>0.577669077993943</v>
      </c>
      <c r="T42" s="9">
        <v>0.578197034651733</v>
      </c>
      <c r="U42" s="9">
        <v>0.309690027111492</v>
      </c>
      <c r="V42" s="9">
        <v>0.193411651520929</v>
      </c>
      <c r="W42" s="9">
        <v>0.181600117432717</v>
      </c>
    </row>
    <row r="43">
      <c r="A43" s="222" t="s">
        <v>697</v>
      </c>
      <c r="B43" s="223">
        <v>1.0</v>
      </c>
      <c r="C43" s="223">
        <v>0.999760885638152</v>
      </c>
      <c r="D43" s="223">
        <v>1.0</v>
      </c>
      <c r="E43" s="223">
        <v>1.0</v>
      </c>
      <c r="F43" s="223">
        <v>0.931234296716392</v>
      </c>
      <c r="G43" s="223">
        <v>0.252095344439847</v>
      </c>
      <c r="H43" s="223">
        <v>-0.756532009382232</v>
      </c>
      <c r="I43" s="223">
        <v>-0.393401114156984</v>
      </c>
      <c r="J43" s="9">
        <v>0.783696443250167</v>
      </c>
      <c r="K43" s="223">
        <v>-0.186449008052684</v>
      </c>
      <c r="L43" s="9">
        <v>-0.29061299937737</v>
      </c>
      <c r="M43" s="223">
        <v>1.0</v>
      </c>
      <c r="N43" s="9" t="s">
        <v>15</v>
      </c>
      <c r="O43" s="9">
        <v>-0.173264034071967</v>
      </c>
      <c r="P43" s="9" t="s">
        <v>15</v>
      </c>
      <c r="Q43" s="9" t="s">
        <v>15</v>
      </c>
      <c r="R43" s="9">
        <v>0.466995333143568</v>
      </c>
      <c r="S43" s="9">
        <v>-0.562231625759497</v>
      </c>
      <c r="T43" s="9">
        <v>0.859353324598751</v>
      </c>
      <c r="U43" s="9">
        <v>0.980202083602719</v>
      </c>
      <c r="V43" s="9">
        <v>0.929608675471493</v>
      </c>
      <c r="W43" s="9">
        <v>0.958141777054278</v>
      </c>
    </row>
    <row r="44">
      <c r="A44" s="222" t="s">
        <v>698</v>
      </c>
      <c r="B44" s="223" t="s">
        <v>15</v>
      </c>
      <c r="C44" s="223" t="s">
        <v>15</v>
      </c>
      <c r="D44" s="223" t="s">
        <v>15</v>
      </c>
      <c r="E44" s="9" t="s">
        <v>15</v>
      </c>
      <c r="F44" s="9" t="s">
        <v>15</v>
      </c>
      <c r="G44" s="9" t="s">
        <v>15</v>
      </c>
      <c r="H44" s="223" t="s">
        <v>15</v>
      </c>
      <c r="I44" s="9" t="s">
        <v>15</v>
      </c>
      <c r="J44" s="9" t="s">
        <v>15</v>
      </c>
      <c r="K44" s="223" t="s">
        <v>15</v>
      </c>
      <c r="L44" s="223" t="s">
        <v>15</v>
      </c>
      <c r="M44" s="9" t="s">
        <v>15</v>
      </c>
      <c r="N44" s="9" t="s">
        <v>15</v>
      </c>
      <c r="O44" s="9" t="s">
        <v>15</v>
      </c>
      <c r="P44" s="9" t="s">
        <v>15</v>
      </c>
      <c r="Q44" s="9" t="s">
        <v>15</v>
      </c>
      <c r="R44" s="9" t="s">
        <v>15</v>
      </c>
      <c r="S44" s="9" t="s">
        <v>15</v>
      </c>
      <c r="T44" s="9" t="s">
        <v>15</v>
      </c>
      <c r="U44" s="9" t="s">
        <v>15</v>
      </c>
      <c r="V44" s="9" t="s">
        <v>15</v>
      </c>
      <c r="W44" s="9" t="s">
        <v>15</v>
      </c>
    </row>
    <row r="45">
      <c r="A45" s="222" t="s">
        <v>699</v>
      </c>
      <c r="B45" s="9">
        <v>-0.901411411962124</v>
      </c>
      <c r="C45" s="9">
        <v>0.883222290669102</v>
      </c>
      <c r="D45" s="9">
        <v>-0.438854046794541</v>
      </c>
      <c r="E45" s="9">
        <v>-0.168591642277434</v>
      </c>
      <c r="F45" s="9">
        <v>0.0465270547878499</v>
      </c>
      <c r="G45" s="9">
        <v>-0.739358210523344</v>
      </c>
      <c r="H45" s="9">
        <v>0.429706488494977</v>
      </c>
      <c r="I45" s="9">
        <v>-0.634903580635509</v>
      </c>
      <c r="J45" s="9">
        <v>0.460105988001788</v>
      </c>
      <c r="K45" s="9">
        <v>0.753227612638758</v>
      </c>
      <c r="L45" s="9">
        <v>-0.129640409048534</v>
      </c>
      <c r="M45" s="9">
        <v>-0.173264034071967</v>
      </c>
      <c r="N45" s="9" t="s">
        <v>15</v>
      </c>
      <c r="O45" s="9">
        <v>1.0</v>
      </c>
      <c r="P45" s="9" t="s">
        <v>15</v>
      </c>
      <c r="Q45" s="9" t="s">
        <v>15</v>
      </c>
      <c r="R45" s="9">
        <v>0.078479933743345</v>
      </c>
      <c r="S45" s="9">
        <v>0.545715003715254</v>
      </c>
      <c r="T45" s="9">
        <v>0.224989205988952</v>
      </c>
      <c r="U45" s="9">
        <v>0.00619715691175274</v>
      </c>
      <c r="V45" s="9">
        <v>0.0256886378485548</v>
      </c>
      <c r="W45" s="9">
        <v>0.0339846891778627</v>
      </c>
    </row>
    <row r="46">
      <c r="A46" s="222" t="s">
        <v>700</v>
      </c>
      <c r="B46" s="9" t="s">
        <v>15</v>
      </c>
      <c r="C46" s="9" t="s">
        <v>15</v>
      </c>
      <c r="D46" s="9" t="s">
        <v>15</v>
      </c>
      <c r="E46" s="9" t="s">
        <v>15</v>
      </c>
      <c r="F46" s="9" t="s">
        <v>15</v>
      </c>
      <c r="G46" s="9" t="s">
        <v>15</v>
      </c>
      <c r="H46" s="9" t="s">
        <v>15</v>
      </c>
      <c r="I46" s="9" t="s">
        <v>15</v>
      </c>
      <c r="J46" s="9" t="s">
        <v>15</v>
      </c>
      <c r="K46" s="9" t="s">
        <v>15</v>
      </c>
      <c r="L46" s="9" t="s">
        <v>15</v>
      </c>
      <c r="M46" s="9" t="s">
        <v>15</v>
      </c>
      <c r="N46" s="9" t="s">
        <v>15</v>
      </c>
      <c r="O46" s="9" t="s">
        <v>15</v>
      </c>
      <c r="P46" s="9" t="s">
        <v>15</v>
      </c>
      <c r="Q46" s="9" t="s">
        <v>15</v>
      </c>
      <c r="R46" s="9" t="s">
        <v>15</v>
      </c>
      <c r="S46" s="9" t="s">
        <v>15</v>
      </c>
      <c r="T46" s="9" t="s">
        <v>15</v>
      </c>
      <c r="U46" s="9" t="s">
        <v>15</v>
      </c>
      <c r="V46" s="9" t="s">
        <v>15</v>
      </c>
      <c r="W46" s="9" t="s">
        <v>15</v>
      </c>
    </row>
    <row r="47">
      <c r="A47" s="222" t="s">
        <v>701</v>
      </c>
      <c r="B47" s="9" t="s">
        <v>15</v>
      </c>
      <c r="C47" s="9" t="s">
        <v>15</v>
      </c>
      <c r="D47" s="9" t="s">
        <v>15</v>
      </c>
      <c r="E47" s="9" t="s">
        <v>15</v>
      </c>
      <c r="F47" s="9" t="s">
        <v>15</v>
      </c>
      <c r="G47" s="9" t="s">
        <v>15</v>
      </c>
      <c r="H47" s="9" t="s">
        <v>15</v>
      </c>
      <c r="I47" s="9" t="s">
        <v>15</v>
      </c>
      <c r="J47" s="9" t="s">
        <v>15</v>
      </c>
      <c r="K47" s="9" t="s">
        <v>15</v>
      </c>
      <c r="L47" s="9" t="s">
        <v>15</v>
      </c>
      <c r="M47" s="9" t="s">
        <v>15</v>
      </c>
      <c r="N47" s="9" t="s">
        <v>15</v>
      </c>
      <c r="O47" s="9" t="s">
        <v>15</v>
      </c>
      <c r="P47" s="9" t="s">
        <v>15</v>
      </c>
      <c r="Q47" s="9" t="s">
        <v>15</v>
      </c>
      <c r="R47" s="9" t="s">
        <v>15</v>
      </c>
      <c r="S47" s="9" t="s">
        <v>15</v>
      </c>
      <c r="T47" s="9" t="s">
        <v>15</v>
      </c>
      <c r="U47" s="9" t="s">
        <v>15</v>
      </c>
      <c r="V47" s="9" t="s">
        <v>15</v>
      </c>
      <c r="W47" s="9" t="s">
        <v>15</v>
      </c>
    </row>
    <row r="48">
      <c r="A48" s="222" t="s">
        <v>702</v>
      </c>
      <c r="B48" s="9">
        <v>0.878445093043168</v>
      </c>
      <c r="C48" s="9">
        <v>0.367124712413268</v>
      </c>
      <c r="D48" s="9">
        <v>0.595385146720428</v>
      </c>
      <c r="E48" s="9">
        <v>-0.390471650243861</v>
      </c>
      <c r="F48" s="9">
        <v>-0.0277248966427271</v>
      </c>
      <c r="G48" s="9">
        <v>-0.0645485084615796</v>
      </c>
      <c r="H48" s="9">
        <v>0.253247286647202</v>
      </c>
      <c r="I48" s="9">
        <v>-0.956437191545818</v>
      </c>
      <c r="J48" s="9">
        <v>0.551697629736113</v>
      </c>
      <c r="K48" s="9">
        <v>0.045221129053028</v>
      </c>
      <c r="L48" s="9">
        <v>-0.425468519563539</v>
      </c>
      <c r="M48" s="9">
        <v>0.466995333143568</v>
      </c>
      <c r="N48" s="9" t="s">
        <v>15</v>
      </c>
      <c r="O48" s="9">
        <v>0.078479933743345</v>
      </c>
      <c r="P48" s="9" t="s">
        <v>15</v>
      </c>
      <c r="Q48" s="9" t="s">
        <v>15</v>
      </c>
      <c r="R48" s="9">
        <v>1.0</v>
      </c>
      <c r="S48" s="9">
        <v>-0.197304147171369</v>
      </c>
      <c r="T48" s="9">
        <v>0.152663688542427</v>
      </c>
      <c r="U48" s="9">
        <v>0.329869850800158</v>
      </c>
      <c r="V48" s="9">
        <v>0.258702001304555</v>
      </c>
      <c r="W48" s="9">
        <v>0.312231672282113</v>
      </c>
    </row>
    <row r="49">
      <c r="A49" s="222" t="s">
        <v>703</v>
      </c>
      <c r="B49" s="9">
        <v>-0.87487433697333</v>
      </c>
      <c r="C49" s="9">
        <v>0.267416590614239</v>
      </c>
      <c r="D49" s="9">
        <v>-0.874663169728332</v>
      </c>
      <c r="E49" s="9">
        <v>-0.768646874251325</v>
      </c>
      <c r="F49" s="9">
        <v>-0.759310160845784</v>
      </c>
      <c r="G49" s="9">
        <v>-0.746489694527378</v>
      </c>
      <c r="H49" s="9">
        <v>0.551442137835536</v>
      </c>
      <c r="I49" s="9">
        <v>0.0309764618547149</v>
      </c>
      <c r="J49" s="9">
        <v>0.0308890808815777</v>
      </c>
      <c r="K49" s="9">
        <v>0.562233843794458</v>
      </c>
      <c r="L49" s="9">
        <v>0.577669077993943</v>
      </c>
      <c r="M49" s="9">
        <v>-0.562231625759497</v>
      </c>
      <c r="N49" s="9" t="s">
        <v>15</v>
      </c>
      <c r="O49" s="9">
        <v>0.545715003715254</v>
      </c>
      <c r="P49" s="9" t="s">
        <v>15</v>
      </c>
      <c r="Q49" s="9" t="s">
        <v>15</v>
      </c>
      <c r="R49" s="9">
        <v>-0.197304147171369</v>
      </c>
      <c r="S49" s="9">
        <v>1.0</v>
      </c>
      <c r="T49" s="9">
        <v>0.401988236602571</v>
      </c>
      <c r="U49" s="9">
        <v>0.0252957581036086</v>
      </c>
      <c r="V49" s="9">
        <v>0.0117548274606548</v>
      </c>
      <c r="W49" s="9">
        <v>-0.0294257808332415</v>
      </c>
    </row>
    <row r="50">
      <c r="A50" s="222" t="s">
        <v>704</v>
      </c>
      <c r="B50" s="9">
        <v>-0.510708819013022</v>
      </c>
      <c r="C50" s="9">
        <v>0.627932923173237</v>
      </c>
      <c r="D50" s="9">
        <v>-0.797052379214406</v>
      </c>
      <c r="E50" s="9">
        <v>0.259690468071855</v>
      </c>
      <c r="F50" s="9">
        <v>-0.566633058469215</v>
      </c>
      <c r="G50" s="9">
        <v>-0.462423811212739</v>
      </c>
      <c r="H50" s="9">
        <v>-0.531357147976335</v>
      </c>
      <c r="I50" s="9">
        <v>-0.434594249645466</v>
      </c>
      <c r="J50" s="9">
        <v>0.958924529559521</v>
      </c>
      <c r="K50" s="9">
        <v>-0.0181859612871949</v>
      </c>
      <c r="L50" s="9">
        <v>0.578197034651733</v>
      </c>
      <c r="M50" s="9">
        <v>0.859353324598751</v>
      </c>
      <c r="N50" s="9" t="s">
        <v>15</v>
      </c>
      <c r="O50" s="9">
        <v>0.224989205988952</v>
      </c>
      <c r="P50" s="9" t="s">
        <v>15</v>
      </c>
      <c r="Q50" s="9" t="s">
        <v>15</v>
      </c>
      <c r="R50" s="9">
        <v>0.152663688542427</v>
      </c>
      <c r="S50" s="9">
        <v>0.401988236602571</v>
      </c>
      <c r="T50" s="9">
        <v>1.0</v>
      </c>
      <c r="U50" s="9">
        <v>0.907026996647592</v>
      </c>
      <c r="V50" s="9">
        <v>0.843026630281134</v>
      </c>
      <c r="W50" s="9">
        <v>0.858261445034735</v>
      </c>
    </row>
    <row r="51">
      <c r="A51" s="222" t="s">
        <v>705</v>
      </c>
      <c r="B51" s="9">
        <v>-0.167108787762056</v>
      </c>
      <c r="C51" s="9">
        <v>0.73590915801193</v>
      </c>
      <c r="D51" s="9">
        <v>-0.638457860467061</v>
      </c>
      <c r="E51" s="9">
        <v>0.602319495962321</v>
      </c>
      <c r="F51" s="9">
        <v>-0.374498701809457</v>
      </c>
      <c r="G51" s="9">
        <v>-0.105698731294535</v>
      </c>
      <c r="H51" s="9">
        <v>-0.652808706936024</v>
      </c>
      <c r="I51" s="9">
        <v>-0.422486770590231</v>
      </c>
      <c r="J51" s="9">
        <v>0.878552540260845</v>
      </c>
      <c r="K51" s="9">
        <v>-0.185581805580618</v>
      </c>
      <c r="L51" s="9">
        <v>0.309690027111492</v>
      </c>
      <c r="M51" s="9">
        <v>0.980202083602719</v>
      </c>
      <c r="N51" s="9" t="s">
        <v>15</v>
      </c>
      <c r="O51" s="9">
        <v>0.00619715691175274</v>
      </c>
      <c r="P51" s="9" t="s">
        <v>15</v>
      </c>
      <c r="Q51" s="9" t="s">
        <v>15</v>
      </c>
      <c r="R51" s="9">
        <v>0.329869850800158</v>
      </c>
      <c r="S51" s="9">
        <v>0.0252957581036086</v>
      </c>
      <c r="T51" s="9">
        <v>0.907026996647592</v>
      </c>
      <c r="U51" s="9">
        <v>1.0</v>
      </c>
      <c r="V51" s="9">
        <v>0.924516034139502</v>
      </c>
      <c r="W51" s="9">
        <v>0.958045120508368</v>
      </c>
    </row>
    <row r="52">
      <c r="A52" s="222" t="s">
        <v>706</v>
      </c>
      <c r="B52" s="9">
        <v>-0.242344078242117</v>
      </c>
      <c r="C52" s="9">
        <v>0.818258442900557</v>
      </c>
      <c r="D52" s="9">
        <v>-0.862643069587293</v>
      </c>
      <c r="E52" s="9">
        <v>0.569204467072641</v>
      </c>
      <c r="F52" s="9">
        <v>-0.0511980196071954</v>
      </c>
      <c r="G52" s="9">
        <v>-0.0237876835745169</v>
      </c>
      <c r="H52" s="9">
        <v>-0.610959304182556</v>
      </c>
      <c r="I52" s="9">
        <v>-0.318729122910778</v>
      </c>
      <c r="J52" s="9">
        <v>0.88802761594461</v>
      </c>
      <c r="K52" s="9">
        <v>0.0750341014433805</v>
      </c>
      <c r="L52" s="9">
        <v>0.193411651520929</v>
      </c>
      <c r="M52" s="9">
        <v>0.929608675471493</v>
      </c>
      <c r="N52" s="9" t="s">
        <v>15</v>
      </c>
      <c r="O52" s="9">
        <v>0.0256886378485548</v>
      </c>
      <c r="P52" s="9" t="s">
        <v>15</v>
      </c>
      <c r="Q52" s="9" t="s">
        <v>15</v>
      </c>
      <c r="R52" s="9">
        <v>0.258702001304555</v>
      </c>
      <c r="S52" s="9">
        <v>0.0117548274606548</v>
      </c>
      <c r="T52" s="9">
        <v>0.843026630281134</v>
      </c>
      <c r="U52" s="9">
        <v>0.924516034139502</v>
      </c>
      <c r="V52" s="9">
        <v>1.0</v>
      </c>
      <c r="W52" s="9">
        <v>0.991795640774235</v>
      </c>
    </row>
    <row r="53">
      <c r="A53" s="222" t="s">
        <v>707</v>
      </c>
      <c r="B53" s="9">
        <v>-0.152720114966514</v>
      </c>
      <c r="C53" s="9">
        <v>0.864291471373155</v>
      </c>
      <c r="D53" s="9">
        <v>-0.767182075524799</v>
      </c>
      <c r="E53" s="9">
        <v>0.6271009045002</v>
      </c>
      <c r="F53" s="9">
        <v>-0.0866803394817644</v>
      </c>
      <c r="G53" s="9">
        <v>-0.0557546077581554</v>
      </c>
      <c r="H53" s="9">
        <v>-0.634294200434385</v>
      </c>
      <c r="I53" s="9">
        <v>-0.387144451557618</v>
      </c>
      <c r="J53" s="9">
        <v>0.895410690361508</v>
      </c>
      <c r="K53" s="9">
        <v>-0.0196486399920004</v>
      </c>
      <c r="L53" s="9">
        <v>0.181600117432717</v>
      </c>
      <c r="M53" s="9">
        <v>0.958141777054278</v>
      </c>
      <c r="N53" s="9" t="s">
        <v>15</v>
      </c>
      <c r="O53" s="9">
        <v>0.0339846891778627</v>
      </c>
      <c r="P53" s="9" t="s">
        <v>15</v>
      </c>
      <c r="Q53" s="9" t="s">
        <v>15</v>
      </c>
      <c r="R53" s="9">
        <v>0.312231672282113</v>
      </c>
      <c r="S53" s="9">
        <v>-0.0294257808332415</v>
      </c>
      <c r="T53" s="9">
        <v>0.858261445034735</v>
      </c>
      <c r="U53" s="9">
        <v>0.958045120508368</v>
      </c>
      <c r="V53" s="9">
        <v>0.991795640774235</v>
      </c>
      <c r="W53" s="9">
        <v>1.0</v>
      </c>
    </row>
    <row r="54">
      <c r="B54" s="223"/>
      <c r="C54" s="223"/>
      <c r="D54" s="223"/>
      <c r="E54" s="223"/>
      <c r="F54" s="223"/>
      <c r="G54" s="223"/>
      <c r="I54" s="223"/>
      <c r="K54" s="223"/>
      <c r="L54" s="223"/>
      <c r="M54" s="223"/>
    </row>
    <row r="55">
      <c r="B55" s="223"/>
      <c r="C55" s="223"/>
      <c r="D55" s="223"/>
      <c r="E55" s="223"/>
      <c r="F55" s="223"/>
      <c r="G55" s="223"/>
      <c r="H55" s="223"/>
      <c r="K55" s="223"/>
      <c r="L55" s="223"/>
    </row>
    <row r="56">
      <c r="K56" s="223"/>
    </row>
    <row r="57">
      <c r="A57" s="9" t="s">
        <v>709</v>
      </c>
      <c r="B57" s="222" t="s">
        <v>686</v>
      </c>
      <c r="C57" s="222" t="s">
        <v>687</v>
      </c>
      <c r="D57" s="222" t="s">
        <v>688</v>
      </c>
      <c r="E57" s="222" t="s">
        <v>689</v>
      </c>
      <c r="F57" s="222" t="s">
        <v>690</v>
      </c>
      <c r="G57" s="222" t="s">
        <v>691</v>
      </c>
      <c r="H57" s="222" t="s">
        <v>692</v>
      </c>
      <c r="I57" s="222" t="s">
        <v>693</v>
      </c>
      <c r="J57" s="222" t="s">
        <v>694</v>
      </c>
      <c r="K57" s="222" t="s">
        <v>695</v>
      </c>
      <c r="L57" s="222" t="s">
        <v>696</v>
      </c>
      <c r="M57" s="222" t="s">
        <v>697</v>
      </c>
      <c r="N57" s="222" t="s">
        <v>698</v>
      </c>
      <c r="O57" s="222" t="s">
        <v>699</v>
      </c>
      <c r="P57" s="222" t="s">
        <v>700</v>
      </c>
      <c r="Q57" s="222" t="s">
        <v>701</v>
      </c>
      <c r="R57" s="222" t="s">
        <v>702</v>
      </c>
      <c r="S57" s="222" t="s">
        <v>703</v>
      </c>
      <c r="T57" s="222" t="s">
        <v>704</v>
      </c>
      <c r="U57" s="222" t="s">
        <v>705</v>
      </c>
      <c r="V57" s="222" t="s">
        <v>706</v>
      </c>
      <c r="W57" s="222" t="s">
        <v>707</v>
      </c>
    </row>
    <row r="58">
      <c r="A58" s="224" t="s">
        <v>686</v>
      </c>
      <c r="B58" s="225">
        <v>1.0</v>
      </c>
      <c r="C58" s="225">
        <v>1.0</v>
      </c>
      <c r="D58" s="225">
        <v>0.333333333333333</v>
      </c>
      <c r="E58" s="225">
        <v>1.0</v>
      </c>
      <c r="F58" s="225">
        <v>1.0</v>
      </c>
      <c r="G58" s="226">
        <v>0.333333333333333</v>
      </c>
      <c r="H58" s="225">
        <v>1.0</v>
      </c>
      <c r="I58" s="225">
        <v>1.0</v>
      </c>
      <c r="J58" s="226">
        <v>1.0</v>
      </c>
      <c r="K58" s="225">
        <v>0.333333333333333</v>
      </c>
      <c r="L58" s="225">
        <v>0.333333333333333</v>
      </c>
      <c r="M58" s="225">
        <v>1.0</v>
      </c>
      <c r="N58" s="226" t="s">
        <v>15</v>
      </c>
      <c r="O58" s="226">
        <v>0.75</v>
      </c>
      <c r="P58" s="226" t="s">
        <v>15</v>
      </c>
      <c r="Q58" s="226" t="s">
        <v>15</v>
      </c>
      <c r="R58" s="226">
        <v>0.75</v>
      </c>
      <c r="S58" s="226">
        <v>0.0833333333333333</v>
      </c>
      <c r="T58" s="226">
        <v>0.75</v>
      </c>
      <c r="U58" s="226">
        <v>0.75</v>
      </c>
      <c r="V58" s="226">
        <v>0.75</v>
      </c>
      <c r="W58" s="226">
        <v>0.75</v>
      </c>
      <c r="X58" s="227"/>
    </row>
    <row r="59">
      <c r="A59" s="224" t="s">
        <v>687</v>
      </c>
      <c r="B59" s="226">
        <v>1.0</v>
      </c>
      <c r="C59" s="225">
        <v>1.0</v>
      </c>
      <c r="D59" s="225">
        <v>0.783333333333333</v>
      </c>
      <c r="E59" s="225">
        <v>1.0</v>
      </c>
      <c r="F59" s="225">
        <v>0.497222222222222</v>
      </c>
      <c r="G59" s="225">
        <v>0.233333333333333</v>
      </c>
      <c r="H59" s="225">
        <v>0.783333333333333</v>
      </c>
      <c r="I59" s="225">
        <v>0.333333333333333</v>
      </c>
      <c r="J59" s="226">
        <v>0.333333333333333</v>
      </c>
      <c r="K59" s="225">
        <v>0.333333333333333</v>
      </c>
      <c r="L59" s="225">
        <v>0.35</v>
      </c>
      <c r="M59" s="225">
        <v>0.333333333333333</v>
      </c>
      <c r="N59" s="226" t="s">
        <v>15</v>
      </c>
      <c r="O59" s="226">
        <v>0.00555555555555556</v>
      </c>
      <c r="P59" s="226" t="s">
        <v>15</v>
      </c>
      <c r="Q59" s="226" t="s">
        <v>15</v>
      </c>
      <c r="R59" s="226">
        <v>0.838888888888889</v>
      </c>
      <c r="S59" s="226">
        <v>0.658333333333333</v>
      </c>
      <c r="T59" s="226">
        <v>0.175</v>
      </c>
      <c r="U59" s="226">
        <v>0.102777777777778</v>
      </c>
      <c r="V59" s="226">
        <v>0.102777777777778</v>
      </c>
      <c r="W59" s="226">
        <v>0.102777777777778</v>
      </c>
      <c r="X59" s="227"/>
    </row>
    <row r="60">
      <c r="A60" s="224" t="s">
        <v>688</v>
      </c>
      <c r="B60" s="225">
        <v>0.333333333333333</v>
      </c>
      <c r="C60" s="226">
        <v>0.783333333333333</v>
      </c>
      <c r="D60" s="225">
        <v>1.0</v>
      </c>
      <c r="E60" s="225">
        <v>0.333333333333333</v>
      </c>
      <c r="F60" s="225">
        <v>0.783333333333333</v>
      </c>
      <c r="G60" s="225">
        <v>0.75</v>
      </c>
      <c r="H60" s="225">
        <v>0.75</v>
      </c>
      <c r="I60" s="225">
        <v>1.0</v>
      </c>
      <c r="J60" s="226">
        <v>1.0</v>
      </c>
      <c r="K60" s="225">
        <v>0.333333333333333</v>
      </c>
      <c r="L60" s="225">
        <v>0.333333333333333</v>
      </c>
      <c r="M60" s="225">
        <v>1.0</v>
      </c>
      <c r="N60" s="226" t="s">
        <v>15</v>
      </c>
      <c r="O60" s="226">
        <v>0.783333333333333</v>
      </c>
      <c r="P60" s="226" t="s">
        <v>15</v>
      </c>
      <c r="Q60" s="226" t="s">
        <v>15</v>
      </c>
      <c r="R60" s="226">
        <v>0.233333333333333</v>
      </c>
      <c r="S60" s="226">
        <v>0.233333333333333</v>
      </c>
      <c r="T60" s="226">
        <v>0.35</v>
      </c>
      <c r="U60" s="226">
        <v>1.0</v>
      </c>
      <c r="V60" s="226">
        <v>0.35</v>
      </c>
      <c r="W60" s="226">
        <v>0.35</v>
      </c>
      <c r="X60" s="227"/>
    </row>
    <row r="61">
      <c r="A61" s="224" t="s">
        <v>689</v>
      </c>
      <c r="B61" s="225">
        <v>1.0</v>
      </c>
      <c r="C61" s="225">
        <v>1.0</v>
      </c>
      <c r="D61" s="226">
        <v>0.333333333333333</v>
      </c>
      <c r="E61" s="225">
        <v>1.0</v>
      </c>
      <c r="F61" s="225">
        <v>0.333333333333333</v>
      </c>
      <c r="G61" s="225">
        <v>0.416666666666667</v>
      </c>
      <c r="H61" s="225">
        <v>0.333333333333333</v>
      </c>
      <c r="I61" s="225">
        <v>1.0</v>
      </c>
      <c r="J61" s="226">
        <v>1.0</v>
      </c>
      <c r="K61" s="225">
        <v>0.333333333333333</v>
      </c>
      <c r="L61" s="225">
        <v>0.75</v>
      </c>
      <c r="M61" s="225">
        <v>1.0</v>
      </c>
      <c r="N61" s="226" t="s">
        <v>15</v>
      </c>
      <c r="O61" s="226">
        <v>0.75</v>
      </c>
      <c r="P61" s="226" t="s">
        <v>15</v>
      </c>
      <c r="Q61" s="226" t="s">
        <v>15</v>
      </c>
      <c r="R61" s="226">
        <v>0.333333333333333</v>
      </c>
      <c r="S61" s="226">
        <v>0.333333333333333</v>
      </c>
      <c r="T61" s="226">
        <v>0.75</v>
      </c>
      <c r="U61" s="226">
        <v>0.75</v>
      </c>
      <c r="V61" s="226">
        <v>0.75</v>
      </c>
      <c r="W61" s="226">
        <v>0.75</v>
      </c>
      <c r="X61" s="227"/>
    </row>
    <row r="62">
      <c r="A62" s="224" t="s">
        <v>690</v>
      </c>
      <c r="B62" s="225">
        <v>1.0</v>
      </c>
      <c r="C62" s="225">
        <v>0.497222222222222</v>
      </c>
      <c r="D62" s="225">
        <v>0.783333333333333</v>
      </c>
      <c r="E62" s="226">
        <v>0.333333333333333</v>
      </c>
      <c r="F62" s="225">
        <v>1.0</v>
      </c>
      <c r="G62" s="225">
        <v>0.783333333333333</v>
      </c>
      <c r="H62" s="225">
        <v>0.683333333333333</v>
      </c>
      <c r="I62" s="225">
        <v>1.0</v>
      </c>
      <c r="J62" s="226">
        <v>1.0</v>
      </c>
      <c r="K62" s="225">
        <v>1.0</v>
      </c>
      <c r="L62" s="225">
        <v>0.0833333333333333</v>
      </c>
      <c r="M62" s="226">
        <v>1.0</v>
      </c>
      <c r="N62" s="226" t="s">
        <v>15</v>
      </c>
      <c r="O62" s="226">
        <v>0.433333333333333</v>
      </c>
      <c r="P62" s="226" t="s">
        <v>15</v>
      </c>
      <c r="Q62" s="226" t="s">
        <v>15</v>
      </c>
      <c r="R62" s="226">
        <v>0.6</v>
      </c>
      <c r="S62" s="226">
        <v>0.241666666666667</v>
      </c>
      <c r="T62" s="226">
        <v>0.563888888888889</v>
      </c>
      <c r="U62" s="226">
        <v>0.919444444444444</v>
      </c>
      <c r="V62" s="226">
        <v>0.919444444444444</v>
      </c>
      <c r="W62" s="226">
        <v>0.919444444444444</v>
      </c>
      <c r="X62" s="227"/>
    </row>
    <row r="63">
      <c r="A63" s="224" t="s">
        <v>691</v>
      </c>
      <c r="B63" s="225">
        <v>0.333333333333333</v>
      </c>
      <c r="C63" s="225">
        <v>0.233333333333333</v>
      </c>
      <c r="D63" s="225">
        <v>0.75</v>
      </c>
      <c r="E63" s="225">
        <v>0.416666666666667</v>
      </c>
      <c r="F63" s="226">
        <v>0.783333333333333</v>
      </c>
      <c r="G63" s="225">
        <v>1.0</v>
      </c>
      <c r="H63" s="225">
        <v>1.0</v>
      </c>
      <c r="I63" s="225">
        <v>1.0</v>
      </c>
      <c r="J63" s="226">
        <v>1.0</v>
      </c>
      <c r="K63" s="225">
        <v>0.75</v>
      </c>
      <c r="L63" s="225">
        <v>0.516666666666667</v>
      </c>
      <c r="M63" s="226">
        <v>1.0</v>
      </c>
      <c r="N63" s="226" t="s">
        <v>15</v>
      </c>
      <c r="O63" s="226">
        <v>0.194444444444444</v>
      </c>
      <c r="P63" s="226" t="s">
        <v>15</v>
      </c>
      <c r="Q63" s="226" t="s">
        <v>15</v>
      </c>
      <c r="R63" s="226">
        <v>0.594444444444444</v>
      </c>
      <c r="S63" s="226">
        <v>0.136111111111111</v>
      </c>
      <c r="T63" s="226">
        <v>0.497222222222222</v>
      </c>
      <c r="U63" s="226">
        <v>1.0</v>
      </c>
      <c r="V63" s="226">
        <v>0.658333333333333</v>
      </c>
      <c r="W63" s="226">
        <v>0.658333333333333</v>
      </c>
      <c r="X63" s="227"/>
    </row>
    <row r="64">
      <c r="A64" s="224" t="s">
        <v>692</v>
      </c>
      <c r="B64" s="225">
        <v>1.0</v>
      </c>
      <c r="C64" s="225">
        <v>0.783333333333333</v>
      </c>
      <c r="D64" s="225">
        <v>0.75</v>
      </c>
      <c r="E64" s="225">
        <v>0.333333333333333</v>
      </c>
      <c r="F64" s="225">
        <v>0.683333333333333</v>
      </c>
      <c r="G64" s="226">
        <v>1.0</v>
      </c>
      <c r="H64" s="225">
        <v>1.0</v>
      </c>
      <c r="I64" s="225">
        <v>1.0</v>
      </c>
      <c r="J64" s="226">
        <v>1.0</v>
      </c>
      <c r="K64" s="225">
        <v>0.0833333333333333</v>
      </c>
      <c r="L64" s="225">
        <v>0.95</v>
      </c>
      <c r="M64" s="226">
        <v>1.0</v>
      </c>
      <c r="N64" s="226" t="s">
        <v>15</v>
      </c>
      <c r="O64" s="226">
        <v>0.672222222222222</v>
      </c>
      <c r="P64" s="226" t="s">
        <v>15</v>
      </c>
      <c r="Q64" s="226" t="s">
        <v>15</v>
      </c>
      <c r="R64" s="226">
        <v>0.2</v>
      </c>
      <c r="S64" s="226">
        <v>0.419444444444444</v>
      </c>
      <c r="T64" s="226">
        <v>0.497222222222222</v>
      </c>
      <c r="U64" s="226">
        <v>0.919444444444444</v>
      </c>
      <c r="V64" s="226">
        <v>0.658333333333333</v>
      </c>
      <c r="W64" s="226">
        <v>0.658333333333333</v>
      </c>
      <c r="X64" s="227"/>
    </row>
    <row r="65">
      <c r="A65" s="224" t="s">
        <v>693</v>
      </c>
      <c r="B65" s="225">
        <v>1.0</v>
      </c>
      <c r="C65" s="225">
        <v>0.333333333333333</v>
      </c>
      <c r="D65" s="225">
        <v>1.0</v>
      </c>
      <c r="E65" s="225">
        <v>1.0</v>
      </c>
      <c r="F65" s="225">
        <v>1.0</v>
      </c>
      <c r="G65" s="225">
        <v>1.0</v>
      </c>
      <c r="H65" s="226">
        <v>1.0</v>
      </c>
      <c r="I65" s="225">
        <v>1.0</v>
      </c>
      <c r="J65" s="226">
        <v>0.0833333333333333</v>
      </c>
      <c r="K65" s="225">
        <v>1.0</v>
      </c>
      <c r="L65" s="225">
        <v>0.0833333333333333</v>
      </c>
      <c r="M65" s="225">
        <v>0.333333333333333</v>
      </c>
      <c r="N65" s="226" t="s">
        <v>15</v>
      </c>
      <c r="O65" s="226">
        <v>0.75</v>
      </c>
      <c r="P65" s="226" t="s">
        <v>15</v>
      </c>
      <c r="Q65" s="226" t="s">
        <v>15</v>
      </c>
      <c r="R65" s="226">
        <v>0.333333333333333</v>
      </c>
      <c r="S65" s="226">
        <v>1.0</v>
      </c>
      <c r="T65" s="226">
        <v>0.75</v>
      </c>
      <c r="U65" s="226">
        <v>0.333333333333333</v>
      </c>
      <c r="V65" s="226">
        <v>0.75</v>
      </c>
      <c r="W65" s="226">
        <v>0.75</v>
      </c>
      <c r="X65" s="227"/>
    </row>
    <row r="66">
      <c r="A66" s="224" t="s">
        <v>694</v>
      </c>
      <c r="B66" s="225">
        <v>1.0</v>
      </c>
      <c r="C66" s="225">
        <v>0.333333333333333</v>
      </c>
      <c r="D66" s="225">
        <v>1.0</v>
      </c>
      <c r="E66" s="225">
        <v>1.0</v>
      </c>
      <c r="F66" s="225">
        <v>1.0</v>
      </c>
      <c r="G66" s="225">
        <v>1.0</v>
      </c>
      <c r="H66" s="225">
        <v>1.0</v>
      </c>
      <c r="I66" s="226">
        <v>0.0833333333333333</v>
      </c>
      <c r="J66" s="226">
        <v>1.0</v>
      </c>
      <c r="K66" s="225">
        <v>1.0</v>
      </c>
      <c r="L66" s="225">
        <v>0.0833333333333333</v>
      </c>
      <c r="M66" s="226">
        <v>0.333333333333333</v>
      </c>
      <c r="N66" s="226" t="s">
        <v>15</v>
      </c>
      <c r="O66" s="226">
        <v>0.75</v>
      </c>
      <c r="P66" s="226" t="s">
        <v>15</v>
      </c>
      <c r="Q66" s="226" t="s">
        <v>15</v>
      </c>
      <c r="R66" s="226">
        <v>0.333333333333333</v>
      </c>
      <c r="S66" s="226">
        <v>1.0</v>
      </c>
      <c r="T66" s="226">
        <v>0.75</v>
      </c>
      <c r="U66" s="226">
        <v>0.333333333333333</v>
      </c>
      <c r="V66" s="226">
        <v>0.75</v>
      </c>
      <c r="W66" s="226">
        <v>0.75</v>
      </c>
      <c r="X66" s="227"/>
    </row>
    <row r="67">
      <c r="A67" s="224" t="s">
        <v>695</v>
      </c>
      <c r="B67" s="226">
        <v>0.333333333333333</v>
      </c>
      <c r="C67" s="226">
        <v>0.333333333333333</v>
      </c>
      <c r="D67" s="226">
        <v>0.333333333333333</v>
      </c>
      <c r="E67" s="226">
        <v>0.333333333333333</v>
      </c>
      <c r="F67" s="226">
        <v>1.0</v>
      </c>
      <c r="G67" s="226">
        <v>0.75</v>
      </c>
      <c r="H67" s="226">
        <v>0.0833333333333333</v>
      </c>
      <c r="I67" s="226">
        <v>1.0</v>
      </c>
      <c r="J67" s="226">
        <v>1.0</v>
      </c>
      <c r="K67" s="226">
        <v>1.0</v>
      </c>
      <c r="L67" s="226">
        <v>0.683333333333333</v>
      </c>
      <c r="M67" s="226">
        <v>1.0</v>
      </c>
      <c r="N67" s="226" t="s">
        <v>15</v>
      </c>
      <c r="O67" s="226">
        <v>0.133333333333333</v>
      </c>
      <c r="P67" s="226" t="s">
        <v>15</v>
      </c>
      <c r="Q67" s="226" t="s">
        <v>15</v>
      </c>
      <c r="R67" s="226">
        <v>0.95</v>
      </c>
      <c r="S67" s="226">
        <v>0.233333333333333</v>
      </c>
      <c r="T67" s="226">
        <v>0.95</v>
      </c>
      <c r="U67" s="226">
        <v>1.0</v>
      </c>
      <c r="V67" s="226">
        <v>1.0</v>
      </c>
      <c r="W67" s="226">
        <v>1.0</v>
      </c>
      <c r="X67" s="227"/>
    </row>
    <row r="68">
      <c r="A68" s="224" t="s">
        <v>696</v>
      </c>
      <c r="B68" s="225">
        <v>0.333333333333333</v>
      </c>
      <c r="C68" s="225">
        <v>0.35</v>
      </c>
      <c r="D68" s="225">
        <v>0.333333333333333</v>
      </c>
      <c r="E68" s="225">
        <v>0.75</v>
      </c>
      <c r="F68" s="225">
        <v>0.0833333333333333</v>
      </c>
      <c r="G68" s="225">
        <v>0.516666666666667</v>
      </c>
      <c r="H68" s="225">
        <v>0.95</v>
      </c>
      <c r="I68" s="225">
        <v>0.0833333333333333</v>
      </c>
      <c r="J68" s="226">
        <v>0.0833333333333333</v>
      </c>
      <c r="K68" s="226">
        <v>0.683333333333333</v>
      </c>
      <c r="L68" s="225">
        <v>1.0</v>
      </c>
      <c r="M68" s="225">
        <v>0.333333333333333</v>
      </c>
      <c r="N68" s="226" t="s">
        <v>15</v>
      </c>
      <c r="O68" s="226">
        <v>0.433333333333333</v>
      </c>
      <c r="P68" s="226" t="s">
        <v>15</v>
      </c>
      <c r="Q68" s="226" t="s">
        <v>15</v>
      </c>
      <c r="R68" s="226">
        <v>0.658333333333333</v>
      </c>
      <c r="S68" s="226">
        <v>0.241666666666667</v>
      </c>
      <c r="T68" s="226">
        <v>0.919444444444444</v>
      </c>
      <c r="U68" s="226">
        <v>0.658333333333333</v>
      </c>
      <c r="V68" s="226">
        <v>0.802777777777778</v>
      </c>
      <c r="W68" s="226">
        <v>0.802777777777778</v>
      </c>
      <c r="X68" s="227"/>
    </row>
    <row r="69">
      <c r="A69" s="224" t="s">
        <v>697</v>
      </c>
      <c r="B69" s="225">
        <v>1.0</v>
      </c>
      <c r="C69" s="225">
        <v>0.333333333333333</v>
      </c>
      <c r="D69" s="225">
        <v>1.0</v>
      </c>
      <c r="E69" s="225">
        <v>1.0</v>
      </c>
      <c r="F69" s="225">
        <v>1.0</v>
      </c>
      <c r="G69" s="225">
        <v>1.0</v>
      </c>
      <c r="H69" s="225">
        <v>1.0</v>
      </c>
      <c r="I69" s="225">
        <v>0.333333333333333</v>
      </c>
      <c r="J69" s="226">
        <v>0.333333333333333</v>
      </c>
      <c r="K69" s="225">
        <v>1.0</v>
      </c>
      <c r="L69" s="226">
        <v>0.333333333333333</v>
      </c>
      <c r="M69" s="225">
        <v>1.0</v>
      </c>
      <c r="N69" s="226" t="s">
        <v>15</v>
      </c>
      <c r="O69" s="226">
        <v>0.916666666666667</v>
      </c>
      <c r="P69" s="226" t="s">
        <v>15</v>
      </c>
      <c r="Q69" s="226" t="s">
        <v>15</v>
      </c>
      <c r="R69" s="226">
        <v>0.416666666666667</v>
      </c>
      <c r="S69" s="226">
        <v>0.75</v>
      </c>
      <c r="T69" s="226">
        <v>0.333333333333333</v>
      </c>
      <c r="U69" s="226">
        <v>0.0833333333333333</v>
      </c>
      <c r="V69" s="226">
        <v>0.333333333333333</v>
      </c>
      <c r="W69" s="226">
        <v>0.333333333333333</v>
      </c>
      <c r="X69" s="227"/>
    </row>
    <row r="70">
      <c r="A70" s="224" t="s">
        <v>698</v>
      </c>
      <c r="B70" s="225" t="s">
        <v>15</v>
      </c>
      <c r="C70" s="225" t="s">
        <v>15</v>
      </c>
      <c r="D70" s="225" t="s">
        <v>15</v>
      </c>
      <c r="E70" s="226" t="s">
        <v>15</v>
      </c>
      <c r="F70" s="226" t="s">
        <v>15</v>
      </c>
      <c r="G70" s="226" t="s">
        <v>15</v>
      </c>
      <c r="H70" s="225" t="s">
        <v>15</v>
      </c>
      <c r="I70" s="226" t="s">
        <v>15</v>
      </c>
      <c r="J70" s="226" t="s">
        <v>15</v>
      </c>
      <c r="K70" s="225" t="s">
        <v>15</v>
      </c>
      <c r="L70" s="225" t="s">
        <v>15</v>
      </c>
      <c r="M70" s="226" t="s">
        <v>15</v>
      </c>
      <c r="N70" s="226" t="s">
        <v>15</v>
      </c>
      <c r="O70" s="226" t="s">
        <v>15</v>
      </c>
      <c r="P70" s="226" t="s">
        <v>15</v>
      </c>
      <c r="Q70" s="226" t="s">
        <v>15</v>
      </c>
      <c r="R70" s="226" t="s">
        <v>15</v>
      </c>
      <c r="S70" s="226" t="s">
        <v>15</v>
      </c>
      <c r="T70" s="226" t="s">
        <v>15</v>
      </c>
      <c r="U70" s="226" t="s">
        <v>15</v>
      </c>
      <c r="V70" s="226" t="s">
        <v>15</v>
      </c>
      <c r="W70" s="226" t="s">
        <v>15</v>
      </c>
      <c r="X70" s="227"/>
    </row>
    <row r="71">
      <c r="A71" s="224" t="s">
        <v>699</v>
      </c>
      <c r="B71" s="226">
        <v>0.75</v>
      </c>
      <c r="C71" s="226">
        <v>0.00555555555555556</v>
      </c>
      <c r="D71" s="226">
        <v>0.783333333333333</v>
      </c>
      <c r="E71" s="226">
        <v>0.75</v>
      </c>
      <c r="F71" s="226">
        <v>0.433333333333333</v>
      </c>
      <c r="G71" s="226">
        <v>0.194444444444444</v>
      </c>
      <c r="H71" s="226">
        <v>0.672222222222222</v>
      </c>
      <c r="I71" s="226">
        <v>0.75</v>
      </c>
      <c r="J71" s="226">
        <v>0.75</v>
      </c>
      <c r="K71" s="226">
        <v>0.133333333333333</v>
      </c>
      <c r="L71" s="226">
        <v>0.433333333333333</v>
      </c>
      <c r="M71" s="226">
        <v>0.916666666666667</v>
      </c>
      <c r="N71" s="226" t="s">
        <v>15</v>
      </c>
      <c r="O71" s="226">
        <v>1.0</v>
      </c>
      <c r="P71" s="226" t="s">
        <v>15</v>
      </c>
      <c r="Q71" s="226" t="s">
        <v>15</v>
      </c>
      <c r="R71" s="226">
        <v>0.971428571428571</v>
      </c>
      <c r="S71" s="226">
        <v>0.380952380952381</v>
      </c>
      <c r="T71" s="226">
        <v>1.0</v>
      </c>
      <c r="U71" s="226">
        <v>0.916666666666667</v>
      </c>
      <c r="V71" s="226">
        <v>0.916666666666667</v>
      </c>
      <c r="W71" s="226">
        <v>0.916666666666667</v>
      </c>
      <c r="X71" s="227"/>
    </row>
    <row r="72">
      <c r="A72" s="224" t="s">
        <v>700</v>
      </c>
      <c r="B72" s="226" t="s">
        <v>15</v>
      </c>
      <c r="C72" s="226" t="s">
        <v>15</v>
      </c>
      <c r="D72" s="226" t="s">
        <v>15</v>
      </c>
      <c r="E72" s="226" t="s">
        <v>15</v>
      </c>
      <c r="F72" s="226" t="s">
        <v>15</v>
      </c>
      <c r="G72" s="226" t="s">
        <v>15</v>
      </c>
      <c r="H72" s="226" t="s">
        <v>15</v>
      </c>
      <c r="I72" s="226" t="s">
        <v>15</v>
      </c>
      <c r="J72" s="226" t="s">
        <v>15</v>
      </c>
      <c r="K72" s="226" t="s">
        <v>15</v>
      </c>
      <c r="L72" s="226" t="s">
        <v>15</v>
      </c>
      <c r="M72" s="226" t="s">
        <v>15</v>
      </c>
      <c r="N72" s="226" t="s">
        <v>15</v>
      </c>
      <c r="O72" s="226" t="s">
        <v>15</v>
      </c>
      <c r="P72" s="226" t="s">
        <v>15</v>
      </c>
      <c r="Q72" s="226" t="s">
        <v>15</v>
      </c>
      <c r="R72" s="226" t="s">
        <v>15</v>
      </c>
      <c r="S72" s="226" t="s">
        <v>15</v>
      </c>
      <c r="T72" s="226" t="s">
        <v>15</v>
      </c>
      <c r="U72" s="226" t="s">
        <v>15</v>
      </c>
      <c r="V72" s="226" t="s">
        <v>15</v>
      </c>
      <c r="W72" s="226" t="s">
        <v>15</v>
      </c>
      <c r="X72" s="227"/>
    </row>
    <row r="73">
      <c r="A73" s="224" t="s">
        <v>701</v>
      </c>
      <c r="B73" s="226" t="s">
        <v>15</v>
      </c>
      <c r="C73" s="226" t="s">
        <v>15</v>
      </c>
      <c r="D73" s="226" t="s">
        <v>15</v>
      </c>
      <c r="E73" s="226" t="s">
        <v>15</v>
      </c>
      <c r="F73" s="226" t="s">
        <v>15</v>
      </c>
      <c r="G73" s="226" t="s">
        <v>15</v>
      </c>
      <c r="H73" s="226" t="s">
        <v>15</v>
      </c>
      <c r="I73" s="226" t="s">
        <v>15</v>
      </c>
      <c r="J73" s="226" t="s">
        <v>15</v>
      </c>
      <c r="K73" s="226" t="s">
        <v>15</v>
      </c>
      <c r="L73" s="226" t="s">
        <v>15</v>
      </c>
      <c r="M73" s="226" t="s">
        <v>15</v>
      </c>
      <c r="N73" s="226" t="s">
        <v>15</v>
      </c>
      <c r="O73" s="226" t="s">
        <v>15</v>
      </c>
      <c r="P73" s="226" t="s">
        <v>15</v>
      </c>
      <c r="Q73" s="226" t="s">
        <v>15</v>
      </c>
      <c r="R73" s="226" t="s">
        <v>15</v>
      </c>
      <c r="S73" s="226" t="s">
        <v>15</v>
      </c>
      <c r="T73" s="226" t="s">
        <v>15</v>
      </c>
      <c r="U73" s="226" t="s">
        <v>15</v>
      </c>
      <c r="V73" s="226" t="s">
        <v>15</v>
      </c>
      <c r="W73" s="226" t="s">
        <v>15</v>
      </c>
      <c r="X73" s="227"/>
    </row>
    <row r="74">
      <c r="A74" s="224" t="s">
        <v>702</v>
      </c>
      <c r="B74" s="226">
        <v>0.75</v>
      </c>
      <c r="C74" s="226">
        <v>0.838888888888889</v>
      </c>
      <c r="D74" s="226">
        <v>0.233333333333333</v>
      </c>
      <c r="E74" s="226">
        <v>0.333333333333333</v>
      </c>
      <c r="F74" s="226">
        <v>0.6</v>
      </c>
      <c r="G74" s="226">
        <v>0.594444444444444</v>
      </c>
      <c r="H74" s="226">
        <v>0.2</v>
      </c>
      <c r="I74" s="226">
        <v>0.333333333333333</v>
      </c>
      <c r="J74" s="226">
        <v>0.333333333333333</v>
      </c>
      <c r="K74" s="226">
        <v>0.95</v>
      </c>
      <c r="L74" s="226">
        <v>0.658333333333333</v>
      </c>
      <c r="M74" s="226">
        <v>0.416666666666667</v>
      </c>
      <c r="N74" s="226" t="s">
        <v>15</v>
      </c>
      <c r="O74" s="226">
        <v>0.971428571428571</v>
      </c>
      <c r="P74" s="226" t="s">
        <v>15</v>
      </c>
      <c r="Q74" s="226" t="s">
        <v>15</v>
      </c>
      <c r="R74" s="226">
        <v>1.0</v>
      </c>
      <c r="S74" s="226">
        <v>0.8</v>
      </c>
      <c r="T74" s="226">
        <v>0.916666666666667</v>
      </c>
      <c r="U74" s="226">
        <v>0.457936507936508</v>
      </c>
      <c r="V74" s="226">
        <v>0.950793650793651</v>
      </c>
      <c r="W74" s="226">
        <v>0.950793650793651</v>
      </c>
      <c r="X74" s="227"/>
    </row>
    <row r="75">
      <c r="A75" s="224" t="s">
        <v>703</v>
      </c>
      <c r="B75" s="226">
        <v>0.0833333333333333</v>
      </c>
      <c r="C75" s="226">
        <v>0.658333333333333</v>
      </c>
      <c r="D75" s="226">
        <v>0.233333333333333</v>
      </c>
      <c r="E75" s="226">
        <v>0.333333333333333</v>
      </c>
      <c r="F75" s="226">
        <v>0.241666666666667</v>
      </c>
      <c r="G75" s="226">
        <v>0.136111111111111</v>
      </c>
      <c r="H75" s="226">
        <v>0.419444444444444</v>
      </c>
      <c r="I75" s="226">
        <v>1.0</v>
      </c>
      <c r="J75" s="226">
        <v>1.0</v>
      </c>
      <c r="K75" s="226">
        <v>0.233333333333333</v>
      </c>
      <c r="L75" s="226">
        <v>0.241666666666667</v>
      </c>
      <c r="M75" s="226">
        <v>0.75</v>
      </c>
      <c r="N75" s="226" t="s">
        <v>15</v>
      </c>
      <c r="O75" s="226">
        <v>0.380952380952381</v>
      </c>
      <c r="P75" s="226" t="s">
        <v>15</v>
      </c>
      <c r="Q75" s="226" t="s">
        <v>15</v>
      </c>
      <c r="R75" s="226">
        <v>0.8</v>
      </c>
      <c r="S75" s="226">
        <v>1.0</v>
      </c>
      <c r="T75" s="226">
        <v>0.395634920634921</v>
      </c>
      <c r="U75" s="226">
        <v>0.782539682539683</v>
      </c>
      <c r="V75" s="226">
        <v>0.555952380952381</v>
      </c>
      <c r="W75" s="226">
        <v>0.555952380952381</v>
      </c>
      <c r="X75" s="227"/>
    </row>
    <row r="76">
      <c r="A76" s="224" t="s">
        <v>704</v>
      </c>
      <c r="B76" s="226">
        <v>0.75</v>
      </c>
      <c r="C76" s="226">
        <v>0.175</v>
      </c>
      <c r="D76" s="226">
        <v>0.35</v>
      </c>
      <c r="E76" s="226">
        <v>0.75</v>
      </c>
      <c r="F76" s="226">
        <v>0.563888888888889</v>
      </c>
      <c r="G76" s="226">
        <v>0.497222222222222</v>
      </c>
      <c r="H76" s="226">
        <v>0.497222222222222</v>
      </c>
      <c r="I76" s="226">
        <v>0.75</v>
      </c>
      <c r="J76" s="226">
        <v>0.75</v>
      </c>
      <c r="K76" s="226">
        <v>0.95</v>
      </c>
      <c r="L76" s="226">
        <v>0.919444444444444</v>
      </c>
      <c r="M76" s="226">
        <v>0.333333333333333</v>
      </c>
      <c r="N76" s="226" t="s">
        <v>15</v>
      </c>
      <c r="O76" s="226">
        <v>1.0</v>
      </c>
      <c r="P76" s="226" t="s">
        <v>15</v>
      </c>
      <c r="Q76" s="226" t="s">
        <v>15</v>
      </c>
      <c r="R76" s="226">
        <v>0.916666666666667</v>
      </c>
      <c r="S76" s="226">
        <v>0.395634920634921</v>
      </c>
      <c r="T76" s="226">
        <v>1.0</v>
      </c>
      <c r="U76" s="226">
        <v>0.0238095238095238</v>
      </c>
      <c r="V76" s="226">
        <v>0.00277777777777778</v>
      </c>
      <c r="W76" s="226">
        <v>0.00277777777777778</v>
      </c>
      <c r="X76" s="227"/>
    </row>
    <row r="77">
      <c r="A77" s="224" t="s">
        <v>705</v>
      </c>
      <c r="B77" s="226">
        <v>0.75</v>
      </c>
      <c r="C77" s="226">
        <v>0.102777777777778</v>
      </c>
      <c r="D77" s="226">
        <v>1.0</v>
      </c>
      <c r="E77" s="226">
        <v>0.75</v>
      </c>
      <c r="F77" s="226">
        <v>0.919444444444444</v>
      </c>
      <c r="G77" s="226">
        <v>1.0</v>
      </c>
      <c r="H77" s="226">
        <v>0.919444444444444</v>
      </c>
      <c r="I77" s="226">
        <v>0.333333333333333</v>
      </c>
      <c r="J77" s="226">
        <v>0.333333333333333</v>
      </c>
      <c r="K77" s="226">
        <v>1.0</v>
      </c>
      <c r="L77" s="226">
        <v>0.658333333333333</v>
      </c>
      <c r="M77" s="226">
        <v>0.0833333333333333</v>
      </c>
      <c r="N77" s="226" t="s">
        <v>15</v>
      </c>
      <c r="O77" s="226">
        <v>0.916666666666667</v>
      </c>
      <c r="P77" s="226" t="s">
        <v>15</v>
      </c>
      <c r="Q77" s="226" t="s">
        <v>15</v>
      </c>
      <c r="R77" s="226">
        <v>0.457936507936508</v>
      </c>
      <c r="S77" s="226">
        <v>0.782539682539683</v>
      </c>
      <c r="T77" s="226">
        <v>0.0238095238095238</v>
      </c>
      <c r="U77" s="226">
        <v>1.0</v>
      </c>
      <c r="V77" s="226">
        <v>0.00674603174603175</v>
      </c>
      <c r="W77" s="226">
        <v>0.00674603174603175</v>
      </c>
      <c r="X77" s="227"/>
    </row>
    <row r="78">
      <c r="A78" s="224" t="s">
        <v>706</v>
      </c>
      <c r="B78" s="226">
        <v>0.75</v>
      </c>
      <c r="C78" s="226">
        <v>0.102777777777778</v>
      </c>
      <c r="D78" s="226">
        <v>0.35</v>
      </c>
      <c r="E78" s="226">
        <v>0.75</v>
      </c>
      <c r="F78" s="226">
        <v>0.919444444444444</v>
      </c>
      <c r="G78" s="226">
        <v>0.658333333333333</v>
      </c>
      <c r="H78" s="226">
        <v>0.658333333333333</v>
      </c>
      <c r="I78" s="226">
        <v>0.75</v>
      </c>
      <c r="J78" s="226">
        <v>0.75</v>
      </c>
      <c r="K78" s="226">
        <v>1.0</v>
      </c>
      <c r="L78" s="226">
        <v>0.802777777777778</v>
      </c>
      <c r="M78" s="226">
        <v>0.333333333333333</v>
      </c>
      <c r="N78" s="226" t="s">
        <v>15</v>
      </c>
      <c r="O78" s="226">
        <v>0.916666666666667</v>
      </c>
      <c r="P78" s="226" t="s">
        <v>15</v>
      </c>
      <c r="Q78" s="226" t="s">
        <v>15</v>
      </c>
      <c r="R78" s="226">
        <v>0.950793650793651</v>
      </c>
      <c r="S78" s="226">
        <v>0.555952380952381</v>
      </c>
      <c r="T78" s="226">
        <v>0.00277777777777778</v>
      </c>
      <c r="U78" s="226">
        <v>0.00674603174603175</v>
      </c>
      <c r="V78" s="226">
        <v>1.0</v>
      </c>
      <c r="W78" s="226">
        <v>3.96825396825397E-4</v>
      </c>
      <c r="X78" s="227"/>
    </row>
    <row r="79">
      <c r="A79" s="224" t="s">
        <v>707</v>
      </c>
      <c r="B79" s="226">
        <v>0.75</v>
      </c>
      <c r="C79" s="226">
        <v>0.102777777777778</v>
      </c>
      <c r="D79" s="226">
        <v>0.35</v>
      </c>
      <c r="E79" s="226">
        <v>0.75</v>
      </c>
      <c r="F79" s="226">
        <v>0.919444444444444</v>
      </c>
      <c r="G79" s="226">
        <v>0.658333333333333</v>
      </c>
      <c r="H79" s="226">
        <v>0.658333333333333</v>
      </c>
      <c r="I79" s="226">
        <v>0.75</v>
      </c>
      <c r="J79" s="226">
        <v>0.75</v>
      </c>
      <c r="K79" s="226">
        <v>1.0</v>
      </c>
      <c r="L79" s="226">
        <v>0.802777777777778</v>
      </c>
      <c r="M79" s="226">
        <v>0.333333333333333</v>
      </c>
      <c r="N79" s="226" t="s">
        <v>15</v>
      </c>
      <c r="O79" s="226">
        <v>0.916666666666667</v>
      </c>
      <c r="P79" s="226" t="s">
        <v>15</v>
      </c>
      <c r="Q79" s="226" t="s">
        <v>15</v>
      </c>
      <c r="R79" s="226">
        <v>0.950793650793651</v>
      </c>
      <c r="S79" s="226">
        <v>0.555952380952381</v>
      </c>
      <c r="T79" s="226">
        <v>0.00277777777777778</v>
      </c>
      <c r="U79" s="226">
        <v>0.00674603174603175</v>
      </c>
      <c r="V79" s="226">
        <v>3.96825396825397E-4</v>
      </c>
      <c r="W79" s="226">
        <v>1.0</v>
      </c>
      <c r="X79" s="227"/>
    </row>
    <row r="80">
      <c r="B80" s="223"/>
      <c r="C80" s="223"/>
      <c r="E80" s="223"/>
      <c r="F80" s="223"/>
      <c r="H80" s="223"/>
      <c r="J80" s="223"/>
    </row>
    <row r="81">
      <c r="E81" s="223"/>
      <c r="I81" s="223"/>
    </row>
    <row r="84">
      <c r="A84" s="9" t="s">
        <v>710</v>
      </c>
      <c r="B84" s="222" t="s">
        <v>686</v>
      </c>
      <c r="C84" s="222" t="s">
        <v>687</v>
      </c>
      <c r="D84" s="222" t="s">
        <v>688</v>
      </c>
      <c r="E84" s="222" t="s">
        <v>689</v>
      </c>
      <c r="F84" s="222" t="s">
        <v>690</v>
      </c>
      <c r="G84" s="222" t="s">
        <v>691</v>
      </c>
      <c r="H84" s="222" t="s">
        <v>692</v>
      </c>
      <c r="I84" s="222" t="s">
        <v>693</v>
      </c>
      <c r="J84" s="222" t="s">
        <v>694</v>
      </c>
      <c r="K84" s="222" t="s">
        <v>695</v>
      </c>
      <c r="L84" s="222" t="s">
        <v>696</v>
      </c>
      <c r="M84" s="222" t="s">
        <v>697</v>
      </c>
      <c r="N84" s="222" t="s">
        <v>698</v>
      </c>
      <c r="O84" s="222" t="s">
        <v>699</v>
      </c>
      <c r="P84" s="222" t="s">
        <v>700</v>
      </c>
      <c r="Q84" s="222" t="s">
        <v>701</v>
      </c>
      <c r="R84" s="222" t="s">
        <v>702</v>
      </c>
      <c r="S84" s="222" t="s">
        <v>703</v>
      </c>
      <c r="T84" s="222" t="s">
        <v>704</v>
      </c>
      <c r="U84" s="222" t="s">
        <v>705</v>
      </c>
      <c r="V84" s="222" t="s">
        <v>706</v>
      </c>
      <c r="W84" s="222" t="s">
        <v>707</v>
      </c>
    </row>
    <row r="85">
      <c r="A85" s="222" t="s">
        <v>686</v>
      </c>
      <c r="B85" s="223">
        <v>1.0</v>
      </c>
      <c r="C85" s="223">
        <v>-0.5</v>
      </c>
      <c r="D85" s="223">
        <v>1.0</v>
      </c>
      <c r="E85" s="223">
        <v>0.5</v>
      </c>
      <c r="F85" s="223">
        <v>0.5</v>
      </c>
      <c r="G85" s="9">
        <v>1.0</v>
      </c>
      <c r="H85" s="223">
        <v>-0.5</v>
      </c>
      <c r="I85" s="223">
        <v>-1.0</v>
      </c>
      <c r="J85" s="9">
        <v>1.0</v>
      </c>
      <c r="K85" s="223">
        <v>-0.8</v>
      </c>
      <c r="L85" s="223">
        <v>-0.8</v>
      </c>
      <c r="M85" s="223">
        <v>1.0</v>
      </c>
      <c r="N85" s="9" t="s">
        <v>15</v>
      </c>
      <c r="O85" s="9">
        <v>-0.4</v>
      </c>
      <c r="P85" s="9" t="s">
        <v>15</v>
      </c>
      <c r="Q85" s="9" t="s">
        <v>15</v>
      </c>
      <c r="R85" s="9">
        <v>0.4</v>
      </c>
      <c r="S85" s="9">
        <v>-1.0</v>
      </c>
      <c r="T85" s="9">
        <v>-0.4</v>
      </c>
      <c r="U85" s="9">
        <v>-0.4</v>
      </c>
      <c r="V85" s="9">
        <v>-0.4</v>
      </c>
      <c r="W85" s="9">
        <v>-0.4</v>
      </c>
    </row>
    <row r="86">
      <c r="A86" s="222" t="s">
        <v>687</v>
      </c>
      <c r="B86" s="9">
        <v>-0.5</v>
      </c>
      <c r="C86" s="223">
        <v>1.0</v>
      </c>
      <c r="D86" s="223">
        <v>-0.2</v>
      </c>
      <c r="E86" s="223">
        <v>0.5</v>
      </c>
      <c r="F86" s="223">
        <v>0.371428571428571</v>
      </c>
      <c r="G86" s="223">
        <v>-0.7</v>
      </c>
      <c r="H86" s="223">
        <v>-0.2</v>
      </c>
      <c r="I86" s="223">
        <v>-1.0</v>
      </c>
      <c r="J86" s="9">
        <v>1.0</v>
      </c>
      <c r="K86" s="223">
        <v>0.8</v>
      </c>
      <c r="L86" s="223">
        <v>-0.6</v>
      </c>
      <c r="M86" s="223">
        <v>1.0</v>
      </c>
      <c r="N86" s="9" t="s">
        <v>15</v>
      </c>
      <c r="O86" s="9">
        <v>0.985610760609162</v>
      </c>
      <c r="P86" s="9" t="s">
        <v>15</v>
      </c>
      <c r="Q86" s="9" t="s">
        <v>15</v>
      </c>
      <c r="R86" s="9">
        <v>0.11595420713049</v>
      </c>
      <c r="S86" s="9">
        <v>0.257142857142857</v>
      </c>
      <c r="T86" s="9">
        <v>0.657142857142857</v>
      </c>
      <c r="U86" s="9">
        <v>0.771428571428572</v>
      </c>
      <c r="V86" s="9">
        <v>0.771428571428572</v>
      </c>
      <c r="W86" s="9">
        <v>0.771428571428572</v>
      </c>
    </row>
    <row r="87">
      <c r="A87" s="222" t="s">
        <v>688</v>
      </c>
      <c r="B87" s="223">
        <v>1.0</v>
      </c>
      <c r="C87" s="9">
        <v>-0.2</v>
      </c>
      <c r="D87" s="223">
        <v>1.0</v>
      </c>
      <c r="E87" s="223">
        <v>1.0</v>
      </c>
      <c r="F87" s="223">
        <v>0.2</v>
      </c>
      <c r="G87" s="223">
        <v>0.4</v>
      </c>
      <c r="H87" s="223">
        <v>0.4</v>
      </c>
      <c r="I87" s="223">
        <v>-1.0</v>
      </c>
      <c r="J87" s="9">
        <v>1.0</v>
      </c>
      <c r="K87" s="223">
        <v>-1.0</v>
      </c>
      <c r="L87" s="223">
        <v>-0.8</v>
      </c>
      <c r="M87" s="223">
        <v>1.0</v>
      </c>
      <c r="N87" s="9" t="s">
        <v>15</v>
      </c>
      <c r="O87" s="9">
        <v>-0.2</v>
      </c>
      <c r="P87" s="9" t="s">
        <v>15</v>
      </c>
      <c r="Q87" s="9" t="s">
        <v>15</v>
      </c>
      <c r="R87" s="9">
        <v>0.7</v>
      </c>
      <c r="S87" s="9">
        <v>-0.7</v>
      </c>
      <c r="T87" s="9">
        <v>-0.6</v>
      </c>
      <c r="U87" s="9">
        <v>0.0</v>
      </c>
      <c r="V87" s="9">
        <v>-0.6</v>
      </c>
      <c r="W87" s="9">
        <v>-0.6</v>
      </c>
    </row>
    <row r="88">
      <c r="A88" s="222" t="s">
        <v>689</v>
      </c>
      <c r="B88" s="223">
        <v>0.5</v>
      </c>
      <c r="C88" s="223">
        <v>0.5</v>
      </c>
      <c r="D88" s="9">
        <v>1.0</v>
      </c>
      <c r="E88" s="223">
        <v>1.0</v>
      </c>
      <c r="F88" s="223">
        <v>1.0</v>
      </c>
      <c r="G88" s="223">
        <v>0.6</v>
      </c>
      <c r="H88" s="223">
        <v>-0.8</v>
      </c>
      <c r="I88" s="223">
        <v>1.0</v>
      </c>
      <c r="J88" s="9">
        <v>-1.0</v>
      </c>
      <c r="K88" s="223">
        <v>-1.0</v>
      </c>
      <c r="L88" s="223">
        <v>-0.4</v>
      </c>
      <c r="M88" s="223">
        <v>1.0</v>
      </c>
      <c r="N88" s="9" t="s">
        <v>15</v>
      </c>
      <c r="O88" s="9">
        <v>-0.4</v>
      </c>
      <c r="P88" s="9" t="s">
        <v>15</v>
      </c>
      <c r="Q88" s="9" t="s">
        <v>15</v>
      </c>
      <c r="R88" s="9">
        <v>-0.8</v>
      </c>
      <c r="S88" s="9">
        <v>-0.8</v>
      </c>
      <c r="T88" s="9">
        <v>0.4</v>
      </c>
      <c r="U88" s="9">
        <v>0.4</v>
      </c>
      <c r="V88" s="9">
        <v>0.4</v>
      </c>
      <c r="W88" s="9">
        <v>0.4</v>
      </c>
    </row>
    <row r="89">
      <c r="A89" s="222" t="s">
        <v>690</v>
      </c>
      <c r="B89" s="223">
        <v>0.5</v>
      </c>
      <c r="C89" s="223">
        <v>0.371428571428571</v>
      </c>
      <c r="D89" s="223">
        <v>0.2</v>
      </c>
      <c r="E89" s="9">
        <v>1.0</v>
      </c>
      <c r="F89" s="223">
        <v>1.0</v>
      </c>
      <c r="G89" s="223">
        <v>0.2</v>
      </c>
      <c r="H89" s="223">
        <v>-0.3</v>
      </c>
      <c r="I89" s="223">
        <v>-0.5</v>
      </c>
      <c r="J89" s="9">
        <v>0.5</v>
      </c>
      <c r="K89" s="223">
        <v>0.0</v>
      </c>
      <c r="L89" s="223">
        <v>-0.9</v>
      </c>
      <c r="M89" s="9">
        <v>0.5</v>
      </c>
      <c r="N89" s="9" t="s">
        <v>15</v>
      </c>
      <c r="O89" s="9">
        <v>0.405839724956714</v>
      </c>
      <c r="P89" s="9" t="s">
        <v>15</v>
      </c>
      <c r="Q89" s="9" t="s">
        <v>15</v>
      </c>
      <c r="R89" s="9">
        <v>-0.289885517826224</v>
      </c>
      <c r="S89" s="9">
        <v>-0.6</v>
      </c>
      <c r="T89" s="9">
        <v>-0.314285714285714</v>
      </c>
      <c r="U89" s="9">
        <v>-0.0857142857142857</v>
      </c>
      <c r="V89" s="9">
        <v>-0.0857142857142857</v>
      </c>
      <c r="W89" s="9">
        <v>-0.0857142857142857</v>
      </c>
    </row>
    <row r="90">
      <c r="A90" s="222" t="s">
        <v>691</v>
      </c>
      <c r="B90" s="223">
        <v>1.0</v>
      </c>
      <c r="C90" s="223">
        <v>-0.7</v>
      </c>
      <c r="D90" s="223">
        <v>0.4</v>
      </c>
      <c r="E90" s="223">
        <v>0.6</v>
      </c>
      <c r="F90" s="9">
        <v>0.2</v>
      </c>
      <c r="G90" s="223">
        <v>1.0</v>
      </c>
      <c r="H90" s="223">
        <v>-0.0285714285714286</v>
      </c>
      <c r="I90" s="223">
        <v>0.5</v>
      </c>
      <c r="J90" s="9">
        <v>-0.5</v>
      </c>
      <c r="K90" s="223">
        <v>-0.4</v>
      </c>
      <c r="L90" s="223">
        <v>-0.4</v>
      </c>
      <c r="M90" s="9">
        <v>0.5</v>
      </c>
      <c r="N90" s="9" t="s">
        <v>15</v>
      </c>
      <c r="O90" s="9">
        <v>-0.637748139217693</v>
      </c>
      <c r="P90" s="9" t="s">
        <v>15</v>
      </c>
      <c r="Q90" s="9" t="s">
        <v>15</v>
      </c>
      <c r="R90" s="9">
        <v>-0.260896966043602</v>
      </c>
      <c r="S90" s="9">
        <v>-0.714285714285714</v>
      </c>
      <c r="T90" s="9">
        <v>-0.371428571428571</v>
      </c>
      <c r="U90" s="9">
        <v>-0.0285714285714286</v>
      </c>
      <c r="V90" s="9">
        <v>-0.257142857142857</v>
      </c>
      <c r="W90" s="9">
        <v>-0.257142857142857</v>
      </c>
    </row>
    <row r="91">
      <c r="A91" s="222" t="s">
        <v>692</v>
      </c>
      <c r="B91" s="223">
        <v>-0.5</v>
      </c>
      <c r="C91" s="223">
        <v>-0.2</v>
      </c>
      <c r="D91" s="223">
        <v>0.4</v>
      </c>
      <c r="E91" s="223">
        <v>-0.8</v>
      </c>
      <c r="F91" s="223">
        <v>-0.3</v>
      </c>
      <c r="G91" s="9">
        <v>-0.0285714285714286</v>
      </c>
      <c r="H91" s="223">
        <v>1.0</v>
      </c>
      <c r="I91" s="223">
        <v>-0.5</v>
      </c>
      <c r="J91" s="9">
        <v>0.5</v>
      </c>
      <c r="K91" s="223">
        <v>1.0</v>
      </c>
      <c r="L91" s="223">
        <v>0.1</v>
      </c>
      <c r="M91" s="9">
        <v>-0.5</v>
      </c>
      <c r="N91" s="9" t="s">
        <v>15</v>
      </c>
      <c r="O91" s="9">
        <v>0.231908414260979</v>
      </c>
      <c r="P91" s="9" t="s">
        <v>15</v>
      </c>
      <c r="Q91" s="9" t="s">
        <v>15</v>
      </c>
      <c r="R91" s="9">
        <v>0.637748139217693</v>
      </c>
      <c r="S91" s="9">
        <v>0.428571428571429</v>
      </c>
      <c r="T91" s="9">
        <v>-0.371428571428571</v>
      </c>
      <c r="U91" s="9">
        <v>-0.0857142857142857</v>
      </c>
      <c r="V91" s="9">
        <v>-0.257142857142857</v>
      </c>
      <c r="W91" s="9">
        <v>-0.257142857142857</v>
      </c>
    </row>
    <row r="92">
      <c r="A92" s="222" t="s">
        <v>693</v>
      </c>
      <c r="B92" s="223">
        <v>-1.0</v>
      </c>
      <c r="C92" s="223">
        <v>-1.0</v>
      </c>
      <c r="D92" s="223">
        <v>-1.0</v>
      </c>
      <c r="E92" s="223">
        <v>1.0</v>
      </c>
      <c r="F92" s="223">
        <v>-0.5</v>
      </c>
      <c r="G92" s="223">
        <v>0.5</v>
      </c>
      <c r="H92" s="9">
        <v>-0.5</v>
      </c>
      <c r="I92" s="223">
        <v>1.0</v>
      </c>
      <c r="J92" s="9">
        <v>-1.0</v>
      </c>
      <c r="K92" s="223">
        <v>0.5</v>
      </c>
      <c r="L92" s="223">
        <v>1.0</v>
      </c>
      <c r="M92" s="223">
        <v>-0.8</v>
      </c>
      <c r="N92" s="9" t="s">
        <v>15</v>
      </c>
      <c r="O92" s="9">
        <v>-0.4</v>
      </c>
      <c r="P92" s="9" t="s">
        <v>15</v>
      </c>
      <c r="Q92" s="9" t="s">
        <v>15</v>
      </c>
      <c r="R92" s="9">
        <v>-0.8</v>
      </c>
      <c r="S92" s="9">
        <v>0.0</v>
      </c>
      <c r="T92" s="9">
        <v>-0.4</v>
      </c>
      <c r="U92" s="9">
        <v>-0.8</v>
      </c>
      <c r="V92" s="9">
        <v>-0.4</v>
      </c>
      <c r="W92" s="9">
        <v>-0.4</v>
      </c>
    </row>
    <row r="93">
      <c r="A93" s="222" t="s">
        <v>694</v>
      </c>
      <c r="B93" s="223">
        <v>1.0</v>
      </c>
      <c r="C93" s="223">
        <v>1.0</v>
      </c>
      <c r="D93" s="223">
        <v>1.0</v>
      </c>
      <c r="E93" s="223">
        <v>-1.0</v>
      </c>
      <c r="F93" s="223">
        <v>0.5</v>
      </c>
      <c r="G93" s="223">
        <v>-0.5</v>
      </c>
      <c r="H93" s="223">
        <v>0.5</v>
      </c>
      <c r="I93" s="9">
        <v>-1.0</v>
      </c>
      <c r="J93" s="9">
        <v>1.0</v>
      </c>
      <c r="K93" s="223">
        <v>-0.5</v>
      </c>
      <c r="L93" s="223">
        <v>-1.0</v>
      </c>
      <c r="M93" s="9">
        <v>0.8</v>
      </c>
      <c r="N93" s="9" t="s">
        <v>15</v>
      </c>
      <c r="O93" s="9">
        <v>0.4</v>
      </c>
      <c r="P93" s="9" t="s">
        <v>15</v>
      </c>
      <c r="Q93" s="9" t="s">
        <v>15</v>
      </c>
      <c r="R93" s="9">
        <v>0.8</v>
      </c>
      <c r="S93" s="9">
        <v>0.0</v>
      </c>
      <c r="T93" s="9">
        <v>0.4</v>
      </c>
      <c r="U93" s="9">
        <v>0.8</v>
      </c>
      <c r="V93" s="9">
        <v>0.4</v>
      </c>
      <c r="W93" s="9">
        <v>0.4</v>
      </c>
    </row>
    <row r="94">
      <c r="A94" s="222" t="s">
        <v>695</v>
      </c>
      <c r="B94" s="9">
        <v>-0.8</v>
      </c>
      <c r="C94" s="9">
        <v>0.8</v>
      </c>
      <c r="D94" s="9">
        <v>-1.0</v>
      </c>
      <c r="E94" s="9">
        <v>-1.0</v>
      </c>
      <c r="F94" s="9">
        <v>0.0</v>
      </c>
      <c r="G94" s="9">
        <v>-0.4</v>
      </c>
      <c r="H94" s="9">
        <v>1.0</v>
      </c>
      <c r="I94" s="9">
        <v>0.5</v>
      </c>
      <c r="J94" s="9">
        <v>-0.5</v>
      </c>
      <c r="K94" s="9">
        <v>1.0</v>
      </c>
      <c r="L94" s="9">
        <v>0.3</v>
      </c>
      <c r="M94" s="9">
        <v>-0.5</v>
      </c>
      <c r="N94" s="9" t="s">
        <v>15</v>
      </c>
      <c r="O94" s="9">
        <v>0.820782681668123</v>
      </c>
      <c r="P94" s="9" t="s">
        <v>15</v>
      </c>
      <c r="Q94" s="9" t="s">
        <v>15</v>
      </c>
      <c r="R94" s="9">
        <v>-0.1</v>
      </c>
      <c r="S94" s="9">
        <v>0.7</v>
      </c>
      <c r="T94" s="9">
        <v>-0.1</v>
      </c>
      <c r="U94" s="9">
        <v>0.0</v>
      </c>
      <c r="V94" s="9">
        <v>0.0</v>
      </c>
      <c r="W94" s="9">
        <v>0.0</v>
      </c>
    </row>
    <row r="95">
      <c r="A95" s="222" t="s">
        <v>696</v>
      </c>
      <c r="B95" s="223">
        <v>-0.8</v>
      </c>
      <c r="C95" s="223">
        <v>-0.6</v>
      </c>
      <c r="D95" s="223">
        <v>-0.8</v>
      </c>
      <c r="E95" s="223">
        <v>-0.4</v>
      </c>
      <c r="F95" s="223">
        <v>-0.9</v>
      </c>
      <c r="G95" s="223">
        <v>-0.4</v>
      </c>
      <c r="H95" s="223">
        <v>0.1</v>
      </c>
      <c r="I95" s="223">
        <v>1.0</v>
      </c>
      <c r="J95" s="9">
        <v>-1.0</v>
      </c>
      <c r="K95" s="9">
        <v>0.3</v>
      </c>
      <c r="L95" s="223">
        <v>1.0</v>
      </c>
      <c r="M95" s="223">
        <v>-0.8</v>
      </c>
      <c r="N95" s="9" t="s">
        <v>15</v>
      </c>
      <c r="O95" s="9">
        <v>-0.405839724956714</v>
      </c>
      <c r="P95" s="9" t="s">
        <v>15</v>
      </c>
      <c r="Q95" s="9" t="s">
        <v>15</v>
      </c>
      <c r="R95" s="9">
        <v>-0.257142857142857</v>
      </c>
      <c r="S95" s="9">
        <v>0.6</v>
      </c>
      <c r="T95" s="9">
        <v>0.0857142857142857</v>
      </c>
      <c r="U95" s="9">
        <v>-0.257142857142857</v>
      </c>
      <c r="V95" s="9">
        <v>-0.142857142857143</v>
      </c>
      <c r="W95" s="9">
        <v>-0.142857142857143</v>
      </c>
    </row>
    <row r="96">
      <c r="A96" s="222" t="s">
        <v>697</v>
      </c>
      <c r="B96" s="223">
        <v>1.0</v>
      </c>
      <c r="C96" s="223">
        <v>1.0</v>
      </c>
      <c r="D96" s="223">
        <v>1.0</v>
      </c>
      <c r="E96" s="223">
        <v>1.0</v>
      </c>
      <c r="F96" s="223">
        <v>0.5</v>
      </c>
      <c r="G96" s="223">
        <v>0.5</v>
      </c>
      <c r="H96" s="223">
        <v>-0.5</v>
      </c>
      <c r="I96" s="223">
        <v>-0.8</v>
      </c>
      <c r="J96" s="9">
        <v>0.8</v>
      </c>
      <c r="K96" s="223">
        <v>-0.5</v>
      </c>
      <c r="L96" s="9">
        <v>-0.8</v>
      </c>
      <c r="M96" s="223">
        <v>1.0</v>
      </c>
      <c r="N96" s="9" t="s">
        <v>15</v>
      </c>
      <c r="O96" s="9">
        <v>-0.2</v>
      </c>
      <c r="P96" s="9" t="s">
        <v>15</v>
      </c>
      <c r="Q96" s="9" t="s">
        <v>15</v>
      </c>
      <c r="R96" s="9">
        <v>0.6</v>
      </c>
      <c r="S96" s="9">
        <v>-0.4</v>
      </c>
      <c r="T96" s="9">
        <v>0.8</v>
      </c>
      <c r="U96" s="9">
        <v>1.0</v>
      </c>
      <c r="V96" s="9">
        <v>0.8</v>
      </c>
      <c r="W96" s="9">
        <v>0.8</v>
      </c>
    </row>
    <row r="97">
      <c r="A97" s="222" t="s">
        <v>698</v>
      </c>
      <c r="B97" s="223" t="s">
        <v>15</v>
      </c>
      <c r="C97" s="223" t="s">
        <v>15</v>
      </c>
      <c r="D97" s="223" t="s">
        <v>15</v>
      </c>
      <c r="E97" s="9" t="s">
        <v>15</v>
      </c>
      <c r="F97" s="9" t="s">
        <v>15</v>
      </c>
      <c r="G97" s="9" t="s">
        <v>15</v>
      </c>
      <c r="H97" s="223" t="s">
        <v>15</v>
      </c>
      <c r="I97" s="9" t="s">
        <v>15</v>
      </c>
      <c r="J97" s="9" t="s">
        <v>15</v>
      </c>
      <c r="K97" s="223" t="s">
        <v>15</v>
      </c>
      <c r="L97" s="223" t="s">
        <v>15</v>
      </c>
      <c r="M97" s="9" t="s">
        <v>15</v>
      </c>
      <c r="N97" s="9" t="s">
        <v>15</v>
      </c>
      <c r="O97" s="9" t="s">
        <v>15</v>
      </c>
      <c r="P97" s="9" t="s">
        <v>15</v>
      </c>
      <c r="Q97" s="9" t="s">
        <v>15</v>
      </c>
      <c r="R97" s="9" t="s">
        <v>15</v>
      </c>
      <c r="S97" s="9" t="s">
        <v>15</v>
      </c>
      <c r="T97" s="9" t="s">
        <v>15</v>
      </c>
      <c r="U97" s="9" t="s">
        <v>15</v>
      </c>
      <c r="V97" s="9" t="s">
        <v>15</v>
      </c>
      <c r="W97" s="9" t="s">
        <v>15</v>
      </c>
    </row>
    <row r="98">
      <c r="A98" s="222" t="s">
        <v>699</v>
      </c>
      <c r="B98" s="9">
        <v>-0.4</v>
      </c>
      <c r="C98" s="9">
        <v>0.985610760609162</v>
      </c>
      <c r="D98" s="9">
        <v>-0.2</v>
      </c>
      <c r="E98" s="9">
        <v>-0.4</v>
      </c>
      <c r="F98" s="9">
        <v>0.405839724956714</v>
      </c>
      <c r="G98" s="9">
        <v>-0.637748139217693</v>
      </c>
      <c r="H98" s="9">
        <v>0.231908414260979</v>
      </c>
      <c r="I98" s="9">
        <v>-0.4</v>
      </c>
      <c r="J98" s="9">
        <v>0.4</v>
      </c>
      <c r="K98" s="9">
        <v>0.820782681668123</v>
      </c>
      <c r="L98" s="9">
        <v>-0.405839724956714</v>
      </c>
      <c r="M98" s="9">
        <v>-0.2</v>
      </c>
      <c r="N98" s="9" t="s">
        <v>15</v>
      </c>
      <c r="O98" s="9">
        <v>1.0</v>
      </c>
      <c r="P98" s="9" t="s">
        <v>15</v>
      </c>
      <c r="Q98" s="9" t="s">
        <v>15</v>
      </c>
      <c r="R98" s="9">
        <v>0.0272727272727273</v>
      </c>
      <c r="S98" s="9">
        <v>0.396412483586046</v>
      </c>
      <c r="T98" s="9">
        <v>0.0</v>
      </c>
      <c r="U98" s="9">
        <v>0.0540562477617335</v>
      </c>
      <c r="V98" s="9">
        <v>0.0540562477617335</v>
      </c>
      <c r="W98" s="9">
        <v>0.0540562477617335</v>
      </c>
    </row>
    <row r="99">
      <c r="A99" s="222" t="s">
        <v>700</v>
      </c>
      <c r="B99" s="9" t="s">
        <v>15</v>
      </c>
      <c r="C99" s="9" t="s">
        <v>15</v>
      </c>
      <c r="D99" s="9" t="s">
        <v>15</v>
      </c>
      <c r="E99" s="9" t="s">
        <v>15</v>
      </c>
      <c r="F99" s="9" t="s">
        <v>15</v>
      </c>
      <c r="G99" s="9" t="s">
        <v>15</v>
      </c>
      <c r="H99" s="9" t="s">
        <v>15</v>
      </c>
      <c r="I99" s="9" t="s">
        <v>15</v>
      </c>
      <c r="J99" s="9" t="s">
        <v>15</v>
      </c>
      <c r="K99" s="9" t="s">
        <v>15</v>
      </c>
      <c r="L99" s="9" t="s">
        <v>15</v>
      </c>
      <c r="M99" s="9" t="s">
        <v>15</v>
      </c>
      <c r="N99" s="9" t="s">
        <v>15</v>
      </c>
      <c r="O99" s="9" t="s">
        <v>15</v>
      </c>
      <c r="P99" s="9" t="s">
        <v>15</v>
      </c>
      <c r="Q99" s="9" t="s">
        <v>15</v>
      </c>
      <c r="R99" s="9" t="s">
        <v>15</v>
      </c>
      <c r="S99" s="9" t="s">
        <v>15</v>
      </c>
      <c r="T99" s="9" t="s">
        <v>15</v>
      </c>
      <c r="U99" s="9" t="s">
        <v>15</v>
      </c>
      <c r="V99" s="9" t="s">
        <v>15</v>
      </c>
      <c r="W99" s="9" t="s">
        <v>15</v>
      </c>
    </row>
    <row r="100">
      <c r="A100" s="222" t="s">
        <v>701</v>
      </c>
      <c r="B100" s="9" t="s">
        <v>15</v>
      </c>
      <c r="C100" s="9" t="s">
        <v>15</v>
      </c>
      <c r="D100" s="9" t="s">
        <v>15</v>
      </c>
      <c r="E100" s="9" t="s">
        <v>15</v>
      </c>
      <c r="F100" s="9" t="s">
        <v>15</v>
      </c>
      <c r="G100" s="9" t="s">
        <v>15</v>
      </c>
      <c r="H100" s="9" t="s">
        <v>15</v>
      </c>
      <c r="I100" s="9" t="s">
        <v>15</v>
      </c>
      <c r="J100" s="9" t="s">
        <v>15</v>
      </c>
      <c r="K100" s="9" t="s">
        <v>15</v>
      </c>
      <c r="L100" s="9" t="s">
        <v>15</v>
      </c>
      <c r="M100" s="9" t="s">
        <v>15</v>
      </c>
      <c r="N100" s="9" t="s">
        <v>15</v>
      </c>
      <c r="O100" s="9" t="s">
        <v>15</v>
      </c>
      <c r="P100" s="9" t="s">
        <v>15</v>
      </c>
      <c r="Q100" s="9" t="s">
        <v>15</v>
      </c>
      <c r="R100" s="9" t="s">
        <v>15</v>
      </c>
      <c r="S100" s="9" t="s">
        <v>15</v>
      </c>
      <c r="T100" s="9" t="s">
        <v>15</v>
      </c>
      <c r="U100" s="9" t="s">
        <v>15</v>
      </c>
      <c r="V100" s="9" t="s">
        <v>15</v>
      </c>
      <c r="W100" s="9" t="s">
        <v>15</v>
      </c>
    </row>
    <row r="101">
      <c r="A101" s="222" t="s">
        <v>702</v>
      </c>
      <c r="B101" s="9">
        <v>0.4</v>
      </c>
      <c r="C101" s="9">
        <v>0.11595420713049</v>
      </c>
      <c r="D101" s="9">
        <v>0.7</v>
      </c>
      <c r="E101" s="9">
        <v>-0.8</v>
      </c>
      <c r="F101" s="9">
        <v>-0.289885517826224</v>
      </c>
      <c r="G101" s="9">
        <v>-0.260896966043602</v>
      </c>
      <c r="H101" s="9">
        <v>0.637748139217693</v>
      </c>
      <c r="I101" s="9">
        <v>-0.8</v>
      </c>
      <c r="J101" s="9">
        <v>0.8</v>
      </c>
      <c r="K101" s="9">
        <v>-0.1</v>
      </c>
      <c r="L101" s="9">
        <v>-0.257142857142857</v>
      </c>
      <c r="M101" s="9">
        <v>0.6</v>
      </c>
      <c r="N101" s="9" t="s">
        <v>15</v>
      </c>
      <c r="O101" s="9">
        <v>0.0272727272727273</v>
      </c>
      <c r="P101" s="9" t="s">
        <v>15</v>
      </c>
      <c r="Q101" s="9" t="s">
        <v>15</v>
      </c>
      <c r="R101" s="9">
        <v>1.0</v>
      </c>
      <c r="S101" s="9">
        <v>-0.126131244777378</v>
      </c>
      <c r="T101" s="9">
        <v>-0.0540562477617335</v>
      </c>
      <c r="U101" s="9">
        <v>0.342356235824312</v>
      </c>
      <c r="V101" s="9">
        <v>0.0360374985078224</v>
      </c>
      <c r="W101" s="9">
        <v>0.0360374985078224</v>
      </c>
    </row>
    <row r="102">
      <c r="A102" s="222" t="s">
        <v>703</v>
      </c>
      <c r="B102" s="9">
        <v>-1.0</v>
      </c>
      <c r="C102" s="9">
        <v>0.257142857142857</v>
      </c>
      <c r="D102" s="9">
        <v>-0.7</v>
      </c>
      <c r="E102" s="9">
        <v>-0.8</v>
      </c>
      <c r="F102" s="9">
        <v>-0.6</v>
      </c>
      <c r="G102" s="9">
        <v>-0.714285714285714</v>
      </c>
      <c r="H102" s="9">
        <v>0.428571428571429</v>
      </c>
      <c r="I102" s="9">
        <v>0.0</v>
      </c>
      <c r="J102" s="9">
        <v>0.0</v>
      </c>
      <c r="K102" s="9">
        <v>0.7</v>
      </c>
      <c r="L102" s="9">
        <v>0.6</v>
      </c>
      <c r="M102" s="9">
        <v>-0.4</v>
      </c>
      <c r="N102" s="9" t="s">
        <v>15</v>
      </c>
      <c r="O102" s="9">
        <v>0.396412483586046</v>
      </c>
      <c r="P102" s="9" t="s">
        <v>15</v>
      </c>
      <c r="Q102" s="9" t="s">
        <v>15</v>
      </c>
      <c r="R102" s="9">
        <v>-0.126131244777378</v>
      </c>
      <c r="S102" s="9">
        <v>1.0</v>
      </c>
      <c r="T102" s="9">
        <v>0.392857142857143</v>
      </c>
      <c r="U102" s="9">
        <v>0.142857142857143</v>
      </c>
      <c r="V102" s="9">
        <v>0.285714285714286</v>
      </c>
      <c r="W102" s="9">
        <v>0.285714285714286</v>
      </c>
    </row>
    <row r="103">
      <c r="A103" s="222" t="s">
        <v>704</v>
      </c>
      <c r="B103" s="9">
        <v>-0.4</v>
      </c>
      <c r="C103" s="9">
        <v>0.657142857142857</v>
      </c>
      <c r="D103" s="9">
        <v>-0.6</v>
      </c>
      <c r="E103" s="9">
        <v>0.4</v>
      </c>
      <c r="F103" s="9">
        <v>-0.314285714285714</v>
      </c>
      <c r="G103" s="9">
        <v>-0.371428571428571</v>
      </c>
      <c r="H103" s="9">
        <v>-0.371428571428571</v>
      </c>
      <c r="I103" s="9">
        <v>-0.4</v>
      </c>
      <c r="J103" s="9">
        <v>0.4</v>
      </c>
      <c r="K103" s="9">
        <v>-0.1</v>
      </c>
      <c r="L103" s="9">
        <v>0.0857142857142857</v>
      </c>
      <c r="M103" s="9">
        <v>0.8</v>
      </c>
      <c r="N103" s="9" t="s">
        <v>15</v>
      </c>
      <c r="O103" s="9">
        <v>0.0</v>
      </c>
      <c r="P103" s="9" t="s">
        <v>15</v>
      </c>
      <c r="Q103" s="9" t="s">
        <v>15</v>
      </c>
      <c r="R103" s="9">
        <v>-0.0540562477617335</v>
      </c>
      <c r="S103" s="9">
        <v>0.392857142857143</v>
      </c>
      <c r="T103" s="9">
        <v>1.0</v>
      </c>
      <c r="U103" s="9">
        <v>0.857142857142857</v>
      </c>
      <c r="V103" s="9">
        <v>0.964285714285714</v>
      </c>
      <c r="W103" s="9">
        <v>0.964285714285714</v>
      </c>
    </row>
    <row r="104">
      <c r="A104" s="222" t="s">
        <v>705</v>
      </c>
      <c r="B104" s="9">
        <v>-0.4</v>
      </c>
      <c r="C104" s="9">
        <v>0.771428571428572</v>
      </c>
      <c r="D104" s="9">
        <v>0.0</v>
      </c>
      <c r="E104" s="9">
        <v>0.4</v>
      </c>
      <c r="F104" s="9">
        <v>-0.0857142857142857</v>
      </c>
      <c r="G104" s="9">
        <v>-0.0285714285714286</v>
      </c>
      <c r="H104" s="9">
        <v>-0.0857142857142857</v>
      </c>
      <c r="I104" s="9">
        <v>-0.8</v>
      </c>
      <c r="J104" s="9">
        <v>0.8</v>
      </c>
      <c r="K104" s="9">
        <v>0.0</v>
      </c>
      <c r="L104" s="9">
        <v>-0.257142857142857</v>
      </c>
      <c r="M104" s="9">
        <v>1.0</v>
      </c>
      <c r="N104" s="9" t="s">
        <v>15</v>
      </c>
      <c r="O104" s="9">
        <v>0.0540562477617335</v>
      </c>
      <c r="P104" s="9" t="s">
        <v>15</v>
      </c>
      <c r="Q104" s="9" t="s">
        <v>15</v>
      </c>
      <c r="R104" s="9">
        <v>0.342356235824312</v>
      </c>
      <c r="S104" s="9">
        <v>0.142857142857143</v>
      </c>
      <c r="T104" s="9">
        <v>0.857142857142857</v>
      </c>
      <c r="U104" s="9">
        <v>1.0</v>
      </c>
      <c r="V104" s="9">
        <v>0.928571428571429</v>
      </c>
      <c r="W104" s="9">
        <v>0.928571428571429</v>
      </c>
    </row>
    <row r="105">
      <c r="A105" s="222" t="s">
        <v>706</v>
      </c>
      <c r="B105" s="9">
        <v>-0.4</v>
      </c>
      <c r="C105" s="9">
        <v>0.771428571428572</v>
      </c>
      <c r="D105" s="9">
        <v>-0.6</v>
      </c>
      <c r="E105" s="9">
        <v>0.4</v>
      </c>
      <c r="F105" s="9">
        <v>-0.0857142857142857</v>
      </c>
      <c r="G105" s="9">
        <v>-0.257142857142857</v>
      </c>
      <c r="H105" s="9">
        <v>-0.257142857142857</v>
      </c>
      <c r="I105" s="9">
        <v>-0.4</v>
      </c>
      <c r="J105" s="9">
        <v>0.4</v>
      </c>
      <c r="K105" s="9">
        <v>0.0</v>
      </c>
      <c r="L105" s="9">
        <v>-0.142857142857143</v>
      </c>
      <c r="M105" s="9">
        <v>0.8</v>
      </c>
      <c r="N105" s="9" t="s">
        <v>15</v>
      </c>
      <c r="O105" s="9">
        <v>0.0540562477617335</v>
      </c>
      <c r="P105" s="9" t="s">
        <v>15</v>
      </c>
      <c r="Q105" s="9" t="s">
        <v>15</v>
      </c>
      <c r="R105" s="9">
        <v>0.0360374985078224</v>
      </c>
      <c r="S105" s="9">
        <v>0.285714285714286</v>
      </c>
      <c r="T105" s="9">
        <v>0.964285714285714</v>
      </c>
      <c r="U105" s="9">
        <v>0.928571428571429</v>
      </c>
      <c r="V105" s="9">
        <v>1.0</v>
      </c>
      <c r="W105" s="9">
        <v>1.0</v>
      </c>
    </row>
    <row r="106">
      <c r="A106" s="222" t="s">
        <v>707</v>
      </c>
      <c r="B106" s="9">
        <v>-0.4</v>
      </c>
      <c r="C106" s="9">
        <v>0.771428571428572</v>
      </c>
      <c r="D106" s="9">
        <v>-0.6</v>
      </c>
      <c r="E106" s="9">
        <v>0.4</v>
      </c>
      <c r="F106" s="9">
        <v>-0.0857142857142857</v>
      </c>
      <c r="G106" s="9">
        <v>-0.257142857142857</v>
      </c>
      <c r="H106" s="9">
        <v>-0.257142857142857</v>
      </c>
      <c r="I106" s="9">
        <v>-0.4</v>
      </c>
      <c r="J106" s="9">
        <v>0.4</v>
      </c>
      <c r="K106" s="9">
        <v>0.0</v>
      </c>
      <c r="L106" s="9">
        <v>-0.142857142857143</v>
      </c>
      <c r="M106" s="9">
        <v>0.8</v>
      </c>
      <c r="N106" s="9" t="s">
        <v>15</v>
      </c>
      <c r="O106" s="9">
        <v>0.0540562477617335</v>
      </c>
      <c r="P106" s="9" t="s">
        <v>15</v>
      </c>
      <c r="Q106" s="9" t="s">
        <v>15</v>
      </c>
      <c r="R106" s="9">
        <v>0.0360374985078224</v>
      </c>
      <c r="S106" s="9">
        <v>0.285714285714286</v>
      </c>
      <c r="T106" s="9">
        <v>0.964285714285714</v>
      </c>
      <c r="U106" s="9">
        <v>0.928571428571429</v>
      </c>
      <c r="V106" s="9">
        <v>1.0</v>
      </c>
      <c r="W106" s="9">
        <v>1.0</v>
      </c>
    </row>
  </sheetData>
  <conditionalFormatting sqref="A2:X23">
    <cfRule type="cellIs" dxfId="0" priority="1" operator="lessThanOrEqual">
      <formula>0.05</formula>
    </cfRule>
  </conditionalFormatting>
  <conditionalFormatting sqref="A2:X23">
    <cfRule type="cellIs" dxfId="1" priority="2" operator="lessThanOrEqual">
      <formula>0.1</formula>
    </cfRule>
  </conditionalFormatting>
  <conditionalFormatting sqref="A58:X79">
    <cfRule type="cellIs" dxfId="0" priority="3" operator="lessThanOrEqual">
      <formula>0.05</formula>
    </cfRule>
  </conditionalFormatting>
  <conditionalFormatting sqref="A58:X79">
    <cfRule type="cellIs" dxfId="1" priority="4" operator="lessThanOrEqual">
      <formula>0.1</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9" t="s">
        <v>685</v>
      </c>
      <c r="B1" s="222" t="s">
        <v>686</v>
      </c>
      <c r="C1" s="222" t="s">
        <v>687</v>
      </c>
      <c r="D1" s="222" t="s">
        <v>688</v>
      </c>
      <c r="E1" s="222" t="s">
        <v>689</v>
      </c>
      <c r="F1" s="222" t="s">
        <v>690</v>
      </c>
      <c r="G1" s="222" t="s">
        <v>691</v>
      </c>
      <c r="H1" s="222" t="s">
        <v>692</v>
      </c>
      <c r="I1" s="222" t="s">
        <v>693</v>
      </c>
      <c r="J1" s="222" t="s">
        <v>694</v>
      </c>
      <c r="K1" s="222" t="s">
        <v>695</v>
      </c>
      <c r="L1" s="222" t="s">
        <v>696</v>
      </c>
      <c r="M1" s="222" t="s">
        <v>697</v>
      </c>
      <c r="N1" s="222" t="s">
        <v>698</v>
      </c>
      <c r="O1" s="222" t="s">
        <v>699</v>
      </c>
      <c r="P1" s="222" t="s">
        <v>700</v>
      </c>
      <c r="Q1" s="222" t="s">
        <v>701</v>
      </c>
      <c r="R1" s="222" t="s">
        <v>702</v>
      </c>
      <c r="S1" s="222" t="s">
        <v>703</v>
      </c>
      <c r="T1" s="222" t="s">
        <v>704</v>
      </c>
      <c r="U1" s="222" t="s">
        <v>705</v>
      </c>
      <c r="V1" s="222" t="s">
        <v>706</v>
      </c>
      <c r="W1" s="222" t="s">
        <v>707</v>
      </c>
    </row>
    <row r="2">
      <c r="A2" s="222" t="s">
        <v>686</v>
      </c>
      <c r="B2" s="223">
        <v>1.0</v>
      </c>
      <c r="C2" s="223">
        <v>0.501959443945386</v>
      </c>
      <c r="D2" s="223" t="s">
        <v>15</v>
      </c>
      <c r="E2" s="223" t="s">
        <v>15</v>
      </c>
      <c r="F2" s="223">
        <v>0.143149368652553</v>
      </c>
      <c r="G2" s="9" t="s">
        <v>15</v>
      </c>
      <c r="H2" s="223">
        <v>0.402982083246075</v>
      </c>
      <c r="I2" s="223">
        <v>0.273748417054906</v>
      </c>
      <c r="J2" s="9">
        <v>0.282148065390094</v>
      </c>
      <c r="K2" s="223">
        <v>0.648452778544031</v>
      </c>
      <c r="L2" s="223">
        <v>0.143615152167353</v>
      </c>
      <c r="M2" s="223">
        <v>0.378810183497455</v>
      </c>
      <c r="N2" s="9" t="s">
        <v>15</v>
      </c>
      <c r="O2" s="9" t="s">
        <v>15</v>
      </c>
      <c r="P2" s="9">
        <v>0.234301911880241</v>
      </c>
      <c r="Q2" s="9" t="s">
        <v>15</v>
      </c>
      <c r="R2" s="9">
        <v>0.828800727788424</v>
      </c>
      <c r="S2" s="9">
        <v>0.391743189036731</v>
      </c>
      <c r="T2" s="9">
        <v>0.440399026706501</v>
      </c>
      <c r="U2" s="9">
        <v>0.539408866792394</v>
      </c>
      <c r="V2" s="9">
        <v>0.368810561134717</v>
      </c>
      <c r="W2" s="9">
        <v>0.0606147450883917</v>
      </c>
    </row>
    <row r="3">
      <c r="A3" s="222" t="s">
        <v>687</v>
      </c>
      <c r="B3" s="9">
        <v>0.501959443945386</v>
      </c>
      <c r="C3" s="223">
        <v>1.0</v>
      </c>
      <c r="D3" s="223">
        <v>0.929111428367789</v>
      </c>
      <c r="E3" s="223">
        <v>0.990055930543022</v>
      </c>
      <c r="F3" s="223">
        <v>0.843393366702784</v>
      </c>
      <c r="G3" s="223">
        <v>0.528138907296233</v>
      </c>
      <c r="H3" s="223">
        <v>0.101357298438337</v>
      </c>
      <c r="I3" s="223">
        <v>0.794877552198177</v>
      </c>
      <c r="J3" s="9">
        <v>0.765483299330405</v>
      </c>
      <c r="K3" s="223">
        <v>0.0138706875920961</v>
      </c>
      <c r="L3" s="223">
        <v>0.7216777671891</v>
      </c>
      <c r="M3" s="223">
        <v>0.952071930766882</v>
      </c>
      <c r="N3" s="9" t="s">
        <v>15</v>
      </c>
      <c r="O3" s="9" t="s">
        <v>15</v>
      </c>
      <c r="P3" s="9">
        <v>0.584888629013805</v>
      </c>
      <c r="Q3" s="9" t="s">
        <v>15</v>
      </c>
      <c r="R3" s="9">
        <v>0.732063588313853</v>
      </c>
      <c r="S3" s="9">
        <v>0.465083895238445</v>
      </c>
      <c r="T3" s="9">
        <v>0.581015701692962</v>
      </c>
      <c r="U3" s="9">
        <v>0.696372611796693</v>
      </c>
      <c r="V3" s="9">
        <v>0.957704707433683</v>
      </c>
      <c r="W3" s="9">
        <v>0.764371660694013</v>
      </c>
    </row>
    <row r="4">
      <c r="A4" s="222" t="s">
        <v>688</v>
      </c>
      <c r="B4" s="223" t="s">
        <v>15</v>
      </c>
      <c r="C4" s="9">
        <v>0.929111428367789</v>
      </c>
      <c r="D4" s="223">
        <v>1.0</v>
      </c>
      <c r="E4" s="223">
        <v>0.0637445202879561</v>
      </c>
      <c r="F4" s="223">
        <v>0.828855232167847</v>
      </c>
      <c r="G4" s="223">
        <v>0.583399999630957</v>
      </c>
      <c r="H4" s="223">
        <v>0.673935204935744</v>
      </c>
      <c r="I4" s="223" t="s">
        <v>15</v>
      </c>
      <c r="J4" s="9">
        <v>0.766490862980433</v>
      </c>
      <c r="K4" s="223" t="s">
        <v>15</v>
      </c>
      <c r="L4" s="223" t="s">
        <v>15</v>
      </c>
      <c r="M4" s="223">
        <v>0.535765906067155</v>
      </c>
      <c r="N4" s="9" t="s">
        <v>15</v>
      </c>
      <c r="O4" s="9" t="s">
        <v>15</v>
      </c>
      <c r="P4" s="9">
        <v>0.875021957608648</v>
      </c>
      <c r="Q4" s="9" t="s">
        <v>15</v>
      </c>
      <c r="R4" s="9">
        <v>0.923332146415629</v>
      </c>
      <c r="S4" s="9">
        <v>0.468379096262417</v>
      </c>
      <c r="T4" s="9">
        <v>0.0696939585299203</v>
      </c>
      <c r="U4" s="9">
        <v>0.0881747677624832</v>
      </c>
      <c r="V4" s="9">
        <v>0.0621085940293952</v>
      </c>
      <c r="W4" s="9">
        <v>0.438506902171914</v>
      </c>
    </row>
    <row r="5">
      <c r="A5" s="222" t="s">
        <v>689</v>
      </c>
      <c r="B5" s="223" t="s">
        <v>15</v>
      </c>
      <c r="C5" s="223">
        <v>0.990055930543022</v>
      </c>
      <c r="D5" s="9">
        <v>0.0637445202879561</v>
      </c>
      <c r="E5" s="223">
        <v>1.0</v>
      </c>
      <c r="F5" s="223">
        <v>0.946108705424369</v>
      </c>
      <c r="G5" s="223">
        <v>0.453262668878253</v>
      </c>
      <c r="H5" s="223">
        <v>0.467312145933771</v>
      </c>
      <c r="I5" s="223">
        <v>0.991783832456425</v>
      </c>
      <c r="J5" s="9">
        <v>0.824427564078017</v>
      </c>
      <c r="K5" s="223">
        <v>0.991585480987918</v>
      </c>
      <c r="L5" s="223">
        <v>0.452930524568682</v>
      </c>
      <c r="M5" s="223">
        <v>0.790840851715322</v>
      </c>
      <c r="N5" s="9" t="s">
        <v>15</v>
      </c>
      <c r="O5" s="9" t="s">
        <v>15</v>
      </c>
      <c r="P5" s="9">
        <v>0.338886481328654</v>
      </c>
      <c r="Q5" s="9" t="s">
        <v>15</v>
      </c>
      <c r="R5" s="9">
        <v>0.451452628975752</v>
      </c>
      <c r="S5" s="9">
        <v>0.159063289548394</v>
      </c>
      <c r="T5" s="9">
        <v>0.0931627622651284</v>
      </c>
      <c r="U5" s="9">
        <v>0.0535262925686909</v>
      </c>
      <c r="V5" s="9">
        <v>0.00729001837218471</v>
      </c>
      <c r="W5" s="9">
        <v>0.581587146076201</v>
      </c>
    </row>
    <row r="6">
      <c r="A6" s="222" t="s">
        <v>690</v>
      </c>
      <c r="B6" s="223">
        <v>0.143149368652553</v>
      </c>
      <c r="C6" s="223">
        <v>0.843393366702784</v>
      </c>
      <c r="D6" s="223">
        <v>0.828855232167847</v>
      </c>
      <c r="E6" s="9">
        <v>0.946108705424369</v>
      </c>
      <c r="F6" s="223">
        <v>1.0</v>
      </c>
      <c r="G6" s="223">
        <v>0.565557430485691</v>
      </c>
      <c r="H6" s="223">
        <v>0.686707691314359</v>
      </c>
      <c r="I6" s="223">
        <v>0.783965932207624</v>
      </c>
      <c r="J6" s="9">
        <v>0.500388176540957</v>
      </c>
      <c r="K6" s="223">
        <v>0.721449943157304</v>
      </c>
      <c r="L6" s="223">
        <v>0.955908963163346</v>
      </c>
      <c r="M6" s="9">
        <v>0.333767108058379</v>
      </c>
      <c r="N6" s="9" t="s">
        <v>15</v>
      </c>
      <c r="O6" s="9" t="s">
        <v>15</v>
      </c>
      <c r="P6" s="9">
        <v>0.203264875318903</v>
      </c>
      <c r="Q6" s="9" t="s">
        <v>15</v>
      </c>
      <c r="R6" s="9">
        <v>0.2985721682491</v>
      </c>
      <c r="S6" s="9">
        <v>0.865664674573437</v>
      </c>
      <c r="T6" s="9">
        <v>0.989266730116778</v>
      </c>
      <c r="U6" s="9">
        <v>0.766280478493621</v>
      </c>
      <c r="V6" s="9">
        <v>0.880266529322677</v>
      </c>
      <c r="W6" s="9">
        <v>0.454667800247148</v>
      </c>
    </row>
    <row r="7">
      <c r="A7" s="222" t="s">
        <v>691</v>
      </c>
      <c r="B7" s="223" t="s">
        <v>15</v>
      </c>
      <c r="C7" s="223">
        <v>0.528138907296233</v>
      </c>
      <c r="D7" s="223">
        <v>0.583399999630957</v>
      </c>
      <c r="E7" s="223">
        <v>0.453262668878253</v>
      </c>
      <c r="F7" s="9">
        <v>0.565557430485691</v>
      </c>
      <c r="G7" s="223">
        <v>1.0</v>
      </c>
      <c r="H7" s="223">
        <v>0.57466358994192</v>
      </c>
      <c r="I7" s="223" t="s">
        <v>15</v>
      </c>
      <c r="J7" s="9">
        <v>0.419513397803939</v>
      </c>
      <c r="K7" s="223" t="s">
        <v>15</v>
      </c>
      <c r="L7" s="223" t="s">
        <v>15</v>
      </c>
      <c r="M7" s="9">
        <v>0.00919275630456387</v>
      </c>
      <c r="N7" s="9" t="s">
        <v>15</v>
      </c>
      <c r="O7" s="9" t="s">
        <v>15</v>
      </c>
      <c r="P7" s="9">
        <v>0.132071175854134</v>
      </c>
      <c r="Q7" s="9" t="s">
        <v>15</v>
      </c>
      <c r="R7" s="9">
        <v>0.615023031848799</v>
      </c>
      <c r="S7" s="9">
        <v>0.273546741979436</v>
      </c>
      <c r="T7" s="9">
        <v>0.412693842397519</v>
      </c>
      <c r="U7" s="9">
        <v>0.616494645851005</v>
      </c>
      <c r="V7" s="9">
        <v>0.815339091184253</v>
      </c>
      <c r="W7" s="9">
        <v>0.410138856043789</v>
      </c>
    </row>
    <row r="8">
      <c r="A8" s="222" t="s">
        <v>692</v>
      </c>
      <c r="B8" s="223">
        <v>0.402982083246075</v>
      </c>
      <c r="C8" s="223">
        <v>0.101357298438337</v>
      </c>
      <c r="D8" s="223">
        <v>0.673935204935744</v>
      </c>
      <c r="E8" s="223">
        <v>0.467312145933771</v>
      </c>
      <c r="F8" s="223">
        <v>0.686707691314359</v>
      </c>
      <c r="G8" s="9">
        <v>0.57466358994192</v>
      </c>
      <c r="H8" s="223">
        <v>1.0</v>
      </c>
      <c r="I8" s="223">
        <v>0.946958199637306</v>
      </c>
      <c r="J8" s="9">
        <v>0.640489462368933</v>
      </c>
      <c r="K8" s="223">
        <v>7.30926102272795E-4</v>
      </c>
      <c r="L8" s="223">
        <v>0.411915090705741</v>
      </c>
      <c r="M8" s="9">
        <v>0.963950570224678</v>
      </c>
      <c r="N8" s="9" t="s">
        <v>15</v>
      </c>
      <c r="O8" s="9" t="s">
        <v>15</v>
      </c>
      <c r="P8" s="9">
        <v>0.695697192576898</v>
      </c>
      <c r="Q8" s="9" t="s">
        <v>15</v>
      </c>
      <c r="R8" s="9">
        <v>0.963224627746436</v>
      </c>
      <c r="S8" s="9">
        <v>0.145007865934436</v>
      </c>
      <c r="T8" s="9">
        <v>0.178922075543794</v>
      </c>
      <c r="U8" s="9">
        <v>0.193251071981961</v>
      </c>
      <c r="V8" s="9">
        <v>0.054929728251887</v>
      </c>
      <c r="W8" s="9">
        <v>0.0902450973671002</v>
      </c>
    </row>
    <row r="9">
      <c r="A9" s="222" t="s">
        <v>693</v>
      </c>
      <c r="B9" s="223">
        <v>0.273748417054906</v>
      </c>
      <c r="C9" s="223">
        <v>0.794877552198177</v>
      </c>
      <c r="D9" s="223" t="s">
        <v>15</v>
      </c>
      <c r="E9" s="223">
        <v>0.991783832456425</v>
      </c>
      <c r="F9" s="223">
        <v>0.783965932207624</v>
      </c>
      <c r="G9" s="223" t="s">
        <v>15</v>
      </c>
      <c r="H9" s="9">
        <v>0.946958199637306</v>
      </c>
      <c r="I9" s="223">
        <v>1.0</v>
      </c>
      <c r="J9" s="9">
        <v>0.728927071005701</v>
      </c>
      <c r="K9" s="223">
        <v>0.745803743415113</v>
      </c>
      <c r="L9" s="223">
        <v>0.330729353604251</v>
      </c>
      <c r="M9" s="223">
        <v>0.0713686735977961</v>
      </c>
      <c r="N9" s="9" t="s">
        <v>15</v>
      </c>
      <c r="O9" s="9" t="s">
        <v>15</v>
      </c>
      <c r="P9" s="9">
        <v>0.365653457286867</v>
      </c>
      <c r="Q9" s="9" t="s">
        <v>15</v>
      </c>
      <c r="R9" s="9">
        <v>0.101212492312825</v>
      </c>
      <c r="S9" s="9">
        <v>0.440251459333421</v>
      </c>
      <c r="T9" s="9">
        <v>0.492141282690196</v>
      </c>
      <c r="U9" s="9">
        <v>0.553060128827681</v>
      </c>
      <c r="V9" s="9">
        <v>0.614632501361112</v>
      </c>
      <c r="W9" s="9">
        <v>0.603999916415539</v>
      </c>
    </row>
    <row r="10">
      <c r="A10" s="222" t="s">
        <v>694</v>
      </c>
      <c r="B10" s="223">
        <v>0.282148065390094</v>
      </c>
      <c r="C10" s="223">
        <v>0.765483299330405</v>
      </c>
      <c r="D10" s="223">
        <v>0.766490862980433</v>
      </c>
      <c r="E10" s="223">
        <v>0.824427564078017</v>
      </c>
      <c r="F10" s="223">
        <v>0.500388176540957</v>
      </c>
      <c r="G10" s="223">
        <v>0.419513397803939</v>
      </c>
      <c r="H10" s="223">
        <v>0.640489462368933</v>
      </c>
      <c r="I10" s="9">
        <v>0.728927071005701</v>
      </c>
      <c r="J10" s="9">
        <v>1.0</v>
      </c>
      <c r="K10" s="223">
        <v>0.236918439944402</v>
      </c>
      <c r="L10" s="223">
        <v>0.834040448037684</v>
      </c>
      <c r="M10" s="9">
        <v>0.934104158812537</v>
      </c>
      <c r="N10" s="9" t="s">
        <v>15</v>
      </c>
      <c r="O10" s="9" t="s">
        <v>15</v>
      </c>
      <c r="P10" s="9">
        <v>0.47742413212336</v>
      </c>
      <c r="Q10" s="9" t="s">
        <v>15</v>
      </c>
      <c r="R10" s="9">
        <v>0.909204953513938</v>
      </c>
      <c r="S10" s="9">
        <v>0.668741531567342</v>
      </c>
      <c r="T10" s="9">
        <v>0.471717385178237</v>
      </c>
      <c r="U10" s="9">
        <v>0.3055951091696</v>
      </c>
      <c r="V10" s="9">
        <v>0.139945400811695</v>
      </c>
      <c r="W10" s="9">
        <v>0.11342617756233</v>
      </c>
    </row>
    <row r="11">
      <c r="A11" s="222" t="s">
        <v>695</v>
      </c>
      <c r="B11" s="9">
        <v>0.648452778544031</v>
      </c>
      <c r="C11" s="9">
        <v>0.0138706875920961</v>
      </c>
      <c r="D11" s="9" t="s">
        <v>15</v>
      </c>
      <c r="E11" s="9">
        <v>0.991585480987918</v>
      </c>
      <c r="F11" s="9">
        <v>0.721449943157304</v>
      </c>
      <c r="G11" s="9" t="s">
        <v>15</v>
      </c>
      <c r="H11" s="9">
        <v>7.30926102272795E-4</v>
      </c>
      <c r="I11" s="9">
        <v>0.745803743415113</v>
      </c>
      <c r="J11" s="9">
        <v>0.236918439944402</v>
      </c>
      <c r="K11" s="9">
        <v>1.0</v>
      </c>
      <c r="L11" s="9">
        <v>0.358737723147997</v>
      </c>
      <c r="M11" s="9">
        <v>0.447059238322506</v>
      </c>
      <c r="N11" s="9" t="s">
        <v>15</v>
      </c>
      <c r="O11" s="9" t="s">
        <v>15</v>
      </c>
      <c r="P11" s="9">
        <v>0.173246214751195</v>
      </c>
      <c r="Q11" s="9" t="s">
        <v>15</v>
      </c>
      <c r="R11" s="9">
        <v>0.99496826853183</v>
      </c>
      <c r="S11" s="9">
        <v>0.341263016316034</v>
      </c>
      <c r="T11" s="9">
        <v>0.411752359922367</v>
      </c>
      <c r="U11" s="9">
        <v>0.434004845564281</v>
      </c>
      <c r="V11" s="9">
        <v>0.361790213998441</v>
      </c>
      <c r="W11" s="9">
        <v>0.58869471942568</v>
      </c>
    </row>
    <row r="12">
      <c r="A12" s="222" t="s">
        <v>696</v>
      </c>
      <c r="B12" s="223">
        <v>0.143615152167353</v>
      </c>
      <c r="C12" s="223">
        <v>0.7216777671891</v>
      </c>
      <c r="D12" s="223" t="s">
        <v>15</v>
      </c>
      <c r="E12" s="223">
        <v>0.452930524568682</v>
      </c>
      <c r="F12" s="223">
        <v>0.955908963163346</v>
      </c>
      <c r="G12" s="223" t="s">
        <v>15</v>
      </c>
      <c r="H12" s="223">
        <v>0.411915090705741</v>
      </c>
      <c r="I12" s="223">
        <v>0.330729353604251</v>
      </c>
      <c r="J12" s="9">
        <v>0.834040448037684</v>
      </c>
      <c r="K12" s="9">
        <v>0.358737723147997</v>
      </c>
      <c r="L12" s="223">
        <v>1.0</v>
      </c>
      <c r="M12" s="223">
        <v>0.662367657728792</v>
      </c>
      <c r="N12" s="9" t="s">
        <v>15</v>
      </c>
      <c r="O12" s="9" t="s">
        <v>15</v>
      </c>
      <c r="P12" s="9">
        <v>0.661759059113521</v>
      </c>
      <c r="Q12" s="9" t="s">
        <v>15</v>
      </c>
      <c r="R12" s="9">
        <v>0.853059921531218</v>
      </c>
      <c r="S12" s="9">
        <v>0.384596081028606</v>
      </c>
      <c r="T12" s="9">
        <v>0.293074121450074</v>
      </c>
      <c r="U12" s="9">
        <v>0.237673391354966</v>
      </c>
      <c r="V12" s="9">
        <v>0.313040159222594</v>
      </c>
      <c r="W12" s="9">
        <v>0.616665208156092</v>
      </c>
    </row>
    <row r="13">
      <c r="A13" s="222" t="s">
        <v>697</v>
      </c>
      <c r="B13" s="223">
        <v>0.378810183497455</v>
      </c>
      <c r="C13" s="223">
        <v>0.952071930766882</v>
      </c>
      <c r="D13" s="223">
        <v>0.535765906067155</v>
      </c>
      <c r="E13" s="223">
        <v>0.790840851715322</v>
      </c>
      <c r="F13" s="223">
        <v>0.333767108058379</v>
      </c>
      <c r="G13" s="223">
        <v>0.00919275630456387</v>
      </c>
      <c r="H13" s="223">
        <v>0.963950570224678</v>
      </c>
      <c r="I13" s="223">
        <v>0.0713686735977961</v>
      </c>
      <c r="J13" s="9">
        <v>0.934104158812537</v>
      </c>
      <c r="K13" s="223">
        <v>0.447059238322506</v>
      </c>
      <c r="L13" s="9">
        <v>0.662367657728792</v>
      </c>
      <c r="M13" s="223">
        <v>1.0</v>
      </c>
      <c r="N13" s="9" t="s">
        <v>15</v>
      </c>
      <c r="O13" s="9" t="s">
        <v>15</v>
      </c>
      <c r="P13" s="9">
        <v>0.134925915482104</v>
      </c>
      <c r="Q13" s="9" t="s">
        <v>15</v>
      </c>
      <c r="R13" s="9">
        <v>0.629419475325276</v>
      </c>
      <c r="S13" s="9">
        <v>0.203213817794262</v>
      </c>
      <c r="T13" s="9">
        <v>0.328108614828836</v>
      </c>
      <c r="U13" s="9">
        <v>0.506563390595236</v>
      </c>
      <c r="V13" s="9">
        <v>0.542537649846338</v>
      </c>
      <c r="W13" s="9">
        <v>0.558108280309579</v>
      </c>
    </row>
    <row r="14">
      <c r="A14" s="222" t="s">
        <v>698</v>
      </c>
      <c r="B14" s="223" t="s">
        <v>15</v>
      </c>
      <c r="C14" s="223" t="s">
        <v>15</v>
      </c>
      <c r="D14" s="223" t="s">
        <v>15</v>
      </c>
      <c r="E14" s="9" t="s">
        <v>15</v>
      </c>
      <c r="F14" s="9" t="s">
        <v>15</v>
      </c>
      <c r="G14" s="9" t="s">
        <v>15</v>
      </c>
      <c r="H14" s="223" t="s">
        <v>15</v>
      </c>
      <c r="I14" s="9" t="s">
        <v>15</v>
      </c>
      <c r="J14" s="9" t="s">
        <v>15</v>
      </c>
      <c r="K14" s="223" t="s">
        <v>15</v>
      </c>
      <c r="L14" s="223" t="s">
        <v>15</v>
      </c>
      <c r="M14" s="9" t="s">
        <v>15</v>
      </c>
      <c r="N14" s="9" t="s">
        <v>15</v>
      </c>
      <c r="O14" s="9" t="s">
        <v>15</v>
      </c>
      <c r="P14" s="9" t="s">
        <v>15</v>
      </c>
      <c r="Q14" s="9" t="s">
        <v>15</v>
      </c>
      <c r="R14" s="9" t="s">
        <v>15</v>
      </c>
      <c r="S14" s="9" t="s">
        <v>15</v>
      </c>
      <c r="T14" s="9" t="s">
        <v>15</v>
      </c>
      <c r="U14" s="9" t="s">
        <v>15</v>
      </c>
      <c r="V14" s="9" t="s">
        <v>15</v>
      </c>
      <c r="W14" s="9" t="s">
        <v>15</v>
      </c>
    </row>
    <row r="15">
      <c r="A15" s="222" t="s">
        <v>699</v>
      </c>
      <c r="B15" s="9" t="s">
        <v>15</v>
      </c>
      <c r="C15" s="9" t="s">
        <v>15</v>
      </c>
      <c r="D15" s="9" t="s">
        <v>15</v>
      </c>
      <c r="E15" s="9" t="s">
        <v>15</v>
      </c>
      <c r="F15" s="9" t="s">
        <v>15</v>
      </c>
      <c r="G15" s="9" t="s">
        <v>15</v>
      </c>
      <c r="H15" s="9" t="s">
        <v>15</v>
      </c>
      <c r="I15" s="9" t="s">
        <v>15</v>
      </c>
      <c r="J15" s="9" t="s">
        <v>15</v>
      </c>
      <c r="K15" s="9" t="s">
        <v>15</v>
      </c>
      <c r="L15" s="9" t="s">
        <v>15</v>
      </c>
      <c r="M15" s="9" t="s">
        <v>15</v>
      </c>
      <c r="N15" s="9" t="s">
        <v>15</v>
      </c>
      <c r="O15" s="9" t="s">
        <v>15</v>
      </c>
      <c r="P15" s="9" t="s">
        <v>15</v>
      </c>
      <c r="Q15" s="9" t="s">
        <v>15</v>
      </c>
      <c r="R15" s="9" t="s">
        <v>15</v>
      </c>
      <c r="S15" s="9" t="s">
        <v>15</v>
      </c>
      <c r="T15" s="9" t="s">
        <v>15</v>
      </c>
      <c r="U15" s="9" t="s">
        <v>15</v>
      </c>
      <c r="V15" s="9" t="s">
        <v>15</v>
      </c>
      <c r="W15" s="9" t="s">
        <v>15</v>
      </c>
    </row>
    <row r="16">
      <c r="A16" s="222" t="s">
        <v>700</v>
      </c>
      <c r="B16" s="9">
        <v>0.234301911880241</v>
      </c>
      <c r="C16" s="9">
        <v>0.584888629013805</v>
      </c>
      <c r="D16" s="9">
        <v>0.875021957608648</v>
      </c>
      <c r="E16" s="9">
        <v>0.338886481328654</v>
      </c>
      <c r="F16" s="9">
        <v>0.203264875318903</v>
      </c>
      <c r="G16" s="9">
        <v>0.132071175854134</v>
      </c>
      <c r="H16" s="9">
        <v>0.695697192576898</v>
      </c>
      <c r="I16" s="9">
        <v>0.365653457286867</v>
      </c>
      <c r="J16" s="9">
        <v>0.47742413212336</v>
      </c>
      <c r="K16" s="9">
        <v>0.173246214751195</v>
      </c>
      <c r="L16" s="9">
        <v>0.661759059113521</v>
      </c>
      <c r="M16" s="9">
        <v>0.134925915482104</v>
      </c>
      <c r="N16" s="9" t="s">
        <v>15</v>
      </c>
      <c r="O16" s="9" t="s">
        <v>15</v>
      </c>
      <c r="P16" s="9">
        <v>1.0</v>
      </c>
      <c r="Q16" s="9" t="s">
        <v>15</v>
      </c>
      <c r="R16" s="9">
        <v>0.911999486148093</v>
      </c>
      <c r="S16" s="9">
        <v>0.583112178802308</v>
      </c>
      <c r="T16" s="9">
        <v>0.689273631585772</v>
      </c>
      <c r="U16" s="9">
        <v>0.939927805283456</v>
      </c>
      <c r="V16" s="9">
        <v>0.63773343382616</v>
      </c>
      <c r="W16" s="9">
        <v>0.668712848935373</v>
      </c>
    </row>
    <row r="17">
      <c r="A17" s="222" t="s">
        <v>701</v>
      </c>
      <c r="B17" s="9" t="s">
        <v>15</v>
      </c>
      <c r="C17" s="9" t="s">
        <v>15</v>
      </c>
      <c r="D17" s="9" t="s">
        <v>15</v>
      </c>
      <c r="E17" s="9" t="s">
        <v>15</v>
      </c>
      <c r="F17" s="9" t="s">
        <v>15</v>
      </c>
      <c r="G17" s="9" t="s">
        <v>15</v>
      </c>
      <c r="H17" s="9" t="s">
        <v>15</v>
      </c>
      <c r="I17" s="9" t="s">
        <v>15</v>
      </c>
      <c r="J17" s="9" t="s">
        <v>15</v>
      </c>
      <c r="K17" s="9" t="s">
        <v>15</v>
      </c>
      <c r="L17" s="9" t="s">
        <v>15</v>
      </c>
      <c r="M17" s="9" t="s">
        <v>15</v>
      </c>
      <c r="N17" s="9" t="s">
        <v>15</v>
      </c>
      <c r="O17" s="9" t="s">
        <v>15</v>
      </c>
      <c r="P17" s="9" t="s">
        <v>15</v>
      </c>
      <c r="Q17" s="9" t="s">
        <v>15</v>
      </c>
      <c r="R17" s="9" t="s">
        <v>15</v>
      </c>
      <c r="S17" s="9" t="s">
        <v>15</v>
      </c>
      <c r="T17" s="9" t="s">
        <v>15</v>
      </c>
      <c r="U17" s="9" t="s">
        <v>15</v>
      </c>
      <c r="V17" s="9" t="s">
        <v>15</v>
      </c>
      <c r="W17" s="9" t="s">
        <v>15</v>
      </c>
    </row>
    <row r="18">
      <c r="A18" s="222" t="s">
        <v>702</v>
      </c>
      <c r="B18" s="9">
        <v>0.828800727788424</v>
      </c>
      <c r="C18" s="9">
        <v>0.732063588313853</v>
      </c>
      <c r="D18" s="9">
        <v>0.923332146415629</v>
      </c>
      <c r="E18" s="9">
        <v>0.451452628975752</v>
      </c>
      <c r="F18" s="9">
        <v>0.2985721682491</v>
      </c>
      <c r="G18" s="9">
        <v>0.615023031848799</v>
      </c>
      <c r="H18" s="9">
        <v>0.963224627746436</v>
      </c>
      <c r="I18" s="9">
        <v>0.101212492312825</v>
      </c>
      <c r="J18" s="9">
        <v>0.909204953513938</v>
      </c>
      <c r="K18" s="9">
        <v>0.99496826853183</v>
      </c>
      <c r="L18" s="9">
        <v>0.853059921531218</v>
      </c>
      <c r="M18" s="9">
        <v>0.629419475325276</v>
      </c>
      <c r="N18" s="9" t="s">
        <v>15</v>
      </c>
      <c r="O18" s="9" t="s">
        <v>15</v>
      </c>
      <c r="P18" s="9">
        <v>0.911999486148093</v>
      </c>
      <c r="Q18" s="9" t="s">
        <v>15</v>
      </c>
      <c r="R18" s="9">
        <v>1.0</v>
      </c>
      <c r="S18" s="9">
        <v>0.137261594848603</v>
      </c>
      <c r="T18" s="9">
        <v>0.146867451278149</v>
      </c>
      <c r="U18" s="9">
        <v>0.158567395711057</v>
      </c>
      <c r="V18" s="9">
        <v>0.567790288624546</v>
      </c>
      <c r="W18" s="9">
        <v>0.738976826104303</v>
      </c>
    </row>
    <row r="19">
      <c r="A19" s="222" t="s">
        <v>703</v>
      </c>
      <c r="B19" s="9">
        <v>0.391743189036731</v>
      </c>
      <c r="C19" s="9">
        <v>0.465083895238445</v>
      </c>
      <c r="D19" s="9">
        <v>0.468379096262417</v>
      </c>
      <c r="E19" s="9">
        <v>0.159063289548394</v>
      </c>
      <c r="F19" s="9">
        <v>0.865664674573437</v>
      </c>
      <c r="G19" s="9">
        <v>0.273546741979436</v>
      </c>
      <c r="H19" s="9">
        <v>0.145007865934436</v>
      </c>
      <c r="I19" s="9">
        <v>0.440251459333421</v>
      </c>
      <c r="J19" s="9">
        <v>0.668741531567342</v>
      </c>
      <c r="K19" s="9">
        <v>0.341263016316034</v>
      </c>
      <c r="L19" s="9">
        <v>0.384596081028606</v>
      </c>
      <c r="M19" s="9">
        <v>0.203213817794262</v>
      </c>
      <c r="N19" s="9" t="s">
        <v>15</v>
      </c>
      <c r="O19" s="9" t="s">
        <v>15</v>
      </c>
      <c r="P19" s="9">
        <v>0.583112178802308</v>
      </c>
      <c r="Q19" s="9" t="s">
        <v>15</v>
      </c>
      <c r="R19" s="9">
        <v>0.137261594848603</v>
      </c>
      <c r="S19" s="9">
        <v>1.0</v>
      </c>
      <c r="T19" s="223">
        <v>5.04821834946956E-5</v>
      </c>
      <c r="U19" s="9">
        <v>0.00126113058363553</v>
      </c>
      <c r="V19" s="9">
        <v>0.0497481950201284</v>
      </c>
      <c r="W19" s="9">
        <v>0.434831573081993</v>
      </c>
    </row>
    <row r="20">
      <c r="A20" s="222" t="s">
        <v>704</v>
      </c>
      <c r="B20" s="9">
        <v>0.440399026706501</v>
      </c>
      <c r="C20" s="9">
        <v>0.581015701692962</v>
      </c>
      <c r="D20" s="9">
        <v>0.0696939585299203</v>
      </c>
      <c r="E20" s="9">
        <v>0.0931627622651284</v>
      </c>
      <c r="F20" s="9">
        <v>0.989266730116778</v>
      </c>
      <c r="G20" s="9">
        <v>0.412693842397519</v>
      </c>
      <c r="H20" s="9">
        <v>0.178922075543794</v>
      </c>
      <c r="I20" s="9">
        <v>0.492141282690196</v>
      </c>
      <c r="J20" s="9">
        <v>0.471717385178237</v>
      </c>
      <c r="K20" s="9">
        <v>0.411752359922367</v>
      </c>
      <c r="L20" s="9">
        <v>0.293074121450074</v>
      </c>
      <c r="M20" s="9">
        <v>0.328108614828836</v>
      </c>
      <c r="N20" s="9" t="s">
        <v>15</v>
      </c>
      <c r="O20" s="9" t="s">
        <v>15</v>
      </c>
      <c r="P20" s="9">
        <v>0.689273631585772</v>
      </c>
      <c r="Q20" s="9" t="s">
        <v>15</v>
      </c>
      <c r="R20" s="9">
        <v>0.146867451278149</v>
      </c>
      <c r="S20" s="223">
        <v>5.04821834946956E-5</v>
      </c>
      <c r="T20" s="9">
        <v>1.0</v>
      </c>
      <c r="U20" s="223">
        <v>2.51354773980063E-5</v>
      </c>
      <c r="V20" s="9">
        <v>0.0336512775787524</v>
      </c>
      <c r="W20" s="9">
        <v>0.373525499721175</v>
      </c>
    </row>
    <row r="21">
      <c r="A21" s="222" t="s">
        <v>705</v>
      </c>
      <c r="B21" s="9">
        <v>0.539408866792394</v>
      </c>
      <c r="C21" s="9">
        <v>0.696372611796693</v>
      </c>
      <c r="D21" s="9">
        <v>0.0881747677624832</v>
      </c>
      <c r="E21" s="9">
        <v>0.0535262925686909</v>
      </c>
      <c r="F21" s="9">
        <v>0.766280478493621</v>
      </c>
      <c r="G21" s="9">
        <v>0.616494645851005</v>
      </c>
      <c r="H21" s="9">
        <v>0.193251071981961</v>
      </c>
      <c r="I21" s="9">
        <v>0.553060128827681</v>
      </c>
      <c r="J21" s="9">
        <v>0.3055951091696</v>
      </c>
      <c r="K21" s="9">
        <v>0.434004845564281</v>
      </c>
      <c r="L21" s="9">
        <v>0.237673391354966</v>
      </c>
      <c r="M21" s="9">
        <v>0.506563390595236</v>
      </c>
      <c r="N21" s="9" t="s">
        <v>15</v>
      </c>
      <c r="O21" s="9" t="s">
        <v>15</v>
      </c>
      <c r="P21" s="9">
        <v>0.939927805283456</v>
      </c>
      <c r="Q21" s="9" t="s">
        <v>15</v>
      </c>
      <c r="R21" s="9">
        <v>0.158567395711057</v>
      </c>
      <c r="S21" s="9">
        <v>0.00126113058363553</v>
      </c>
      <c r="T21" s="223">
        <v>2.51354773980063E-5</v>
      </c>
      <c r="U21" s="9">
        <v>1.0</v>
      </c>
      <c r="V21" s="9">
        <v>0.0146028688504406</v>
      </c>
      <c r="W21" s="9">
        <v>0.275350248527214</v>
      </c>
    </row>
    <row r="22">
      <c r="A22" s="222" t="s">
        <v>706</v>
      </c>
      <c r="B22" s="9">
        <v>0.368810561134717</v>
      </c>
      <c r="C22" s="9">
        <v>0.957704707433683</v>
      </c>
      <c r="D22" s="9">
        <v>0.0621085940293952</v>
      </c>
      <c r="E22" s="9">
        <v>0.00729001837218471</v>
      </c>
      <c r="F22" s="9">
        <v>0.880266529322677</v>
      </c>
      <c r="G22" s="9">
        <v>0.815339091184253</v>
      </c>
      <c r="H22" s="9">
        <v>0.054929728251887</v>
      </c>
      <c r="I22" s="9">
        <v>0.614632501361112</v>
      </c>
      <c r="J22" s="9">
        <v>0.139945400811695</v>
      </c>
      <c r="K22" s="9">
        <v>0.361790213998441</v>
      </c>
      <c r="L22" s="9">
        <v>0.313040159222594</v>
      </c>
      <c r="M22" s="9">
        <v>0.542537649846338</v>
      </c>
      <c r="N22" s="9" t="s">
        <v>15</v>
      </c>
      <c r="O22" s="9" t="s">
        <v>15</v>
      </c>
      <c r="P22" s="9">
        <v>0.63773343382616</v>
      </c>
      <c r="Q22" s="9" t="s">
        <v>15</v>
      </c>
      <c r="R22" s="9">
        <v>0.567790288624546</v>
      </c>
      <c r="S22" s="9">
        <v>0.0497481950201284</v>
      </c>
      <c r="T22" s="9">
        <v>0.0336512775787524</v>
      </c>
      <c r="U22" s="9">
        <v>0.0146028688504406</v>
      </c>
      <c r="V22" s="9">
        <v>1.0</v>
      </c>
      <c r="W22" s="223">
        <v>0.00675880577795956</v>
      </c>
    </row>
    <row r="23">
      <c r="A23" s="222" t="s">
        <v>707</v>
      </c>
      <c r="B23" s="9">
        <v>0.0606147450883917</v>
      </c>
      <c r="C23" s="9">
        <v>0.764371660694013</v>
      </c>
      <c r="D23" s="9">
        <v>0.438506902171914</v>
      </c>
      <c r="E23" s="9">
        <v>0.581587146076201</v>
      </c>
      <c r="F23" s="9">
        <v>0.454667800247148</v>
      </c>
      <c r="G23" s="9">
        <v>0.410138856043789</v>
      </c>
      <c r="H23" s="9">
        <v>0.0902450973671002</v>
      </c>
      <c r="I23" s="9">
        <v>0.603999916415539</v>
      </c>
      <c r="J23" s="9">
        <v>0.11342617756233</v>
      </c>
      <c r="K23" s="9">
        <v>0.58869471942568</v>
      </c>
      <c r="L23" s="9">
        <v>0.616665208156092</v>
      </c>
      <c r="M23" s="9">
        <v>0.558108280309579</v>
      </c>
      <c r="N23" s="9" t="s">
        <v>15</v>
      </c>
      <c r="O23" s="9" t="s">
        <v>15</v>
      </c>
      <c r="P23" s="9">
        <v>0.668712848935373</v>
      </c>
      <c r="Q23" s="9" t="s">
        <v>15</v>
      </c>
      <c r="R23" s="9">
        <v>0.738976826104303</v>
      </c>
      <c r="S23" s="9">
        <v>0.434831573081993</v>
      </c>
      <c r="T23" s="9">
        <v>0.373525499721175</v>
      </c>
      <c r="U23" s="9">
        <v>0.275350248527214</v>
      </c>
      <c r="V23" s="223">
        <v>0.00675880577795956</v>
      </c>
      <c r="W23" s="9">
        <v>1.0</v>
      </c>
    </row>
    <row r="31">
      <c r="A31" s="9" t="s">
        <v>708</v>
      </c>
      <c r="B31" s="222" t="s">
        <v>686</v>
      </c>
      <c r="C31" s="222" t="s">
        <v>687</v>
      </c>
      <c r="D31" s="222" t="s">
        <v>688</v>
      </c>
      <c r="E31" s="222" t="s">
        <v>689</v>
      </c>
      <c r="F31" s="222" t="s">
        <v>690</v>
      </c>
      <c r="G31" s="222" t="s">
        <v>691</v>
      </c>
      <c r="H31" s="222" t="s">
        <v>692</v>
      </c>
      <c r="I31" s="222" t="s">
        <v>693</v>
      </c>
      <c r="J31" s="222" t="s">
        <v>694</v>
      </c>
      <c r="K31" s="222" t="s">
        <v>695</v>
      </c>
      <c r="L31" s="222" t="s">
        <v>696</v>
      </c>
      <c r="M31" s="222" t="s">
        <v>697</v>
      </c>
      <c r="N31" s="222" t="s">
        <v>698</v>
      </c>
      <c r="O31" s="222" t="s">
        <v>699</v>
      </c>
      <c r="P31" s="222" t="s">
        <v>700</v>
      </c>
      <c r="Q31" s="222" t="s">
        <v>701</v>
      </c>
      <c r="R31" s="222" t="s">
        <v>702</v>
      </c>
      <c r="S31" s="222" t="s">
        <v>703</v>
      </c>
      <c r="T31" s="222" t="s">
        <v>704</v>
      </c>
      <c r="U31" s="222" t="s">
        <v>705</v>
      </c>
      <c r="V31" s="222" t="s">
        <v>706</v>
      </c>
      <c r="W31" s="222" t="s">
        <v>707</v>
      </c>
    </row>
    <row r="32">
      <c r="A32" s="222" t="s">
        <v>686</v>
      </c>
      <c r="B32" s="223">
        <v>1.0</v>
      </c>
      <c r="C32" s="223">
        <v>-0.498040556054614</v>
      </c>
      <c r="D32" s="223">
        <v>1.0</v>
      </c>
      <c r="E32" s="223">
        <v>1.0</v>
      </c>
      <c r="F32" s="223">
        <v>0.856850631347447</v>
      </c>
      <c r="G32" s="9">
        <v>-1.0</v>
      </c>
      <c r="H32" s="223">
        <v>-0.597017916753925</v>
      </c>
      <c r="I32" s="223">
        <v>-0.908964495733503</v>
      </c>
      <c r="J32" s="9">
        <v>0.903385251363498</v>
      </c>
      <c r="K32" s="223">
        <v>-0.524569250444749</v>
      </c>
      <c r="L32" s="223">
        <v>-0.974662270325666</v>
      </c>
      <c r="M32" s="223">
        <v>0.828129640171365</v>
      </c>
      <c r="N32" s="9" t="s">
        <v>15</v>
      </c>
      <c r="O32" s="9" t="s">
        <v>15</v>
      </c>
      <c r="P32" s="9">
        <v>0.765698088119759</v>
      </c>
      <c r="Q32" s="9" t="s">
        <v>15</v>
      </c>
      <c r="R32" s="9">
        <v>0.265689625891895</v>
      </c>
      <c r="S32" s="9">
        <v>-0.608256810963269</v>
      </c>
      <c r="T32" s="9">
        <v>-0.559600973293499</v>
      </c>
      <c r="U32" s="9">
        <v>-0.460591133207606</v>
      </c>
      <c r="V32" s="9">
        <v>-0.631189438865282</v>
      </c>
      <c r="W32" s="9">
        <v>-0.939385254911608</v>
      </c>
    </row>
    <row r="33">
      <c r="A33" s="222" t="s">
        <v>687</v>
      </c>
      <c r="B33" s="9">
        <v>-0.498040556054614</v>
      </c>
      <c r="C33" s="223">
        <v>1.0</v>
      </c>
      <c r="D33" s="223">
        <v>0.0708885716322112</v>
      </c>
      <c r="E33" s="223">
        <v>-0.00994406945697796</v>
      </c>
      <c r="F33" s="223">
        <v>-0.0926460126935029</v>
      </c>
      <c r="G33" s="223">
        <v>-0.471861092703767</v>
      </c>
      <c r="H33" s="223">
        <v>0.727372089436033</v>
      </c>
      <c r="I33" s="223">
        <v>-0.161811713472777</v>
      </c>
      <c r="J33" s="9">
        <v>-0.185254134483908</v>
      </c>
      <c r="K33" s="223">
        <v>0.948624068272396</v>
      </c>
      <c r="L33" s="223">
        <v>0.220391149813073</v>
      </c>
      <c r="M33" s="223">
        <v>-0.0376515154713734</v>
      </c>
      <c r="N33" s="9" t="s">
        <v>15</v>
      </c>
      <c r="O33" s="9" t="s">
        <v>15</v>
      </c>
      <c r="P33" s="9">
        <v>-0.252491648334501</v>
      </c>
      <c r="Q33" s="9" t="s">
        <v>15</v>
      </c>
      <c r="R33" s="9">
        <v>-0.180587367326423</v>
      </c>
      <c r="S33" s="9">
        <v>0.333290278196217</v>
      </c>
      <c r="T33" s="9">
        <v>0.255012507795659</v>
      </c>
      <c r="U33" s="9">
        <v>0.181842803591474</v>
      </c>
      <c r="V33" s="9">
        <v>0.0249217224497106</v>
      </c>
      <c r="W33" s="9">
        <v>-0.140169469436796</v>
      </c>
    </row>
    <row r="34">
      <c r="A34" s="222" t="s">
        <v>688</v>
      </c>
      <c r="B34" s="223">
        <v>1.0</v>
      </c>
      <c r="C34" s="9">
        <v>0.0708885716322112</v>
      </c>
      <c r="D34" s="223">
        <v>1.0</v>
      </c>
      <c r="E34" s="223">
        <v>0.994991212681171</v>
      </c>
      <c r="F34" s="223">
        <v>-0.171144767832153</v>
      </c>
      <c r="G34" s="223">
        <v>-0.608678346363383</v>
      </c>
      <c r="H34" s="223">
        <v>-0.326064795064256</v>
      </c>
      <c r="I34" s="223">
        <v>1.0</v>
      </c>
      <c r="J34" s="9">
        <v>-0.358625745778308</v>
      </c>
      <c r="K34" s="223">
        <v>-1.0</v>
      </c>
      <c r="L34" s="223">
        <v>-1.0</v>
      </c>
      <c r="M34" s="223">
        <v>-0.666286115321346</v>
      </c>
      <c r="N34" s="9" t="s">
        <v>15</v>
      </c>
      <c r="O34" s="9" t="s">
        <v>15</v>
      </c>
      <c r="P34" s="9">
        <v>-0.124978042391352</v>
      </c>
      <c r="Q34" s="9" t="s">
        <v>15</v>
      </c>
      <c r="R34" s="9">
        <v>-0.120138689737154</v>
      </c>
      <c r="S34" s="9">
        <v>-0.531620903737583</v>
      </c>
      <c r="T34" s="9">
        <v>-0.93030604147008</v>
      </c>
      <c r="U34" s="9">
        <v>-0.911825232237517</v>
      </c>
      <c r="V34" s="9">
        <v>-0.937891405970605</v>
      </c>
      <c r="W34" s="9">
        <v>-0.561493097828086</v>
      </c>
    </row>
    <row r="35">
      <c r="A35" s="222" t="s">
        <v>689</v>
      </c>
      <c r="B35" s="223">
        <v>1.0</v>
      </c>
      <c r="C35" s="223">
        <v>-0.00994406945697796</v>
      </c>
      <c r="D35" s="9">
        <v>0.994991212681171</v>
      </c>
      <c r="E35" s="223">
        <v>1.0</v>
      </c>
      <c r="F35" s="223">
        <v>-0.0538912945756307</v>
      </c>
      <c r="G35" s="223">
        <v>0.757067580326611</v>
      </c>
      <c r="H35" s="223">
        <v>-0.532687854066229</v>
      </c>
      <c r="I35" s="223">
        <v>0.0129055675259804</v>
      </c>
      <c r="J35" s="9">
        <v>0.272305760749198</v>
      </c>
      <c r="K35" s="223">
        <v>-0.0132171107050523</v>
      </c>
      <c r="L35" s="223">
        <v>-0.75740834325719</v>
      </c>
      <c r="M35" s="223">
        <v>0.322667540057706</v>
      </c>
      <c r="N35" s="9" t="s">
        <v>15</v>
      </c>
      <c r="O35" s="9" t="s">
        <v>15</v>
      </c>
      <c r="P35" s="9">
        <v>0.661113518671346</v>
      </c>
      <c r="Q35" s="9" t="s">
        <v>15</v>
      </c>
      <c r="R35" s="9">
        <v>-0.758922087011089</v>
      </c>
      <c r="S35" s="9">
        <v>-0.840936710451606</v>
      </c>
      <c r="T35" s="9">
        <v>-0.906837237734872</v>
      </c>
      <c r="U35" s="9">
        <v>-0.946473707431309</v>
      </c>
      <c r="V35" s="9">
        <v>-0.992709981627815</v>
      </c>
      <c r="W35" s="9">
        <v>-0.418412853923799</v>
      </c>
    </row>
    <row r="36">
      <c r="A36" s="222" t="s">
        <v>690</v>
      </c>
      <c r="B36" s="223">
        <v>0.856850631347447</v>
      </c>
      <c r="C36" s="223">
        <v>-0.0926460126935029</v>
      </c>
      <c r="D36" s="223">
        <v>-0.171144767832153</v>
      </c>
      <c r="E36" s="9">
        <v>-0.0538912945756307</v>
      </c>
      <c r="F36" s="223">
        <v>1.0</v>
      </c>
      <c r="G36" s="223">
        <v>0.434442569514309</v>
      </c>
      <c r="H36" s="223">
        <v>-0.212039350696425</v>
      </c>
      <c r="I36" s="223">
        <v>-0.170502516616151</v>
      </c>
      <c r="J36" s="9">
        <v>0.403639502001997</v>
      </c>
      <c r="K36" s="223">
        <v>-0.220574596866273</v>
      </c>
      <c r="L36" s="223">
        <v>-0.0346359457619376</v>
      </c>
      <c r="M36" s="9">
        <v>0.552883785874467</v>
      </c>
      <c r="N36" s="9" t="s">
        <v>15</v>
      </c>
      <c r="O36" s="9" t="s">
        <v>15</v>
      </c>
      <c r="P36" s="9">
        <v>0.547567482397975</v>
      </c>
      <c r="Q36" s="9" t="s">
        <v>15</v>
      </c>
      <c r="R36" s="9">
        <v>0.512485077954549</v>
      </c>
      <c r="S36" s="9">
        <v>-0.0793798948577721</v>
      </c>
      <c r="T36" s="9">
        <v>0.00632254420986908</v>
      </c>
      <c r="U36" s="9">
        <v>0.139011399851042</v>
      </c>
      <c r="V36" s="9">
        <v>-0.0707054407811323</v>
      </c>
      <c r="W36" s="9">
        <v>-0.340641757309517</v>
      </c>
    </row>
    <row r="37">
      <c r="A37" s="222" t="s">
        <v>691</v>
      </c>
      <c r="B37" s="223">
        <v>-1.0</v>
      </c>
      <c r="C37" s="223">
        <v>-0.471861092703767</v>
      </c>
      <c r="D37" s="223">
        <v>-0.608678346363383</v>
      </c>
      <c r="E37" s="223">
        <v>0.757067580326611</v>
      </c>
      <c r="F37" s="9">
        <v>0.434442569514309</v>
      </c>
      <c r="G37" s="223">
        <v>1.0</v>
      </c>
      <c r="H37" s="223">
        <v>-0.42533641005808</v>
      </c>
      <c r="I37" s="223">
        <v>-1.0</v>
      </c>
      <c r="J37" s="9">
        <v>0.790623258821557</v>
      </c>
      <c r="K37" s="223">
        <v>1.0</v>
      </c>
      <c r="L37" s="223">
        <v>1.0</v>
      </c>
      <c r="M37" s="9">
        <v>0.999895745764783</v>
      </c>
      <c r="N37" s="9" t="s">
        <v>15</v>
      </c>
      <c r="O37" s="9" t="s">
        <v>15</v>
      </c>
      <c r="P37" s="9">
        <v>0.867928824145866</v>
      </c>
      <c r="Q37" s="9" t="s">
        <v>15</v>
      </c>
      <c r="R37" s="9">
        <v>-0.384976968151201</v>
      </c>
      <c r="S37" s="9">
        <v>-0.726453258020564</v>
      </c>
      <c r="T37" s="9">
        <v>-0.587306157602481</v>
      </c>
      <c r="U37" s="9">
        <v>-0.383505354148995</v>
      </c>
      <c r="V37" s="9">
        <v>-0.184660908815747</v>
      </c>
      <c r="W37" s="9">
        <v>0.589861143956211</v>
      </c>
    </row>
    <row r="38">
      <c r="A38" s="222" t="s">
        <v>692</v>
      </c>
      <c r="B38" s="223">
        <v>-0.597017916753925</v>
      </c>
      <c r="C38" s="223">
        <v>0.727372089436033</v>
      </c>
      <c r="D38" s="223">
        <v>-0.326064795064256</v>
      </c>
      <c r="E38" s="223">
        <v>-0.532687854066229</v>
      </c>
      <c r="F38" s="223">
        <v>-0.212039350696425</v>
      </c>
      <c r="G38" s="9">
        <v>-0.42533641005808</v>
      </c>
      <c r="H38" s="223">
        <v>1.0</v>
      </c>
      <c r="I38" s="223">
        <v>-0.0530418003626939</v>
      </c>
      <c r="J38" s="9">
        <v>0.359510537631067</v>
      </c>
      <c r="K38" s="223">
        <v>0.992810936344891</v>
      </c>
      <c r="L38" s="223">
        <v>0.481150590646995</v>
      </c>
      <c r="M38" s="9">
        <v>-0.0360494297753224</v>
      </c>
      <c r="N38" s="9" t="s">
        <v>15</v>
      </c>
      <c r="O38" s="9" t="s">
        <v>15</v>
      </c>
      <c r="P38" s="9">
        <v>0.182261289814388</v>
      </c>
      <c r="Q38" s="9" t="s">
        <v>15</v>
      </c>
      <c r="R38" s="9">
        <v>-0.0245218299925082</v>
      </c>
      <c r="S38" s="9">
        <v>0.610948342890341</v>
      </c>
      <c r="T38" s="9">
        <v>0.572795076404498</v>
      </c>
      <c r="U38" s="9">
        <v>0.557757767238313</v>
      </c>
      <c r="V38" s="9">
        <v>0.744483906405063</v>
      </c>
      <c r="W38" s="9">
        <v>0.683833496898155</v>
      </c>
    </row>
    <row r="39">
      <c r="A39" s="222" t="s">
        <v>693</v>
      </c>
      <c r="B39" s="223">
        <v>-0.908964495733503</v>
      </c>
      <c r="C39" s="223">
        <v>-0.161811713472777</v>
      </c>
      <c r="D39" s="223">
        <v>1.0</v>
      </c>
      <c r="E39" s="223">
        <v>0.0129055675259804</v>
      </c>
      <c r="F39" s="223">
        <v>-0.170502516616151</v>
      </c>
      <c r="G39" s="223">
        <v>-1.0</v>
      </c>
      <c r="H39" s="9">
        <v>-0.0530418003626939</v>
      </c>
      <c r="I39" s="223">
        <v>1.0</v>
      </c>
      <c r="J39" s="9">
        <v>0.271072928994299</v>
      </c>
      <c r="K39" s="223">
        <v>-0.201007175753466</v>
      </c>
      <c r="L39" s="223">
        <v>-0.555750339339716</v>
      </c>
      <c r="M39" s="223">
        <v>-0.928631326402204</v>
      </c>
      <c r="N39" s="9" t="s">
        <v>15</v>
      </c>
      <c r="O39" s="9" t="s">
        <v>15</v>
      </c>
      <c r="P39" s="9">
        <v>-0.523171486564531</v>
      </c>
      <c r="Q39" s="9" t="s">
        <v>15</v>
      </c>
      <c r="R39" s="9">
        <v>0.898787507687175</v>
      </c>
      <c r="S39" s="9">
        <v>0.4559576748541</v>
      </c>
      <c r="T39" s="9">
        <v>0.410731138574511</v>
      </c>
      <c r="U39" s="9">
        <v>0.35888593645979</v>
      </c>
      <c r="V39" s="9">
        <v>0.307588384128089</v>
      </c>
      <c r="W39" s="9">
        <v>0.316377937221147</v>
      </c>
    </row>
    <row r="40">
      <c r="A40" s="222" t="s">
        <v>694</v>
      </c>
      <c r="B40" s="223">
        <v>0.903385251363498</v>
      </c>
      <c r="C40" s="223">
        <v>-0.185254134483908</v>
      </c>
      <c r="D40" s="223">
        <v>-0.358625745778308</v>
      </c>
      <c r="E40" s="223">
        <v>0.272305760749198</v>
      </c>
      <c r="F40" s="223">
        <v>0.403639502001997</v>
      </c>
      <c r="G40" s="223">
        <v>0.790623258821557</v>
      </c>
      <c r="H40" s="223">
        <v>0.359510537631067</v>
      </c>
      <c r="I40" s="9">
        <v>0.271072928994299</v>
      </c>
      <c r="J40" s="9">
        <v>1.0</v>
      </c>
      <c r="K40" s="223">
        <v>0.763081560055598</v>
      </c>
      <c r="L40" s="223">
        <v>0.165959551962316</v>
      </c>
      <c r="M40" s="9">
        <v>0.0517776172458238</v>
      </c>
      <c r="N40" s="9" t="s">
        <v>15</v>
      </c>
      <c r="O40" s="9" t="s">
        <v>15</v>
      </c>
      <c r="P40" s="9">
        <v>0.423449128121304</v>
      </c>
      <c r="Q40" s="9" t="s">
        <v>15</v>
      </c>
      <c r="R40" s="9">
        <v>0.0907950464860621</v>
      </c>
      <c r="S40" s="9">
        <v>0.263242507241987</v>
      </c>
      <c r="T40" s="9">
        <v>0.428403022504224</v>
      </c>
      <c r="U40" s="9">
        <v>0.579731442620725</v>
      </c>
      <c r="V40" s="9">
        <v>0.755186289576399</v>
      </c>
      <c r="W40" s="9">
        <v>0.787935904610131</v>
      </c>
    </row>
    <row r="41">
      <c r="A41" s="222" t="s">
        <v>695</v>
      </c>
      <c r="B41" s="9">
        <v>-0.524569250444749</v>
      </c>
      <c r="C41" s="9">
        <v>0.948624068272396</v>
      </c>
      <c r="D41" s="9">
        <v>-1.0</v>
      </c>
      <c r="E41" s="9">
        <v>-0.0132171107050523</v>
      </c>
      <c r="F41" s="9">
        <v>-0.220574596866273</v>
      </c>
      <c r="G41" s="9">
        <v>1.0</v>
      </c>
      <c r="H41" s="9">
        <v>0.992810936344891</v>
      </c>
      <c r="I41" s="9">
        <v>-0.201007175753466</v>
      </c>
      <c r="J41" s="9">
        <v>0.763081560055598</v>
      </c>
      <c r="K41" s="9">
        <v>1.0</v>
      </c>
      <c r="L41" s="9">
        <v>0.459941044520689</v>
      </c>
      <c r="M41" s="9">
        <v>0.552940761677494</v>
      </c>
      <c r="N41" s="9" t="s">
        <v>15</v>
      </c>
      <c r="O41" s="9" t="s">
        <v>15</v>
      </c>
      <c r="P41" s="9">
        <v>0.637551415595576</v>
      </c>
      <c r="Q41" s="9" t="s">
        <v>15</v>
      </c>
      <c r="R41" s="9">
        <v>0.00395192294048845</v>
      </c>
      <c r="S41" s="9">
        <v>0.474847565445729</v>
      </c>
      <c r="T41" s="9">
        <v>0.416196153621513</v>
      </c>
      <c r="U41" s="9">
        <v>0.398410054905816</v>
      </c>
      <c r="V41" s="9">
        <v>0.457363919834657</v>
      </c>
      <c r="W41" s="9">
        <v>0.281651061738111</v>
      </c>
    </row>
    <row r="42">
      <c r="A42" s="222" t="s">
        <v>696</v>
      </c>
      <c r="B42" s="223">
        <v>-0.974662270325666</v>
      </c>
      <c r="C42" s="223">
        <v>0.220391149813073</v>
      </c>
      <c r="D42" s="223">
        <v>-1.0</v>
      </c>
      <c r="E42" s="223">
        <v>-0.75740834325719</v>
      </c>
      <c r="F42" s="223">
        <v>-0.0346359457619376</v>
      </c>
      <c r="G42" s="223">
        <v>1.0</v>
      </c>
      <c r="H42" s="223">
        <v>0.481150590646995</v>
      </c>
      <c r="I42" s="223">
        <v>-0.555750339339716</v>
      </c>
      <c r="J42" s="9">
        <v>0.165959551962316</v>
      </c>
      <c r="K42" s="9">
        <v>0.459941044520689</v>
      </c>
      <c r="L42" s="223">
        <v>1.0</v>
      </c>
      <c r="M42" s="223">
        <v>0.337632342271208</v>
      </c>
      <c r="N42" s="9" t="s">
        <v>15</v>
      </c>
      <c r="O42" s="9" t="s">
        <v>15</v>
      </c>
      <c r="P42" s="9">
        <v>0.229524526680439</v>
      </c>
      <c r="Q42" s="9" t="s">
        <v>15</v>
      </c>
      <c r="R42" s="9">
        <v>-0.115664889006089</v>
      </c>
      <c r="S42" s="9">
        <v>0.438344680190773</v>
      </c>
      <c r="T42" s="9">
        <v>0.517473364325253</v>
      </c>
      <c r="U42" s="9">
        <v>0.569924074037108</v>
      </c>
      <c r="V42" s="9">
        <v>0.499520012011969</v>
      </c>
      <c r="W42" s="9">
        <v>0.261518441873337</v>
      </c>
    </row>
    <row r="43">
      <c r="A43" s="222" t="s">
        <v>697</v>
      </c>
      <c r="B43" s="223">
        <v>0.828129640171365</v>
      </c>
      <c r="C43" s="223">
        <v>-0.0376515154713734</v>
      </c>
      <c r="D43" s="223">
        <v>-0.666286115321346</v>
      </c>
      <c r="E43" s="223">
        <v>0.322667540057706</v>
      </c>
      <c r="F43" s="223">
        <v>0.552883785874467</v>
      </c>
      <c r="G43" s="223">
        <v>0.999895745764783</v>
      </c>
      <c r="H43" s="223">
        <v>-0.0360494297753224</v>
      </c>
      <c r="I43" s="223">
        <v>-0.928631326402204</v>
      </c>
      <c r="J43" s="9">
        <v>0.0517776172458238</v>
      </c>
      <c r="K43" s="223">
        <v>0.552940761677494</v>
      </c>
      <c r="L43" s="9">
        <v>0.337632342271208</v>
      </c>
      <c r="M43" s="223">
        <v>1.0</v>
      </c>
      <c r="N43" s="9" t="s">
        <v>15</v>
      </c>
      <c r="O43" s="9" t="s">
        <v>15</v>
      </c>
      <c r="P43" s="9">
        <v>0.761232702466073</v>
      </c>
      <c r="Q43" s="9" t="s">
        <v>15</v>
      </c>
      <c r="R43" s="9">
        <v>-0.370580524674724</v>
      </c>
      <c r="S43" s="9">
        <v>-0.683582784355245</v>
      </c>
      <c r="T43" s="9">
        <v>-0.558228697130734</v>
      </c>
      <c r="U43" s="9">
        <v>-0.398345201939503</v>
      </c>
      <c r="V43" s="9">
        <v>-0.367756486530921</v>
      </c>
      <c r="W43" s="9">
        <v>-0.354641839073697</v>
      </c>
    </row>
    <row r="44">
      <c r="A44" s="222" t="s">
        <v>698</v>
      </c>
      <c r="B44" s="223" t="s">
        <v>15</v>
      </c>
      <c r="C44" s="223" t="s">
        <v>15</v>
      </c>
      <c r="D44" s="223" t="s">
        <v>15</v>
      </c>
      <c r="E44" s="9" t="s">
        <v>15</v>
      </c>
      <c r="F44" s="9" t="s">
        <v>15</v>
      </c>
      <c r="G44" s="9" t="s">
        <v>15</v>
      </c>
      <c r="H44" s="223" t="s">
        <v>15</v>
      </c>
      <c r="I44" s="9" t="s">
        <v>15</v>
      </c>
      <c r="J44" s="9" t="s">
        <v>15</v>
      </c>
      <c r="K44" s="223" t="s">
        <v>15</v>
      </c>
      <c r="L44" s="223" t="s">
        <v>15</v>
      </c>
      <c r="M44" s="9" t="s">
        <v>15</v>
      </c>
      <c r="N44" s="9" t="s">
        <v>15</v>
      </c>
      <c r="O44" s="9" t="s">
        <v>15</v>
      </c>
      <c r="P44" s="9" t="s">
        <v>15</v>
      </c>
      <c r="Q44" s="9" t="s">
        <v>15</v>
      </c>
      <c r="R44" s="9" t="s">
        <v>15</v>
      </c>
      <c r="S44" s="9" t="s">
        <v>15</v>
      </c>
      <c r="T44" s="9" t="s">
        <v>15</v>
      </c>
      <c r="U44" s="9" t="s">
        <v>15</v>
      </c>
      <c r="V44" s="9" t="s">
        <v>15</v>
      </c>
      <c r="W44" s="9" t="s">
        <v>15</v>
      </c>
    </row>
    <row r="45">
      <c r="A45" s="222" t="s">
        <v>699</v>
      </c>
      <c r="B45" s="9" t="s">
        <v>15</v>
      </c>
      <c r="C45" s="9" t="s">
        <v>15</v>
      </c>
      <c r="D45" s="9" t="s">
        <v>15</v>
      </c>
      <c r="E45" s="9" t="s">
        <v>15</v>
      </c>
      <c r="F45" s="9" t="s">
        <v>15</v>
      </c>
      <c r="G45" s="9" t="s">
        <v>15</v>
      </c>
      <c r="H45" s="9" t="s">
        <v>15</v>
      </c>
      <c r="I45" s="9" t="s">
        <v>15</v>
      </c>
      <c r="J45" s="9" t="s">
        <v>15</v>
      </c>
      <c r="K45" s="9" t="s">
        <v>15</v>
      </c>
      <c r="L45" s="9" t="s">
        <v>15</v>
      </c>
      <c r="M45" s="9" t="s">
        <v>15</v>
      </c>
      <c r="N45" s="9" t="s">
        <v>15</v>
      </c>
      <c r="O45" s="9" t="s">
        <v>15</v>
      </c>
      <c r="P45" s="9" t="s">
        <v>15</v>
      </c>
      <c r="Q45" s="9" t="s">
        <v>15</v>
      </c>
      <c r="R45" s="9" t="s">
        <v>15</v>
      </c>
      <c r="S45" s="9" t="s">
        <v>15</v>
      </c>
      <c r="T45" s="9" t="s">
        <v>15</v>
      </c>
      <c r="U45" s="9" t="s">
        <v>15</v>
      </c>
      <c r="V45" s="9" t="s">
        <v>15</v>
      </c>
      <c r="W45" s="9" t="s">
        <v>15</v>
      </c>
    </row>
    <row r="46">
      <c r="A46" s="222" t="s">
        <v>700</v>
      </c>
      <c r="B46" s="9">
        <v>0.765698088119759</v>
      </c>
      <c r="C46" s="9">
        <v>-0.252491648334501</v>
      </c>
      <c r="D46" s="9">
        <v>-0.124978042391352</v>
      </c>
      <c r="E46" s="9">
        <v>0.661113518671346</v>
      </c>
      <c r="F46" s="9">
        <v>0.547567482397975</v>
      </c>
      <c r="G46" s="9">
        <v>0.867928824145866</v>
      </c>
      <c r="H46" s="9">
        <v>0.182261289814388</v>
      </c>
      <c r="I46" s="9">
        <v>-0.523171486564531</v>
      </c>
      <c r="J46" s="9">
        <v>0.423449128121304</v>
      </c>
      <c r="K46" s="9">
        <v>0.637551415595576</v>
      </c>
      <c r="L46" s="9">
        <v>0.229524526680439</v>
      </c>
      <c r="M46" s="9">
        <v>0.761232702466073</v>
      </c>
      <c r="N46" s="9" t="s">
        <v>15</v>
      </c>
      <c r="O46" s="9" t="s">
        <v>15</v>
      </c>
      <c r="P46" s="9">
        <v>1.0</v>
      </c>
      <c r="Q46" s="9" t="s">
        <v>15</v>
      </c>
      <c r="R46" s="9">
        <v>0.051906478557948</v>
      </c>
      <c r="S46" s="9">
        <v>-0.230359905027523</v>
      </c>
      <c r="T46" s="9">
        <v>-0.168905725459272</v>
      </c>
      <c r="U46" s="9">
        <v>-0.0320604664771158</v>
      </c>
      <c r="V46" s="9">
        <v>0.198349839010885</v>
      </c>
      <c r="W46" s="9">
        <v>0.180573355374682</v>
      </c>
    </row>
    <row r="47">
      <c r="A47" s="222" t="s">
        <v>701</v>
      </c>
      <c r="B47" s="9" t="s">
        <v>15</v>
      </c>
      <c r="C47" s="9" t="s">
        <v>15</v>
      </c>
      <c r="D47" s="9" t="s">
        <v>15</v>
      </c>
      <c r="E47" s="9" t="s">
        <v>15</v>
      </c>
      <c r="F47" s="9" t="s">
        <v>15</v>
      </c>
      <c r="G47" s="9" t="s">
        <v>15</v>
      </c>
      <c r="H47" s="9" t="s">
        <v>15</v>
      </c>
      <c r="I47" s="9" t="s">
        <v>15</v>
      </c>
      <c r="J47" s="9" t="s">
        <v>15</v>
      </c>
      <c r="K47" s="9" t="s">
        <v>15</v>
      </c>
      <c r="L47" s="9" t="s">
        <v>15</v>
      </c>
      <c r="M47" s="9" t="s">
        <v>15</v>
      </c>
      <c r="N47" s="9" t="s">
        <v>15</v>
      </c>
      <c r="O47" s="9" t="s">
        <v>15</v>
      </c>
      <c r="P47" s="9" t="s">
        <v>15</v>
      </c>
      <c r="Q47" s="9" t="s">
        <v>15</v>
      </c>
      <c r="R47" s="9" t="s">
        <v>15</v>
      </c>
      <c r="S47" s="9" t="s">
        <v>15</v>
      </c>
      <c r="T47" s="9" t="s">
        <v>15</v>
      </c>
      <c r="U47" s="9" t="s">
        <v>15</v>
      </c>
      <c r="V47" s="9" t="s">
        <v>15</v>
      </c>
      <c r="W47" s="9" t="s">
        <v>15</v>
      </c>
    </row>
    <row r="48">
      <c r="A48" s="222" t="s">
        <v>702</v>
      </c>
      <c r="B48" s="9">
        <v>0.265689625891895</v>
      </c>
      <c r="C48" s="9">
        <v>-0.180587367326423</v>
      </c>
      <c r="D48" s="9">
        <v>-0.120138689737154</v>
      </c>
      <c r="E48" s="9">
        <v>-0.758922087011089</v>
      </c>
      <c r="F48" s="9">
        <v>0.512485077954549</v>
      </c>
      <c r="G48" s="9">
        <v>-0.384976968151201</v>
      </c>
      <c r="H48" s="9">
        <v>-0.0245218299925082</v>
      </c>
      <c r="I48" s="9">
        <v>0.898787507687175</v>
      </c>
      <c r="J48" s="9">
        <v>0.0907950464860621</v>
      </c>
      <c r="K48" s="9">
        <v>0.00395192294048845</v>
      </c>
      <c r="L48" s="9">
        <v>-0.115664889006089</v>
      </c>
      <c r="M48" s="9">
        <v>-0.370580524674724</v>
      </c>
      <c r="N48" s="9" t="s">
        <v>15</v>
      </c>
      <c r="O48" s="9" t="s">
        <v>15</v>
      </c>
      <c r="P48" s="9">
        <v>0.051906478557948</v>
      </c>
      <c r="Q48" s="9" t="s">
        <v>15</v>
      </c>
      <c r="R48" s="9">
        <v>1.0</v>
      </c>
      <c r="S48" s="9">
        <v>0.620271952226785</v>
      </c>
      <c r="T48" s="9">
        <v>0.608747751421953</v>
      </c>
      <c r="U48" s="9">
        <v>0.595211505286998</v>
      </c>
      <c r="V48" s="9">
        <v>0.263660600721827</v>
      </c>
      <c r="W48" s="9">
        <v>-0.155633327402432</v>
      </c>
    </row>
    <row r="49">
      <c r="A49" s="222" t="s">
        <v>703</v>
      </c>
      <c r="B49" s="9">
        <v>-0.608256810963269</v>
      </c>
      <c r="C49" s="9">
        <v>0.333290278196217</v>
      </c>
      <c r="D49" s="9">
        <v>-0.531620903737583</v>
      </c>
      <c r="E49" s="9">
        <v>-0.840936710451606</v>
      </c>
      <c r="F49" s="9">
        <v>-0.0793798948577721</v>
      </c>
      <c r="G49" s="9">
        <v>-0.726453258020564</v>
      </c>
      <c r="H49" s="9">
        <v>0.610948342890341</v>
      </c>
      <c r="I49" s="9">
        <v>0.4559576748541</v>
      </c>
      <c r="J49" s="9">
        <v>0.263242507241987</v>
      </c>
      <c r="K49" s="9">
        <v>0.474847565445729</v>
      </c>
      <c r="L49" s="9">
        <v>0.438344680190773</v>
      </c>
      <c r="M49" s="9">
        <v>-0.683582784355245</v>
      </c>
      <c r="N49" s="9" t="s">
        <v>15</v>
      </c>
      <c r="O49" s="9" t="s">
        <v>15</v>
      </c>
      <c r="P49" s="9">
        <v>-0.230359905027523</v>
      </c>
      <c r="Q49" s="9" t="s">
        <v>15</v>
      </c>
      <c r="R49" s="9">
        <v>0.620271952226785</v>
      </c>
      <c r="S49" s="9">
        <v>1.0</v>
      </c>
      <c r="T49" s="9">
        <v>0.972580632645738</v>
      </c>
      <c r="U49" s="9">
        <v>0.918737405371825</v>
      </c>
      <c r="V49" s="9">
        <v>0.707271268929441</v>
      </c>
      <c r="W49" s="9">
        <v>0.323231308751967</v>
      </c>
    </row>
    <row r="50">
      <c r="A50" s="222" t="s">
        <v>704</v>
      </c>
      <c r="B50" s="9">
        <v>-0.559600973293499</v>
      </c>
      <c r="C50" s="9">
        <v>0.255012507795659</v>
      </c>
      <c r="D50" s="9">
        <v>-0.93030604147008</v>
      </c>
      <c r="E50" s="9">
        <v>-0.906837237734872</v>
      </c>
      <c r="F50" s="9">
        <v>0.00632254420986908</v>
      </c>
      <c r="G50" s="9">
        <v>-0.587306157602481</v>
      </c>
      <c r="H50" s="9">
        <v>0.572795076404498</v>
      </c>
      <c r="I50" s="9">
        <v>0.410731138574511</v>
      </c>
      <c r="J50" s="9">
        <v>0.428403022504224</v>
      </c>
      <c r="K50" s="9">
        <v>0.416196153621513</v>
      </c>
      <c r="L50" s="9">
        <v>0.517473364325253</v>
      </c>
      <c r="M50" s="9">
        <v>-0.558228697130734</v>
      </c>
      <c r="N50" s="9" t="s">
        <v>15</v>
      </c>
      <c r="O50" s="9" t="s">
        <v>15</v>
      </c>
      <c r="P50" s="9">
        <v>-0.168905725459272</v>
      </c>
      <c r="Q50" s="9" t="s">
        <v>15</v>
      </c>
      <c r="R50" s="9">
        <v>0.608747751421953</v>
      </c>
      <c r="S50" s="9">
        <v>0.972580632645738</v>
      </c>
      <c r="T50" s="9">
        <v>1.0</v>
      </c>
      <c r="U50" s="9">
        <v>0.978298944293497</v>
      </c>
      <c r="V50" s="9">
        <v>0.745752095397851</v>
      </c>
      <c r="W50" s="9">
        <v>0.365322392124423</v>
      </c>
    </row>
    <row r="51">
      <c r="A51" s="222" t="s">
        <v>705</v>
      </c>
      <c r="B51" s="9">
        <v>-0.460591133207606</v>
      </c>
      <c r="C51" s="9">
        <v>0.181842803591474</v>
      </c>
      <c r="D51" s="9">
        <v>-0.911825232237517</v>
      </c>
      <c r="E51" s="9">
        <v>-0.946473707431309</v>
      </c>
      <c r="F51" s="9">
        <v>0.139011399851042</v>
      </c>
      <c r="G51" s="9">
        <v>-0.383505354148995</v>
      </c>
      <c r="H51" s="9">
        <v>0.557757767238313</v>
      </c>
      <c r="I51" s="9">
        <v>0.35888593645979</v>
      </c>
      <c r="J51" s="9">
        <v>0.579731442620725</v>
      </c>
      <c r="K51" s="9">
        <v>0.398410054905816</v>
      </c>
      <c r="L51" s="9">
        <v>0.569924074037108</v>
      </c>
      <c r="M51" s="9">
        <v>-0.398345201939503</v>
      </c>
      <c r="N51" s="9" t="s">
        <v>15</v>
      </c>
      <c r="O51" s="9" t="s">
        <v>15</v>
      </c>
      <c r="P51" s="9">
        <v>-0.0320604664771158</v>
      </c>
      <c r="Q51" s="9" t="s">
        <v>15</v>
      </c>
      <c r="R51" s="9">
        <v>0.595211505286998</v>
      </c>
      <c r="S51" s="9">
        <v>0.918737405371825</v>
      </c>
      <c r="T51" s="9">
        <v>0.978298944293497</v>
      </c>
      <c r="U51" s="9">
        <v>1.0</v>
      </c>
      <c r="V51" s="9">
        <v>0.810878332667707</v>
      </c>
      <c r="W51" s="9">
        <v>0.439955215863482</v>
      </c>
    </row>
    <row r="52">
      <c r="A52" s="222" t="s">
        <v>706</v>
      </c>
      <c r="B52" s="9">
        <v>-0.631189438865282</v>
      </c>
      <c r="C52" s="9">
        <v>0.0249217224497106</v>
      </c>
      <c r="D52" s="9">
        <v>-0.937891405970605</v>
      </c>
      <c r="E52" s="9">
        <v>-0.992709981627815</v>
      </c>
      <c r="F52" s="9">
        <v>-0.0707054407811323</v>
      </c>
      <c r="G52" s="9">
        <v>-0.184660908815747</v>
      </c>
      <c r="H52" s="9">
        <v>0.744483906405063</v>
      </c>
      <c r="I52" s="9">
        <v>0.307588384128089</v>
      </c>
      <c r="J52" s="9">
        <v>0.755186289576399</v>
      </c>
      <c r="K52" s="9">
        <v>0.457363919834657</v>
      </c>
      <c r="L52" s="9">
        <v>0.499520012011969</v>
      </c>
      <c r="M52" s="9">
        <v>-0.367756486530921</v>
      </c>
      <c r="N52" s="9" t="s">
        <v>15</v>
      </c>
      <c r="O52" s="9" t="s">
        <v>15</v>
      </c>
      <c r="P52" s="9">
        <v>0.198349839010885</v>
      </c>
      <c r="Q52" s="9" t="s">
        <v>15</v>
      </c>
      <c r="R52" s="9">
        <v>0.263660600721827</v>
      </c>
      <c r="S52" s="9">
        <v>0.707271268929441</v>
      </c>
      <c r="T52" s="9">
        <v>0.745752095397851</v>
      </c>
      <c r="U52" s="9">
        <v>0.810878332667707</v>
      </c>
      <c r="V52" s="9">
        <v>1.0</v>
      </c>
      <c r="W52" s="9">
        <v>0.855428350257495</v>
      </c>
    </row>
    <row r="53">
      <c r="A53" s="222" t="s">
        <v>707</v>
      </c>
      <c r="B53" s="9">
        <v>-0.939385254911608</v>
      </c>
      <c r="C53" s="9">
        <v>-0.140169469436796</v>
      </c>
      <c r="D53" s="9">
        <v>-0.561493097828086</v>
      </c>
      <c r="E53" s="9">
        <v>-0.418412853923799</v>
      </c>
      <c r="F53" s="9">
        <v>-0.340641757309517</v>
      </c>
      <c r="G53" s="9">
        <v>0.589861143956211</v>
      </c>
      <c r="H53" s="9">
        <v>0.683833496898155</v>
      </c>
      <c r="I53" s="9">
        <v>0.316377937221147</v>
      </c>
      <c r="J53" s="9">
        <v>0.787935904610131</v>
      </c>
      <c r="K53" s="9">
        <v>0.281651061738111</v>
      </c>
      <c r="L53" s="9">
        <v>0.261518441873337</v>
      </c>
      <c r="M53" s="9">
        <v>-0.354641839073697</v>
      </c>
      <c r="N53" s="9" t="s">
        <v>15</v>
      </c>
      <c r="O53" s="9" t="s">
        <v>15</v>
      </c>
      <c r="P53" s="9">
        <v>0.180573355374682</v>
      </c>
      <c r="Q53" s="9" t="s">
        <v>15</v>
      </c>
      <c r="R53" s="9">
        <v>-0.155633327402432</v>
      </c>
      <c r="S53" s="9">
        <v>0.323231308751967</v>
      </c>
      <c r="T53" s="9">
        <v>0.365322392124423</v>
      </c>
      <c r="U53" s="9">
        <v>0.439955215863482</v>
      </c>
      <c r="V53" s="9">
        <v>0.855428350257495</v>
      </c>
      <c r="W53" s="9">
        <v>1.0</v>
      </c>
    </row>
    <row r="54">
      <c r="B54" s="223"/>
      <c r="C54" s="223"/>
      <c r="D54" s="223"/>
      <c r="E54" s="223"/>
      <c r="F54" s="223"/>
      <c r="G54" s="223"/>
      <c r="I54" s="223"/>
      <c r="K54" s="223"/>
      <c r="L54" s="223"/>
      <c r="M54" s="223"/>
    </row>
    <row r="55">
      <c r="B55" s="223"/>
      <c r="C55" s="223"/>
      <c r="D55" s="223"/>
      <c r="E55" s="223"/>
      <c r="F55" s="223"/>
      <c r="G55" s="223"/>
      <c r="H55" s="223"/>
      <c r="K55" s="223"/>
      <c r="L55" s="223"/>
    </row>
    <row r="56">
      <c r="K56" s="223"/>
    </row>
    <row r="57">
      <c r="A57" s="9" t="s">
        <v>709</v>
      </c>
      <c r="B57" s="222" t="s">
        <v>686</v>
      </c>
      <c r="C57" s="222" t="s">
        <v>687</v>
      </c>
      <c r="D57" s="222" t="s">
        <v>688</v>
      </c>
      <c r="E57" s="222" t="s">
        <v>689</v>
      </c>
      <c r="F57" s="222" t="s">
        <v>690</v>
      </c>
      <c r="G57" s="222" t="s">
        <v>691</v>
      </c>
      <c r="H57" s="222" t="s">
        <v>692</v>
      </c>
      <c r="I57" s="222" t="s">
        <v>693</v>
      </c>
      <c r="J57" s="222" t="s">
        <v>694</v>
      </c>
      <c r="K57" s="222" t="s">
        <v>695</v>
      </c>
      <c r="L57" s="222" t="s">
        <v>696</v>
      </c>
      <c r="M57" s="222" t="s">
        <v>697</v>
      </c>
      <c r="N57" s="222" t="s">
        <v>698</v>
      </c>
      <c r="O57" s="222" t="s">
        <v>699</v>
      </c>
      <c r="P57" s="222" t="s">
        <v>700</v>
      </c>
      <c r="Q57" s="222" t="s">
        <v>701</v>
      </c>
      <c r="R57" s="222" t="s">
        <v>702</v>
      </c>
      <c r="S57" s="222" t="s">
        <v>703</v>
      </c>
      <c r="T57" s="222" t="s">
        <v>704</v>
      </c>
      <c r="U57" s="222" t="s">
        <v>705</v>
      </c>
      <c r="V57" s="222" t="s">
        <v>706</v>
      </c>
      <c r="W57" s="222" t="s">
        <v>707</v>
      </c>
    </row>
    <row r="58">
      <c r="A58" s="224" t="s">
        <v>686</v>
      </c>
      <c r="B58" s="225">
        <v>1.0</v>
      </c>
      <c r="C58" s="225">
        <v>0.333333333333333</v>
      </c>
      <c r="D58" s="225">
        <v>1.0</v>
      </c>
      <c r="E58" s="225">
        <v>1.0</v>
      </c>
      <c r="F58" s="225">
        <v>0.333333333333333</v>
      </c>
      <c r="G58" s="226">
        <v>1.0</v>
      </c>
      <c r="H58" s="225">
        <v>0.333333333333333</v>
      </c>
      <c r="I58" s="225">
        <v>0.333333333333333</v>
      </c>
      <c r="J58" s="226">
        <v>0.333333333333333</v>
      </c>
      <c r="K58" s="225">
        <v>1.0</v>
      </c>
      <c r="L58" s="225">
        <v>1.0</v>
      </c>
      <c r="M58" s="225">
        <v>1.0</v>
      </c>
      <c r="N58" s="226" t="s">
        <v>15</v>
      </c>
      <c r="O58" s="226" t="s">
        <v>15</v>
      </c>
      <c r="P58" s="226">
        <v>0.75</v>
      </c>
      <c r="Q58" s="226" t="s">
        <v>15</v>
      </c>
      <c r="R58" s="226">
        <v>1.0</v>
      </c>
      <c r="S58" s="226">
        <v>0.333333333333333</v>
      </c>
      <c r="T58" s="226">
        <v>0.333333333333333</v>
      </c>
      <c r="U58" s="226">
        <v>0.333333333333333</v>
      </c>
      <c r="V58" s="226">
        <v>0.333333333333333</v>
      </c>
      <c r="W58" s="226">
        <v>0.0833333333333333</v>
      </c>
      <c r="X58" s="227"/>
    </row>
    <row r="59">
      <c r="A59" s="224" t="s">
        <v>687</v>
      </c>
      <c r="B59" s="226">
        <v>0.333333333333333</v>
      </c>
      <c r="C59" s="225">
        <v>1.0</v>
      </c>
      <c r="D59" s="225">
        <v>1.0</v>
      </c>
      <c r="E59" s="225">
        <v>0.75</v>
      </c>
      <c r="F59" s="225">
        <v>0.906349206349206</v>
      </c>
      <c r="G59" s="225">
        <v>1.0</v>
      </c>
      <c r="H59" s="225">
        <v>0.419444444444444</v>
      </c>
      <c r="I59" s="225">
        <v>0.95</v>
      </c>
      <c r="J59" s="226">
        <v>0.683333333333333</v>
      </c>
      <c r="K59" s="225">
        <v>0.45</v>
      </c>
      <c r="L59" s="225">
        <v>0.683333333333333</v>
      </c>
      <c r="M59" s="225">
        <v>1.0</v>
      </c>
      <c r="N59" s="226" t="s">
        <v>15</v>
      </c>
      <c r="O59" s="226" t="s">
        <v>15</v>
      </c>
      <c r="P59" s="226">
        <v>0.395634920634921</v>
      </c>
      <c r="Q59" s="226" t="s">
        <v>15</v>
      </c>
      <c r="R59" s="226">
        <v>0.355555555555556</v>
      </c>
      <c r="S59" s="226">
        <v>0.444444444444444</v>
      </c>
      <c r="T59" s="226">
        <v>0.906349206349206</v>
      </c>
      <c r="U59" s="226">
        <v>0.59484126984127</v>
      </c>
      <c r="V59" s="226">
        <v>0.59484126984127</v>
      </c>
      <c r="W59" s="226">
        <v>0.782539682539683</v>
      </c>
      <c r="X59" s="227"/>
    </row>
    <row r="60">
      <c r="A60" s="224" t="s">
        <v>688</v>
      </c>
      <c r="B60" s="225">
        <v>1.0</v>
      </c>
      <c r="C60" s="226">
        <v>1.0</v>
      </c>
      <c r="D60" s="225">
        <v>1.0</v>
      </c>
      <c r="E60" s="225">
        <v>0.333333333333333</v>
      </c>
      <c r="F60" s="225">
        <v>0.916666666666667</v>
      </c>
      <c r="G60" s="225">
        <v>1.0</v>
      </c>
      <c r="H60" s="225">
        <v>0.333333333333333</v>
      </c>
      <c r="I60" s="225">
        <v>1.0</v>
      </c>
      <c r="J60" s="226">
        <v>1.0</v>
      </c>
      <c r="K60" s="225">
        <v>1.0</v>
      </c>
      <c r="L60" s="225">
        <v>1.0</v>
      </c>
      <c r="M60" s="225">
        <v>1.0</v>
      </c>
      <c r="N60" s="226" t="s">
        <v>15</v>
      </c>
      <c r="O60" s="226" t="s">
        <v>15</v>
      </c>
      <c r="P60" s="226">
        <v>1.0</v>
      </c>
      <c r="Q60" s="226" t="s">
        <v>15</v>
      </c>
      <c r="R60" s="226">
        <v>1.0</v>
      </c>
      <c r="S60" s="226">
        <v>0.416666666666667</v>
      </c>
      <c r="T60" s="226">
        <v>0.0833333333333333</v>
      </c>
      <c r="U60" s="226">
        <v>0.333333333333333</v>
      </c>
      <c r="V60" s="226">
        <v>0.333333333333333</v>
      </c>
      <c r="W60" s="226">
        <v>0.916666666666667</v>
      </c>
      <c r="X60" s="227"/>
    </row>
    <row r="61">
      <c r="A61" s="224" t="s">
        <v>689</v>
      </c>
      <c r="B61" s="225">
        <v>1.0</v>
      </c>
      <c r="C61" s="225">
        <v>0.75</v>
      </c>
      <c r="D61" s="226">
        <v>0.333333333333333</v>
      </c>
      <c r="E61" s="225">
        <v>1.0</v>
      </c>
      <c r="F61" s="225">
        <v>1.0</v>
      </c>
      <c r="G61" s="225">
        <v>1.0</v>
      </c>
      <c r="H61" s="225">
        <v>0.333333333333333</v>
      </c>
      <c r="I61" s="225">
        <v>1.0</v>
      </c>
      <c r="J61" s="226">
        <v>1.0</v>
      </c>
      <c r="K61" s="225">
        <v>1.0</v>
      </c>
      <c r="L61" s="225">
        <v>1.0</v>
      </c>
      <c r="M61" s="225">
        <v>1.0</v>
      </c>
      <c r="N61" s="226" t="s">
        <v>15</v>
      </c>
      <c r="O61" s="226" t="s">
        <v>15</v>
      </c>
      <c r="P61" s="226">
        <v>0.75</v>
      </c>
      <c r="Q61" s="226" t="s">
        <v>15</v>
      </c>
      <c r="R61" s="226">
        <v>1.0</v>
      </c>
      <c r="S61" s="226">
        <v>0.333333333333333</v>
      </c>
      <c r="T61" s="226">
        <v>0.0833333333333333</v>
      </c>
      <c r="U61" s="226">
        <v>0.0833333333333333</v>
      </c>
      <c r="V61" s="226">
        <v>0.0833333333333333</v>
      </c>
      <c r="W61" s="226">
        <v>0.916666666666667</v>
      </c>
      <c r="X61" s="227"/>
    </row>
    <row r="62">
      <c r="A62" s="224" t="s">
        <v>690</v>
      </c>
      <c r="B62" s="225">
        <v>0.333333333333333</v>
      </c>
      <c r="C62" s="225">
        <v>0.906349206349206</v>
      </c>
      <c r="D62" s="225">
        <v>0.916666666666667</v>
      </c>
      <c r="E62" s="226">
        <v>1.0</v>
      </c>
      <c r="F62" s="225">
        <v>1.0</v>
      </c>
      <c r="G62" s="225">
        <v>0.75</v>
      </c>
      <c r="H62" s="225">
        <v>0.919444444444444</v>
      </c>
      <c r="I62" s="225">
        <v>0.683333333333333</v>
      </c>
      <c r="J62" s="226">
        <v>0.0833333333333333</v>
      </c>
      <c r="K62" s="225">
        <v>0.233333333333333</v>
      </c>
      <c r="L62" s="225">
        <v>0.95</v>
      </c>
      <c r="M62" s="226">
        <v>0.45</v>
      </c>
      <c r="N62" s="226" t="s">
        <v>15</v>
      </c>
      <c r="O62" s="226" t="s">
        <v>15</v>
      </c>
      <c r="P62" s="226">
        <v>0.497619047619048</v>
      </c>
      <c r="Q62" s="226" t="s">
        <v>15</v>
      </c>
      <c r="R62" s="226">
        <v>0.497222222222222</v>
      </c>
      <c r="S62" s="226">
        <v>0.906349206349206</v>
      </c>
      <c r="T62" s="226">
        <v>1.0</v>
      </c>
      <c r="U62" s="226">
        <v>0.83968253968254</v>
      </c>
      <c r="V62" s="226">
        <v>0.83968253968254</v>
      </c>
      <c r="W62" s="226">
        <v>0.444444444444444</v>
      </c>
      <c r="X62" s="227"/>
    </row>
    <row r="63">
      <c r="A63" s="224" t="s">
        <v>691</v>
      </c>
      <c r="B63" s="225">
        <v>1.0</v>
      </c>
      <c r="C63" s="225">
        <v>1.0</v>
      </c>
      <c r="D63" s="225">
        <v>1.0</v>
      </c>
      <c r="E63" s="225">
        <v>1.0</v>
      </c>
      <c r="F63" s="226">
        <v>0.75</v>
      </c>
      <c r="G63" s="225">
        <v>1.0</v>
      </c>
      <c r="H63" s="225">
        <v>0.75</v>
      </c>
      <c r="I63" s="225">
        <v>1.0</v>
      </c>
      <c r="J63" s="226">
        <v>1.0</v>
      </c>
      <c r="K63" s="225">
        <v>1.0</v>
      </c>
      <c r="L63" s="225">
        <v>1.0</v>
      </c>
      <c r="M63" s="226">
        <v>0.333333333333333</v>
      </c>
      <c r="N63" s="226" t="s">
        <v>15</v>
      </c>
      <c r="O63" s="226" t="s">
        <v>15</v>
      </c>
      <c r="P63" s="226">
        <v>0.416666666666667</v>
      </c>
      <c r="Q63" s="226" t="s">
        <v>15</v>
      </c>
      <c r="R63" s="226">
        <v>0.75</v>
      </c>
      <c r="S63" s="226">
        <v>0.333333333333333</v>
      </c>
      <c r="T63" s="226">
        <v>0.75</v>
      </c>
      <c r="U63" s="226">
        <v>0.916666666666667</v>
      </c>
      <c r="V63" s="226">
        <v>0.916666666666667</v>
      </c>
      <c r="W63" s="226">
        <v>0.75</v>
      </c>
      <c r="X63" s="227"/>
    </row>
    <row r="64">
      <c r="A64" s="224" t="s">
        <v>692</v>
      </c>
      <c r="B64" s="225">
        <v>0.333333333333333</v>
      </c>
      <c r="C64" s="225">
        <v>0.419444444444444</v>
      </c>
      <c r="D64" s="225">
        <v>0.333333333333333</v>
      </c>
      <c r="E64" s="225">
        <v>0.333333333333333</v>
      </c>
      <c r="F64" s="225">
        <v>0.919444444444444</v>
      </c>
      <c r="G64" s="226">
        <v>0.75</v>
      </c>
      <c r="H64" s="225">
        <v>1.0</v>
      </c>
      <c r="I64" s="225">
        <v>0.75</v>
      </c>
      <c r="J64" s="226">
        <v>1.0</v>
      </c>
      <c r="K64" s="225">
        <v>0.683333333333333</v>
      </c>
      <c r="L64" s="225">
        <v>0.35</v>
      </c>
      <c r="M64" s="226">
        <v>0.75</v>
      </c>
      <c r="N64" s="226" t="s">
        <v>15</v>
      </c>
      <c r="O64" s="226" t="s">
        <v>15</v>
      </c>
      <c r="P64" s="226">
        <v>0.83968253968254</v>
      </c>
      <c r="Q64" s="226" t="s">
        <v>15</v>
      </c>
      <c r="R64" s="226">
        <v>0.919444444444444</v>
      </c>
      <c r="S64" s="226">
        <v>0.00674603174603175</v>
      </c>
      <c r="T64" s="226">
        <v>0.0123015873015873</v>
      </c>
      <c r="U64" s="226">
        <v>0.048015873015873</v>
      </c>
      <c r="V64" s="226">
        <v>0.0880952380952381</v>
      </c>
      <c r="W64" s="226">
        <v>1.0</v>
      </c>
      <c r="X64" s="227"/>
    </row>
    <row r="65">
      <c r="A65" s="224" t="s">
        <v>693</v>
      </c>
      <c r="B65" s="225">
        <v>0.333333333333333</v>
      </c>
      <c r="C65" s="225">
        <v>0.95</v>
      </c>
      <c r="D65" s="225">
        <v>1.0</v>
      </c>
      <c r="E65" s="225">
        <v>1.0</v>
      </c>
      <c r="F65" s="225">
        <v>0.683333333333333</v>
      </c>
      <c r="G65" s="225">
        <v>1.0</v>
      </c>
      <c r="H65" s="226">
        <v>0.75</v>
      </c>
      <c r="I65" s="225">
        <v>1.0</v>
      </c>
      <c r="J65" s="226">
        <v>0.75</v>
      </c>
      <c r="K65" s="225">
        <v>0.783333333333333</v>
      </c>
      <c r="L65" s="225">
        <v>0.516666666666667</v>
      </c>
      <c r="M65" s="225">
        <v>0.0833333333333333</v>
      </c>
      <c r="N65" s="226" t="s">
        <v>15</v>
      </c>
      <c r="O65" s="226" t="s">
        <v>15</v>
      </c>
      <c r="P65" s="226">
        <v>0.45</v>
      </c>
      <c r="Q65" s="226" t="s">
        <v>15</v>
      </c>
      <c r="R65" s="226">
        <v>0.0833333333333333</v>
      </c>
      <c r="S65" s="226">
        <v>0.683333333333333</v>
      </c>
      <c r="T65" s="226">
        <v>0.683333333333333</v>
      </c>
      <c r="U65" s="226">
        <v>0.516666666666667</v>
      </c>
      <c r="V65" s="226">
        <v>0.516666666666667</v>
      </c>
      <c r="W65" s="226">
        <v>1.0</v>
      </c>
      <c r="X65" s="227"/>
    </row>
    <row r="66">
      <c r="A66" s="224" t="s">
        <v>694</v>
      </c>
      <c r="B66" s="225">
        <v>0.333333333333333</v>
      </c>
      <c r="C66" s="225">
        <v>0.683333333333333</v>
      </c>
      <c r="D66" s="225">
        <v>1.0</v>
      </c>
      <c r="E66" s="225">
        <v>1.0</v>
      </c>
      <c r="F66" s="225">
        <v>0.0833333333333333</v>
      </c>
      <c r="G66" s="225">
        <v>1.0</v>
      </c>
      <c r="H66" s="225">
        <v>1.0</v>
      </c>
      <c r="I66" s="226">
        <v>0.75</v>
      </c>
      <c r="J66" s="226">
        <v>1.0</v>
      </c>
      <c r="K66" s="225">
        <v>0.0833333333333333</v>
      </c>
      <c r="L66" s="225">
        <v>0.75</v>
      </c>
      <c r="M66" s="226">
        <v>0.683333333333333</v>
      </c>
      <c r="N66" s="226" t="s">
        <v>15</v>
      </c>
      <c r="O66" s="226" t="s">
        <v>15</v>
      </c>
      <c r="P66" s="226">
        <v>0.233333333333333</v>
      </c>
      <c r="Q66" s="226" t="s">
        <v>15</v>
      </c>
      <c r="R66" s="226">
        <v>1.0</v>
      </c>
      <c r="S66" s="226">
        <v>0.783333333333333</v>
      </c>
      <c r="T66" s="226">
        <v>0.45</v>
      </c>
      <c r="U66" s="226">
        <v>0.45</v>
      </c>
      <c r="V66" s="226">
        <v>0.45</v>
      </c>
      <c r="W66" s="226">
        <v>0.683333333333333</v>
      </c>
      <c r="X66" s="227"/>
    </row>
    <row r="67">
      <c r="A67" s="224" t="s">
        <v>695</v>
      </c>
      <c r="B67" s="226">
        <v>1.0</v>
      </c>
      <c r="C67" s="226">
        <v>0.45</v>
      </c>
      <c r="D67" s="226">
        <v>1.0</v>
      </c>
      <c r="E67" s="226">
        <v>1.0</v>
      </c>
      <c r="F67" s="226">
        <v>0.233333333333333</v>
      </c>
      <c r="G67" s="226">
        <v>1.0</v>
      </c>
      <c r="H67" s="226">
        <v>0.683333333333333</v>
      </c>
      <c r="I67" s="226">
        <v>0.783333333333333</v>
      </c>
      <c r="J67" s="226">
        <v>0.0833333333333333</v>
      </c>
      <c r="K67" s="226">
        <v>1.0</v>
      </c>
      <c r="L67" s="226">
        <v>0.497222222222222</v>
      </c>
      <c r="M67" s="226">
        <v>0.75</v>
      </c>
      <c r="N67" s="226" t="s">
        <v>15</v>
      </c>
      <c r="O67" s="226" t="s">
        <v>15</v>
      </c>
      <c r="P67" s="226">
        <v>0.0166666666666667</v>
      </c>
      <c r="Q67" s="226" t="s">
        <v>15</v>
      </c>
      <c r="R67" s="226">
        <v>0.233333333333333</v>
      </c>
      <c r="S67" s="226">
        <v>0.175</v>
      </c>
      <c r="T67" s="226">
        <v>0.241666666666667</v>
      </c>
      <c r="U67" s="226">
        <v>0.297222222222222</v>
      </c>
      <c r="V67" s="226">
        <v>0.241666666666667</v>
      </c>
      <c r="W67" s="226">
        <v>0.0583333333333333</v>
      </c>
      <c r="X67" s="227"/>
    </row>
    <row r="68">
      <c r="A68" s="224" t="s">
        <v>696</v>
      </c>
      <c r="B68" s="225">
        <v>1.0</v>
      </c>
      <c r="C68" s="225">
        <v>0.683333333333333</v>
      </c>
      <c r="D68" s="225">
        <v>1.0</v>
      </c>
      <c r="E68" s="225">
        <v>1.0</v>
      </c>
      <c r="F68" s="225">
        <v>0.95</v>
      </c>
      <c r="G68" s="225">
        <v>1.0</v>
      </c>
      <c r="H68" s="225">
        <v>0.35</v>
      </c>
      <c r="I68" s="225">
        <v>0.516666666666667</v>
      </c>
      <c r="J68" s="226">
        <v>0.75</v>
      </c>
      <c r="K68" s="226">
        <v>0.497222222222222</v>
      </c>
      <c r="L68" s="225">
        <v>1.0</v>
      </c>
      <c r="M68" s="225">
        <v>0.75</v>
      </c>
      <c r="N68" s="226" t="s">
        <v>15</v>
      </c>
      <c r="O68" s="226" t="s">
        <v>15</v>
      </c>
      <c r="P68" s="226">
        <v>0.563888888888889</v>
      </c>
      <c r="Q68" s="226" t="s">
        <v>15</v>
      </c>
      <c r="R68" s="226">
        <v>0.683333333333333</v>
      </c>
      <c r="S68" s="226">
        <v>0.175</v>
      </c>
      <c r="T68" s="226">
        <v>0.297222222222222</v>
      </c>
      <c r="U68" s="226">
        <v>0.419444444444444</v>
      </c>
      <c r="V68" s="226">
        <v>0.297222222222222</v>
      </c>
      <c r="W68" s="226">
        <v>0.563888888888889</v>
      </c>
      <c r="X68" s="227"/>
    </row>
    <row r="69">
      <c r="A69" s="224" t="s">
        <v>697</v>
      </c>
      <c r="B69" s="225">
        <v>1.0</v>
      </c>
      <c r="C69" s="225">
        <v>1.0</v>
      </c>
      <c r="D69" s="225">
        <v>1.0</v>
      </c>
      <c r="E69" s="225">
        <v>1.0</v>
      </c>
      <c r="F69" s="225">
        <v>0.45</v>
      </c>
      <c r="G69" s="225">
        <v>0.333333333333333</v>
      </c>
      <c r="H69" s="225">
        <v>0.75</v>
      </c>
      <c r="I69" s="225">
        <v>0.0833333333333333</v>
      </c>
      <c r="J69" s="226">
        <v>0.683333333333333</v>
      </c>
      <c r="K69" s="225">
        <v>0.75</v>
      </c>
      <c r="L69" s="226">
        <v>0.75</v>
      </c>
      <c r="M69" s="225">
        <v>1.0</v>
      </c>
      <c r="N69" s="226" t="s">
        <v>15</v>
      </c>
      <c r="O69" s="226" t="s">
        <v>15</v>
      </c>
      <c r="P69" s="226">
        <v>0.133333333333333</v>
      </c>
      <c r="Q69" s="226" t="s">
        <v>15</v>
      </c>
      <c r="R69" s="226">
        <v>0.75</v>
      </c>
      <c r="S69" s="226">
        <v>0.233333333333333</v>
      </c>
      <c r="T69" s="226">
        <v>0.516666666666667</v>
      </c>
      <c r="U69" s="226">
        <v>0.516666666666667</v>
      </c>
      <c r="V69" s="226">
        <v>0.516666666666667</v>
      </c>
      <c r="W69" s="226">
        <v>0.783333333333333</v>
      </c>
      <c r="X69" s="227"/>
    </row>
    <row r="70">
      <c r="A70" s="224" t="s">
        <v>698</v>
      </c>
      <c r="B70" s="225" t="s">
        <v>15</v>
      </c>
      <c r="C70" s="225" t="s">
        <v>15</v>
      </c>
      <c r="D70" s="225" t="s">
        <v>15</v>
      </c>
      <c r="E70" s="226" t="s">
        <v>15</v>
      </c>
      <c r="F70" s="226" t="s">
        <v>15</v>
      </c>
      <c r="G70" s="226" t="s">
        <v>15</v>
      </c>
      <c r="H70" s="225" t="s">
        <v>15</v>
      </c>
      <c r="I70" s="226" t="s">
        <v>15</v>
      </c>
      <c r="J70" s="226" t="s">
        <v>15</v>
      </c>
      <c r="K70" s="225" t="s">
        <v>15</v>
      </c>
      <c r="L70" s="225" t="s">
        <v>15</v>
      </c>
      <c r="M70" s="226" t="s">
        <v>15</v>
      </c>
      <c r="N70" s="226" t="s">
        <v>15</v>
      </c>
      <c r="O70" s="226" t="s">
        <v>15</v>
      </c>
      <c r="P70" s="226" t="s">
        <v>15</v>
      </c>
      <c r="Q70" s="226" t="s">
        <v>15</v>
      </c>
      <c r="R70" s="226" t="s">
        <v>15</v>
      </c>
      <c r="S70" s="226" t="s">
        <v>15</v>
      </c>
      <c r="T70" s="226" t="s">
        <v>15</v>
      </c>
      <c r="U70" s="226" t="s">
        <v>15</v>
      </c>
      <c r="V70" s="226" t="s">
        <v>15</v>
      </c>
      <c r="W70" s="226" t="s">
        <v>15</v>
      </c>
      <c r="X70" s="227"/>
    </row>
    <row r="71">
      <c r="A71" s="224" t="s">
        <v>699</v>
      </c>
      <c r="B71" s="226" t="s">
        <v>15</v>
      </c>
      <c r="C71" s="226" t="s">
        <v>15</v>
      </c>
      <c r="D71" s="226" t="s">
        <v>15</v>
      </c>
      <c r="E71" s="226" t="s">
        <v>15</v>
      </c>
      <c r="F71" s="226" t="s">
        <v>15</v>
      </c>
      <c r="G71" s="226" t="s">
        <v>15</v>
      </c>
      <c r="H71" s="226" t="s">
        <v>15</v>
      </c>
      <c r="I71" s="226" t="s">
        <v>15</v>
      </c>
      <c r="J71" s="226" t="s">
        <v>15</v>
      </c>
      <c r="K71" s="226" t="s">
        <v>15</v>
      </c>
      <c r="L71" s="226" t="s">
        <v>15</v>
      </c>
      <c r="M71" s="226" t="s">
        <v>15</v>
      </c>
      <c r="N71" s="226" t="s">
        <v>15</v>
      </c>
      <c r="O71" s="226" t="s">
        <v>15</v>
      </c>
      <c r="P71" s="226" t="s">
        <v>15</v>
      </c>
      <c r="Q71" s="226" t="s">
        <v>15</v>
      </c>
      <c r="R71" s="226" t="s">
        <v>15</v>
      </c>
      <c r="S71" s="226" t="s">
        <v>15</v>
      </c>
      <c r="T71" s="226" t="s">
        <v>15</v>
      </c>
      <c r="U71" s="226" t="s">
        <v>15</v>
      </c>
      <c r="V71" s="226" t="s">
        <v>15</v>
      </c>
      <c r="W71" s="226" t="s">
        <v>15</v>
      </c>
      <c r="X71" s="227"/>
    </row>
    <row r="72">
      <c r="A72" s="224" t="s">
        <v>700</v>
      </c>
      <c r="B72" s="226">
        <v>0.75</v>
      </c>
      <c r="C72" s="226">
        <v>0.395634920634921</v>
      </c>
      <c r="D72" s="226">
        <v>1.0</v>
      </c>
      <c r="E72" s="226">
        <v>0.75</v>
      </c>
      <c r="F72" s="226">
        <v>0.497619047619048</v>
      </c>
      <c r="G72" s="226">
        <v>0.416666666666667</v>
      </c>
      <c r="H72" s="226">
        <v>0.83968253968254</v>
      </c>
      <c r="I72" s="226">
        <v>0.45</v>
      </c>
      <c r="J72" s="226">
        <v>0.233333333333333</v>
      </c>
      <c r="K72" s="226">
        <v>0.0166666666666667</v>
      </c>
      <c r="L72" s="226">
        <v>0.563888888888889</v>
      </c>
      <c r="M72" s="226">
        <v>0.133333333333333</v>
      </c>
      <c r="N72" s="226" t="s">
        <v>15</v>
      </c>
      <c r="O72" s="226" t="s">
        <v>15</v>
      </c>
      <c r="P72" s="226">
        <v>1.0</v>
      </c>
      <c r="Q72" s="226" t="s">
        <v>15</v>
      </c>
      <c r="R72" s="226">
        <v>0.83968253968254</v>
      </c>
      <c r="S72" s="226">
        <v>0.793005952380952</v>
      </c>
      <c r="T72" s="226">
        <v>0.793005952380952</v>
      </c>
      <c r="U72" s="226">
        <v>0.582142857142857</v>
      </c>
      <c r="V72" s="226">
        <v>0.427876984126984</v>
      </c>
      <c r="W72" s="226">
        <v>0.299206349206349</v>
      </c>
      <c r="X72" s="227"/>
    </row>
    <row r="73">
      <c r="A73" s="224" t="s">
        <v>701</v>
      </c>
      <c r="B73" s="226" t="s">
        <v>15</v>
      </c>
      <c r="C73" s="226" t="s">
        <v>15</v>
      </c>
      <c r="D73" s="226" t="s">
        <v>15</v>
      </c>
      <c r="E73" s="226" t="s">
        <v>15</v>
      </c>
      <c r="F73" s="226" t="s">
        <v>15</v>
      </c>
      <c r="G73" s="226" t="s">
        <v>15</v>
      </c>
      <c r="H73" s="226" t="s">
        <v>15</v>
      </c>
      <c r="I73" s="226" t="s">
        <v>15</v>
      </c>
      <c r="J73" s="226" t="s">
        <v>15</v>
      </c>
      <c r="K73" s="226" t="s">
        <v>15</v>
      </c>
      <c r="L73" s="226" t="s">
        <v>15</v>
      </c>
      <c r="M73" s="226" t="s">
        <v>15</v>
      </c>
      <c r="N73" s="226" t="s">
        <v>15</v>
      </c>
      <c r="O73" s="226" t="s">
        <v>15</v>
      </c>
      <c r="P73" s="226" t="s">
        <v>15</v>
      </c>
      <c r="Q73" s="226" t="s">
        <v>15</v>
      </c>
      <c r="R73" s="226" t="s">
        <v>15</v>
      </c>
      <c r="S73" s="226" t="s">
        <v>15</v>
      </c>
      <c r="T73" s="226" t="s">
        <v>15</v>
      </c>
      <c r="U73" s="226" t="s">
        <v>15</v>
      </c>
      <c r="V73" s="226" t="s">
        <v>15</v>
      </c>
      <c r="W73" s="226" t="s">
        <v>15</v>
      </c>
      <c r="X73" s="227"/>
    </row>
    <row r="74">
      <c r="A74" s="224" t="s">
        <v>702</v>
      </c>
      <c r="B74" s="226">
        <v>1.0</v>
      </c>
      <c r="C74" s="226">
        <v>0.355555555555556</v>
      </c>
      <c r="D74" s="226">
        <v>1.0</v>
      </c>
      <c r="E74" s="226">
        <v>1.0</v>
      </c>
      <c r="F74" s="226">
        <v>0.497222222222222</v>
      </c>
      <c r="G74" s="226">
        <v>0.75</v>
      </c>
      <c r="H74" s="226">
        <v>0.919444444444444</v>
      </c>
      <c r="I74" s="226">
        <v>0.0833333333333333</v>
      </c>
      <c r="J74" s="226">
        <v>1.0</v>
      </c>
      <c r="K74" s="226">
        <v>0.233333333333333</v>
      </c>
      <c r="L74" s="226">
        <v>0.683333333333333</v>
      </c>
      <c r="M74" s="226">
        <v>0.75</v>
      </c>
      <c r="N74" s="226" t="s">
        <v>15</v>
      </c>
      <c r="O74" s="226" t="s">
        <v>15</v>
      </c>
      <c r="P74" s="226">
        <v>0.83968253968254</v>
      </c>
      <c r="Q74" s="226" t="s">
        <v>15</v>
      </c>
      <c r="R74" s="226">
        <v>1.0</v>
      </c>
      <c r="S74" s="226">
        <v>0.59484126984127</v>
      </c>
      <c r="T74" s="226">
        <v>0.713095238095238</v>
      </c>
      <c r="U74" s="226">
        <v>0.963492063492064</v>
      </c>
      <c r="V74" s="226">
        <v>1.0</v>
      </c>
      <c r="W74" s="226">
        <v>0.2</v>
      </c>
      <c r="X74" s="227"/>
    </row>
    <row r="75">
      <c r="A75" s="224" t="s">
        <v>703</v>
      </c>
      <c r="B75" s="226">
        <v>0.333333333333333</v>
      </c>
      <c r="C75" s="226">
        <v>0.444444444444444</v>
      </c>
      <c r="D75" s="226">
        <v>0.416666666666667</v>
      </c>
      <c r="E75" s="226">
        <v>0.333333333333333</v>
      </c>
      <c r="F75" s="226">
        <v>0.906349206349206</v>
      </c>
      <c r="G75" s="226">
        <v>0.333333333333333</v>
      </c>
      <c r="H75" s="226">
        <v>0.00674603174603175</v>
      </c>
      <c r="I75" s="226">
        <v>0.683333333333333</v>
      </c>
      <c r="J75" s="226">
        <v>0.783333333333333</v>
      </c>
      <c r="K75" s="226">
        <v>0.175</v>
      </c>
      <c r="L75" s="226">
        <v>0.175</v>
      </c>
      <c r="M75" s="226">
        <v>0.233333333333333</v>
      </c>
      <c r="N75" s="226" t="s">
        <v>15</v>
      </c>
      <c r="O75" s="226" t="s">
        <v>15</v>
      </c>
      <c r="P75" s="226">
        <v>0.793005952380952</v>
      </c>
      <c r="Q75" s="226" t="s">
        <v>15</v>
      </c>
      <c r="R75" s="226">
        <v>0.59484126984127</v>
      </c>
      <c r="S75" s="226">
        <v>1.0</v>
      </c>
      <c r="T75" s="226">
        <v>0.00724206349206349</v>
      </c>
      <c r="U75" s="226">
        <v>0.0367559523809524</v>
      </c>
      <c r="V75" s="226">
        <v>0.0279265873015873</v>
      </c>
      <c r="W75" s="226">
        <v>0.267460317460317</v>
      </c>
      <c r="X75" s="227"/>
    </row>
    <row r="76">
      <c r="A76" s="224" t="s">
        <v>704</v>
      </c>
      <c r="B76" s="226">
        <v>0.333333333333333</v>
      </c>
      <c r="C76" s="226">
        <v>0.906349206349206</v>
      </c>
      <c r="D76" s="226">
        <v>0.0833333333333333</v>
      </c>
      <c r="E76" s="226">
        <v>0.0833333333333333</v>
      </c>
      <c r="F76" s="226">
        <v>1.0</v>
      </c>
      <c r="G76" s="226">
        <v>0.75</v>
      </c>
      <c r="H76" s="226">
        <v>0.0123015873015873</v>
      </c>
      <c r="I76" s="226">
        <v>0.683333333333333</v>
      </c>
      <c r="J76" s="226">
        <v>0.45</v>
      </c>
      <c r="K76" s="226">
        <v>0.241666666666667</v>
      </c>
      <c r="L76" s="226">
        <v>0.297222222222222</v>
      </c>
      <c r="M76" s="226">
        <v>0.516666666666667</v>
      </c>
      <c r="N76" s="226" t="s">
        <v>15</v>
      </c>
      <c r="O76" s="226" t="s">
        <v>15</v>
      </c>
      <c r="P76" s="226">
        <v>0.793005952380952</v>
      </c>
      <c r="Q76" s="226" t="s">
        <v>15</v>
      </c>
      <c r="R76" s="226">
        <v>0.713095238095238</v>
      </c>
      <c r="S76" s="226">
        <v>0.00724206349206349</v>
      </c>
      <c r="T76" s="226">
        <v>1.0</v>
      </c>
      <c r="U76" s="226">
        <v>0.00114087301587302</v>
      </c>
      <c r="V76" s="226">
        <v>0.0217757936507937</v>
      </c>
      <c r="W76" s="226">
        <v>0.359871031746032</v>
      </c>
      <c r="X76" s="227"/>
    </row>
    <row r="77">
      <c r="A77" s="224" t="s">
        <v>705</v>
      </c>
      <c r="B77" s="226">
        <v>0.333333333333333</v>
      </c>
      <c r="C77" s="226">
        <v>0.59484126984127</v>
      </c>
      <c r="D77" s="226">
        <v>0.333333333333333</v>
      </c>
      <c r="E77" s="226">
        <v>0.0833333333333333</v>
      </c>
      <c r="F77" s="226">
        <v>0.83968253968254</v>
      </c>
      <c r="G77" s="226">
        <v>0.916666666666667</v>
      </c>
      <c r="H77" s="226">
        <v>0.048015873015873</v>
      </c>
      <c r="I77" s="226">
        <v>0.516666666666667</v>
      </c>
      <c r="J77" s="226">
        <v>0.45</v>
      </c>
      <c r="K77" s="226">
        <v>0.297222222222222</v>
      </c>
      <c r="L77" s="226">
        <v>0.419444444444444</v>
      </c>
      <c r="M77" s="226">
        <v>0.516666666666667</v>
      </c>
      <c r="N77" s="226" t="s">
        <v>15</v>
      </c>
      <c r="O77" s="226" t="s">
        <v>15</v>
      </c>
      <c r="P77" s="226">
        <v>0.582142857142857</v>
      </c>
      <c r="Q77" s="226" t="s">
        <v>15</v>
      </c>
      <c r="R77" s="226">
        <v>0.963492063492064</v>
      </c>
      <c r="S77" s="226">
        <v>0.0367559523809524</v>
      </c>
      <c r="T77" s="226">
        <v>0.00114087301587302</v>
      </c>
      <c r="U77" s="226">
        <v>1.0</v>
      </c>
      <c r="V77" s="226">
        <v>0.0107142857142857</v>
      </c>
      <c r="W77" s="226">
        <v>0.299206349206349</v>
      </c>
      <c r="X77" s="227"/>
    </row>
    <row r="78">
      <c r="A78" s="224" t="s">
        <v>706</v>
      </c>
      <c r="B78" s="226">
        <v>0.333333333333333</v>
      </c>
      <c r="C78" s="226">
        <v>0.59484126984127</v>
      </c>
      <c r="D78" s="226">
        <v>0.333333333333333</v>
      </c>
      <c r="E78" s="226">
        <v>0.0833333333333333</v>
      </c>
      <c r="F78" s="226">
        <v>0.83968253968254</v>
      </c>
      <c r="G78" s="226">
        <v>0.916666666666667</v>
      </c>
      <c r="H78" s="226">
        <v>0.0880952380952381</v>
      </c>
      <c r="I78" s="226">
        <v>0.516666666666667</v>
      </c>
      <c r="J78" s="226">
        <v>0.45</v>
      </c>
      <c r="K78" s="226">
        <v>0.241666666666667</v>
      </c>
      <c r="L78" s="226">
        <v>0.297222222222222</v>
      </c>
      <c r="M78" s="226">
        <v>0.516666666666667</v>
      </c>
      <c r="N78" s="226" t="s">
        <v>15</v>
      </c>
      <c r="O78" s="226" t="s">
        <v>15</v>
      </c>
      <c r="P78" s="226">
        <v>0.427876984126984</v>
      </c>
      <c r="Q78" s="226" t="s">
        <v>15</v>
      </c>
      <c r="R78" s="226">
        <v>1.0</v>
      </c>
      <c r="S78" s="226">
        <v>0.0279265873015873</v>
      </c>
      <c r="T78" s="226">
        <v>0.0217757936507937</v>
      </c>
      <c r="U78" s="226">
        <v>0.0107142857142857</v>
      </c>
      <c r="V78" s="226">
        <v>1.0</v>
      </c>
      <c r="W78" s="226">
        <v>0.114980158730159</v>
      </c>
      <c r="X78" s="227"/>
    </row>
    <row r="79">
      <c r="A79" s="224" t="s">
        <v>707</v>
      </c>
      <c r="B79" s="226">
        <v>0.0833333333333333</v>
      </c>
      <c r="C79" s="226">
        <v>0.782539682539683</v>
      </c>
      <c r="D79" s="226">
        <v>0.916666666666667</v>
      </c>
      <c r="E79" s="226">
        <v>0.916666666666667</v>
      </c>
      <c r="F79" s="226">
        <v>0.444444444444444</v>
      </c>
      <c r="G79" s="226">
        <v>0.75</v>
      </c>
      <c r="H79" s="226">
        <v>1.0</v>
      </c>
      <c r="I79" s="226">
        <v>1.0</v>
      </c>
      <c r="J79" s="226">
        <v>0.683333333333333</v>
      </c>
      <c r="K79" s="226">
        <v>0.0583333333333333</v>
      </c>
      <c r="L79" s="226">
        <v>0.563888888888889</v>
      </c>
      <c r="M79" s="226">
        <v>0.783333333333333</v>
      </c>
      <c r="N79" s="226" t="s">
        <v>15</v>
      </c>
      <c r="O79" s="226" t="s">
        <v>15</v>
      </c>
      <c r="P79" s="226">
        <v>0.299206349206349</v>
      </c>
      <c r="Q79" s="226" t="s">
        <v>15</v>
      </c>
      <c r="R79" s="226">
        <v>0.2</v>
      </c>
      <c r="S79" s="226">
        <v>0.267460317460317</v>
      </c>
      <c r="T79" s="226">
        <v>0.359871031746032</v>
      </c>
      <c r="U79" s="226">
        <v>0.299206349206349</v>
      </c>
      <c r="V79" s="226">
        <v>0.114980158730159</v>
      </c>
      <c r="W79" s="226">
        <v>1.0</v>
      </c>
      <c r="X79" s="227"/>
    </row>
    <row r="80">
      <c r="B80" s="223"/>
      <c r="C80" s="223"/>
      <c r="E80" s="223"/>
      <c r="F80" s="223"/>
      <c r="H80" s="223"/>
      <c r="J80" s="223"/>
    </row>
    <row r="81">
      <c r="E81" s="223"/>
      <c r="I81" s="223"/>
    </row>
    <row r="84">
      <c r="A84" s="9" t="s">
        <v>710</v>
      </c>
      <c r="B84" s="222" t="s">
        <v>686</v>
      </c>
      <c r="C84" s="222" t="s">
        <v>687</v>
      </c>
      <c r="D84" s="222" t="s">
        <v>688</v>
      </c>
      <c r="E84" s="222" t="s">
        <v>689</v>
      </c>
      <c r="F84" s="222" t="s">
        <v>690</v>
      </c>
      <c r="G84" s="222" t="s">
        <v>691</v>
      </c>
      <c r="H84" s="222" t="s">
        <v>692</v>
      </c>
      <c r="I84" s="222" t="s">
        <v>693</v>
      </c>
      <c r="J84" s="222" t="s">
        <v>694</v>
      </c>
      <c r="K84" s="222" t="s">
        <v>695</v>
      </c>
      <c r="L84" s="222" t="s">
        <v>696</v>
      </c>
      <c r="M84" s="222" t="s">
        <v>697</v>
      </c>
      <c r="N84" s="222" t="s">
        <v>698</v>
      </c>
      <c r="O84" s="222" t="s">
        <v>699</v>
      </c>
      <c r="P84" s="222" t="s">
        <v>700</v>
      </c>
      <c r="Q84" s="222" t="s">
        <v>701</v>
      </c>
      <c r="R84" s="222" t="s">
        <v>702</v>
      </c>
      <c r="S84" s="222" t="s">
        <v>703</v>
      </c>
      <c r="T84" s="222" t="s">
        <v>704</v>
      </c>
      <c r="U84" s="222" t="s">
        <v>705</v>
      </c>
      <c r="V84" s="222" t="s">
        <v>706</v>
      </c>
      <c r="W84" s="222" t="s">
        <v>707</v>
      </c>
    </row>
    <row r="85">
      <c r="A85" s="222" t="s">
        <v>686</v>
      </c>
      <c r="B85" s="223">
        <v>1.0</v>
      </c>
      <c r="C85" s="223">
        <v>-0.8</v>
      </c>
      <c r="D85" s="223">
        <v>1.0</v>
      </c>
      <c r="E85" s="223">
        <v>1.0</v>
      </c>
      <c r="F85" s="223">
        <v>0.8</v>
      </c>
      <c r="G85" s="9">
        <v>-1.0</v>
      </c>
      <c r="H85" s="223">
        <v>-0.8</v>
      </c>
      <c r="I85" s="223">
        <v>-1.0</v>
      </c>
      <c r="J85" s="9">
        <v>1.0</v>
      </c>
      <c r="K85" s="223">
        <v>-0.5</v>
      </c>
      <c r="L85" s="223">
        <v>-0.5</v>
      </c>
      <c r="M85" s="223">
        <v>0.5</v>
      </c>
      <c r="N85" s="9" t="s">
        <v>15</v>
      </c>
      <c r="O85" s="9" t="s">
        <v>15</v>
      </c>
      <c r="P85" s="9">
        <v>0.4</v>
      </c>
      <c r="Q85" s="9" t="s">
        <v>15</v>
      </c>
      <c r="R85" s="9">
        <v>0.5</v>
      </c>
      <c r="S85" s="9">
        <v>-0.8</v>
      </c>
      <c r="T85" s="9">
        <v>-0.8</v>
      </c>
      <c r="U85" s="9">
        <v>-0.8</v>
      </c>
      <c r="V85" s="9">
        <v>-0.8</v>
      </c>
      <c r="W85" s="9">
        <v>-1.0</v>
      </c>
    </row>
    <row r="86">
      <c r="A86" s="222" t="s">
        <v>687</v>
      </c>
      <c r="B86" s="9">
        <v>-0.8</v>
      </c>
      <c r="C86" s="223">
        <v>1.0</v>
      </c>
      <c r="D86" s="223">
        <v>0.0</v>
      </c>
      <c r="E86" s="223">
        <v>0.4</v>
      </c>
      <c r="F86" s="223">
        <v>-0.0714285714285714</v>
      </c>
      <c r="G86" s="223">
        <v>0.0</v>
      </c>
      <c r="H86" s="223">
        <v>0.428571428571429</v>
      </c>
      <c r="I86" s="223">
        <v>-0.1</v>
      </c>
      <c r="J86" s="9">
        <v>-0.3</v>
      </c>
      <c r="K86" s="223">
        <v>0.5</v>
      </c>
      <c r="L86" s="223">
        <v>-0.3</v>
      </c>
      <c r="M86" s="223">
        <v>0.0</v>
      </c>
      <c r="N86" s="9" t="s">
        <v>15</v>
      </c>
      <c r="O86" s="9" t="s">
        <v>15</v>
      </c>
      <c r="P86" s="9">
        <v>-0.392857142857143</v>
      </c>
      <c r="Q86" s="9" t="s">
        <v>15</v>
      </c>
      <c r="R86" s="9">
        <v>-0.485714285714286</v>
      </c>
      <c r="S86" s="9">
        <v>0.357142857142857</v>
      </c>
      <c r="T86" s="9">
        <v>0.0714285714285714</v>
      </c>
      <c r="U86" s="9">
        <v>-0.25</v>
      </c>
      <c r="V86" s="9">
        <v>-0.25</v>
      </c>
      <c r="W86" s="9">
        <v>-0.142857142857143</v>
      </c>
    </row>
    <row r="87">
      <c r="A87" s="222" t="s">
        <v>688</v>
      </c>
      <c r="B87" s="223">
        <v>1.0</v>
      </c>
      <c r="C87" s="9">
        <v>0.0</v>
      </c>
      <c r="D87" s="223">
        <v>1.0</v>
      </c>
      <c r="E87" s="223">
        <v>1.0</v>
      </c>
      <c r="F87" s="223">
        <v>-0.2</v>
      </c>
      <c r="G87" s="223">
        <v>-0.5</v>
      </c>
      <c r="H87" s="223">
        <v>-0.8</v>
      </c>
      <c r="I87" s="223">
        <v>1.0</v>
      </c>
      <c r="J87" s="9">
        <v>-0.5</v>
      </c>
      <c r="K87" s="223">
        <v>-1.0</v>
      </c>
      <c r="L87" s="223">
        <v>-1.0</v>
      </c>
      <c r="M87" s="223">
        <v>-0.5</v>
      </c>
      <c r="N87" s="9" t="s">
        <v>15</v>
      </c>
      <c r="O87" s="9" t="s">
        <v>15</v>
      </c>
      <c r="P87" s="9">
        <v>0.0</v>
      </c>
      <c r="Q87" s="9" t="s">
        <v>15</v>
      </c>
      <c r="R87" s="9">
        <v>0.5</v>
      </c>
      <c r="S87" s="9">
        <v>-0.6</v>
      </c>
      <c r="T87" s="9">
        <v>-1.0</v>
      </c>
      <c r="U87" s="9">
        <v>-0.8</v>
      </c>
      <c r="V87" s="9">
        <v>-0.8</v>
      </c>
      <c r="W87" s="9">
        <v>-0.2</v>
      </c>
    </row>
    <row r="88">
      <c r="A88" s="222" t="s">
        <v>689</v>
      </c>
      <c r="B88" s="223">
        <v>1.0</v>
      </c>
      <c r="C88" s="223">
        <v>0.4</v>
      </c>
      <c r="D88" s="9">
        <v>1.0</v>
      </c>
      <c r="E88" s="223">
        <v>1.0</v>
      </c>
      <c r="F88" s="223">
        <v>0.0</v>
      </c>
      <c r="G88" s="223">
        <v>0.5</v>
      </c>
      <c r="H88" s="223">
        <v>-0.8</v>
      </c>
      <c r="I88" s="223">
        <v>-0.5</v>
      </c>
      <c r="J88" s="9">
        <v>0.5</v>
      </c>
      <c r="K88" s="223">
        <v>0.5</v>
      </c>
      <c r="L88" s="223">
        <v>-0.5</v>
      </c>
      <c r="M88" s="223">
        <v>0.5</v>
      </c>
      <c r="N88" s="9" t="s">
        <v>15</v>
      </c>
      <c r="O88" s="9" t="s">
        <v>15</v>
      </c>
      <c r="P88" s="9">
        <v>0.4</v>
      </c>
      <c r="Q88" s="9" t="s">
        <v>15</v>
      </c>
      <c r="R88" s="9">
        <v>-0.5</v>
      </c>
      <c r="S88" s="9">
        <v>-0.8</v>
      </c>
      <c r="T88" s="9">
        <v>-1.0</v>
      </c>
      <c r="U88" s="9">
        <v>-1.0</v>
      </c>
      <c r="V88" s="9">
        <v>-1.0</v>
      </c>
      <c r="W88" s="9">
        <v>-0.2</v>
      </c>
    </row>
    <row r="89">
      <c r="A89" s="222" t="s">
        <v>690</v>
      </c>
      <c r="B89" s="223">
        <v>0.8</v>
      </c>
      <c r="C89" s="223">
        <v>-0.0714285714285714</v>
      </c>
      <c r="D89" s="223">
        <v>-0.2</v>
      </c>
      <c r="E89" s="9">
        <v>0.0</v>
      </c>
      <c r="F89" s="223">
        <v>1.0</v>
      </c>
      <c r="G89" s="223">
        <v>0.4</v>
      </c>
      <c r="H89" s="223">
        <v>0.0857142857142857</v>
      </c>
      <c r="I89" s="223">
        <v>-0.3</v>
      </c>
      <c r="J89" s="9">
        <v>0.9</v>
      </c>
      <c r="K89" s="223">
        <v>0.7</v>
      </c>
      <c r="L89" s="223">
        <v>0.1</v>
      </c>
      <c r="M89" s="9">
        <v>0.5</v>
      </c>
      <c r="N89" s="9" t="s">
        <v>15</v>
      </c>
      <c r="O89" s="9" t="s">
        <v>15</v>
      </c>
      <c r="P89" s="9">
        <v>0.321428571428571</v>
      </c>
      <c r="Q89" s="9" t="s">
        <v>15</v>
      </c>
      <c r="R89" s="9">
        <v>0.371428571428571</v>
      </c>
      <c r="S89" s="9">
        <v>-0.0714285714285714</v>
      </c>
      <c r="T89" s="9">
        <v>0.0</v>
      </c>
      <c r="U89" s="9">
        <v>0.107142857142857</v>
      </c>
      <c r="V89" s="9">
        <v>0.107142857142857</v>
      </c>
      <c r="W89" s="9">
        <v>-0.357142857142857</v>
      </c>
    </row>
    <row r="90">
      <c r="A90" s="222" t="s">
        <v>691</v>
      </c>
      <c r="B90" s="223">
        <v>-1.0</v>
      </c>
      <c r="C90" s="223">
        <v>0.0</v>
      </c>
      <c r="D90" s="223">
        <v>-0.5</v>
      </c>
      <c r="E90" s="223">
        <v>0.5</v>
      </c>
      <c r="F90" s="9">
        <v>0.4</v>
      </c>
      <c r="G90" s="223">
        <v>1.0</v>
      </c>
      <c r="H90" s="223">
        <v>-0.4</v>
      </c>
      <c r="I90" s="223">
        <v>-1.0</v>
      </c>
      <c r="J90" s="9">
        <v>0.5</v>
      </c>
      <c r="K90" s="223">
        <v>1.0</v>
      </c>
      <c r="L90" s="223">
        <v>1.0</v>
      </c>
      <c r="M90" s="9">
        <v>1.0</v>
      </c>
      <c r="N90" s="9" t="s">
        <v>15</v>
      </c>
      <c r="O90" s="9" t="s">
        <v>15</v>
      </c>
      <c r="P90" s="9">
        <v>0.6</v>
      </c>
      <c r="Q90" s="9" t="s">
        <v>15</v>
      </c>
      <c r="R90" s="9">
        <v>-0.4</v>
      </c>
      <c r="S90" s="9">
        <v>-0.8</v>
      </c>
      <c r="T90" s="9">
        <v>-0.4</v>
      </c>
      <c r="U90" s="9">
        <v>-0.2</v>
      </c>
      <c r="V90" s="9">
        <v>-0.2</v>
      </c>
      <c r="W90" s="9">
        <v>0.4</v>
      </c>
    </row>
    <row r="91">
      <c r="A91" s="222" t="s">
        <v>692</v>
      </c>
      <c r="B91" s="223">
        <v>-0.8</v>
      </c>
      <c r="C91" s="223">
        <v>0.428571428571429</v>
      </c>
      <c r="D91" s="223">
        <v>-0.8</v>
      </c>
      <c r="E91" s="223">
        <v>-0.8</v>
      </c>
      <c r="F91" s="223">
        <v>0.0857142857142857</v>
      </c>
      <c r="G91" s="9">
        <v>-0.4</v>
      </c>
      <c r="H91" s="223">
        <v>1.0</v>
      </c>
      <c r="I91" s="223">
        <v>0.4</v>
      </c>
      <c r="J91" s="9">
        <v>0.0</v>
      </c>
      <c r="K91" s="223">
        <v>0.3</v>
      </c>
      <c r="L91" s="223">
        <v>0.6</v>
      </c>
      <c r="M91" s="9">
        <v>-0.4</v>
      </c>
      <c r="N91" s="9" t="s">
        <v>15</v>
      </c>
      <c r="O91" s="9" t="s">
        <v>15</v>
      </c>
      <c r="P91" s="9">
        <v>-0.107142857142857</v>
      </c>
      <c r="Q91" s="9" t="s">
        <v>15</v>
      </c>
      <c r="R91" s="9">
        <v>-0.0857142857142857</v>
      </c>
      <c r="S91" s="9">
        <v>0.928571428571429</v>
      </c>
      <c r="T91" s="9">
        <v>0.892857142857143</v>
      </c>
      <c r="U91" s="9">
        <v>0.785714285714286</v>
      </c>
      <c r="V91" s="9">
        <v>0.714285714285714</v>
      </c>
      <c r="W91" s="9">
        <v>0.0</v>
      </c>
    </row>
    <row r="92">
      <c r="A92" s="222" t="s">
        <v>693</v>
      </c>
      <c r="B92" s="223">
        <v>-1.0</v>
      </c>
      <c r="C92" s="223">
        <v>-0.1</v>
      </c>
      <c r="D92" s="223">
        <v>1.0</v>
      </c>
      <c r="E92" s="223">
        <v>-0.5</v>
      </c>
      <c r="F92" s="223">
        <v>-0.3</v>
      </c>
      <c r="G92" s="223">
        <v>-1.0</v>
      </c>
      <c r="H92" s="9">
        <v>0.4</v>
      </c>
      <c r="I92" s="223">
        <v>1.0</v>
      </c>
      <c r="J92" s="9">
        <v>-0.4</v>
      </c>
      <c r="K92" s="223">
        <v>-0.2</v>
      </c>
      <c r="L92" s="223">
        <v>-0.4</v>
      </c>
      <c r="M92" s="223">
        <v>-1.0</v>
      </c>
      <c r="N92" s="9" t="s">
        <v>15</v>
      </c>
      <c r="O92" s="9" t="s">
        <v>15</v>
      </c>
      <c r="P92" s="9">
        <v>-0.5</v>
      </c>
      <c r="Q92" s="9" t="s">
        <v>15</v>
      </c>
      <c r="R92" s="9">
        <v>1.0</v>
      </c>
      <c r="S92" s="9">
        <v>0.3</v>
      </c>
      <c r="T92" s="9">
        <v>0.3</v>
      </c>
      <c r="U92" s="9">
        <v>0.4</v>
      </c>
      <c r="V92" s="9">
        <v>0.4</v>
      </c>
      <c r="W92" s="9">
        <v>0.0</v>
      </c>
    </row>
    <row r="93">
      <c r="A93" s="222" t="s">
        <v>694</v>
      </c>
      <c r="B93" s="223">
        <v>1.0</v>
      </c>
      <c r="C93" s="223">
        <v>-0.3</v>
      </c>
      <c r="D93" s="223">
        <v>-0.5</v>
      </c>
      <c r="E93" s="223">
        <v>0.5</v>
      </c>
      <c r="F93" s="223">
        <v>0.9</v>
      </c>
      <c r="G93" s="223">
        <v>0.5</v>
      </c>
      <c r="H93" s="223">
        <v>0.0</v>
      </c>
      <c r="I93" s="9">
        <v>-0.4</v>
      </c>
      <c r="J93" s="9">
        <v>1.0</v>
      </c>
      <c r="K93" s="223">
        <v>1.0</v>
      </c>
      <c r="L93" s="223">
        <v>0.4</v>
      </c>
      <c r="M93" s="9">
        <v>0.3</v>
      </c>
      <c r="N93" s="9" t="s">
        <v>15</v>
      </c>
      <c r="O93" s="9" t="s">
        <v>15</v>
      </c>
      <c r="P93" s="9">
        <v>0.7</v>
      </c>
      <c r="Q93" s="9" t="s">
        <v>15</v>
      </c>
      <c r="R93" s="9">
        <v>0.0</v>
      </c>
      <c r="S93" s="9">
        <v>0.2</v>
      </c>
      <c r="T93" s="9">
        <v>0.5</v>
      </c>
      <c r="U93" s="9">
        <v>0.5</v>
      </c>
      <c r="V93" s="9">
        <v>0.5</v>
      </c>
      <c r="W93" s="9">
        <v>0.3</v>
      </c>
    </row>
    <row r="94">
      <c r="A94" s="222" t="s">
        <v>695</v>
      </c>
      <c r="B94" s="9">
        <v>-0.5</v>
      </c>
      <c r="C94" s="9">
        <v>0.5</v>
      </c>
      <c r="D94" s="9">
        <v>-1.0</v>
      </c>
      <c r="E94" s="9">
        <v>0.5</v>
      </c>
      <c r="F94" s="9">
        <v>0.7</v>
      </c>
      <c r="G94" s="9">
        <v>1.0</v>
      </c>
      <c r="H94" s="9">
        <v>0.3</v>
      </c>
      <c r="I94" s="9">
        <v>-0.2</v>
      </c>
      <c r="J94" s="9">
        <v>1.0</v>
      </c>
      <c r="K94" s="9">
        <v>1.0</v>
      </c>
      <c r="L94" s="9">
        <v>0.371428571428571</v>
      </c>
      <c r="M94" s="9">
        <v>0.4</v>
      </c>
      <c r="N94" s="9" t="s">
        <v>15</v>
      </c>
      <c r="O94" s="9" t="s">
        <v>15</v>
      </c>
      <c r="P94" s="9">
        <v>0.942857142857143</v>
      </c>
      <c r="Q94" s="9" t="s">
        <v>15</v>
      </c>
      <c r="R94" s="9">
        <v>-0.7</v>
      </c>
      <c r="S94" s="9">
        <v>0.657142857142857</v>
      </c>
      <c r="T94" s="9">
        <v>0.6</v>
      </c>
      <c r="U94" s="9">
        <v>0.542857142857143</v>
      </c>
      <c r="V94" s="9">
        <v>0.6</v>
      </c>
      <c r="W94" s="9">
        <v>0.828571428571429</v>
      </c>
    </row>
    <row r="95">
      <c r="A95" s="222" t="s">
        <v>696</v>
      </c>
      <c r="B95" s="223">
        <v>-0.5</v>
      </c>
      <c r="C95" s="223">
        <v>-0.3</v>
      </c>
      <c r="D95" s="223">
        <v>-1.0</v>
      </c>
      <c r="E95" s="223">
        <v>-0.5</v>
      </c>
      <c r="F95" s="223">
        <v>0.1</v>
      </c>
      <c r="G95" s="223">
        <v>1.0</v>
      </c>
      <c r="H95" s="223">
        <v>0.6</v>
      </c>
      <c r="I95" s="223">
        <v>-0.4</v>
      </c>
      <c r="J95" s="9">
        <v>0.4</v>
      </c>
      <c r="K95" s="9">
        <v>0.371428571428571</v>
      </c>
      <c r="L95" s="223">
        <v>1.0</v>
      </c>
      <c r="M95" s="223">
        <v>0.4</v>
      </c>
      <c r="N95" s="9" t="s">
        <v>15</v>
      </c>
      <c r="O95" s="9" t="s">
        <v>15</v>
      </c>
      <c r="P95" s="9">
        <v>0.314285714285714</v>
      </c>
      <c r="Q95" s="9" t="s">
        <v>15</v>
      </c>
      <c r="R95" s="9">
        <v>-0.3</v>
      </c>
      <c r="S95" s="9">
        <v>0.657142857142857</v>
      </c>
      <c r="T95" s="9">
        <v>0.542857142857143</v>
      </c>
      <c r="U95" s="9">
        <v>0.428571428571429</v>
      </c>
      <c r="V95" s="9">
        <v>0.542857142857143</v>
      </c>
      <c r="W95" s="9">
        <v>0.314285714285714</v>
      </c>
    </row>
    <row r="96">
      <c r="A96" s="222" t="s">
        <v>697</v>
      </c>
      <c r="B96" s="223">
        <v>0.5</v>
      </c>
      <c r="C96" s="223">
        <v>0.0</v>
      </c>
      <c r="D96" s="223">
        <v>-0.5</v>
      </c>
      <c r="E96" s="223">
        <v>0.5</v>
      </c>
      <c r="F96" s="223">
        <v>0.5</v>
      </c>
      <c r="G96" s="223">
        <v>1.0</v>
      </c>
      <c r="H96" s="223">
        <v>-0.4</v>
      </c>
      <c r="I96" s="223">
        <v>-1.0</v>
      </c>
      <c r="J96" s="9">
        <v>0.3</v>
      </c>
      <c r="K96" s="223">
        <v>0.4</v>
      </c>
      <c r="L96" s="9">
        <v>0.4</v>
      </c>
      <c r="M96" s="223">
        <v>1.0</v>
      </c>
      <c r="N96" s="9" t="s">
        <v>15</v>
      </c>
      <c r="O96" s="9" t="s">
        <v>15</v>
      </c>
      <c r="P96" s="9">
        <v>0.8</v>
      </c>
      <c r="Q96" s="9" t="s">
        <v>15</v>
      </c>
      <c r="R96" s="9">
        <v>-0.4</v>
      </c>
      <c r="S96" s="9">
        <v>-0.7</v>
      </c>
      <c r="T96" s="9">
        <v>-0.4</v>
      </c>
      <c r="U96" s="9">
        <v>-0.4</v>
      </c>
      <c r="V96" s="9">
        <v>-0.4</v>
      </c>
      <c r="W96" s="9">
        <v>-0.2</v>
      </c>
    </row>
    <row r="97">
      <c r="A97" s="222" t="s">
        <v>698</v>
      </c>
      <c r="B97" s="223" t="s">
        <v>15</v>
      </c>
      <c r="C97" s="223" t="s">
        <v>15</v>
      </c>
      <c r="D97" s="223" t="s">
        <v>15</v>
      </c>
      <c r="E97" s="9" t="s">
        <v>15</v>
      </c>
      <c r="F97" s="9" t="s">
        <v>15</v>
      </c>
      <c r="G97" s="9" t="s">
        <v>15</v>
      </c>
      <c r="H97" s="223" t="s">
        <v>15</v>
      </c>
      <c r="I97" s="9" t="s">
        <v>15</v>
      </c>
      <c r="J97" s="9" t="s">
        <v>15</v>
      </c>
      <c r="K97" s="223" t="s">
        <v>15</v>
      </c>
      <c r="L97" s="223" t="s">
        <v>15</v>
      </c>
      <c r="M97" s="9" t="s">
        <v>15</v>
      </c>
      <c r="N97" s="9" t="s">
        <v>15</v>
      </c>
      <c r="O97" s="9" t="s">
        <v>15</v>
      </c>
      <c r="P97" s="9" t="s">
        <v>15</v>
      </c>
      <c r="Q97" s="9" t="s">
        <v>15</v>
      </c>
      <c r="R97" s="9" t="s">
        <v>15</v>
      </c>
      <c r="S97" s="9" t="s">
        <v>15</v>
      </c>
      <c r="T97" s="9" t="s">
        <v>15</v>
      </c>
      <c r="U97" s="9" t="s">
        <v>15</v>
      </c>
      <c r="V97" s="9" t="s">
        <v>15</v>
      </c>
      <c r="W97" s="9" t="s">
        <v>15</v>
      </c>
    </row>
    <row r="98">
      <c r="A98" s="222" t="s">
        <v>699</v>
      </c>
      <c r="B98" s="9" t="s">
        <v>15</v>
      </c>
      <c r="C98" s="9" t="s">
        <v>15</v>
      </c>
      <c r="D98" s="9" t="s">
        <v>15</v>
      </c>
      <c r="E98" s="9" t="s">
        <v>15</v>
      </c>
      <c r="F98" s="9" t="s">
        <v>15</v>
      </c>
      <c r="G98" s="9" t="s">
        <v>15</v>
      </c>
      <c r="H98" s="9" t="s">
        <v>15</v>
      </c>
      <c r="I98" s="9" t="s">
        <v>15</v>
      </c>
      <c r="J98" s="9" t="s">
        <v>15</v>
      </c>
      <c r="K98" s="9" t="s">
        <v>15</v>
      </c>
      <c r="L98" s="9" t="s">
        <v>15</v>
      </c>
      <c r="M98" s="9" t="s">
        <v>15</v>
      </c>
      <c r="N98" s="9" t="s">
        <v>15</v>
      </c>
      <c r="O98" s="9" t="s">
        <v>15</v>
      </c>
      <c r="P98" s="9" t="s">
        <v>15</v>
      </c>
      <c r="Q98" s="9" t="s">
        <v>15</v>
      </c>
      <c r="R98" s="9" t="s">
        <v>15</v>
      </c>
      <c r="S98" s="9" t="s">
        <v>15</v>
      </c>
      <c r="T98" s="9" t="s">
        <v>15</v>
      </c>
      <c r="U98" s="9" t="s">
        <v>15</v>
      </c>
      <c r="V98" s="9" t="s">
        <v>15</v>
      </c>
      <c r="W98" s="9" t="s">
        <v>15</v>
      </c>
    </row>
    <row r="99">
      <c r="A99" s="222" t="s">
        <v>700</v>
      </c>
      <c r="B99" s="9">
        <v>0.4</v>
      </c>
      <c r="C99" s="9">
        <v>-0.392857142857143</v>
      </c>
      <c r="D99" s="9">
        <v>0.0</v>
      </c>
      <c r="E99" s="9">
        <v>0.4</v>
      </c>
      <c r="F99" s="9">
        <v>0.321428571428571</v>
      </c>
      <c r="G99" s="9">
        <v>0.6</v>
      </c>
      <c r="H99" s="9">
        <v>-0.107142857142857</v>
      </c>
      <c r="I99" s="9">
        <v>-0.5</v>
      </c>
      <c r="J99" s="9">
        <v>0.7</v>
      </c>
      <c r="K99" s="9">
        <v>0.942857142857143</v>
      </c>
      <c r="L99" s="9">
        <v>0.314285714285714</v>
      </c>
      <c r="M99" s="9">
        <v>0.8</v>
      </c>
      <c r="N99" s="9" t="s">
        <v>15</v>
      </c>
      <c r="O99" s="9" t="s">
        <v>15</v>
      </c>
      <c r="P99" s="9">
        <v>1.0</v>
      </c>
      <c r="Q99" s="9" t="s">
        <v>15</v>
      </c>
      <c r="R99" s="9">
        <v>-0.107142857142857</v>
      </c>
      <c r="S99" s="9">
        <v>-0.119047619047619</v>
      </c>
      <c r="T99" s="9">
        <v>0.119047619047619</v>
      </c>
      <c r="U99" s="9">
        <v>0.238095238095238</v>
      </c>
      <c r="V99" s="9">
        <v>0.333333333333333</v>
      </c>
      <c r="W99" s="9">
        <v>0.428571428571429</v>
      </c>
    </row>
    <row r="100">
      <c r="A100" s="222" t="s">
        <v>701</v>
      </c>
      <c r="B100" s="9" t="s">
        <v>15</v>
      </c>
      <c r="C100" s="9" t="s">
        <v>15</v>
      </c>
      <c r="D100" s="9" t="s">
        <v>15</v>
      </c>
      <c r="E100" s="9" t="s">
        <v>15</v>
      </c>
      <c r="F100" s="9" t="s">
        <v>15</v>
      </c>
      <c r="G100" s="9" t="s">
        <v>15</v>
      </c>
      <c r="H100" s="9" t="s">
        <v>15</v>
      </c>
      <c r="I100" s="9" t="s">
        <v>15</v>
      </c>
      <c r="J100" s="9" t="s">
        <v>15</v>
      </c>
      <c r="K100" s="9" t="s">
        <v>15</v>
      </c>
      <c r="L100" s="9" t="s">
        <v>15</v>
      </c>
      <c r="M100" s="9" t="s">
        <v>15</v>
      </c>
      <c r="N100" s="9" t="s">
        <v>15</v>
      </c>
      <c r="O100" s="9" t="s">
        <v>15</v>
      </c>
      <c r="P100" s="9" t="s">
        <v>15</v>
      </c>
      <c r="Q100" s="9" t="s">
        <v>15</v>
      </c>
      <c r="R100" s="9" t="s">
        <v>15</v>
      </c>
      <c r="S100" s="9" t="s">
        <v>15</v>
      </c>
      <c r="T100" s="9" t="s">
        <v>15</v>
      </c>
      <c r="U100" s="9" t="s">
        <v>15</v>
      </c>
      <c r="V100" s="9" t="s">
        <v>15</v>
      </c>
      <c r="W100" s="9" t="s">
        <v>15</v>
      </c>
    </row>
    <row r="101">
      <c r="A101" s="222" t="s">
        <v>702</v>
      </c>
      <c r="B101" s="9">
        <v>0.5</v>
      </c>
      <c r="C101" s="9">
        <v>-0.485714285714286</v>
      </c>
      <c r="D101" s="9">
        <v>0.5</v>
      </c>
      <c r="E101" s="9">
        <v>-0.5</v>
      </c>
      <c r="F101" s="9">
        <v>0.371428571428571</v>
      </c>
      <c r="G101" s="9">
        <v>-0.4</v>
      </c>
      <c r="H101" s="9">
        <v>-0.0857142857142857</v>
      </c>
      <c r="I101" s="9">
        <v>1.0</v>
      </c>
      <c r="J101" s="9">
        <v>0.0</v>
      </c>
      <c r="K101" s="9">
        <v>-0.7</v>
      </c>
      <c r="L101" s="9">
        <v>-0.3</v>
      </c>
      <c r="M101" s="9">
        <v>-0.4</v>
      </c>
      <c r="N101" s="9" t="s">
        <v>15</v>
      </c>
      <c r="O101" s="9" t="s">
        <v>15</v>
      </c>
      <c r="P101" s="9">
        <v>-0.107142857142857</v>
      </c>
      <c r="Q101" s="9" t="s">
        <v>15</v>
      </c>
      <c r="R101" s="9">
        <v>1.0</v>
      </c>
      <c r="S101" s="9">
        <v>-0.25</v>
      </c>
      <c r="T101" s="9">
        <v>-0.178571428571429</v>
      </c>
      <c r="U101" s="9">
        <v>-0.0357142857142857</v>
      </c>
      <c r="V101" s="9">
        <v>0.0</v>
      </c>
      <c r="W101" s="9">
        <v>-0.571428571428572</v>
      </c>
    </row>
    <row r="102">
      <c r="A102" s="222" t="s">
        <v>703</v>
      </c>
      <c r="B102" s="9">
        <v>-0.8</v>
      </c>
      <c r="C102" s="9">
        <v>0.357142857142857</v>
      </c>
      <c r="D102" s="9">
        <v>-0.6</v>
      </c>
      <c r="E102" s="9">
        <v>-0.8</v>
      </c>
      <c r="F102" s="9">
        <v>-0.0714285714285714</v>
      </c>
      <c r="G102" s="9">
        <v>-0.8</v>
      </c>
      <c r="H102" s="9">
        <v>0.928571428571429</v>
      </c>
      <c r="I102" s="9">
        <v>0.3</v>
      </c>
      <c r="J102" s="9">
        <v>0.2</v>
      </c>
      <c r="K102" s="9">
        <v>0.657142857142857</v>
      </c>
      <c r="L102" s="9">
        <v>0.657142857142857</v>
      </c>
      <c r="M102" s="9">
        <v>-0.7</v>
      </c>
      <c r="N102" s="9" t="s">
        <v>15</v>
      </c>
      <c r="O102" s="9" t="s">
        <v>15</v>
      </c>
      <c r="P102" s="9">
        <v>-0.119047619047619</v>
      </c>
      <c r="Q102" s="9" t="s">
        <v>15</v>
      </c>
      <c r="R102" s="9">
        <v>-0.25</v>
      </c>
      <c r="S102" s="9">
        <v>1.0</v>
      </c>
      <c r="T102" s="9">
        <v>0.880952380952381</v>
      </c>
      <c r="U102" s="9">
        <v>0.761904761904762</v>
      </c>
      <c r="V102" s="9">
        <v>0.785714285714286</v>
      </c>
      <c r="W102" s="9">
        <v>0.452380952380952</v>
      </c>
    </row>
    <row r="103">
      <c r="A103" s="222" t="s">
        <v>704</v>
      </c>
      <c r="B103" s="9">
        <v>-0.8</v>
      </c>
      <c r="C103" s="9">
        <v>0.0714285714285714</v>
      </c>
      <c r="D103" s="9">
        <v>-1.0</v>
      </c>
      <c r="E103" s="9">
        <v>-1.0</v>
      </c>
      <c r="F103" s="9">
        <v>0.0</v>
      </c>
      <c r="G103" s="9">
        <v>-0.4</v>
      </c>
      <c r="H103" s="9">
        <v>0.892857142857143</v>
      </c>
      <c r="I103" s="9">
        <v>0.3</v>
      </c>
      <c r="J103" s="9">
        <v>0.5</v>
      </c>
      <c r="K103" s="9">
        <v>0.6</v>
      </c>
      <c r="L103" s="9">
        <v>0.542857142857143</v>
      </c>
      <c r="M103" s="9">
        <v>-0.4</v>
      </c>
      <c r="N103" s="9" t="s">
        <v>15</v>
      </c>
      <c r="O103" s="9" t="s">
        <v>15</v>
      </c>
      <c r="P103" s="9">
        <v>0.119047619047619</v>
      </c>
      <c r="Q103" s="9" t="s">
        <v>15</v>
      </c>
      <c r="R103" s="9">
        <v>-0.178571428571429</v>
      </c>
      <c r="S103" s="9">
        <v>0.880952380952381</v>
      </c>
      <c r="T103" s="9">
        <v>1.0</v>
      </c>
      <c r="U103" s="9">
        <v>0.952380952380952</v>
      </c>
      <c r="V103" s="9">
        <v>0.809523809523809</v>
      </c>
      <c r="W103" s="9">
        <v>0.380952380952381</v>
      </c>
    </row>
    <row r="104">
      <c r="A104" s="222" t="s">
        <v>705</v>
      </c>
      <c r="B104" s="9">
        <v>-0.8</v>
      </c>
      <c r="C104" s="9">
        <v>-0.25</v>
      </c>
      <c r="D104" s="9">
        <v>-0.8</v>
      </c>
      <c r="E104" s="9">
        <v>-1.0</v>
      </c>
      <c r="F104" s="9">
        <v>0.107142857142857</v>
      </c>
      <c r="G104" s="9">
        <v>-0.2</v>
      </c>
      <c r="H104" s="9">
        <v>0.785714285714286</v>
      </c>
      <c r="I104" s="9">
        <v>0.4</v>
      </c>
      <c r="J104" s="9">
        <v>0.5</v>
      </c>
      <c r="K104" s="9">
        <v>0.542857142857143</v>
      </c>
      <c r="L104" s="9">
        <v>0.428571428571429</v>
      </c>
      <c r="M104" s="9">
        <v>-0.4</v>
      </c>
      <c r="N104" s="9" t="s">
        <v>15</v>
      </c>
      <c r="O104" s="9" t="s">
        <v>15</v>
      </c>
      <c r="P104" s="9">
        <v>0.238095238095238</v>
      </c>
      <c r="Q104" s="9" t="s">
        <v>15</v>
      </c>
      <c r="R104" s="9">
        <v>-0.0357142857142857</v>
      </c>
      <c r="S104" s="9">
        <v>0.761904761904762</v>
      </c>
      <c r="T104" s="9">
        <v>0.952380952380952</v>
      </c>
      <c r="U104" s="9">
        <v>1.0</v>
      </c>
      <c r="V104" s="9">
        <v>0.857142857142857</v>
      </c>
      <c r="W104" s="9">
        <v>0.428571428571429</v>
      </c>
    </row>
    <row r="105">
      <c r="A105" s="222" t="s">
        <v>706</v>
      </c>
      <c r="B105" s="9">
        <v>-0.8</v>
      </c>
      <c r="C105" s="9">
        <v>-0.25</v>
      </c>
      <c r="D105" s="9">
        <v>-0.8</v>
      </c>
      <c r="E105" s="9">
        <v>-1.0</v>
      </c>
      <c r="F105" s="9">
        <v>0.107142857142857</v>
      </c>
      <c r="G105" s="9">
        <v>-0.2</v>
      </c>
      <c r="H105" s="9">
        <v>0.714285714285714</v>
      </c>
      <c r="I105" s="9">
        <v>0.4</v>
      </c>
      <c r="J105" s="9">
        <v>0.5</v>
      </c>
      <c r="K105" s="9">
        <v>0.6</v>
      </c>
      <c r="L105" s="9">
        <v>0.542857142857143</v>
      </c>
      <c r="M105" s="9">
        <v>-0.4</v>
      </c>
      <c r="N105" s="9" t="s">
        <v>15</v>
      </c>
      <c r="O105" s="9" t="s">
        <v>15</v>
      </c>
      <c r="P105" s="9">
        <v>0.333333333333333</v>
      </c>
      <c r="Q105" s="9" t="s">
        <v>15</v>
      </c>
      <c r="R105" s="9">
        <v>0.0</v>
      </c>
      <c r="S105" s="9">
        <v>0.785714285714286</v>
      </c>
      <c r="T105" s="9">
        <v>0.809523809523809</v>
      </c>
      <c r="U105" s="9">
        <v>0.857142857142857</v>
      </c>
      <c r="V105" s="9">
        <v>1.0</v>
      </c>
      <c r="W105" s="9">
        <v>0.619047619047619</v>
      </c>
    </row>
    <row r="106">
      <c r="A106" s="222" t="s">
        <v>707</v>
      </c>
      <c r="B106" s="9">
        <v>-1.0</v>
      </c>
      <c r="C106" s="9">
        <v>-0.142857142857143</v>
      </c>
      <c r="D106" s="9">
        <v>-0.2</v>
      </c>
      <c r="E106" s="9">
        <v>-0.2</v>
      </c>
      <c r="F106" s="9">
        <v>-0.357142857142857</v>
      </c>
      <c r="G106" s="9">
        <v>0.4</v>
      </c>
      <c r="H106" s="9">
        <v>0.0</v>
      </c>
      <c r="I106" s="9">
        <v>0.0</v>
      </c>
      <c r="J106" s="9">
        <v>0.3</v>
      </c>
      <c r="K106" s="9">
        <v>0.828571428571429</v>
      </c>
      <c r="L106" s="9">
        <v>0.314285714285714</v>
      </c>
      <c r="M106" s="9">
        <v>-0.2</v>
      </c>
      <c r="N106" s="9" t="s">
        <v>15</v>
      </c>
      <c r="O106" s="9" t="s">
        <v>15</v>
      </c>
      <c r="P106" s="9">
        <v>0.428571428571429</v>
      </c>
      <c r="Q106" s="9" t="s">
        <v>15</v>
      </c>
      <c r="R106" s="9">
        <v>-0.571428571428572</v>
      </c>
      <c r="S106" s="9">
        <v>0.452380952380952</v>
      </c>
      <c r="T106" s="9">
        <v>0.380952380952381</v>
      </c>
      <c r="U106" s="9">
        <v>0.428571428571429</v>
      </c>
      <c r="V106" s="9">
        <v>0.619047619047619</v>
      </c>
      <c r="W106" s="9">
        <v>1.0</v>
      </c>
    </row>
  </sheetData>
  <conditionalFormatting sqref="A2:X23">
    <cfRule type="cellIs" dxfId="0" priority="1" operator="lessThanOrEqual">
      <formula>0.05</formula>
    </cfRule>
  </conditionalFormatting>
  <conditionalFormatting sqref="A2:X23">
    <cfRule type="cellIs" dxfId="1" priority="2" operator="lessThanOrEqual">
      <formula>0.1</formula>
    </cfRule>
  </conditionalFormatting>
  <conditionalFormatting sqref="A58:X79">
    <cfRule type="cellIs" dxfId="0" priority="3" operator="lessThanOrEqual">
      <formula>0.05</formula>
    </cfRule>
  </conditionalFormatting>
  <conditionalFormatting sqref="A58:X79">
    <cfRule type="cellIs" dxfId="1" priority="4" operator="lessThanOrEqual">
      <formula>0.1</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42" t="s">
        <v>71</v>
      </c>
      <c r="C1" s="43" t="s">
        <v>72</v>
      </c>
      <c r="D1" s="43" t="s">
        <v>73</v>
      </c>
      <c r="E1" s="44" t="s">
        <v>74</v>
      </c>
    </row>
    <row r="2">
      <c r="A2" s="13" t="s">
        <v>13</v>
      </c>
      <c r="B2" s="29" t="s">
        <v>14</v>
      </c>
      <c r="C2" s="19"/>
      <c r="D2" s="19"/>
      <c r="E2" s="45">
        <v>1.944444444</v>
      </c>
    </row>
    <row r="3">
      <c r="A3" s="13" t="s">
        <v>16</v>
      </c>
      <c r="B3" s="14"/>
      <c r="C3" s="46"/>
      <c r="D3" s="46"/>
      <c r="E3" s="47">
        <v>3.125</v>
      </c>
    </row>
    <row r="4">
      <c r="A4" s="13" t="s">
        <v>17</v>
      </c>
      <c r="B4" s="14"/>
      <c r="C4" s="46"/>
      <c r="D4" s="46"/>
      <c r="E4" s="46"/>
    </row>
    <row r="5">
      <c r="A5" s="13" t="s">
        <v>18</v>
      </c>
      <c r="B5" s="14"/>
      <c r="C5" s="46"/>
      <c r="D5" s="48"/>
      <c r="E5" s="45">
        <v>2.097902098</v>
      </c>
    </row>
    <row r="6">
      <c r="A6" s="13" t="s">
        <v>19</v>
      </c>
      <c r="B6" s="17"/>
      <c r="C6" s="46"/>
      <c r="D6" s="48"/>
      <c r="E6" s="47">
        <v>1.470588235</v>
      </c>
    </row>
    <row r="7">
      <c r="A7" s="18"/>
      <c r="B7" s="19"/>
      <c r="C7" s="46"/>
      <c r="D7" s="46"/>
      <c r="E7" s="46"/>
    </row>
    <row r="8">
      <c r="A8" s="13" t="s">
        <v>20</v>
      </c>
      <c r="B8" s="21" t="s">
        <v>21</v>
      </c>
      <c r="C8" s="49"/>
      <c r="D8" s="50"/>
      <c r="E8" s="51">
        <v>3.5225335492275547</v>
      </c>
    </row>
    <row r="9">
      <c r="A9" s="13" t="s">
        <v>22</v>
      </c>
      <c r="B9" s="14"/>
      <c r="C9" s="52">
        <v>15.5</v>
      </c>
      <c r="D9" s="52">
        <v>364.0</v>
      </c>
      <c r="E9" s="53">
        <v>4.258241758</v>
      </c>
    </row>
    <row r="10">
      <c r="A10" s="13" t="s">
        <v>23</v>
      </c>
      <c r="B10" s="14"/>
      <c r="C10" s="49"/>
      <c r="D10" s="50"/>
      <c r="E10" s="50"/>
    </row>
    <row r="11">
      <c r="A11" s="13" t="s">
        <v>24</v>
      </c>
      <c r="B11" s="14"/>
      <c r="C11" s="52">
        <v>7.75</v>
      </c>
      <c r="D11" s="52">
        <v>204.25</v>
      </c>
      <c r="E11" s="53">
        <v>3.794369645</v>
      </c>
    </row>
    <row r="12">
      <c r="A12" s="13" t="s">
        <v>25</v>
      </c>
      <c r="B12" s="14"/>
      <c r="C12" s="49"/>
      <c r="D12" s="50"/>
      <c r="E12" s="51">
        <v>7.293983078180933</v>
      </c>
    </row>
    <row r="13">
      <c r="A13" s="13" t="s">
        <v>26</v>
      </c>
      <c r="B13" s="14"/>
      <c r="C13" s="52">
        <v>10.25</v>
      </c>
      <c r="D13" s="52">
        <v>335.5</v>
      </c>
      <c r="E13" s="53">
        <v>3.05514158</v>
      </c>
    </row>
    <row r="14">
      <c r="A14" s="13" t="s">
        <v>27</v>
      </c>
      <c r="B14" s="14"/>
      <c r="C14" s="46"/>
      <c r="D14" s="19"/>
      <c r="E14" s="19"/>
    </row>
    <row r="15">
      <c r="A15" s="13"/>
      <c r="B15" s="17"/>
      <c r="C15" s="49"/>
      <c r="D15" s="49"/>
      <c r="E15" s="49"/>
    </row>
    <row r="16">
      <c r="A16" s="18" t="s">
        <v>28</v>
      </c>
      <c r="B16" s="54" t="s">
        <v>29</v>
      </c>
      <c r="C16" s="52">
        <v>23.0</v>
      </c>
      <c r="D16" s="52">
        <v>245.75</v>
      </c>
      <c r="E16" s="53">
        <v>9.359104781</v>
      </c>
    </row>
    <row r="17">
      <c r="A17" s="13" t="s">
        <v>30</v>
      </c>
      <c r="B17" s="55"/>
      <c r="C17" s="46"/>
      <c r="D17" s="46"/>
      <c r="E17" s="56">
        <v>1.2680000577804253</v>
      </c>
    </row>
    <row r="18">
      <c r="A18" s="18" t="s">
        <v>31</v>
      </c>
      <c r="B18" s="55"/>
      <c r="C18" s="46"/>
      <c r="D18" s="48"/>
      <c r="E18" s="56">
        <v>6.158530125698388</v>
      </c>
    </row>
    <row r="19">
      <c r="A19" s="18" t="s">
        <v>32</v>
      </c>
      <c r="B19" s="55"/>
      <c r="C19" s="49"/>
      <c r="D19" s="57"/>
      <c r="E19" s="51">
        <v>2.2586130222094334</v>
      </c>
    </row>
    <row r="20">
      <c r="A20" s="18" t="s">
        <v>33</v>
      </c>
      <c r="B20" s="55"/>
      <c r="C20" s="52">
        <v>15.75</v>
      </c>
      <c r="D20" s="52">
        <v>368.5</v>
      </c>
      <c r="E20" s="53">
        <v>4.274084125</v>
      </c>
    </row>
    <row r="21">
      <c r="A21" s="18" t="s">
        <v>34</v>
      </c>
      <c r="B21" s="55"/>
      <c r="C21" s="46"/>
      <c r="D21" s="46"/>
      <c r="E21" s="58">
        <v>5.960968745683582</v>
      </c>
    </row>
    <row r="22">
      <c r="A22" s="18" t="s">
        <v>35</v>
      </c>
      <c r="B22" s="55"/>
      <c r="C22" s="46"/>
      <c r="D22" s="46"/>
      <c r="E22" s="46"/>
    </row>
    <row r="23">
      <c r="A23" s="13"/>
      <c r="B23" s="59"/>
      <c r="C23" s="46"/>
      <c r="D23" s="46"/>
      <c r="E23" s="46"/>
    </row>
    <row r="24">
      <c r="A24" s="13" t="s">
        <v>36</v>
      </c>
      <c r="B24" s="29" t="s">
        <v>37</v>
      </c>
      <c r="C24" s="49"/>
      <c r="D24" s="49"/>
      <c r="E24" s="51">
        <v>42.31692471848881</v>
      </c>
    </row>
    <row r="25">
      <c r="A25" s="13" t="s">
        <v>38</v>
      </c>
      <c r="B25" s="14"/>
      <c r="C25" s="52">
        <v>76.75</v>
      </c>
      <c r="D25" s="52">
        <v>198.0</v>
      </c>
      <c r="E25" s="53">
        <v>38.76262626</v>
      </c>
    </row>
    <row r="26">
      <c r="A26" s="13" t="s">
        <v>39</v>
      </c>
      <c r="B26" s="14"/>
      <c r="C26" s="52">
        <v>277.5</v>
      </c>
      <c r="D26" s="52">
        <v>372.25</v>
      </c>
      <c r="E26" s="53">
        <v>74.54667562</v>
      </c>
    </row>
    <row r="27">
      <c r="A27" s="13" t="s">
        <v>40</v>
      </c>
      <c r="B27" s="14"/>
      <c r="C27" s="46"/>
      <c r="D27" s="48"/>
      <c r="E27" s="56">
        <v>71.04127930367497</v>
      </c>
    </row>
    <row r="28">
      <c r="A28" s="13" t="s">
        <v>41</v>
      </c>
      <c r="B28" s="14"/>
      <c r="C28" s="46"/>
      <c r="D28" s="46"/>
      <c r="E28" s="56">
        <v>82.02967362359392</v>
      </c>
    </row>
    <row r="29">
      <c r="A29" s="13" t="s">
        <v>42</v>
      </c>
      <c r="B29" s="17"/>
      <c r="C29" s="46"/>
      <c r="D29" s="46"/>
      <c r="E29" s="58">
        <v>45.9291652181338</v>
      </c>
    </row>
    <row r="30">
      <c r="A30" s="13"/>
      <c r="B30" s="19"/>
      <c r="C30" s="46"/>
      <c r="D30" s="46"/>
      <c r="E30" s="46"/>
    </row>
    <row r="31">
      <c r="A31" s="13" t="s">
        <v>43</v>
      </c>
      <c r="B31" s="29" t="s">
        <v>44</v>
      </c>
      <c r="C31" s="46"/>
      <c r="D31" s="46"/>
      <c r="E31" s="46"/>
    </row>
    <row r="32">
      <c r="A32" s="13" t="s">
        <v>45</v>
      </c>
      <c r="B32" s="14"/>
      <c r="C32" s="46"/>
      <c r="D32" s="46"/>
      <c r="E32" s="46"/>
    </row>
    <row r="33">
      <c r="A33" s="13" t="s">
        <v>46</v>
      </c>
      <c r="B33" s="14"/>
      <c r="C33" s="49"/>
      <c r="D33" s="57"/>
      <c r="E33" s="51">
        <v>48.64898017603658</v>
      </c>
    </row>
    <row r="34">
      <c r="A34" s="13" t="s">
        <v>47</v>
      </c>
      <c r="B34" s="14"/>
      <c r="C34" s="52">
        <v>34.25</v>
      </c>
      <c r="D34" s="52">
        <v>130.25</v>
      </c>
      <c r="E34" s="53">
        <v>26.29558541</v>
      </c>
    </row>
    <row r="35">
      <c r="A35" s="13" t="s">
        <v>48</v>
      </c>
      <c r="B35" s="14"/>
      <c r="C35" s="49"/>
      <c r="D35" s="49"/>
      <c r="E35" s="49"/>
    </row>
    <row r="36">
      <c r="A36" s="13" t="s">
        <v>49</v>
      </c>
      <c r="B36" s="14"/>
      <c r="C36" s="52">
        <v>163.75</v>
      </c>
      <c r="D36" s="52">
        <v>324.75</v>
      </c>
      <c r="E36" s="53">
        <v>50.42340262</v>
      </c>
    </row>
    <row r="37">
      <c r="A37" s="13" t="s">
        <v>50</v>
      </c>
      <c r="B37" s="17"/>
      <c r="C37" s="46"/>
      <c r="D37" s="46"/>
      <c r="E37" s="58">
        <v>43.666627007007556</v>
      </c>
    </row>
    <row r="38">
      <c r="A38" s="13"/>
      <c r="B38" s="19"/>
      <c r="C38" s="46"/>
      <c r="D38" s="46"/>
      <c r="E38" s="46"/>
    </row>
    <row r="39">
      <c r="A39" s="13" t="s">
        <v>51</v>
      </c>
      <c r="B39" s="29" t="s">
        <v>52</v>
      </c>
      <c r="C39" s="49"/>
      <c r="D39" s="49"/>
      <c r="E39" s="49"/>
    </row>
    <row r="40">
      <c r="A40" s="13" t="s">
        <v>53</v>
      </c>
      <c r="B40" s="14"/>
      <c r="C40" s="52">
        <v>11.5</v>
      </c>
      <c r="D40" s="52">
        <v>219.5</v>
      </c>
      <c r="E40" s="53">
        <v>5.239179954</v>
      </c>
    </row>
    <row r="41">
      <c r="A41" s="13" t="s">
        <v>54</v>
      </c>
      <c r="B41" s="14"/>
      <c r="C41" s="46"/>
      <c r="D41" s="48"/>
      <c r="E41" s="48"/>
    </row>
    <row r="42">
      <c r="A42" s="13" t="s">
        <v>55</v>
      </c>
      <c r="B42" s="14"/>
      <c r="C42" s="46"/>
      <c r="D42" s="48"/>
      <c r="E42" s="48"/>
    </row>
    <row r="43">
      <c r="A43" s="18" t="s">
        <v>56</v>
      </c>
      <c r="B43" s="14"/>
      <c r="C43" s="46"/>
      <c r="D43" s="46"/>
      <c r="E43" s="56">
        <v>1.2615879433875852</v>
      </c>
    </row>
    <row r="44">
      <c r="A44" s="13" t="s">
        <v>57</v>
      </c>
      <c r="B44" s="14"/>
      <c r="C44" s="46"/>
      <c r="D44" s="46"/>
      <c r="E44" s="58">
        <v>4.058719341135831</v>
      </c>
    </row>
    <row r="45">
      <c r="A45" s="13" t="s">
        <v>58</v>
      </c>
      <c r="B45" s="14"/>
      <c r="C45" s="46"/>
      <c r="D45" s="46"/>
      <c r="E45" s="46"/>
    </row>
    <row r="46">
      <c r="A46" s="13" t="s">
        <v>59</v>
      </c>
      <c r="B46" s="17"/>
      <c r="C46" s="46"/>
      <c r="D46" s="46"/>
      <c r="E46" s="58">
        <v>1.391386457197248</v>
      </c>
    </row>
    <row r="47">
      <c r="A47" s="13"/>
      <c r="B47" s="19"/>
      <c r="C47" s="46"/>
      <c r="D47" s="46"/>
      <c r="E47" s="46"/>
    </row>
    <row r="48">
      <c r="A48" s="13" t="s">
        <v>60</v>
      </c>
      <c r="B48" s="29" t="s">
        <v>61</v>
      </c>
      <c r="C48" s="46"/>
      <c r="D48" s="46"/>
      <c r="E48" s="56">
        <v>2.956933734082473</v>
      </c>
    </row>
    <row r="49">
      <c r="A49" s="13" t="s">
        <v>62</v>
      </c>
      <c r="B49" s="14"/>
      <c r="C49" s="46"/>
      <c r="D49" s="46"/>
      <c r="E49" s="56">
        <v>13.510407326577452</v>
      </c>
    </row>
    <row r="50">
      <c r="A50" s="13" t="s">
        <v>63</v>
      </c>
      <c r="B50" s="14"/>
      <c r="C50" s="46"/>
      <c r="D50" s="48"/>
      <c r="E50" s="58">
        <v>3.8354257341706646</v>
      </c>
    </row>
    <row r="51">
      <c r="A51" s="13" t="s">
        <v>64</v>
      </c>
      <c r="B51" s="14"/>
      <c r="C51" s="46"/>
      <c r="D51" s="48"/>
      <c r="E51" s="48"/>
    </row>
    <row r="52">
      <c r="A52" s="13" t="s">
        <v>65</v>
      </c>
      <c r="B52" s="14"/>
      <c r="C52" s="46"/>
      <c r="D52" s="46"/>
      <c r="E52" s="46"/>
    </row>
    <row r="53">
      <c r="A53" s="13" t="s">
        <v>66</v>
      </c>
      <c r="B53" s="17"/>
      <c r="C53" s="46"/>
      <c r="D53" s="46"/>
      <c r="E53" s="58">
        <v>3.2021441784474955</v>
      </c>
    </row>
    <row r="54">
      <c r="A54" s="36"/>
      <c r="B54" s="37"/>
      <c r="C54" s="19"/>
      <c r="D54" s="19"/>
      <c r="E54" s="19"/>
    </row>
    <row r="55">
      <c r="A55" s="39" t="s">
        <v>67</v>
      </c>
      <c r="B55" s="37"/>
      <c r="C55" s="19"/>
      <c r="D55" s="19"/>
      <c r="E55" s="19"/>
    </row>
    <row r="56">
      <c r="A56" s="39" t="s">
        <v>68</v>
      </c>
      <c r="B56" s="37"/>
      <c r="C56" s="19"/>
      <c r="D56" s="19"/>
      <c r="E56" s="19"/>
    </row>
    <row r="57">
      <c r="A57" s="39" t="s">
        <v>69</v>
      </c>
      <c r="B57" s="37"/>
      <c r="C57" s="19"/>
      <c r="D57" s="19"/>
      <c r="E57" s="19"/>
    </row>
    <row r="58">
      <c r="A58" s="35"/>
      <c r="B58" s="60"/>
      <c r="C58" s="19"/>
      <c r="D58" s="19"/>
      <c r="E58" s="19"/>
    </row>
    <row r="59">
      <c r="A59" s="35"/>
      <c r="B59" s="60"/>
      <c r="C59" s="19"/>
      <c r="D59" s="19"/>
      <c r="E59" s="19"/>
    </row>
    <row r="60">
      <c r="A60" s="35"/>
      <c r="B60" s="60"/>
      <c r="C60" s="19"/>
      <c r="D60" s="19"/>
      <c r="E60" s="19"/>
    </row>
    <row r="61">
      <c r="A61" s="35"/>
      <c r="B61" s="60"/>
      <c r="C61" s="19"/>
      <c r="D61" s="19"/>
      <c r="E61" s="19"/>
    </row>
    <row r="62">
      <c r="A62" s="35"/>
      <c r="B62" s="35"/>
      <c r="C62" s="35"/>
      <c r="D62" s="35"/>
      <c r="E62" s="35"/>
    </row>
    <row r="63">
      <c r="A63" s="35"/>
      <c r="B63" s="35"/>
      <c r="C63" s="35"/>
      <c r="D63" s="35"/>
      <c r="E63" s="35"/>
    </row>
    <row r="64">
      <c r="A64" s="35"/>
      <c r="B64" s="35"/>
      <c r="C64" s="35"/>
      <c r="D64" s="35"/>
      <c r="E64" s="35"/>
    </row>
    <row r="65">
      <c r="A65" s="35"/>
      <c r="B65" s="35"/>
      <c r="C65" s="35"/>
      <c r="D65" s="35"/>
      <c r="E65" s="35"/>
    </row>
    <row r="66">
      <c r="A66" s="35"/>
      <c r="B66" s="35"/>
      <c r="C66" s="35"/>
      <c r="D66" s="35"/>
      <c r="E66" s="35"/>
    </row>
    <row r="67">
      <c r="A67" s="35"/>
      <c r="B67" s="35"/>
      <c r="C67" s="35"/>
      <c r="D67" s="35"/>
      <c r="E67" s="35"/>
    </row>
    <row r="68">
      <c r="A68" s="35"/>
      <c r="B68" s="35"/>
      <c r="C68" s="35"/>
      <c r="D68" s="35"/>
      <c r="E68" s="35"/>
    </row>
    <row r="69">
      <c r="A69" s="35"/>
      <c r="B69" s="35"/>
      <c r="C69" s="35"/>
      <c r="D69" s="35"/>
      <c r="E69" s="35"/>
    </row>
    <row r="70">
      <c r="A70" s="35"/>
      <c r="B70" s="35"/>
      <c r="C70" s="35"/>
      <c r="D70" s="35"/>
      <c r="E70" s="35"/>
    </row>
    <row r="71">
      <c r="A71" s="35"/>
      <c r="B71" s="35"/>
      <c r="C71" s="35"/>
      <c r="D71" s="35"/>
      <c r="E71" s="35"/>
    </row>
    <row r="72">
      <c r="A72" s="35"/>
      <c r="B72" s="35"/>
      <c r="C72" s="35"/>
      <c r="D72" s="35"/>
      <c r="E72" s="35"/>
    </row>
    <row r="73">
      <c r="A73" s="35"/>
      <c r="B73" s="35"/>
      <c r="C73" s="35"/>
      <c r="D73" s="35"/>
      <c r="E73" s="35"/>
    </row>
    <row r="74">
      <c r="A74" s="35"/>
      <c r="B74" s="35"/>
      <c r="C74" s="35"/>
      <c r="D74" s="35"/>
      <c r="E74" s="35"/>
    </row>
    <row r="75">
      <c r="A75" s="35"/>
      <c r="B75" s="35"/>
      <c r="C75" s="35"/>
      <c r="D75" s="35"/>
      <c r="E75" s="35"/>
    </row>
    <row r="76">
      <c r="A76" s="35"/>
      <c r="B76" s="35"/>
      <c r="C76" s="35"/>
      <c r="D76" s="35"/>
      <c r="E76" s="35"/>
    </row>
    <row r="77">
      <c r="A77" s="35"/>
      <c r="B77" s="35"/>
      <c r="C77" s="35"/>
      <c r="D77" s="35"/>
      <c r="E77" s="35"/>
    </row>
    <row r="78">
      <c r="A78" s="35"/>
      <c r="B78" s="35"/>
      <c r="C78" s="35"/>
      <c r="D78" s="35"/>
      <c r="E78" s="35"/>
    </row>
    <row r="79">
      <c r="A79" s="35"/>
      <c r="B79" s="35"/>
      <c r="C79" s="35"/>
      <c r="D79" s="35"/>
      <c r="E79" s="35"/>
    </row>
    <row r="80">
      <c r="A80" s="35"/>
      <c r="B80" s="35"/>
      <c r="C80" s="35"/>
      <c r="D80" s="35"/>
      <c r="E80" s="35"/>
    </row>
    <row r="81">
      <c r="A81" s="35"/>
      <c r="B81" s="35"/>
      <c r="C81" s="35"/>
      <c r="D81" s="35"/>
      <c r="E81" s="35"/>
    </row>
    <row r="82">
      <c r="A82" s="35"/>
      <c r="B82" s="35"/>
      <c r="C82" s="35"/>
      <c r="D82" s="35"/>
      <c r="E82" s="35"/>
    </row>
    <row r="83">
      <c r="A83" s="35"/>
      <c r="B83" s="35"/>
      <c r="C83" s="35"/>
      <c r="D83" s="35"/>
      <c r="E83" s="35"/>
    </row>
    <row r="84">
      <c r="A84" s="35"/>
      <c r="B84" s="35"/>
      <c r="C84" s="35"/>
      <c r="D84" s="35"/>
      <c r="E84" s="35"/>
    </row>
    <row r="85">
      <c r="A85" s="35"/>
      <c r="B85" s="35"/>
      <c r="C85" s="35"/>
      <c r="D85" s="35"/>
      <c r="E85" s="35"/>
    </row>
    <row r="86">
      <c r="A86" s="35"/>
      <c r="B86" s="35"/>
      <c r="C86" s="35"/>
      <c r="D86" s="35"/>
      <c r="E86" s="35"/>
    </row>
    <row r="87">
      <c r="A87" s="35"/>
      <c r="B87" s="35"/>
      <c r="C87" s="35"/>
      <c r="D87" s="35"/>
      <c r="E87" s="35"/>
    </row>
    <row r="88">
      <c r="A88" s="35"/>
      <c r="B88" s="35"/>
      <c r="C88" s="35"/>
      <c r="D88" s="35"/>
      <c r="E88" s="35"/>
    </row>
    <row r="89">
      <c r="A89" s="35"/>
      <c r="B89" s="35"/>
      <c r="C89" s="35"/>
      <c r="D89" s="35"/>
      <c r="E89" s="35"/>
    </row>
    <row r="90">
      <c r="A90" s="35"/>
      <c r="B90" s="35"/>
      <c r="C90" s="35"/>
      <c r="D90" s="35"/>
      <c r="E90" s="35"/>
    </row>
    <row r="91">
      <c r="A91" s="35"/>
      <c r="B91" s="35"/>
      <c r="C91" s="35"/>
      <c r="D91" s="35"/>
      <c r="E91" s="35"/>
    </row>
    <row r="92">
      <c r="A92" s="35"/>
      <c r="B92" s="35"/>
      <c r="C92" s="35"/>
      <c r="D92" s="35"/>
      <c r="E92" s="35"/>
    </row>
    <row r="93">
      <c r="A93" s="35"/>
      <c r="B93" s="35"/>
      <c r="C93" s="35"/>
      <c r="D93" s="35"/>
      <c r="E93" s="35"/>
    </row>
    <row r="94">
      <c r="A94" s="35"/>
      <c r="B94" s="35"/>
      <c r="C94" s="35"/>
      <c r="D94" s="35"/>
      <c r="E94" s="35"/>
    </row>
    <row r="95">
      <c r="A95" s="35"/>
      <c r="B95" s="35"/>
      <c r="C95" s="35"/>
      <c r="D95" s="35"/>
      <c r="E95" s="35"/>
    </row>
    <row r="96">
      <c r="A96" s="35"/>
      <c r="B96" s="35"/>
      <c r="C96" s="35"/>
      <c r="D96" s="35"/>
      <c r="E96" s="35"/>
    </row>
    <row r="97">
      <c r="A97" s="35"/>
      <c r="B97" s="35"/>
      <c r="C97" s="35"/>
      <c r="D97" s="35"/>
      <c r="E97" s="35"/>
    </row>
    <row r="98">
      <c r="A98" s="35"/>
      <c r="B98" s="35"/>
      <c r="C98" s="35"/>
      <c r="D98" s="35"/>
      <c r="E98" s="35"/>
    </row>
    <row r="99">
      <c r="A99" s="35"/>
      <c r="B99" s="35"/>
      <c r="C99" s="35"/>
      <c r="D99" s="35"/>
      <c r="E99" s="35"/>
    </row>
    <row r="100">
      <c r="A100" s="35"/>
      <c r="B100" s="35"/>
      <c r="C100" s="35"/>
      <c r="D100" s="35"/>
      <c r="E100" s="35"/>
    </row>
    <row r="101">
      <c r="A101" s="35"/>
      <c r="B101" s="35"/>
      <c r="C101" s="35"/>
      <c r="D101" s="35"/>
      <c r="E101" s="35"/>
    </row>
    <row r="102">
      <c r="A102" s="35"/>
      <c r="B102" s="35"/>
      <c r="C102" s="35"/>
      <c r="D102" s="35"/>
      <c r="E102" s="35"/>
    </row>
    <row r="103">
      <c r="A103" s="35"/>
      <c r="B103" s="35"/>
      <c r="C103" s="35"/>
      <c r="D103" s="35"/>
      <c r="E103" s="35"/>
    </row>
    <row r="104">
      <c r="A104" s="35"/>
      <c r="B104" s="35"/>
      <c r="C104" s="35"/>
      <c r="D104" s="35"/>
      <c r="E104" s="35"/>
    </row>
    <row r="105">
      <c r="A105" s="35"/>
      <c r="B105" s="35"/>
      <c r="C105" s="35"/>
      <c r="D105" s="35"/>
      <c r="E105" s="35"/>
    </row>
    <row r="106">
      <c r="A106" s="35"/>
      <c r="B106" s="35"/>
      <c r="C106" s="35"/>
      <c r="D106" s="35"/>
      <c r="E106" s="35"/>
    </row>
    <row r="107">
      <c r="A107" s="35"/>
      <c r="B107" s="35"/>
      <c r="C107" s="35"/>
      <c r="D107" s="35"/>
      <c r="E107" s="35"/>
    </row>
    <row r="108">
      <c r="A108" s="35"/>
      <c r="B108" s="35"/>
      <c r="C108" s="35"/>
      <c r="D108" s="35"/>
      <c r="E108" s="35"/>
    </row>
    <row r="109">
      <c r="A109" s="35"/>
      <c r="B109" s="35"/>
      <c r="C109" s="35"/>
      <c r="D109" s="35"/>
      <c r="E109" s="35"/>
    </row>
    <row r="110">
      <c r="A110" s="35"/>
      <c r="B110" s="35"/>
      <c r="C110" s="35"/>
      <c r="D110" s="35"/>
      <c r="E110" s="35"/>
    </row>
    <row r="111">
      <c r="A111" s="35"/>
      <c r="B111" s="35"/>
      <c r="C111" s="35"/>
      <c r="D111" s="35"/>
      <c r="E111" s="35"/>
    </row>
    <row r="112">
      <c r="A112" s="35"/>
      <c r="B112" s="35"/>
      <c r="C112" s="35"/>
      <c r="D112" s="35"/>
      <c r="E112" s="35"/>
    </row>
    <row r="113">
      <c r="A113" s="35"/>
      <c r="B113" s="35"/>
      <c r="C113" s="35"/>
      <c r="D113" s="35"/>
      <c r="E113" s="35"/>
    </row>
    <row r="114">
      <c r="A114" s="35"/>
      <c r="B114" s="35"/>
      <c r="C114" s="35"/>
      <c r="D114" s="35"/>
      <c r="E114" s="35"/>
    </row>
    <row r="115">
      <c r="A115" s="35"/>
      <c r="B115" s="35"/>
      <c r="C115" s="35"/>
      <c r="D115" s="35"/>
      <c r="E115" s="35"/>
    </row>
    <row r="116">
      <c r="A116" s="35"/>
      <c r="B116" s="35"/>
      <c r="C116" s="35"/>
      <c r="D116" s="35"/>
      <c r="E116" s="35"/>
    </row>
    <row r="117">
      <c r="A117" s="35"/>
      <c r="B117" s="35"/>
      <c r="C117" s="35"/>
      <c r="D117" s="35"/>
      <c r="E117" s="35"/>
    </row>
    <row r="118">
      <c r="A118" s="35"/>
      <c r="B118" s="35"/>
      <c r="C118" s="35"/>
      <c r="D118" s="35"/>
      <c r="E118" s="35"/>
    </row>
    <row r="119">
      <c r="A119" s="35"/>
      <c r="B119" s="35"/>
      <c r="C119" s="35"/>
      <c r="D119" s="35"/>
      <c r="E119" s="35"/>
    </row>
    <row r="120">
      <c r="A120" s="35"/>
      <c r="B120" s="35"/>
      <c r="C120" s="35"/>
      <c r="D120" s="35"/>
      <c r="E120" s="35"/>
    </row>
    <row r="121">
      <c r="A121" s="35"/>
      <c r="B121" s="35"/>
      <c r="C121" s="35"/>
      <c r="D121" s="35"/>
      <c r="E121" s="35"/>
    </row>
    <row r="122">
      <c r="A122" s="35"/>
      <c r="B122" s="35"/>
      <c r="C122" s="35"/>
      <c r="D122" s="35"/>
      <c r="E122" s="35"/>
    </row>
    <row r="123">
      <c r="A123" s="35"/>
      <c r="B123" s="35"/>
      <c r="C123" s="35"/>
      <c r="D123" s="35"/>
      <c r="E123" s="35"/>
    </row>
    <row r="124">
      <c r="A124" s="35"/>
      <c r="B124" s="35"/>
      <c r="C124" s="35"/>
      <c r="D124" s="35"/>
      <c r="E124" s="35"/>
    </row>
    <row r="125">
      <c r="A125" s="35"/>
      <c r="B125" s="35"/>
      <c r="C125" s="35"/>
      <c r="D125" s="35"/>
      <c r="E125" s="35"/>
    </row>
    <row r="126">
      <c r="A126" s="35"/>
      <c r="B126" s="35"/>
      <c r="C126" s="35"/>
      <c r="D126" s="35"/>
      <c r="E126" s="35"/>
    </row>
    <row r="127">
      <c r="A127" s="35"/>
      <c r="B127" s="35"/>
      <c r="C127" s="35"/>
      <c r="D127" s="35"/>
      <c r="E127" s="35"/>
    </row>
    <row r="128">
      <c r="A128" s="35"/>
      <c r="B128" s="35"/>
      <c r="C128" s="35"/>
      <c r="D128" s="35"/>
      <c r="E128" s="35"/>
    </row>
    <row r="129">
      <c r="A129" s="35"/>
      <c r="B129" s="35"/>
      <c r="C129" s="35"/>
      <c r="D129" s="35"/>
      <c r="E129" s="35"/>
    </row>
    <row r="130">
      <c r="A130" s="35"/>
      <c r="B130" s="35"/>
      <c r="C130" s="35"/>
      <c r="D130" s="35"/>
      <c r="E130" s="35"/>
    </row>
    <row r="131">
      <c r="A131" s="35"/>
      <c r="B131" s="35"/>
      <c r="C131" s="35"/>
      <c r="D131" s="35"/>
      <c r="E131" s="35"/>
    </row>
    <row r="132">
      <c r="A132" s="35"/>
      <c r="B132" s="35"/>
      <c r="C132" s="35"/>
      <c r="D132" s="35"/>
      <c r="E132" s="35"/>
    </row>
    <row r="133">
      <c r="A133" s="35"/>
      <c r="B133" s="35"/>
      <c r="C133" s="35"/>
      <c r="D133" s="35"/>
      <c r="E133" s="35"/>
    </row>
    <row r="134">
      <c r="A134" s="35"/>
      <c r="B134" s="35"/>
      <c r="C134" s="35"/>
      <c r="D134" s="35"/>
      <c r="E134" s="35"/>
    </row>
    <row r="135">
      <c r="A135" s="35"/>
      <c r="B135" s="35"/>
      <c r="C135" s="35"/>
      <c r="D135" s="35"/>
      <c r="E135" s="35"/>
    </row>
    <row r="136">
      <c r="A136" s="35"/>
      <c r="B136" s="35"/>
      <c r="C136" s="35"/>
      <c r="D136" s="35"/>
      <c r="E136" s="35"/>
    </row>
    <row r="137">
      <c r="A137" s="35"/>
      <c r="B137" s="35"/>
      <c r="C137" s="35"/>
      <c r="D137" s="35"/>
      <c r="E137" s="35"/>
    </row>
    <row r="138">
      <c r="A138" s="35"/>
      <c r="B138" s="35"/>
      <c r="C138" s="35"/>
      <c r="D138" s="35"/>
      <c r="E138" s="35"/>
    </row>
    <row r="139">
      <c r="A139" s="35"/>
      <c r="B139" s="35"/>
      <c r="C139" s="35"/>
      <c r="D139" s="35"/>
      <c r="E139" s="35"/>
    </row>
    <row r="140">
      <c r="A140" s="35"/>
      <c r="B140" s="35"/>
      <c r="C140" s="35"/>
      <c r="D140" s="35"/>
      <c r="E140" s="35"/>
    </row>
    <row r="141">
      <c r="A141" s="35"/>
      <c r="B141" s="35"/>
      <c r="C141" s="35"/>
      <c r="D141" s="35"/>
      <c r="E141" s="35"/>
    </row>
    <row r="142">
      <c r="A142" s="35"/>
      <c r="B142" s="35"/>
      <c r="C142" s="35"/>
      <c r="D142" s="35"/>
      <c r="E142" s="35"/>
    </row>
    <row r="143">
      <c r="A143" s="35"/>
      <c r="B143" s="35"/>
      <c r="C143" s="35"/>
      <c r="D143" s="35"/>
      <c r="E143" s="35"/>
    </row>
    <row r="144">
      <c r="A144" s="35"/>
      <c r="B144" s="35"/>
      <c r="C144" s="35"/>
      <c r="D144" s="35"/>
      <c r="E144" s="35"/>
    </row>
    <row r="145">
      <c r="A145" s="35"/>
      <c r="B145" s="35"/>
      <c r="C145" s="35"/>
      <c r="D145" s="35"/>
      <c r="E145" s="35"/>
    </row>
    <row r="146">
      <c r="A146" s="35"/>
      <c r="B146" s="35"/>
      <c r="C146" s="35"/>
      <c r="D146" s="35"/>
      <c r="E146" s="35"/>
    </row>
    <row r="147">
      <c r="A147" s="35"/>
      <c r="B147" s="35"/>
      <c r="C147" s="35"/>
      <c r="D147" s="35"/>
      <c r="E147" s="35"/>
    </row>
    <row r="148">
      <c r="A148" s="35"/>
      <c r="B148" s="35"/>
      <c r="C148" s="35"/>
      <c r="D148" s="35"/>
      <c r="E148" s="35"/>
    </row>
    <row r="149">
      <c r="A149" s="35"/>
      <c r="B149" s="35"/>
      <c r="C149" s="35"/>
      <c r="D149" s="35"/>
      <c r="E149" s="35"/>
    </row>
    <row r="150">
      <c r="A150" s="35"/>
      <c r="B150" s="35"/>
      <c r="C150" s="35"/>
      <c r="D150" s="35"/>
      <c r="E150" s="35"/>
    </row>
    <row r="151">
      <c r="A151" s="35"/>
      <c r="B151" s="35"/>
      <c r="C151" s="35"/>
      <c r="D151" s="35"/>
      <c r="E151" s="35"/>
    </row>
    <row r="152">
      <c r="A152" s="35"/>
      <c r="B152" s="35"/>
      <c r="C152" s="35"/>
      <c r="D152" s="35"/>
      <c r="E152" s="35"/>
    </row>
    <row r="153">
      <c r="A153" s="35"/>
      <c r="B153" s="35"/>
      <c r="C153" s="35"/>
      <c r="D153" s="35"/>
      <c r="E153" s="35"/>
    </row>
    <row r="154">
      <c r="A154" s="35"/>
      <c r="B154" s="35"/>
      <c r="C154" s="35"/>
      <c r="D154" s="35"/>
      <c r="E154" s="35"/>
    </row>
    <row r="155">
      <c r="A155" s="35"/>
      <c r="B155" s="35"/>
      <c r="C155" s="35"/>
      <c r="D155" s="35"/>
      <c r="E155" s="35"/>
    </row>
    <row r="156">
      <c r="A156" s="35"/>
      <c r="B156" s="35"/>
      <c r="C156" s="35"/>
      <c r="D156" s="35"/>
      <c r="E156" s="35"/>
    </row>
    <row r="157">
      <c r="A157" s="35"/>
      <c r="B157" s="35"/>
      <c r="C157" s="35"/>
      <c r="D157" s="35"/>
      <c r="E157" s="35"/>
    </row>
    <row r="158">
      <c r="A158" s="35"/>
      <c r="B158" s="35"/>
      <c r="C158" s="35"/>
      <c r="D158" s="35"/>
      <c r="E158" s="35"/>
    </row>
    <row r="159">
      <c r="A159" s="35"/>
      <c r="B159" s="35"/>
      <c r="C159" s="35"/>
      <c r="D159" s="35"/>
      <c r="E159" s="35"/>
    </row>
    <row r="160">
      <c r="A160" s="35"/>
      <c r="B160" s="35"/>
      <c r="C160" s="35"/>
      <c r="D160" s="35"/>
      <c r="E160" s="35"/>
    </row>
    <row r="161">
      <c r="A161" s="35"/>
      <c r="B161" s="35"/>
      <c r="C161" s="35"/>
      <c r="D161" s="35"/>
      <c r="E161" s="35"/>
    </row>
    <row r="162">
      <c r="A162" s="35"/>
      <c r="B162" s="35"/>
      <c r="C162" s="35"/>
      <c r="D162" s="35"/>
      <c r="E162" s="35"/>
    </row>
    <row r="163">
      <c r="A163" s="35"/>
      <c r="B163" s="35"/>
      <c r="C163" s="35"/>
      <c r="D163" s="35"/>
      <c r="E163" s="35"/>
    </row>
    <row r="164">
      <c r="A164" s="35"/>
      <c r="B164" s="35"/>
      <c r="C164" s="35"/>
      <c r="D164" s="35"/>
      <c r="E164" s="35"/>
    </row>
    <row r="165">
      <c r="A165" s="35"/>
      <c r="B165" s="35"/>
      <c r="C165" s="35"/>
      <c r="D165" s="35"/>
      <c r="E165" s="35"/>
    </row>
    <row r="166">
      <c r="A166" s="35"/>
      <c r="B166" s="35"/>
      <c r="C166" s="35"/>
      <c r="D166" s="35"/>
      <c r="E166" s="35"/>
    </row>
    <row r="167">
      <c r="A167" s="35"/>
      <c r="B167" s="35"/>
      <c r="C167" s="35"/>
      <c r="D167" s="35"/>
      <c r="E167" s="35"/>
    </row>
    <row r="168">
      <c r="A168" s="35"/>
      <c r="B168" s="35"/>
      <c r="C168" s="35"/>
      <c r="D168" s="35"/>
      <c r="E168" s="35"/>
    </row>
    <row r="169">
      <c r="A169" s="35"/>
      <c r="B169" s="35"/>
      <c r="C169" s="35"/>
      <c r="D169" s="35"/>
      <c r="E169" s="35"/>
    </row>
    <row r="170">
      <c r="A170" s="35"/>
      <c r="B170" s="35"/>
      <c r="C170" s="35"/>
      <c r="D170" s="35"/>
      <c r="E170" s="35"/>
    </row>
    <row r="171">
      <c r="A171" s="35"/>
      <c r="B171" s="35"/>
      <c r="C171" s="35"/>
      <c r="D171" s="35"/>
      <c r="E171" s="35"/>
    </row>
    <row r="172">
      <c r="A172" s="35"/>
      <c r="B172" s="35"/>
      <c r="C172" s="35"/>
      <c r="D172" s="35"/>
      <c r="E172" s="35"/>
    </row>
    <row r="173">
      <c r="A173" s="35"/>
      <c r="B173" s="35"/>
      <c r="C173" s="35"/>
      <c r="D173" s="35"/>
      <c r="E173" s="35"/>
    </row>
    <row r="174">
      <c r="A174" s="35"/>
      <c r="B174" s="35"/>
      <c r="C174" s="35"/>
      <c r="D174" s="35"/>
      <c r="E174" s="35"/>
    </row>
    <row r="175">
      <c r="A175" s="35"/>
      <c r="B175" s="35"/>
      <c r="C175" s="35"/>
      <c r="D175" s="35"/>
      <c r="E175" s="35"/>
    </row>
    <row r="176">
      <c r="A176" s="35"/>
      <c r="B176" s="35"/>
      <c r="C176" s="35"/>
      <c r="D176" s="35"/>
      <c r="E176" s="35"/>
    </row>
    <row r="177">
      <c r="A177" s="35"/>
      <c r="B177" s="35"/>
      <c r="C177" s="35"/>
      <c r="D177" s="35"/>
      <c r="E177" s="35"/>
    </row>
    <row r="178">
      <c r="A178" s="35"/>
      <c r="B178" s="35"/>
      <c r="C178" s="35"/>
      <c r="D178" s="35"/>
      <c r="E178" s="35"/>
    </row>
    <row r="179">
      <c r="A179" s="35"/>
      <c r="B179" s="35"/>
      <c r="C179" s="35"/>
      <c r="D179" s="35"/>
      <c r="E179" s="35"/>
    </row>
    <row r="180">
      <c r="A180" s="35"/>
      <c r="B180" s="35"/>
      <c r="C180" s="35"/>
      <c r="D180" s="35"/>
      <c r="E180" s="35"/>
    </row>
    <row r="181">
      <c r="A181" s="35"/>
      <c r="B181" s="35"/>
      <c r="C181" s="35"/>
      <c r="D181" s="35"/>
      <c r="E181" s="35"/>
    </row>
    <row r="182">
      <c r="A182" s="35"/>
      <c r="B182" s="35"/>
      <c r="C182" s="35"/>
      <c r="D182" s="35"/>
      <c r="E182" s="35"/>
    </row>
    <row r="183">
      <c r="A183" s="35"/>
      <c r="B183" s="35"/>
      <c r="C183" s="35"/>
      <c r="D183" s="35"/>
      <c r="E183" s="35"/>
    </row>
    <row r="184">
      <c r="A184" s="35"/>
      <c r="B184" s="35"/>
      <c r="C184" s="35"/>
      <c r="D184" s="35"/>
      <c r="E184" s="35"/>
    </row>
    <row r="185">
      <c r="A185" s="35"/>
      <c r="B185" s="35"/>
      <c r="C185" s="35"/>
      <c r="D185" s="35"/>
      <c r="E185" s="35"/>
    </row>
    <row r="186">
      <c r="A186" s="35"/>
      <c r="B186" s="35"/>
      <c r="C186" s="35"/>
      <c r="D186" s="35"/>
      <c r="E186" s="35"/>
    </row>
    <row r="187">
      <c r="A187" s="35"/>
      <c r="B187" s="35"/>
      <c r="C187" s="35"/>
      <c r="D187" s="35"/>
      <c r="E187" s="35"/>
    </row>
    <row r="188">
      <c r="A188" s="35"/>
      <c r="B188" s="35"/>
      <c r="C188" s="35"/>
      <c r="D188" s="35"/>
      <c r="E188" s="35"/>
    </row>
    <row r="189">
      <c r="A189" s="35"/>
      <c r="B189" s="35"/>
      <c r="C189" s="35"/>
      <c r="D189" s="35"/>
      <c r="E189" s="35"/>
    </row>
    <row r="190">
      <c r="A190" s="35"/>
      <c r="B190" s="35"/>
      <c r="C190" s="35"/>
      <c r="D190" s="35"/>
      <c r="E190" s="35"/>
    </row>
    <row r="191">
      <c r="A191" s="35"/>
      <c r="B191" s="35"/>
      <c r="C191" s="35"/>
      <c r="D191" s="35"/>
      <c r="E191" s="35"/>
    </row>
    <row r="192">
      <c r="A192" s="35"/>
      <c r="B192" s="35"/>
      <c r="C192" s="35"/>
      <c r="D192" s="35"/>
      <c r="E192" s="35"/>
    </row>
    <row r="193">
      <c r="A193" s="35"/>
      <c r="B193" s="35"/>
      <c r="C193" s="35"/>
      <c r="D193" s="35"/>
      <c r="E193" s="35"/>
    </row>
    <row r="194">
      <c r="A194" s="35"/>
      <c r="B194" s="35"/>
      <c r="C194" s="35"/>
      <c r="D194" s="35"/>
      <c r="E194" s="35"/>
    </row>
    <row r="195">
      <c r="A195" s="35"/>
      <c r="B195" s="35"/>
      <c r="C195" s="35"/>
      <c r="D195" s="35"/>
      <c r="E195" s="35"/>
    </row>
    <row r="196">
      <c r="A196" s="35"/>
      <c r="B196" s="35"/>
      <c r="C196" s="35"/>
      <c r="D196" s="35"/>
      <c r="E196" s="35"/>
    </row>
    <row r="197">
      <c r="A197" s="35"/>
      <c r="B197" s="35"/>
      <c r="C197" s="35"/>
      <c r="D197" s="35"/>
      <c r="E197" s="35"/>
    </row>
    <row r="198">
      <c r="A198" s="35"/>
      <c r="B198" s="35"/>
      <c r="C198" s="35"/>
      <c r="D198" s="35"/>
      <c r="E198" s="35"/>
    </row>
    <row r="199">
      <c r="A199" s="35"/>
      <c r="B199" s="35"/>
      <c r="C199" s="35"/>
      <c r="D199" s="35"/>
      <c r="E199" s="35"/>
    </row>
    <row r="200">
      <c r="A200" s="35"/>
      <c r="B200" s="35"/>
      <c r="C200" s="35"/>
      <c r="D200" s="35"/>
      <c r="E200" s="35"/>
    </row>
    <row r="201">
      <c r="A201" s="35"/>
      <c r="B201" s="35"/>
      <c r="C201" s="35"/>
      <c r="D201" s="35"/>
      <c r="E201" s="35"/>
    </row>
    <row r="202">
      <c r="A202" s="35"/>
      <c r="B202" s="35"/>
      <c r="C202" s="35"/>
      <c r="D202" s="35"/>
      <c r="E202" s="35"/>
    </row>
    <row r="203">
      <c r="A203" s="35"/>
      <c r="B203" s="35"/>
      <c r="C203" s="35"/>
      <c r="D203" s="35"/>
      <c r="E203" s="35"/>
    </row>
    <row r="204">
      <c r="A204" s="35"/>
      <c r="B204" s="35"/>
      <c r="C204" s="35"/>
      <c r="D204" s="35"/>
      <c r="E204" s="35"/>
    </row>
    <row r="205">
      <c r="A205" s="35"/>
      <c r="B205" s="35"/>
      <c r="C205" s="35"/>
      <c r="D205" s="35"/>
      <c r="E205" s="35"/>
    </row>
    <row r="206">
      <c r="A206" s="35"/>
      <c r="B206" s="35"/>
      <c r="C206" s="35"/>
      <c r="D206" s="35"/>
      <c r="E206" s="35"/>
    </row>
    <row r="207">
      <c r="A207" s="35"/>
      <c r="B207" s="35"/>
      <c r="C207" s="35"/>
      <c r="D207" s="35"/>
      <c r="E207" s="35"/>
    </row>
    <row r="208">
      <c r="A208" s="35"/>
      <c r="B208" s="35"/>
      <c r="C208" s="35"/>
      <c r="D208" s="35"/>
      <c r="E208" s="35"/>
    </row>
    <row r="209">
      <c r="A209" s="35"/>
      <c r="B209" s="35"/>
      <c r="C209" s="35"/>
      <c r="D209" s="35"/>
      <c r="E209" s="35"/>
    </row>
    <row r="210">
      <c r="A210" s="35"/>
      <c r="B210" s="35"/>
      <c r="C210" s="35"/>
      <c r="D210" s="35"/>
      <c r="E210" s="35"/>
    </row>
    <row r="211">
      <c r="A211" s="35"/>
      <c r="B211" s="35"/>
      <c r="C211" s="35"/>
      <c r="D211" s="35"/>
      <c r="E211" s="35"/>
    </row>
    <row r="212">
      <c r="A212" s="35"/>
      <c r="B212" s="35"/>
      <c r="C212" s="35"/>
      <c r="D212" s="35"/>
      <c r="E212" s="35"/>
    </row>
    <row r="213">
      <c r="A213" s="35"/>
      <c r="B213" s="35"/>
      <c r="C213" s="35"/>
      <c r="D213" s="35"/>
      <c r="E213" s="35"/>
    </row>
    <row r="214">
      <c r="A214" s="35"/>
      <c r="B214" s="35"/>
      <c r="C214" s="35"/>
      <c r="D214" s="35"/>
      <c r="E214" s="35"/>
    </row>
    <row r="215">
      <c r="A215" s="35"/>
      <c r="B215" s="35"/>
      <c r="C215" s="35"/>
      <c r="D215" s="35"/>
      <c r="E215" s="35"/>
    </row>
    <row r="216">
      <c r="A216" s="35"/>
      <c r="B216" s="35"/>
      <c r="C216" s="35"/>
      <c r="D216" s="35"/>
      <c r="E216" s="35"/>
    </row>
    <row r="217">
      <c r="A217" s="35"/>
      <c r="B217" s="35"/>
      <c r="C217" s="35"/>
      <c r="D217" s="35"/>
      <c r="E217" s="35"/>
    </row>
    <row r="218">
      <c r="A218" s="35"/>
      <c r="B218" s="35"/>
      <c r="C218" s="35"/>
      <c r="D218" s="35"/>
      <c r="E218" s="35"/>
    </row>
    <row r="219">
      <c r="A219" s="35"/>
      <c r="B219" s="35"/>
      <c r="C219" s="35"/>
      <c r="D219" s="35"/>
      <c r="E219" s="35"/>
    </row>
    <row r="220">
      <c r="A220" s="35"/>
      <c r="B220" s="35"/>
      <c r="C220" s="35"/>
      <c r="D220" s="35"/>
      <c r="E220" s="35"/>
    </row>
    <row r="221">
      <c r="A221" s="35"/>
      <c r="B221" s="35"/>
      <c r="C221" s="35"/>
      <c r="D221" s="35"/>
      <c r="E221" s="35"/>
    </row>
    <row r="222">
      <c r="A222" s="35"/>
      <c r="B222" s="35"/>
      <c r="C222" s="35"/>
      <c r="D222" s="35"/>
      <c r="E222" s="35"/>
    </row>
    <row r="223">
      <c r="A223" s="35"/>
      <c r="B223" s="35"/>
      <c r="C223" s="35"/>
      <c r="D223" s="35"/>
      <c r="E223" s="35"/>
    </row>
    <row r="224">
      <c r="A224" s="35"/>
      <c r="B224" s="35"/>
      <c r="C224" s="35"/>
      <c r="D224" s="35"/>
      <c r="E224" s="35"/>
    </row>
    <row r="225">
      <c r="A225" s="35"/>
      <c r="B225" s="35"/>
      <c r="C225" s="35"/>
      <c r="D225" s="35"/>
      <c r="E225" s="35"/>
    </row>
    <row r="226">
      <c r="A226" s="35"/>
      <c r="B226" s="35"/>
      <c r="C226" s="35"/>
      <c r="D226" s="35"/>
      <c r="E226" s="35"/>
    </row>
    <row r="227">
      <c r="A227" s="35"/>
      <c r="B227" s="35"/>
      <c r="C227" s="35"/>
      <c r="D227" s="35"/>
      <c r="E227" s="35"/>
    </row>
    <row r="228">
      <c r="A228" s="35"/>
      <c r="B228" s="35"/>
      <c r="C228" s="35"/>
      <c r="D228" s="35"/>
      <c r="E228" s="35"/>
    </row>
    <row r="229">
      <c r="A229" s="35"/>
      <c r="B229" s="35"/>
      <c r="C229" s="35"/>
      <c r="D229" s="35"/>
      <c r="E229" s="35"/>
    </row>
    <row r="230">
      <c r="A230" s="35"/>
      <c r="B230" s="35"/>
      <c r="C230" s="35"/>
      <c r="D230" s="35"/>
      <c r="E230" s="35"/>
    </row>
    <row r="231">
      <c r="A231" s="35"/>
      <c r="B231" s="35"/>
      <c r="C231" s="35"/>
      <c r="D231" s="35"/>
      <c r="E231" s="35"/>
    </row>
    <row r="232">
      <c r="A232" s="35"/>
      <c r="B232" s="35"/>
      <c r="C232" s="35"/>
      <c r="D232" s="35"/>
      <c r="E232" s="35"/>
    </row>
    <row r="233">
      <c r="A233" s="35"/>
      <c r="B233" s="35"/>
      <c r="C233" s="35"/>
      <c r="D233" s="35"/>
      <c r="E233" s="35"/>
    </row>
    <row r="234">
      <c r="A234" s="35"/>
      <c r="B234" s="35"/>
      <c r="C234" s="35"/>
      <c r="D234" s="35"/>
      <c r="E234" s="35"/>
    </row>
    <row r="235">
      <c r="A235" s="35"/>
      <c r="B235" s="35"/>
      <c r="C235" s="35"/>
      <c r="D235" s="35"/>
      <c r="E235" s="35"/>
    </row>
    <row r="236">
      <c r="A236" s="35"/>
      <c r="B236" s="35"/>
      <c r="C236" s="35"/>
      <c r="D236" s="35"/>
      <c r="E236" s="35"/>
    </row>
    <row r="237">
      <c r="A237" s="35"/>
      <c r="B237" s="35"/>
      <c r="C237" s="35"/>
      <c r="D237" s="35"/>
      <c r="E237" s="35"/>
    </row>
    <row r="238">
      <c r="A238" s="35"/>
      <c r="B238" s="35"/>
      <c r="C238" s="35"/>
      <c r="D238" s="35"/>
      <c r="E238" s="35"/>
    </row>
    <row r="239">
      <c r="A239" s="35"/>
      <c r="B239" s="35"/>
      <c r="C239" s="35"/>
      <c r="D239" s="35"/>
      <c r="E239" s="35"/>
    </row>
    <row r="240">
      <c r="A240" s="35"/>
      <c r="B240" s="35"/>
      <c r="C240" s="35"/>
      <c r="D240" s="35"/>
      <c r="E240" s="35"/>
    </row>
    <row r="241">
      <c r="A241" s="35"/>
      <c r="B241" s="35"/>
      <c r="C241" s="35"/>
      <c r="D241" s="35"/>
      <c r="E241" s="35"/>
    </row>
    <row r="242">
      <c r="A242" s="35"/>
      <c r="B242" s="35"/>
      <c r="C242" s="35"/>
      <c r="D242" s="35"/>
      <c r="E242" s="35"/>
    </row>
    <row r="243">
      <c r="A243" s="35"/>
      <c r="B243" s="35"/>
      <c r="C243" s="35"/>
      <c r="D243" s="35"/>
      <c r="E243" s="35"/>
    </row>
    <row r="244">
      <c r="A244" s="35"/>
      <c r="B244" s="35"/>
      <c r="C244" s="35"/>
      <c r="D244" s="35"/>
      <c r="E244" s="35"/>
    </row>
    <row r="245">
      <c r="A245" s="35"/>
      <c r="B245" s="35"/>
      <c r="C245" s="35"/>
      <c r="D245" s="35"/>
      <c r="E245" s="35"/>
    </row>
    <row r="246">
      <c r="A246" s="35"/>
      <c r="B246" s="35"/>
      <c r="C246" s="35"/>
      <c r="D246" s="35"/>
      <c r="E246" s="35"/>
    </row>
    <row r="247">
      <c r="A247" s="35"/>
      <c r="B247" s="35"/>
      <c r="C247" s="35"/>
      <c r="D247" s="35"/>
      <c r="E247" s="35"/>
    </row>
    <row r="248">
      <c r="A248" s="35"/>
      <c r="B248" s="35"/>
      <c r="C248" s="35"/>
      <c r="D248" s="35"/>
      <c r="E248" s="35"/>
    </row>
    <row r="249">
      <c r="A249" s="35"/>
      <c r="B249" s="35"/>
      <c r="C249" s="35"/>
      <c r="D249" s="35"/>
      <c r="E249" s="35"/>
    </row>
    <row r="250">
      <c r="A250" s="35"/>
      <c r="B250" s="35"/>
      <c r="C250" s="35"/>
      <c r="D250" s="35"/>
      <c r="E250" s="35"/>
    </row>
    <row r="251">
      <c r="A251" s="35"/>
      <c r="B251" s="35"/>
      <c r="C251" s="35"/>
      <c r="D251" s="35"/>
      <c r="E251" s="35"/>
    </row>
    <row r="252">
      <c r="A252" s="35"/>
      <c r="B252" s="35"/>
      <c r="C252" s="35"/>
      <c r="D252" s="35"/>
      <c r="E252" s="35"/>
    </row>
    <row r="253">
      <c r="A253" s="35"/>
      <c r="B253" s="35"/>
      <c r="C253" s="35"/>
      <c r="D253" s="35"/>
      <c r="E253" s="35"/>
    </row>
    <row r="254">
      <c r="A254" s="35"/>
      <c r="B254" s="35"/>
      <c r="C254" s="35"/>
      <c r="D254" s="35"/>
      <c r="E254" s="35"/>
    </row>
    <row r="255">
      <c r="A255" s="35"/>
      <c r="B255" s="35"/>
      <c r="C255" s="35"/>
      <c r="D255" s="35"/>
      <c r="E255" s="35"/>
    </row>
    <row r="256">
      <c r="A256" s="35"/>
      <c r="B256" s="35"/>
      <c r="C256" s="35"/>
      <c r="D256" s="35"/>
      <c r="E256" s="35"/>
    </row>
    <row r="257">
      <c r="A257" s="35"/>
      <c r="B257" s="35"/>
      <c r="C257" s="35"/>
      <c r="D257" s="35"/>
      <c r="E257" s="35"/>
    </row>
    <row r="258">
      <c r="A258" s="35"/>
      <c r="B258" s="35"/>
      <c r="C258" s="35"/>
      <c r="D258" s="35"/>
      <c r="E258" s="35"/>
    </row>
    <row r="259">
      <c r="A259" s="35"/>
      <c r="B259" s="35"/>
      <c r="C259" s="35"/>
      <c r="D259" s="35"/>
      <c r="E259" s="35"/>
    </row>
    <row r="260">
      <c r="A260" s="35"/>
      <c r="B260" s="35"/>
      <c r="C260" s="35"/>
      <c r="D260" s="35"/>
      <c r="E260" s="35"/>
    </row>
    <row r="261">
      <c r="A261" s="35"/>
      <c r="B261" s="35"/>
      <c r="C261" s="35"/>
      <c r="D261" s="35"/>
      <c r="E261" s="35"/>
    </row>
    <row r="262">
      <c r="A262" s="35"/>
      <c r="B262" s="35"/>
      <c r="C262" s="35"/>
      <c r="D262" s="35"/>
      <c r="E262" s="35"/>
    </row>
    <row r="263">
      <c r="A263" s="35"/>
      <c r="B263" s="35"/>
      <c r="C263" s="35"/>
      <c r="D263" s="35"/>
      <c r="E263" s="35"/>
    </row>
    <row r="264">
      <c r="A264" s="35"/>
      <c r="B264" s="35"/>
      <c r="C264" s="35"/>
      <c r="D264" s="35"/>
      <c r="E264" s="35"/>
    </row>
    <row r="265">
      <c r="A265" s="35"/>
      <c r="B265" s="35"/>
      <c r="C265" s="35"/>
      <c r="D265" s="35"/>
      <c r="E265" s="35"/>
    </row>
    <row r="266">
      <c r="A266" s="35"/>
      <c r="B266" s="35"/>
      <c r="C266" s="35"/>
      <c r="D266" s="35"/>
      <c r="E266" s="35"/>
    </row>
    <row r="267">
      <c r="A267" s="35"/>
      <c r="B267" s="35"/>
      <c r="C267" s="35"/>
      <c r="D267" s="35"/>
      <c r="E267" s="35"/>
    </row>
    <row r="268">
      <c r="A268" s="35"/>
      <c r="B268" s="35"/>
      <c r="C268" s="35"/>
      <c r="D268" s="35"/>
      <c r="E268" s="35"/>
    </row>
    <row r="269">
      <c r="A269" s="35"/>
      <c r="B269" s="35"/>
      <c r="C269" s="35"/>
      <c r="D269" s="35"/>
      <c r="E269" s="35"/>
    </row>
    <row r="270">
      <c r="A270" s="35"/>
      <c r="B270" s="35"/>
      <c r="C270" s="35"/>
      <c r="D270" s="35"/>
      <c r="E270" s="35"/>
    </row>
    <row r="271">
      <c r="A271" s="35"/>
      <c r="B271" s="35"/>
      <c r="C271" s="35"/>
      <c r="D271" s="35"/>
      <c r="E271" s="35"/>
    </row>
    <row r="272">
      <c r="A272" s="35"/>
      <c r="B272" s="35"/>
      <c r="C272" s="35"/>
      <c r="D272" s="35"/>
      <c r="E272" s="35"/>
    </row>
    <row r="273">
      <c r="A273" s="35"/>
      <c r="B273" s="35"/>
      <c r="C273" s="35"/>
      <c r="D273" s="35"/>
      <c r="E273" s="35"/>
    </row>
    <row r="274">
      <c r="A274" s="35"/>
      <c r="B274" s="35"/>
      <c r="C274" s="35"/>
      <c r="D274" s="35"/>
      <c r="E274" s="35"/>
    </row>
    <row r="275">
      <c r="A275" s="35"/>
      <c r="B275" s="35"/>
      <c r="C275" s="35"/>
      <c r="D275" s="35"/>
      <c r="E275" s="35"/>
    </row>
    <row r="276">
      <c r="A276" s="35"/>
      <c r="B276" s="35"/>
      <c r="C276" s="35"/>
      <c r="D276" s="35"/>
      <c r="E276" s="35"/>
    </row>
    <row r="277">
      <c r="A277" s="35"/>
      <c r="B277" s="35"/>
      <c r="C277" s="35"/>
      <c r="D277" s="35"/>
      <c r="E277" s="35"/>
    </row>
    <row r="278">
      <c r="A278" s="35"/>
      <c r="B278" s="35"/>
      <c r="C278" s="35"/>
      <c r="D278" s="35"/>
      <c r="E278" s="35"/>
    </row>
    <row r="279">
      <c r="A279" s="35"/>
      <c r="B279" s="35"/>
      <c r="C279" s="35"/>
      <c r="D279" s="35"/>
      <c r="E279" s="35"/>
    </row>
    <row r="280">
      <c r="A280" s="35"/>
      <c r="B280" s="35"/>
      <c r="C280" s="35"/>
      <c r="D280" s="35"/>
      <c r="E280" s="35"/>
    </row>
    <row r="281">
      <c r="A281" s="35"/>
      <c r="B281" s="35"/>
      <c r="C281" s="35"/>
      <c r="D281" s="35"/>
      <c r="E281" s="35"/>
    </row>
    <row r="282">
      <c r="A282" s="35"/>
      <c r="B282" s="35"/>
      <c r="C282" s="35"/>
      <c r="D282" s="35"/>
      <c r="E282" s="35"/>
    </row>
    <row r="283">
      <c r="A283" s="35"/>
      <c r="B283" s="35"/>
      <c r="C283" s="35"/>
      <c r="D283" s="35"/>
      <c r="E283" s="35"/>
    </row>
    <row r="284">
      <c r="A284" s="35"/>
      <c r="B284" s="35"/>
      <c r="C284" s="35"/>
      <c r="D284" s="35"/>
      <c r="E284" s="35"/>
    </row>
    <row r="285">
      <c r="A285" s="35"/>
      <c r="B285" s="35"/>
      <c r="C285" s="35"/>
      <c r="D285" s="35"/>
      <c r="E285" s="35"/>
    </row>
    <row r="286">
      <c r="A286" s="35"/>
      <c r="B286" s="35"/>
      <c r="C286" s="35"/>
      <c r="D286" s="35"/>
      <c r="E286" s="35"/>
    </row>
    <row r="287">
      <c r="A287" s="35"/>
      <c r="B287" s="35"/>
      <c r="C287" s="35"/>
      <c r="D287" s="35"/>
      <c r="E287" s="35"/>
    </row>
    <row r="288">
      <c r="A288" s="35"/>
      <c r="B288" s="35"/>
      <c r="C288" s="35"/>
      <c r="D288" s="35"/>
      <c r="E288" s="35"/>
    </row>
    <row r="289">
      <c r="A289" s="35"/>
      <c r="B289" s="35"/>
      <c r="C289" s="35"/>
      <c r="D289" s="35"/>
      <c r="E289" s="35"/>
    </row>
    <row r="290">
      <c r="A290" s="35"/>
      <c r="B290" s="35"/>
      <c r="C290" s="35"/>
      <c r="D290" s="35"/>
      <c r="E290" s="35"/>
    </row>
    <row r="291">
      <c r="A291" s="35"/>
      <c r="B291" s="35"/>
      <c r="C291" s="35"/>
      <c r="D291" s="35"/>
      <c r="E291" s="35"/>
    </row>
    <row r="292">
      <c r="A292" s="35"/>
      <c r="B292" s="35"/>
      <c r="C292" s="35"/>
      <c r="D292" s="35"/>
      <c r="E292" s="35"/>
    </row>
    <row r="293">
      <c r="A293" s="35"/>
      <c r="B293" s="35"/>
      <c r="C293" s="35"/>
      <c r="D293" s="35"/>
      <c r="E293" s="35"/>
    </row>
    <row r="294">
      <c r="A294" s="35"/>
      <c r="B294" s="35"/>
      <c r="C294" s="35"/>
      <c r="D294" s="35"/>
      <c r="E294" s="35"/>
    </row>
    <row r="295">
      <c r="A295" s="35"/>
      <c r="B295" s="35"/>
      <c r="C295" s="35"/>
      <c r="D295" s="35"/>
      <c r="E295" s="35"/>
    </row>
    <row r="296">
      <c r="A296" s="35"/>
      <c r="B296" s="35"/>
      <c r="C296" s="35"/>
      <c r="D296" s="35"/>
      <c r="E296" s="35"/>
    </row>
    <row r="297">
      <c r="A297" s="35"/>
      <c r="B297" s="35"/>
      <c r="C297" s="35"/>
      <c r="D297" s="35"/>
      <c r="E297" s="35"/>
    </row>
    <row r="298">
      <c r="A298" s="35"/>
      <c r="B298" s="35"/>
      <c r="C298" s="35"/>
      <c r="D298" s="35"/>
      <c r="E298" s="35"/>
    </row>
    <row r="299">
      <c r="A299" s="35"/>
      <c r="B299" s="35"/>
      <c r="C299" s="35"/>
      <c r="D299" s="35"/>
      <c r="E299" s="35"/>
    </row>
    <row r="300">
      <c r="A300" s="35"/>
      <c r="B300" s="35"/>
      <c r="C300" s="35"/>
      <c r="D300" s="35"/>
      <c r="E300" s="35"/>
    </row>
    <row r="301">
      <c r="A301" s="35"/>
      <c r="B301" s="35"/>
      <c r="C301" s="35"/>
      <c r="D301" s="35"/>
      <c r="E301" s="35"/>
    </row>
    <row r="302">
      <c r="A302" s="35"/>
      <c r="B302" s="35"/>
      <c r="C302" s="35"/>
      <c r="D302" s="35"/>
      <c r="E302" s="35"/>
    </row>
    <row r="303">
      <c r="A303" s="35"/>
      <c r="B303" s="35"/>
      <c r="C303" s="35"/>
      <c r="D303" s="35"/>
      <c r="E303" s="35"/>
    </row>
    <row r="304">
      <c r="A304" s="35"/>
      <c r="B304" s="35"/>
      <c r="C304" s="35"/>
      <c r="D304" s="35"/>
      <c r="E304" s="35"/>
    </row>
    <row r="305">
      <c r="A305" s="35"/>
      <c r="B305" s="35"/>
      <c r="C305" s="35"/>
      <c r="D305" s="35"/>
      <c r="E305" s="35"/>
    </row>
    <row r="306">
      <c r="A306" s="35"/>
      <c r="B306" s="35"/>
      <c r="C306" s="35"/>
      <c r="D306" s="35"/>
      <c r="E306" s="35"/>
    </row>
    <row r="307">
      <c r="A307" s="35"/>
      <c r="B307" s="35"/>
      <c r="C307" s="35"/>
      <c r="D307" s="35"/>
      <c r="E307" s="35"/>
    </row>
    <row r="308">
      <c r="A308" s="35"/>
      <c r="B308" s="35"/>
      <c r="C308" s="35"/>
      <c r="D308" s="35"/>
      <c r="E308" s="35"/>
    </row>
    <row r="309">
      <c r="A309" s="35"/>
      <c r="B309" s="35"/>
      <c r="C309" s="35"/>
      <c r="D309" s="35"/>
      <c r="E309" s="35"/>
    </row>
    <row r="310">
      <c r="A310" s="35"/>
      <c r="B310" s="35"/>
      <c r="C310" s="35"/>
      <c r="D310" s="35"/>
      <c r="E310" s="35"/>
    </row>
    <row r="311">
      <c r="A311" s="35"/>
      <c r="B311" s="35"/>
      <c r="C311" s="35"/>
      <c r="D311" s="35"/>
      <c r="E311" s="35"/>
    </row>
    <row r="312">
      <c r="A312" s="35"/>
      <c r="B312" s="35"/>
      <c r="C312" s="35"/>
      <c r="D312" s="35"/>
      <c r="E312" s="35"/>
    </row>
    <row r="313">
      <c r="A313" s="35"/>
      <c r="B313" s="35"/>
      <c r="C313" s="35"/>
      <c r="D313" s="35"/>
      <c r="E313" s="35"/>
    </row>
    <row r="314">
      <c r="A314" s="35"/>
      <c r="B314" s="35"/>
      <c r="C314" s="35"/>
      <c r="D314" s="35"/>
      <c r="E314" s="35"/>
    </row>
    <row r="315">
      <c r="A315" s="35"/>
      <c r="B315" s="35"/>
      <c r="C315" s="35"/>
      <c r="D315" s="35"/>
      <c r="E315" s="35"/>
    </row>
    <row r="316">
      <c r="A316" s="35"/>
      <c r="B316" s="35"/>
      <c r="C316" s="35"/>
      <c r="D316" s="35"/>
      <c r="E316" s="35"/>
    </row>
    <row r="317">
      <c r="A317" s="35"/>
      <c r="B317" s="35"/>
      <c r="C317" s="35"/>
      <c r="D317" s="35"/>
      <c r="E317" s="35"/>
    </row>
    <row r="318">
      <c r="A318" s="35"/>
      <c r="B318" s="35"/>
      <c r="C318" s="35"/>
      <c r="D318" s="35"/>
      <c r="E318" s="35"/>
    </row>
    <row r="319">
      <c r="A319" s="35"/>
      <c r="B319" s="35"/>
      <c r="C319" s="35"/>
      <c r="D319" s="35"/>
      <c r="E319" s="35"/>
    </row>
    <row r="320">
      <c r="A320" s="35"/>
      <c r="B320" s="35"/>
      <c r="C320" s="35"/>
      <c r="D320" s="35"/>
      <c r="E320" s="35"/>
    </row>
    <row r="321">
      <c r="A321" s="35"/>
      <c r="B321" s="35"/>
      <c r="C321" s="35"/>
      <c r="D321" s="35"/>
      <c r="E321" s="35"/>
    </row>
    <row r="322">
      <c r="A322" s="35"/>
      <c r="B322" s="35"/>
      <c r="C322" s="35"/>
      <c r="D322" s="35"/>
      <c r="E322" s="35"/>
    </row>
    <row r="323">
      <c r="A323" s="35"/>
      <c r="B323" s="35"/>
      <c r="C323" s="35"/>
      <c r="D323" s="35"/>
      <c r="E323" s="35"/>
    </row>
    <row r="324">
      <c r="A324" s="35"/>
      <c r="B324" s="35"/>
      <c r="C324" s="35"/>
      <c r="D324" s="35"/>
      <c r="E324" s="35"/>
    </row>
    <row r="325">
      <c r="A325" s="35"/>
      <c r="B325" s="35"/>
      <c r="C325" s="35"/>
      <c r="D325" s="35"/>
      <c r="E325" s="35"/>
    </row>
    <row r="326">
      <c r="A326" s="35"/>
      <c r="B326" s="35"/>
      <c r="C326" s="35"/>
      <c r="D326" s="35"/>
      <c r="E326" s="35"/>
    </row>
    <row r="327">
      <c r="A327" s="35"/>
      <c r="B327" s="35"/>
      <c r="C327" s="35"/>
      <c r="D327" s="35"/>
      <c r="E327" s="35"/>
    </row>
    <row r="328">
      <c r="A328" s="35"/>
      <c r="B328" s="35"/>
      <c r="C328" s="35"/>
      <c r="D328" s="35"/>
      <c r="E328" s="35"/>
    </row>
    <row r="329">
      <c r="A329" s="35"/>
      <c r="B329" s="35"/>
      <c r="C329" s="35"/>
      <c r="D329" s="35"/>
      <c r="E329" s="35"/>
    </row>
    <row r="330">
      <c r="A330" s="35"/>
      <c r="B330" s="35"/>
      <c r="C330" s="35"/>
      <c r="D330" s="35"/>
      <c r="E330" s="35"/>
    </row>
    <row r="331">
      <c r="A331" s="35"/>
      <c r="B331" s="35"/>
      <c r="C331" s="35"/>
      <c r="D331" s="35"/>
      <c r="E331" s="35"/>
    </row>
    <row r="332">
      <c r="A332" s="35"/>
      <c r="B332" s="35"/>
      <c r="C332" s="35"/>
      <c r="D332" s="35"/>
      <c r="E332" s="35"/>
    </row>
    <row r="333">
      <c r="A333" s="35"/>
      <c r="B333" s="35"/>
      <c r="C333" s="35"/>
      <c r="D333" s="35"/>
      <c r="E333" s="35"/>
    </row>
    <row r="334">
      <c r="A334" s="35"/>
      <c r="B334" s="35"/>
      <c r="C334" s="35"/>
      <c r="D334" s="35"/>
      <c r="E334" s="35"/>
    </row>
    <row r="335">
      <c r="A335" s="35"/>
      <c r="B335" s="35"/>
      <c r="C335" s="35"/>
      <c r="D335" s="35"/>
      <c r="E335" s="35"/>
    </row>
    <row r="336">
      <c r="A336" s="35"/>
      <c r="B336" s="35"/>
      <c r="C336" s="35"/>
      <c r="D336" s="35"/>
      <c r="E336" s="35"/>
    </row>
    <row r="337">
      <c r="A337" s="35"/>
      <c r="B337" s="35"/>
      <c r="C337" s="35"/>
      <c r="D337" s="35"/>
      <c r="E337" s="35"/>
    </row>
    <row r="338">
      <c r="A338" s="35"/>
      <c r="B338" s="35"/>
      <c r="C338" s="35"/>
      <c r="D338" s="35"/>
      <c r="E338" s="35"/>
    </row>
    <row r="339">
      <c r="A339" s="35"/>
      <c r="B339" s="35"/>
      <c r="C339" s="35"/>
      <c r="D339" s="35"/>
      <c r="E339" s="35"/>
    </row>
    <row r="340">
      <c r="A340" s="35"/>
      <c r="B340" s="35"/>
      <c r="C340" s="35"/>
      <c r="D340" s="35"/>
      <c r="E340" s="35"/>
    </row>
    <row r="341">
      <c r="A341" s="35"/>
      <c r="B341" s="35"/>
      <c r="C341" s="35"/>
      <c r="D341" s="35"/>
      <c r="E341" s="35"/>
    </row>
    <row r="342">
      <c r="A342" s="35"/>
      <c r="B342" s="35"/>
      <c r="C342" s="35"/>
      <c r="D342" s="35"/>
      <c r="E342" s="35"/>
    </row>
    <row r="343">
      <c r="A343" s="35"/>
      <c r="B343" s="35"/>
      <c r="C343" s="35"/>
      <c r="D343" s="35"/>
      <c r="E343" s="35"/>
    </row>
    <row r="344">
      <c r="A344" s="35"/>
      <c r="B344" s="35"/>
      <c r="C344" s="35"/>
      <c r="D344" s="35"/>
      <c r="E344" s="35"/>
    </row>
    <row r="345">
      <c r="A345" s="35"/>
      <c r="B345" s="35"/>
      <c r="C345" s="35"/>
      <c r="D345" s="35"/>
      <c r="E345" s="35"/>
    </row>
    <row r="346">
      <c r="A346" s="35"/>
      <c r="B346" s="35"/>
      <c r="C346" s="35"/>
      <c r="D346" s="35"/>
      <c r="E346" s="35"/>
    </row>
    <row r="347">
      <c r="A347" s="35"/>
      <c r="B347" s="35"/>
      <c r="C347" s="35"/>
      <c r="D347" s="35"/>
      <c r="E347" s="35"/>
    </row>
    <row r="348">
      <c r="A348" s="35"/>
      <c r="B348" s="35"/>
      <c r="C348" s="35"/>
      <c r="D348" s="35"/>
      <c r="E348" s="35"/>
    </row>
    <row r="349">
      <c r="A349" s="35"/>
      <c r="B349" s="35"/>
      <c r="C349" s="35"/>
      <c r="D349" s="35"/>
      <c r="E349" s="35"/>
    </row>
    <row r="350">
      <c r="A350" s="35"/>
      <c r="B350" s="35"/>
      <c r="C350" s="35"/>
      <c r="D350" s="35"/>
      <c r="E350" s="35"/>
    </row>
    <row r="351">
      <c r="A351" s="35"/>
      <c r="B351" s="35"/>
      <c r="C351" s="35"/>
      <c r="D351" s="35"/>
      <c r="E351" s="35"/>
    </row>
    <row r="352">
      <c r="A352" s="35"/>
      <c r="B352" s="35"/>
      <c r="C352" s="35"/>
      <c r="D352" s="35"/>
      <c r="E352" s="35"/>
    </row>
    <row r="353">
      <c r="A353" s="35"/>
      <c r="B353" s="35"/>
      <c r="C353" s="35"/>
      <c r="D353" s="35"/>
      <c r="E353" s="35"/>
    </row>
    <row r="354">
      <c r="A354" s="35"/>
      <c r="B354" s="35"/>
      <c r="C354" s="35"/>
      <c r="D354" s="35"/>
      <c r="E354" s="35"/>
    </row>
    <row r="355">
      <c r="A355" s="35"/>
      <c r="B355" s="35"/>
      <c r="C355" s="35"/>
      <c r="D355" s="35"/>
      <c r="E355" s="35"/>
    </row>
    <row r="356">
      <c r="A356" s="35"/>
      <c r="B356" s="35"/>
      <c r="C356" s="35"/>
      <c r="D356" s="35"/>
      <c r="E356" s="35"/>
    </row>
    <row r="357">
      <c r="A357" s="35"/>
      <c r="B357" s="35"/>
      <c r="C357" s="35"/>
      <c r="D357" s="35"/>
      <c r="E357" s="35"/>
    </row>
    <row r="358">
      <c r="A358" s="35"/>
      <c r="B358" s="35"/>
      <c r="C358" s="35"/>
      <c r="D358" s="35"/>
      <c r="E358" s="35"/>
    </row>
    <row r="359">
      <c r="A359" s="35"/>
      <c r="B359" s="35"/>
      <c r="C359" s="35"/>
      <c r="D359" s="35"/>
      <c r="E359" s="35"/>
    </row>
    <row r="360">
      <c r="A360" s="35"/>
      <c r="B360" s="35"/>
      <c r="C360" s="35"/>
      <c r="D360" s="35"/>
      <c r="E360" s="35"/>
    </row>
    <row r="361">
      <c r="A361" s="35"/>
      <c r="B361" s="35"/>
      <c r="C361" s="35"/>
      <c r="D361" s="35"/>
      <c r="E361" s="35"/>
    </row>
    <row r="362">
      <c r="A362" s="35"/>
      <c r="B362" s="35"/>
      <c r="C362" s="35"/>
      <c r="D362" s="35"/>
      <c r="E362" s="35"/>
    </row>
    <row r="363">
      <c r="A363" s="35"/>
      <c r="B363" s="35"/>
      <c r="C363" s="35"/>
      <c r="D363" s="35"/>
      <c r="E363" s="35"/>
    </row>
    <row r="364">
      <c r="A364" s="35"/>
      <c r="B364" s="35"/>
      <c r="C364" s="35"/>
      <c r="D364" s="35"/>
      <c r="E364" s="35"/>
    </row>
    <row r="365">
      <c r="A365" s="35"/>
      <c r="B365" s="35"/>
      <c r="C365" s="35"/>
      <c r="D365" s="35"/>
      <c r="E365" s="35"/>
    </row>
    <row r="366">
      <c r="A366" s="35"/>
      <c r="B366" s="35"/>
      <c r="C366" s="35"/>
      <c r="D366" s="35"/>
      <c r="E366" s="35"/>
    </row>
    <row r="367">
      <c r="A367" s="35"/>
      <c r="B367" s="35"/>
      <c r="C367" s="35"/>
      <c r="D367" s="35"/>
      <c r="E367" s="35"/>
    </row>
    <row r="368">
      <c r="A368" s="35"/>
      <c r="B368" s="35"/>
      <c r="C368" s="35"/>
      <c r="D368" s="35"/>
      <c r="E368" s="35"/>
    </row>
    <row r="369">
      <c r="A369" s="35"/>
      <c r="B369" s="35"/>
      <c r="C369" s="35"/>
      <c r="D369" s="35"/>
      <c r="E369" s="35"/>
    </row>
    <row r="370">
      <c r="A370" s="35"/>
      <c r="B370" s="35"/>
      <c r="C370" s="35"/>
      <c r="D370" s="35"/>
      <c r="E370" s="35"/>
    </row>
    <row r="371">
      <c r="A371" s="35"/>
      <c r="B371" s="35"/>
      <c r="C371" s="35"/>
      <c r="D371" s="35"/>
      <c r="E371" s="35"/>
    </row>
    <row r="372">
      <c r="A372" s="35"/>
      <c r="B372" s="35"/>
      <c r="C372" s="35"/>
      <c r="D372" s="35"/>
      <c r="E372" s="35"/>
    </row>
    <row r="373">
      <c r="A373" s="35"/>
      <c r="B373" s="35"/>
      <c r="C373" s="35"/>
      <c r="D373" s="35"/>
      <c r="E373" s="35"/>
    </row>
    <row r="374">
      <c r="A374" s="35"/>
      <c r="B374" s="35"/>
      <c r="C374" s="35"/>
      <c r="D374" s="35"/>
      <c r="E374" s="35"/>
    </row>
    <row r="375">
      <c r="A375" s="35"/>
      <c r="B375" s="35"/>
      <c r="C375" s="35"/>
      <c r="D375" s="35"/>
      <c r="E375" s="35"/>
    </row>
    <row r="376">
      <c r="A376" s="35"/>
      <c r="B376" s="35"/>
      <c r="C376" s="35"/>
      <c r="D376" s="35"/>
      <c r="E376" s="35"/>
    </row>
    <row r="377">
      <c r="A377" s="35"/>
      <c r="B377" s="35"/>
      <c r="C377" s="35"/>
      <c r="D377" s="35"/>
      <c r="E377" s="35"/>
    </row>
    <row r="378">
      <c r="A378" s="35"/>
      <c r="B378" s="35"/>
      <c r="C378" s="35"/>
      <c r="D378" s="35"/>
      <c r="E378" s="35"/>
    </row>
    <row r="379">
      <c r="A379" s="35"/>
      <c r="B379" s="35"/>
      <c r="C379" s="35"/>
      <c r="D379" s="35"/>
      <c r="E379" s="35"/>
    </row>
    <row r="380">
      <c r="A380" s="35"/>
      <c r="B380" s="35"/>
      <c r="C380" s="35"/>
      <c r="D380" s="35"/>
      <c r="E380" s="35"/>
    </row>
    <row r="381">
      <c r="A381" s="35"/>
      <c r="B381" s="35"/>
      <c r="C381" s="35"/>
      <c r="D381" s="35"/>
      <c r="E381" s="35"/>
    </row>
    <row r="382">
      <c r="A382" s="35"/>
      <c r="B382" s="35"/>
      <c r="C382" s="35"/>
      <c r="D382" s="35"/>
      <c r="E382" s="35"/>
    </row>
    <row r="383">
      <c r="A383" s="35"/>
      <c r="B383" s="35"/>
      <c r="C383" s="35"/>
      <c r="D383" s="35"/>
      <c r="E383" s="35"/>
    </row>
    <row r="384">
      <c r="A384" s="35"/>
      <c r="B384" s="35"/>
      <c r="C384" s="35"/>
      <c r="D384" s="35"/>
      <c r="E384" s="35"/>
    </row>
    <row r="385">
      <c r="A385" s="35"/>
      <c r="B385" s="35"/>
      <c r="C385" s="35"/>
      <c r="D385" s="35"/>
      <c r="E385" s="35"/>
    </row>
    <row r="386">
      <c r="A386" s="35"/>
      <c r="B386" s="35"/>
      <c r="C386" s="35"/>
      <c r="D386" s="35"/>
      <c r="E386" s="35"/>
    </row>
    <row r="387">
      <c r="A387" s="35"/>
      <c r="B387" s="35"/>
      <c r="C387" s="35"/>
      <c r="D387" s="35"/>
      <c r="E387" s="35"/>
    </row>
    <row r="388">
      <c r="A388" s="35"/>
      <c r="B388" s="35"/>
      <c r="C388" s="35"/>
      <c r="D388" s="35"/>
      <c r="E388" s="35"/>
    </row>
    <row r="389">
      <c r="A389" s="35"/>
      <c r="B389" s="35"/>
      <c r="C389" s="35"/>
      <c r="D389" s="35"/>
      <c r="E389" s="35"/>
    </row>
    <row r="390">
      <c r="A390" s="35"/>
      <c r="B390" s="35"/>
      <c r="C390" s="35"/>
      <c r="D390" s="35"/>
      <c r="E390" s="35"/>
    </row>
    <row r="391">
      <c r="A391" s="35"/>
      <c r="B391" s="35"/>
      <c r="C391" s="35"/>
      <c r="D391" s="35"/>
      <c r="E391" s="35"/>
    </row>
    <row r="392">
      <c r="A392" s="35"/>
      <c r="B392" s="35"/>
      <c r="C392" s="35"/>
      <c r="D392" s="35"/>
      <c r="E392" s="35"/>
    </row>
    <row r="393">
      <c r="A393" s="35"/>
      <c r="B393" s="35"/>
      <c r="C393" s="35"/>
      <c r="D393" s="35"/>
      <c r="E393" s="35"/>
    </row>
    <row r="394">
      <c r="A394" s="35"/>
      <c r="B394" s="35"/>
      <c r="C394" s="35"/>
      <c r="D394" s="35"/>
      <c r="E394" s="35"/>
    </row>
    <row r="395">
      <c r="A395" s="35"/>
      <c r="B395" s="35"/>
      <c r="C395" s="35"/>
      <c r="D395" s="35"/>
      <c r="E395" s="35"/>
    </row>
    <row r="396">
      <c r="A396" s="35"/>
      <c r="B396" s="35"/>
      <c r="C396" s="35"/>
      <c r="D396" s="35"/>
      <c r="E396" s="35"/>
    </row>
    <row r="397">
      <c r="A397" s="35"/>
      <c r="B397" s="35"/>
      <c r="C397" s="35"/>
      <c r="D397" s="35"/>
      <c r="E397" s="35"/>
    </row>
    <row r="398">
      <c r="A398" s="35"/>
      <c r="B398" s="35"/>
      <c r="C398" s="35"/>
      <c r="D398" s="35"/>
      <c r="E398" s="35"/>
    </row>
    <row r="399">
      <c r="A399" s="35"/>
      <c r="B399" s="35"/>
      <c r="C399" s="35"/>
      <c r="D399" s="35"/>
      <c r="E399" s="35"/>
    </row>
    <row r="400">
      <c r="A400" s="35"/>
      <c r="B400" s="35"/>
      <c r="C400" s="35"/>
      <c r="D400" s="35"/>
      <c r="E400" s="35"/>
    </row>
    <row r="401">
      <c r="A401" s="35"/>
      <c r="B401" s="35"/>
      <c r="C401" s="35"/>
      <c r="D401" s="35"/>
      <c r="E401" s="35"/>
    </row>
    <row r="402">
      <c r="A402" s="35"/>
      <c r="B402" s="35"/>
      <c r="C402" s="35"/>
      <c r="D402" s="35"/>
      <c r="E402" s="35"/>
    </row>
    <row r="403">
      <c r="A403" s="35"/>
      <c r="B403" s="35"/>
      <c r="C403" s="35"/>
      <c r="D403" s="35"/>
      <c r="E403" s="35"/>
    </row>
    <row r="404">
      <c r="A404" s="35"/>
      <c r="B404" s="35"/>
      <c r="C404" s="35"/>
      <c r="D404" s="35"/>
      <c r="E404" s="35"/>
    </row>
    <row r="405">
      <c r="A405" s="35"/>
      <c r="B405" s="35"/>
      <c r="C405" s="35"/>
      <c r="D405" s="35"/>
      <c r="E405" s="35"/>
    </row>
    <row r="406">
      <c r="A406" s="35"/>
      <c r="B406" s="35"/>
      <c r="C406" s="35"/>
      <c r="D406" s="35"/>
      <c r="E406" s="35"/>
    </row>
    <row r="407">
      <c r="A407" s="35"/>
      <c r="B407" s="35"/>
      <c r="C407" s="35"/>
      <c r="D407" s="35"/>
      <c r="E407" s="35"/>
    </row>
    <row r="408">
      <c r="A408" s="35"/>
      <c r="B408" s="35"/>
      <c r="C408" s="35"/>
      <c r="D408" s="35"/>
      <c r="E408" s="35"/>
    </row>
    <row r="409">
      <c r="A409" s="35"/>
      <c r="B409" s="35"/>
      <c r="C409" s="35"/>
      <c r="D409" s="35"/>
      <c r="E409" s="35"/>
    </row>
    <row r="410">
      <c r="A410" s="35"/>
      <c r="B410" s="35"/>
      <c r="C410" s="35"/>
      <c r="D410" s="35"/>
      <c r="E410" s="35"/>
    </row>
    <row r="411">
      <c r="A411" s="35"/>
      <c r="B411" s="35"/>
      <c r="C411" s="35"/>
      <c r="D411" s="35"/>
      <c r="E411" s="35"/>
    </row>
    <row r="412">
      <c r="A412" s="35"/>
      <c r="B412" s="35"/>
      <c r="C412" s="35"/>
      <c r="D412" s="35"/>
      <c r="E412" s="35"/>
    </row>
    <row r="413">
      <c r="A413" s="35"/>
      <c r="B413" s="35"/>
      <c r="C413" s="35"/>
      <c r="D413" s="35"/>
      <c r="E413" s="35"/>
    </row>
    <row r="414">
      <c r="A414" s="35"/>
      <c r="B414" s="35"/>
      <c r="C414" s="35"/>
      <c r="D414" s="35"/>
      <c r="E414" s="35"/>
    </row>
    <row r="415">
      <c r="A415" s="35"/>
      <c r="B415" s="35"/>
      <c r="C415" s="35"/>
      <c r="D415" s="35"/>
      <c r="E415" s="35"/>
    </row>
    <row r="416">
      <c r="A416" s="35"/>
      <c r="B416" s="35"/>
      <c r="C416" s="35"/>
      <c r="D416" s="35"/>
      <c r="E416" s="35"/>
    </row>
    <row r="417">
      <c r="A417" s="35"/>
      <c r="B417" s="35"/>
      <c r="C417" s="35"/>
      <c r="D417" s="35"/>
      <c r="E417" s="35"/>
    </row>
    <row r="418">
      <c r="A418" s="35"/>
      <c r="B418" s="35"/>
      <c r="C418" s="35"/>
      <c r="D418" s="35"/>
      <c r="E418" s="35"/>
    </row>
    <row r="419">
      <c r="A419" s="35"/>
      <c r="B419" s="35"/>
      <c r="C419" s="35"/>
      <c r="D419" s="35"/>
      <c r="E419" s="35"/>
    </row>
    <row r="420">
      <c r="A420" s="35"/>
      <c r="B420" s="35"/>
      <c r="C420" s="35"/>
      <c r="D420" s="35"/>
      <c r="E420" s="35"/>
    </row>
    <row r="421">
      <c r="A421" s="35"/>
      <c r="B421" s="35"/>
      <c r="C421" s="35"/>
      <c r="D421" s="35"/>
      <c r="E421" s="35"/>
    </row>
    <row r="422">
      <c r="A422" s="35"/>
      <c r="B422" s="35"/>
      <c r="C422" s="35"/>
      <c r="D422" s="35"/>
      <c r="E422" s="35"/>
    </row>
    <row r="423">
      <c r="A423" s="35"/>
      <c r="B423" s="35"/>
      <c r="C423" s="35"/>
      <c r="D423" s="35"/>
      <c r="E423" s="35"/>
    </row>
    <row r="424">
      <c r="A424" s="35"/>
      <c r="B424" s="35"/>
      <c r="C424" s="35"/>
      <c r="D424" s="35"/>
      <c r="E424" s="35"/>
    </row>
    <row r="425">
      <c r="A425" s="35"/>
      <c r="B425" s="35"/>
      <c r="C425" s="35"/>
      <c r="D425" s="35"/>
      <c r="E425" s="35"/>
    </row>
    <row r="426">
      <c r="A426" s="35"/>
      <c r="B426" s="35"/>
      <c r="C426" s="35"/>
      <c r="D426" s="35"/>
      <c r="E426" s="35"/>
    </row>
    <row r="427">
      <c r="A427" s="35"/>
      <c r="B427" s="35"/>
      <c r="C427" s="35"/>
      <c r="D427" s="35"/>
      <c r="E427" s="35"/>
    </row>
    <row r="428">
      <c r="A428" s="35"/>
      <c r="B428" s="35"/>
      <c r="C428" s="35"/>
      <c r="D428" s="35"/>
      <c r="E428" s="35"/>
    </row>
    <row r="429">
      <c r="A429" s="35"/>
      <c r="B429" s="35"/>
      <c r="C429" s="35"/>
      <c r="D429" s="35"/>
      <c r="E429" s="35"/>
    </row>
    <row r="430">
      <c r="A430" s="35"/>
      <c r="B430" s="35"/>
      <c r="C430" s="35"/>
      <c r="D430" s="35"/>
      <c r="E430" s="35"/>
    </row>
    <row r="431">
      <c r="A431" s="35"/>
      <c r="B431" s="35"/>
      <c r="C431" s="35"/>
      <c r="D431" s="35"/>
      <c r="E431" s="35"/>
    </row>
    <row r="432">
      <c r="A432" s="35"/>
      <c r="B432" s="35"/>
      <c r="C432" s="35"/>
      <c r="D432" s="35"/>
      <c r="E432" s="35"/>
    </row>
    <row r="433">
      <c r="A433" s="35"/>
      <c r="B433" s="35"/>
      <c r="C433" s="35"/>
      <c r="D433" s="35"/>
      <c r="E433" s="35"/>
    </row>
    <row r="434">
      <c r="A434" s="35"/>
      <c r="B434" s="35"/>
      <c r="C434" s="35"/>
      <c r="D434" s="35"/>
      <c r="E434" s="35"/>
    </row>
    <row r="435">
      <c r="A435" s="35"/>
      <c r="B435" s="35"/>
      <c r="C435" s="35"/>
      <c r="D435" s="35"/>
      <c r="E435" s="35"/>
    </row>
    <row r="436">
      <c r="A436" s="35"/>
      <c r="B436" s="35"/>
      <c r="C436" s="35"/>
      <c r="D436" s="35"/>
      <c r="E436" s="35"/>
    </row>
    <row r="437">
      <c r="A437" s="35"/>
      <c r="B437" s="35"/>
      <c r="C437" s="35"/>
      <c r="D437" s="35"/>
      <c r="E437" s="35"/>
    </row>
    <row r="438">
      <c r="A438" s="35"/>
      <c r="B438" s="35"/>
      <c r="C438" s="35"/>
      <c r="D438" s="35"/>
      <c r="E438" s="35"/>
    </row>
    <row r="439">
      <c r="A439" s="35"/>
      <c r="B439" s="35"/>
      <c r="C439" s="35"/>
      <c r="D439" s="35"/>
      <c r="E439" s="35"/>
    </row>
    <row r="440">
      <c r="A440" s="35"/>
      <c r="B440" s="35"/>
      <c r="C440" s="35"/>
      <c r="D440" s="35"/>
      <c r="E440" s="35"/>
    </row>
    <row r="441">
      <c r="A441" s="35"/>
      <c r="B441" s="35"/>
      <c r="C441" s="35"/>
      <c r="D441" s="35"/>
      <c r="E441" s="35"/>
    </row>
    <row r="442">
      <c r="A442" s="35"/>
      <c r="B442" s="35"/>
      <c r="C442" s="35"/>
      <c r="D442" s="35"/>
      <c r="E442" s="35"/>
    </row>
    <row r="443">
      <c r="A443" s="35"/>
      <c r="B443" s="35"/>
      <c r="C443" s="35"/>
      <c r="D443" s="35"/>
      <c r="E443" s="35"/>
    </row>
    <row r="444">
      <c r="A444" s="35"/>
      <c r="B444" s="35"/>
      <c r="C444" s="35"/>
      <c r="D444" s="35"/>
      <c r="E444" s="35"/>
    </row>
    <row r="445">
      <c r="A445" s="35"/>
      <c r="B445" s="35"/>
      <c r="C445" s="35"/>
      <c r="D445" s="35"/>
      <c r="E445" s="35"/>
    </row>
    <row r="446">
      <c r="A446" s="35"/>
      <c r="B446" s="35"/>
      <c r="C446" s="35"/>
      <c r="D446" s="35"/>
      <c r="E446" s="35"/>
    </row>
    <row r="447">
      <c r="A447" s="35"/>
      <c r="B447" s="35"/>
      <c r="C447" s="35"/>
      <c r="D447" s="35"/>
      <c r="E447" s="35"/>
    </row>
    <row r="448">
      <c r="A448" s="35"/>
      <c r="B448" s="35"/>
      <c r="C448" s="35"/>
      <c r="D448" s="35"/>
      <c r="E448" s="35"/>
    </row>
    <row r="449">
      <c r="A449" s="35"/>
      <c r="B449" s="35"/>
      <c r="C449" s="35"/>
      <c r="D449" s="35"/>
      <c r="E449" s="35"/>
    </row>
    <row r="450">
      <c r="A450" s="35"/>
      <c r="B450" s="35"/>
      <c r="C450" s="35"/>
      <c r="D450" s="35"/>
      <c r="E450" s="35"/>
    </row>
    <row r="451">
      <c r="A451" s="35"/>
      <c r="B451" s="35"/>
      <c r="C451" s="35"/>
      <c r="D451" s="35"/>
      <c r="E451" s="35"/>
    </row>
    <row r="452">
      <c r="A452" s="35"/>
      <c r="B452" s="35"/>
      <c r="C452" s="35"/>
      <c r="D452" s="35"/>
      <c r="E452" s="35"/>
    </row>
    <row r="453">
      <c r="A453" s="35"/>
      <c r="B453" s="35"/>
      <c r="C453" s="35"/>
      <c r="D453" s="35"/>
      <c r="E453" s="35"/>
    </row>
    <row r="454">
      <c r="A454" s="35"/>
      <c r="B454" s="35"/>
      <c r="C454" s="35"/>
      <c r="D454" s="35"/>
      <c r="E454" s="35"/>
    </row>
    <row r="455">
      <c r="A455" s="35"/>
      <c r="B455" s="35"/>
      <c r="C455" s="35"/>
      <c r="D455" s="35"/>
      <c r="E455" s="35"/>
    </row>
    <row r="456">
      <c r="A456" s="35"/>
      <c r="B456" s="35"/>
      <c r="C456" s="35"/>
      <c r="D456" s="35"/>
      <c r="E456" s="35"/>
    </row>
    <row r="457">
      <c r="A457" s="35"/>
      <c r="B457" s="35"/>
      <c r="C457" s="35"/>
      <c r="D457" s="35"/>
      <c r="E457" s="35"/>
    </row>
    <row r="458">
      <c r="A458" s="35"/>
      <c r="B458" s="35"/>
      <c r="C458" s="35"/>
      <c r="D458" s="35"/>
      <c r="E458" s="35"/>
    </row>
    <row r="459">
      <c r="A459" s="35"/>
      <c r="B459" s="35"/>
      <c r="C459" s="35"/>
      <c r="D459" s="35"/>
      <c r="E459" s="35"/>
    </row>
    <row r="460">
      <c r="A460" s="35"/>
      <c r="B460" s="35"/>
      <c r="C460" s="35"/>
      <c r="D460" s="35"/>
      <c r="E460" s="35"/>
    </row>
    <row r="461">
      <c r="A461" s="35"/>
      <c r="B461" s="35"/>
      <c r="C461" s="35"/>
      <c r="D461" s="35"/>
      <c r="E461" s="35"/>
    </row>
    <row r="462">
      <c r="A462" s="35"/>
      <c r="B462" s="35"/>
      <c r="C462" s="35"/>
      <c r="D462" s="35"/>
      <c r="E462" s="35"/>
    </row>
    <row r="463">
      <c r="A463" s="35"/>
      <c r="B463" s="35"/>
      <c r="C463" s="35"/>
      <c r="D463" s="35"/>
      <c r="E463" s="35"/>
    </row>
    <row r="464">
      <c r="A464" s="35"/>
      <c r="B464" s="35"/>
      <c r="C464" s="35"/>
      <c r="D464" s="35"/>
      <c r="E464" s="35"/>
    </row>
    <row r="465">
      <c r="A465" s="35"/>
      <c r="B465" s="35"/>
      <c r="C465" s="35"/>
      <c r="D465" s="35"/>
      <c r="E465" s="35"/>
    </row>
    <row r="466">
      <c r="A466" s="35"/>
      <c r="B466" s="35"/>
      <c r="C466" s="35"/>
      <c r="D466" s="35"/>
      <c r="E466" s="35"/>
    </row>
    <row r="467">
      <c r="A467" s="35"/>
      <c r="B467" s="35"/>
      <c r="C467" s="35"/>
      <c r="D467" s="35"/>
      <c r="E467" s="35"/>
    </row>
    <row r="468">
      <c r="A468" s="35"/>
      <c r="B468" s="35"/>
      <c r="C468" s="35"/>
      <c r="D468" s="35"/>
      <c r="E468" s="35"/>
    </row>
    <row r="469">
      <c r="A469" s="35"/>
      <c r="B469" s="35"/>
      <c r="C469" s="35"/>
      <c r="D469" s="35"/>
      <c r="E469" s="35"/>
    </row>
    <row r="470">
      <c r="A470" s="35"/>
      <c r="B470" s="35"/>
      <c r="C470" s="35"/>
      <c r="D470" s="35"/>
      <c r="E470" s="35"/>
    </row>
    <row r="471">
      <c r="A471" s="35"/>
      <c r="B471" s="35"/>
      <c r="C471" s="35"/>
      <c r="D471" s="35"/>
      <c r="E471" s="35"/>
    </row>
    <row r="472">
      <c r="A472" s="35"/>
      <c r="B472" s="35"/>
      <c r="C472" s="35"/>
      <c r="D472" s="35"/>
      <c r="E472" s="35"/>
    </row>
    <row r="473">
      <c r="A473" s="35"/>
      <c r="B473" s="35"/>
      <c r="C473" s="35"/>
      <c r="D473" s="35"/>
      <c r="E473" s="35"/>
    </row>
    <row r="474">
      <c r="A474" s="35"/>
      <c r="B474" s="35"/>
      <c r="C474" s="35"/>
      <c r="D474" s="35"/>
      <c r="E474" s="35"/>
    </row>
    <row r="475">
      <c r="A475" s="35"/>
      <c r="B475" s="35"/>
      <c r="C475" s="35"/>
      <c r="D475" s="35"/>
      <c r="E475" s="35"/>
    </row>
    <row r="476">
      <c r="A476" s="35"/>
      <c r="B476" s="35"/>
      <c r="C476" s="35"/>
      <c r="D476" s="35"/>
      <c r="E476" s="35"/>
    </row>
    <row r="477">
      <c r="A477" s="35"/>
      <c r="B477" s="35"/>
      <c r="C477" s="35"/>
      <c r="D477" s="35"/>
      <c r="E477" s="35"/>
    </row>
    <row r="478">
      <c r="A478" s="35"/>
      <c r="B478" s="35"/>
      <c r="C478" s="35"/>
      <c r="D478" s="35"/>
      <c r="E478" s="35"/>
    </row>
    <row r="479">
      <c r="A479" s="35"/>
      <c r="B479" s="35"/>
      <c r="C479" s="35"/>
      <c r="D479" s="35"/>
      <c r="E479" s="35"/>
    </row>
    <row r="480">
      <c r="A480" s="35"/>
      <c r="B480" s="35"/>
      <c r="C480" s="35"/>
      <c r="D480" s="35"/>
      <c r="E480" s="35"/>
    </row>
    <row r="481">
      <c r="A481" s="35"/>
      <c r="B481" s="35"/>
      <c r="C481" s="35"/>
      <c r="D481" s="35"/>
      <c r="E481" s="35"/>
    </row>
    <row r="482">
      <c r="A482" s="35"/>
      <c r="B482" s="35"/>
      <c r="C482" s="35"/>
      <c r="D482" s="35"/>
      <c r="E482" s="35"/>
    </row>
    <row r="483">
      <c r="A483" s="35"/>
      <c r="B483" s="35"/>
      <c r="C483" s="35"/>
      <c r="D483" s="35"/>
      <c r="E483" s="35"/>
    </row>
    <row r="484">
      <c r="A484" s="35"/>
      <c r="B484" s="35"/>
      <c r="C484" s="35"/>
      <c r="D484" s="35"/>
      <c r="E484" s="35"/>
    </row>
    <row r="485">
      <c r="A485" s="35"/>
      <c r="B485" s="35"/>
      <c r="C485" s="35"/>
      <c r="D485" s="35"/>
      <c r="E485" s="35"/>
    </row>
    <row r="486">
      <c r="A486" s="35"/>
      <c r="B486" s="35"/>
      <c r="C486" s="35"/>
      <c r="D486" s="35"/>
      <c r="E486" s="35"/>
    </row>
    <row r="487">
      <c r="A487" s="35"/>
      <c r="B487" s="35"/>
      <c r="C487" s="35"/>
      <c r="D487" s="35"/>
      <c r="E487" s="35"/>
    </row>
    <row r="488">
      <c r="A488" s="35"/>
      <c r="B488" s="35"/>
      <c r="C488" s="35"/>
      <c r="D488" s="35"/>
      <c r="E488" s="35"/>
    </row>
    <row r="489">
      <c r="A489" s="35"/>
      <c r="B489" s="35"/>
      <c r="C489" s="35"/>
      <c r="D489" s="35"/>
      <c r="E489" s="35"/>
    </row>
    <row r="490">
      <c r="A490" s="35"/>
      <c r="B490" s="35"/>
      <c r="C490" s="35"/>
      <c r="D490" s="35"/>
      <c r="E490" s="35"/>
    </row>
    <row r="491">
      <c r="A491" s="35"/>
      <c r="B491" s="35"/>
      <c r="C491" s="35"/>
      <c r="D491" s="35"/>
      <c r="E491" s="35"/>
    </row>
    <row r="492">
      <c r="A492" s="35"/>
      <c r="B492" s="35"/>
      <c r="C492" s="35"/>
      <c r="D492" s="35"/>
      <c r="E492" s="35"/>
    </row>
    <row r="493">
      <c r="A493" s="35"/>
      <c r="B493" s="35"/>
      <c r="C493" s="35"/>
      <c r="D493" s="35"/>
      <c r="E493" s="35"/>
    </row>
    <row r="494">
      <c r="A494" s="35"/>
      <c r="B494" s="35"/>
      <c r="C494" s="35"/>
      <c r="D494" s="35"/>
      <c r="E494" s="35"/>
    </row>
    <row r="495">
      <c r="A495" s="35"/>
      <c r="B495" s="35"/>
      <c r="C495" s="35"/>
      <c r="D495" s="35"/>
      <c r="E495" s="35"/>
    </row>
    <row r="496">
      <c r="A496" s="35"/>
      <c r="B496" s="35"/>
      <c r="C496" s="35"/>
      <c r="D496" s="35"/>
      <c r="E496" s="35"/>
    </row>
    <row r="497">
      <c r="A497" s="35"/>
      <c r="B497" s="35"/>
      <c r="C497" s="35"/>
      <c r="D497" s="35"/>
      <c r="E497" s="35"/>
    </row>
    <row r="498">
      <c r="A498" s="35"/>
      <c r="B498" s="35"/>
      <c r="C498" s="35"/>
      <c r="D498" s="35"/>
      <c r="E498" s="35"/>
    </row>
    <row r="499">
      <c r="A499" s="35"/>
      <c r="B499" s="35"/>
      <c r="C499" s="35"/>
      <c r="D499" s="35"/>
      <c r="E499" s="35"/>
    </row>
    <row r="500">
      <c r="A500" s="35"/>
      <c r="B500" s="35"/>
      <c r="C500" s="35"/>
      <c r="D500" s="35"/>
      <c r="E500" s="35"/>
    </row>
    <row r="501">
      <c r="A501" s="35"/>
      <c r="B501" s="35"/>
      <c r="C501" s="35"/>
      <c r="D501" s="35"/>
      <c r="E501" s="35"/>
    </row>
    <row r="502">
      <c r="A502" s="35"/>
      <c r="B502" s="35"/>
      <c r="C502" s="35"/>
      <c r="D502" s="35"/>
      <c r="E502" s="35"/>
    </row>
    <row r="503">
      <c r="A503" s="35"/>
      <c r="B503" s="35"/>
      <c r="C503" s="35"/>
      <c r="D503" s="35"/>
      <c r="E503" s="35"/>
    </row>
    <row r="504">
      <c r="A504" s="35"/>
      <c r="B504" s="35"/>
      <c r="C504" s="35"/>
      <c r="D504" s="35"/>
      <c r="E504" s="35"/>
    </row>
    <row r="505">
      <c r="A505" s="35"/>
      <c r="B505" s="35"/>
      <c r="C505" s="35"/>
      <c r="D505" s="35"/>
      <c r="E505" s="35"/>
    </row>
    <row r="506">
      <c r="A506" s="35"/>
      <c r="B506" s="35"/>
      <c r="C506" s="35"/>
      <c r="D506" s="35"/>
      <c r="E506" s="35"/>
    </row>
    <row r="507">
      <c r="A507" s="35"/>
      <c r="B507" s="35"/>
      <c r="C507" s="35"/>
      <c r="D507" s="35"/>
      <c r="E507" s="35"/>
    </row>
    <row r="508">
      <c r="A508" s="35"/>
      <c r="B508" s="35"/>
      <c r="C508" s="35"/>
      <c r="D508" s="35"/>
      <c r="E508" s="35"/>
    </row>
    <row r="509">
      <c r="A509" s="35"/>
      <c r="B509" s="35"/>
      <c r="C509" s="35"/>
      <c r="D509" s="35"/>
      <c r="E509" s="35"/>
    </row>
    <row r="510">
      <c r="A510" s="35"/>
      <c r="B510" s="35"/>
      <c r="C510" s="35"/>
      <c r="D510" s="35"/>
      <c r="E510" s="35"/>
    </row>
    <row r="511">
      <c r="A511" s="35"/>
      <c r="B511" s="35"/>
      <c r="C511" s="35"/>
      <c r="D511" s="35"/>
      <c r="E511" s="35"/>
    </row>
    <row r="512">
      <c r="A512" s="35"/>
      <c r="B512" s="35"/>
      <c r="C512" s="35"/>
      <c r="D512" s="35"/>
      <c r="E512" s="35"/>
    </row>
    <row r="513">
      <c r="A513" s="35"/>
      <c r="B513" s="35"/>
      <c r="C513" s="35"/>
      <c r="D513" s="35"/>
      <c r="E513" s="35"/>
    </row>
    <row r="514">
      <c r="A514" s="35"/>
      <c r="B514" s="35"/>
      <c r="C514" s="35"/>
      <c r="D514" s="35"/>
      <c r="E514" s="35"/>
    </row>
    <row r="515">
      <c r="A515" s="35"/>
      <c r="B515" s="35"/>
      <c r="C515" s="35"/>
      <c r="D515" s="35"/>
      <c r="E515" s="35"/>
    </row>
    <row r="516">
      <c r="A516" s="35"/>
      <c r="B516" s="35"/>
      <c r="C516" s="35"/>
      <c r="D516" s="35"/>
      <c r="E516" s="35"/>
    </row>
    <row r="517">
      <c r="A517" s="35"/>
      <c r="B517" s="35"/>
      <c r="C517" s="35"/>
      <c r="D517" s="35"/>
      <c r="E517" s="35"/>
    </row>
    <row r="518">
      <c r="A518" s="35"/>
      <c r="B518" s="35"/>
      <c r="C518" s="35"/>
      <c r="D518" s="35"/>
      <c r="E518" s="35"/>
    </row>
    <row r="519">
      <c r="A519" s="35"/>
      <c r="B519" s="35"/>
      <c r="C519" s="35"/>
      <c r="D519" s="35"/>
      <c r="E519" s="35"/>
    </row>
    <row r="520">
      <c r="A520" s="35"/>
      <c r="B520" s="35"/>
      <c r="C520" s="35"/>
      <c r="D520" s="35"/>
      <c r="E520" s="35"/>
    </row>
    <row r="521">
      <c r="A521" s="35"/>
      <c r="B521" s="35"/>
      <c r="C521" s="35"/>
      <c r="D521" s="35"/>
      <c r="E521" s="35"/>
    </row>
    <row r="522">
      <c r="A522" s="35"/>
      <c r="B522" s="35"/>
      <c r="C522" s="35"/>
      <c r="D522" s="35"/>
      <c r="E522" s="35"/>
    </row>
    <row r="523">
      <c r="A523" s="35"/>
      <c r="B523" s="35"/>
      <c r="C523" s="35"/>
      <c r="D523" s="35"/>
      <c r="E523" s="35"/>
    </row>
    <row r="524">
      <c r="A524" s="35"/>
      <c r="B524" s="35"/>
      <c r="C524" s="35"/>
      <c r="D524" s="35"/>
      <c r="E524" s="35"/>
    </row>
    <row r="525">
      <c r="A525" s="35"/>
      <c r="B525" s="35"/>
      <c r="C525" s="35"/>
      <c r="D525" s="35"/>
      <c r="E525" s="35"/>
    </row>
    <row r="526">
      <c r="A526" s="35"/>
      <c r="B526" s="35"/>
      <c r="C526" s="35"/>
      <c r="D526" s="35"/>
      <c r="E526" s="35"/>
    </row>
    <row r="527">
      <c r="A527" s="35"/>
      <c r="B527" s="35"/>
      <c r="C527" s="35"/>
      <c r="D527" s="35"/>
      <c r="E527" s="35"/>
    </row>
    <row r="528">
      <c r="A528" s="35"/>
      <c r="B528" s="35"/>
      <c r="C528" s="35"/>
      <c r="D528" s="35"/>
      <c r="E528" s="35"/>
    </row>
    <row r="529">
      <c r="A529" s="35"/>
      <c r="B529" s="35"/>
      <c r="C529" s="35"/>
      <c r="D529" s="35"/>
      <c r="E529" s="35"/>
    </row>
    <row r="530">
      <c r="A530" s="35"/>
      <c r="B530" s="35"/>
      <c r="C530" s="35"/>
      <c r="D530" s="35"/>
      <c r="E530" s="35"/>
    </row>
    <row r="531">
      <c r="A531" s="35"/>
      <c r="B531" s="35"/>
      <c r="C531" s="35"/>
      <c r="D531" s="35"/>
      <c r="E531" s="35"/>
    </row>
    <row r="532">
      <c r="A532" s="35"/>
      <c r="B532" s="35"/>
      <c r="C532" s="35"/>
      <c r="D532" s="35"/>
      <c r="E532" s="35"/>
    </row>
    <row r="533">
      <c r="A533" s="35"/>
      <c r="B533" s="35"/>
      <c r="C533" s="35"/>
      <c r="D533" s="35"/>
      <c r="E533" s="35"/>
    </row>
    <row r="534">
      <c r="A534" s="35"/>
      <c r="B534" s="35"/>
      <c r="C534" s="35"/>
      <c r="D534" s="35"/>
      <c r="E534" s="35"/>
    </row>
    <row r="535">
      <c r="A535" s="35"/>
      <c r="B535" s="35"/>
      <c r="C535" s="35"/>
      <c r="D535" s="35"/>
      <c r="E535" s="35"/>
    </row>
    <row r="536">
      <c r="A536" s="35"/>
      <c r="B536" s="35"/>
      <c r="C536" s="35"/>
      <c r="D536" s="35"/>
      <c r="E536" s="35"/>
    </row>
    <row r="537">
      <c r="A537" s="35"/>
      <c r="B537" s="35"/>
      <c r="C537" s="35"/>
      <c r="D537" s="35"/>
      <c r="E537" s="35"/>
    </row>
    <row r="538">
      <c r="A538" s="35"/>
      <c r="B538" s="35"/>
      <c r="C538" s="35"/>
      <c r="D538" s="35"/>
      <c r="E538" s="35"/>
    </row>
    <row r="539">
      <c r="A539" s="35"/>
      <c r="B539" s="35"/>
      <c r="C539" s="35"/>
      <c r="D539" s="35"/>
      <c r="E539" s="35"/>
    </row>
    <row r="540">
      <c r="A540" s="35"/>
      <c r="B540" s="35"/>
      <c r="C540" s="35"/>
      <c r="D540" s="35"/>
      <c r="E540" s="35"/>
    </row>
    <row r="541">
      <c r="A541" s="35"/>
      <c r="B541" s="35"/>
      <c r="C541" s="35"/>
      <c r="D541" s="35"/>
      <c r="E541" s="35"/>
    </row>
    <row r="542">
      <c r="A542" s="35"/>
      <c r="B542" s="35"/>
      <c r="C542" s="35"/>
      <c r="D542" s="35"/>
      <c r="E542" s="35"/>
    </row>
    <row r="543">
      <c r="A543" s="35"/>
      <c r="B543" s="35"/>
      <c r="C543" s="35"/>
      <c r="D543" s="35"/>
      <c r="E543" s="35"/>
    </row>
    <row r="544">
      <c r="A544" s="35"/>
      <c r="B544" s="35"/>
      <c r="C544" s="35"/>
      <c r="D544" s="35"/>
      <c r="E544" s="35"/>
    </row>
    <row r="545">
      <c r="A545" s="35"/>
      <c r="B545" s="35"/>
      <c r="C545" s="35"/>
      <c r="D545" s="35"/>
      <c r="E545" s="35"/>
    </row>
    <row r="546">
      <c r="A546" s="35"/>
      <c r="B546" s="35"/>
      <c r="C546" s="35"/>
      <c r="D546" s="35"/>
      <c r="E546" s="35"/>
    </row>
    <row r="547">
      <c r="A547" s="35"/>
      <c r="B547" s="35"/>
      <c r="C547" s="35"/>
      <c r="D547" s="35"/>
      <c r="E547" s="35"/>
    </row>
    <row r="548">
      <c r="A548" s="35"/>
      <c r="B548" s="35"/>
      <c r="C548" s="35"/>
      <c r="D548" s="35"/>
      <c r="E548" s="35"/>
    </row>
    <row r="549">
      <c r="A549" s="35"/>
      <c r="B549" s="35"/>
      <c r="C549" s="35"/>
      <c r="D549" s="35"/>
      <c r="E549" s="35"/>
    </row>
    <row r="550">
      <c r="A550" s="35"/>
      <c r="B550" s="35"/>
      <c r="C550" s="35"/>
      <c r="D550" s="35"/>
      <c r="E550" s="35"/>
    </row>
    <row r="551">
      <c r="A551" s="35"/>
      <c r="B551" s="35"/>
      <c r="C551" s="35"/>
      <c r="D551" s="35"/>
      <c r="E551" s="35"/>
    </row>
    <row r="552">
      <c r="A552" s="35"/>
      <c r="B552" s="35"/>
      <c r="C552" s="35"/>
      <c r="D552" s="35"/>
      <c r="E552" s="35"/>
    </row>
    <row r="553">
      <c r="A553" s="35"/>
      <c r="B553" s="35"/>
      <c r="C553" s="35"/>
      <c r="D553" s="35"/>
      <c r="E553" s="35"/>
    </row>
    <row r="554">
      <c r="A554" s="35"/>
      <c r="B554" s="35"/>
      <c r="C554" s="35"/>
      <c r="D554" s="35"/>
      <c r="E554" s="35"/>
    </row>
    <row r="555">
      <c r="A555" s="35"/>
      <c r="B555" s="35"/>
      <c r="C555" s="35"/>
      <c r="D555" s="35"/>
      <c r="E555" s="35"/>
    </row>
    <row r="556">
      <c r="A556" s="35"/>
      <c r="B556" s="35"/>
      <c r="C556" s="35"/>
      <c r="D556" s="35"/>
      <c r="E556" s="35"/>
    </row>
    <row r="557">
      <c r="A557" s="35"/>
      <c r="B557" s="35"/>
      <c r="C557" s="35"/>
      <c r="D557" s="35"/>
      <c r="E557" s="35"/>
    </row>
    <row r="558">
      <c r="A558" s="35"/>
      <c r="B558" s="35"/>
      <c r="C558" s="35"/>
      <c r="D558" s="35"/>
      <c r="E558" s="35"/>
    </row>
    <row r="559">
      <c r="A559" s="35"/>
      <c r="B559" s="35"/>
      <c r="C559" s="35"/>
      <c r="D559" s="35"/>
      <c r="E559" s="35"/>
    </row>
    <row r="560">
      <c r="A560" s="35"/>
      <c r="B560" s="35"/>
      <c r="C560" s="35"/>
      <c r="D560" s="35"/>
      <c r="E560" s="35"/>
    </row>
    <row r="561">
      <c r="A561" s="35"/>
      <c r="B561" s="35"/>
      <c r="C561" s="35"/>
      <c r="D561" s="35"/>
      <c r="E561" s="35"/>
    </row>
    <row r="562">
      <c r="A562" s="35"/>
      <c r="B562" s="35"/>
      <c r="C562" s="35"/>
      <c r="D562" s="35"/>
      <c r="E562" s="35"/>
    </row>
    <row r="563">
      <c r="A563" s="35"/>
      <c r="B563" s="35"/>
      <c r="C563" s="35"/>
      <c r="D563" s="35"/>
      <c r="E563" s="35"/>
    </row>
    <row r="564">
      <c r="A564" s="35"/>
      <c r="B564" s="35"/>
      <c r="C564" s="35"/>
      <c r="D564" s="35"/>
      <c r="E564" s="35"/>
    </row>
    <row r="565">
      <c r="A565" s="35"/>
      <c r="B565" s="35"/>
      <c r="C565" s="35"/>
      <c r="D565" s="35"/>
      <c r="E565" s="35"/>
    </row>
    <row r="566">
      <c r="A566" s="35"/>
      <c r="B566" s="35"/>
      <c r="C566" s="35"/>
      <c r="D566" s="35"/>
      <c r="E566" s="35"/>
    </row>
    <row r="567">
      <c r="A567" s="35"/>
      <c r="B567" s="35"/>
      <c r="C567" s="35"/>
      <c r="D567" s="35"/>
      <c r="E567" s="35"/>
    </row>
    <row r="568">
      <c r="A568" s="35"/>
      <c r="B568" s="35"/>
      <c r="C568" s="35"/>
      <c r="D568" s="35"/>
      <c r="E568" s="35"/>
    </row>
    <row r="569">
      <c r="A569" s="35"/>
      <c r="B569" s="35"/>
      <c r="C569" s="35"/>
      <c r="D569" s="35"/>
      <c r="E569" s="35"/>
    </row>
    <row r="570">
      <c r="A570" s="35"/>
      <c r="B570" s="35"/>
      <c r="C570" s="35"/>
      <c r="D570" s="35"/>
      <c r="E570" s="35"/>
    </row>
    <row r="571">
      <c r="A571" s="35"/>
      <c r="B571" s="35"/>
      <c r="C571" s="35"/>
      <c r="D571" s="35"/>
      <c r="E571" s="35"/>
    </row>
    <row r="572">
      <c r="A572" s="35"/>
      <c r="B572" s="35"/>
      <c r="C572" s="35"/>
      <c r="D572" s="35"/>
      <c r="E572" s="35"/>
    </row>
    <row r="573">
      <c r="A573" s="35"/>
      <c r="B573" s="35"/>
      <c r="C573" s="35"/>
      <c r="D573" s="35"/>
      <c r="E573" s="35"/>
    </row>
    <row r="574">
      <c r="A574" s="35"/>
      <c r="B574" s="35"/>
      <c r="C574" s="35"/>
      <c r="D574" s="35"/>
      <c r="E574" s="35"/>
    </row>
    <row r="575">
      <c r="A575" s="35"/>
      <c r="B575" s="35"/>
      <c r="C575" s="35"/>
      <c r="D575" s="35"/>
      <c r="E575" s="35"/>
    </row>
    <row r="576">
      <c r="A576" s="35"/>
      <c r="B576" s="35"/>
      <c r="C576" s="35"/>
      <c r="D576" s="35"/>
      <c r="E576" s="35"/>
    </row>
    <row r="577">
      <c r="A577" s="35"/>
      <c r="B577" s="35"/>
      <c r="C577" s="35"/>
      <c r="D577" s="35"/>
      <c r="E577" s="35"/>
    </row>
    <row r="578">
      <c r="A578" s="35"/>
      <c r="B578" s="35"/>
      <c r="C578" s="35"/>
      <c r="D578" s="35"/>
      <c r="E578" s="35"/>
    </row>
    <row r="579">
      <c r="A579" s="35"/>
      <c r="B579" s="35"/>
      <c r="C579" s="35"/>
      <c r="D579" s="35"/>
      <c r="E579" s="35"/>
    </row>
    <row r="580">
      <c r="A580" s="35"/>
      <c r="B580" s="35"/>
      <c r="C580" s="35"/>
      <c r="D580" s="35"/>
      <c r="E580" s="35"/>
    </row>
    <row r="581">
      <c r="A581" s="35"/>
      <c r="B581" s="35"/>
      <c r="C581" s="35"/>
      <c r="D581" s="35"/>
      <c r="E581" s="35"/>
    </row>
    <row r="582">
      <c r="A582" s="35"/>
      <c r="B582" s="35"/>
      <c r="C582" s="35"/>
      <c r="D582" s="35"/>
      <c r="E582" s="35"/>
    </row>
    <row r="583">
      <c r="A583" s="35"/>
      <c r="B583" s="35"/>
      <c r="C583" s="35"/>
      <c r="D583" s="35"/>
      <c r="E583" s="35"/>
    </row>
    <row r="584">
      <c r="A584" s="35"/>
      <c r="B584" s="35"/>
      <c r="C584" s="35"/>
      <c r="D584" s="35"/>
      <c r="E584" s="35"/>
    </row>
    <row r="585">
      <c r="A585" s="35"/>
      <c r="B585" s="35"/>
      <c r="C585" s="35"/>
      <c r="D585" s="35"/>
      <c r="E585" s="35"/>
    </row>
    <row r="586">
      <c r="A586" s="35"/>
      <c r="B586" s="35"/>
      <c r="C586" s="35"/>
      <c r="D586" s="35"/>
      <c r="E586" s="35"/>
    </row>
    <row r="587">
      <c r="A587" s="35"/>
      <c r="B587" s="35"/>
      <c r="C587" s="35"/>
      <c r="D587" s="35"/>
      <c r="E587" s="35"/>
    </row>
    <row r="588">
      <c r="A588" s="35"/>
      <c r="B588" s="35"/>
      <c r="C588" s="35"/>
      <c r="D588" s="35"/>
      <c r="E588" s="35"/>
    </row>
    <row r="589">
      <c r="A589" s="35"/>
      <c r="B589" s="35"/>
      <c r="C589" s="35"/>
      <c r="D589" s="35"/>
      <c r="E589" s="35"/>
    </row>
    <row r="590">
      <c r="A590" s="35"/>
      <c r="B590" s="35"/>
      <c r="C590" s="35"/>
      <c r="D590" s="35"/>
      <c r="E590" s="35"/>
    </row>
    <row r="591">
      <c r="A591" s="35"/>
      <c r="B591" s="35"/>
      <c r="C591" s="35"/>
      <c r="D591" s="35"/>
      <c r="E591" s="35"/>
    </row>
    <row r="592">
      <c r="A592" s="35"/>
      <c r="B592" s="35"/>
      <c r="C592" s="35"/>
      <c r="D592" s="35"/>
      <c r="E592" s="35"/>
    </row>
    <row r="593">
      <c r="A593" s="35"/>
      <c r="B593" s="35"/>
      <c r="C593" s="35"/>
      <c r="D593" s="35"/>
      <c r="E593" s="35"/>
    </row>
    <row r="594">
      <c r="A594" s="35"/>
      <c r="B594" s="35"/>
      <c r="C594" s="35"/>
      <c r="D594" s="35"/>
      <c r="E594" s="35"/>
    </row>
    <row r="595">
      <c r="A595" s="35"/>
      <c r="B595" s="35"/>
      <c r="C595" s="35"/>
      <c r="D595" s="35"/>
      <c r="E595" s="35"/>
    </row>
    <row r="596">
      <c r="A596" s="35"/>
      <c r="B596" s="35"/>
      <c r="C596" s="35"/>
      <c r="D596" s="35"/>
      <c r="E596" s="35"/>
    </row>
    <row r="597">
      <c r="A597" s="35"/>
      <c r="B597" s="35"/>
      <c r="C597" s="35"/>
      <c r="D597" s="35"/>
      <c r="E597" s="35"/>
    </row>
    <row r="598">
      <c r="A598" s="35"/>
      <c r="B598" s="35"/>
      <c r="C598" s="35"/>
      <c r="D598" s="35"/>
      <c r="E598" s="35"/>
    </row>
    <row r="599">
      <c r="A599" s="35"/>
      <c r="B599" s="35"/>
      <c r="C599" s="35"/>
      <c r="D599" s="35"/>
      <c r="E599" s="35"/>
    </row>
    <row r="600">
      <c r="A600" s="35"/>
      <c r="B600" s="35"/>
      <c r="C600" s="35"/>
      <c r="D600" s="35"/>
      <c r="E600" s="35"/>
    </row>
    <row r="601">
      <c r="A601" s="35"/>
      <c r="B601" s="35"/>
      <c r="C601" s="35"/>
      <c r="D601" s="35"/>
      <c r="E601" s="35"/>
    </row>
    <row r="602">
      <c r="A602" s="35"/>
      <c r="B602" s="35"/>
      <c r="C602" s="35"/>
      <c r="D602" s="35"/>
      <c r="E602" s="35"/>
    </row>
    <row r="603">
      <c r="A603" s="35"/>
      <c r="B603" s="35"/>
      <c r="C603" s="35"/>
      <c r="D603" s="35"/>
      <c r="E603" s="35"/>
    </row>
    <row r="604">
      <c r="A604" s="35"/>
      <c r="B604" s="35"/>
      <c r="C604" s="35"/>
      <c r="D604" s="35"/>
      <c r="E604" s="35"/>
    </row>
    <row r="605">
      <c r="A605" s="35"/>
      <c r="B605" s="35"/>
      <c r="C605" s="35"/>
      <c r="D605" s="35"/>
      <c r="E605" s="35"/>
    </row>
    <row r="606">
      <c r="A606" s="35"/>
      <c r="B606" s="35"/>
      <c r="C606" s="35"/>
      <c r="D606" s="35"/>
      <c r="E606" s="35"/>
    </row>
    <row r="607">
      <c r="A607" s="35"/>
      <c r="B607" s="35"/>
      <c r="C607" s="35"/>
      <c r="D607" s="35"/>
      <c r="E607" s="35"/>
    </row>
    <row r="608">
      <c r="A608" s="35"/>
      <c r="B608" s="35"/>
      <c r="C608" s="35"/>
      <c r="D608" s="35"/>
      <c r="E608" s="35"/>
    </row>
    <row r="609">
      <c r="A609" s="35"/>
      <c r="B609" s="35"/>
      <c r="C609" s="35"/>
      <c r="D609" s="35"/>
      <c r="E609" s="35"/>
    </row>
    <row r="610">
      <c r="A610" s="35"/>
      <c r="B610" s="35"/>
      <c r="C610" s="35"/>
      <c r="D610" s="35"/>
      <c r="E610" s="35"/>
    </row>
    <row r="611">
      <c r="A611" s="35"/>
      <c r="B611" s="35"/>
      <c r="C611" s="35"/>
      <c r="D611" s="35"/>
      <c r="E611" s="35"/>
    </row>
    <row r="612">
      <c r="A612" s="35"/>
      <c r="B612" s="35"/>
      <c r="C612" s="35"/>
      <c r="D612" s="35"/>
      <c r="E612" s="35"/>
    </row>
    <row r="613">
      <c r="A613" s="35"/>
      <c r="B613" s="35"/>
      <c r="C613" s="35"/>
      <c r="D613" s="35"/>
      <c r="E613" s="35"/>
    </row>
    <row r="614">
      <c r="A614" s="35"/>
      <c r="B614" s="35"/>
      <c r="C614" s="35"/>
      <c r="D614" s="35"/>
      <c r="E614" s="35"/>
    </row>
    <row r="615">
      <c r="A615" s="35"/>
      <c r="B615" s="35"/>
      <c r="C615" s="35"/>
      <c r="D615" s="35"/>
      <c r="E615" s="35"/>
    </row>
    <row r="616">
      <c r="A616" s="35"/>
      <c r="B616" s="35"/>
      <c r="C616" s="35"/>
      <c r="D616" s="35"/>
      <c r="E616" s="35"/>
    </row>
    <row r="617">
      <c r="A617" s="35"/>
      <c r="B617" s="35"/>
      <c r="C617" s="35"/>
      <c r="D617" s="35"/>
      <c r="E617" s="35"/>
    </row>
    <row r="618">
      <c r="A618" s="35"/>
      <c r="B618" s="35"/>
      <c r="C618" s="35"/>
      <c r="D618" s="35"/>
      <c r="E618" s="35"/>
    </row>
    <row r="619">
      <c r="A619" s="35"/>
      <c r="B619" s="35"/>
      <c r="C619" s="35"/>
      <c r="D619" s="35"/>
      <c r="E619" s="35"/>
    </row>
    <row r="620">
      <c r="A620" s="35"/>
      <c r="B620" s="35"/>
      <c r="C620" s="35"/>
      <c r="D620" s="35"/>
      <c r="E620" s="35"/>
    </row>
    <row r="621">
      <c r="A621" s="35"/>
      <c r="B621" s="35"/>
      <c r="C621" s="35"/>
      <c r="D621" s="35"/>
      <c r="E621" s="35"/>
    </row>
    <row r="622">
      <c r="A622" s="35"/>
      <c r="B622" s="35"/>
      <c r="C622" s="35"/>
      <c r="D622" s="35"/>
      <c r="E622" s="35"/>
    </row>
    <row r="623">
      <c r="A623" s="35"/>
      <c r="B623" s="35"/>
      <c r="C623" s="35"/>
      <c r="D623" s="35"/>
      <c r="E623" s="35"/>
    </row>
    <row r="624">
      <c r="A624" s="35"/>
      <c r="B624" s="35"/>
      <c r="C624" s="35"/>
      <c r="D624" s="35"/>
      <c r="E624" s="35"/>
    </row>
    <row r="625">
      <c r="A625" s="35"/>
      <c r="B625" s="35"/>
      <c r="C625" s="35"/>
      <c r="D625" s="35"/>
      <c r="E625" s="35"/>
    </row>
    <row r="626">
      <c r="A626" s="35"/>
      <c r="B626" s="35"/>
      <c r="C626" s="35"/>
      <c r="D626" s="35"/>
      <c r="E626" s="35"/>
    </row>
    <row r="627">
      <c r="A627" s="35"/>
      <c r="B627" s="35"/>
      <c r="C627" s="35"/>
      <c r="D627" s="35"/>
      <c r="E627" s="35"/>
    </row>
    <row r="628">
      <c r="A628" s="35"/>
      <c r="B628" s="35"/>
      <c r="C628" s="35"/>
      <c r="D628" s="35"/>
      <c r="E628" s="35"/>
    </row>
    <row r="629">
      <c r="A629" s="35"/>
      <c r="B629" s="35"/>
      <c r="C629" s="35"/>
      <c r="D629" s="35"/>
      <c r="E629" s="35"/>
    </row>
    <row r="630">
      <c r="A630" s="35"/>
      <c r="B630" s="35"/>
      <c r="C630" s="35"/>
      <c r="D630" s="35"/>
      <c r="E630" s="35"/>
    </row>
    <row r="631">
      <c r="A631" s="35"/>
      <c r="B631" s="35"/>
      <c r="C631" s="35"/>
      <c r="D631" s="35"/>
      <c r="E631" s="35"/>
    </row>
    <row r="632">
      <c r="A632" s="35"/>
      <c r="B632" s="35"/>
      <c r="C632" s="35"/>
      <c r="D632" s="35"/>
      <c r="E632" s="35"/>
    </row>
    <row r="633">
      <c r="A633" s="35"/>
      <c r="B633" s="35"/>
      <c r="C633" s="35"/>
      <c r="D633" s="35"/>
      <c r="E633" s="35"/>
    </row>
    <row r="634">
      <c r="A634" s="35"/>
      <c r="B634" s="35"/>
      <c r="C634" s="35"/>
      <c r="D634" s="35"/>
      <c r="E634" s="35"/>
    </row>
    <row r="635">
      <c r="A635" s="35"/>
      <c r="B635" s="35"/>
      <c r="C635" s="35"/>
      <c r="D635" s="35"/>
      <c r="E635" s="35"/>
    </row>
    <row r="636">
      <c r="A636" s="35"/>
      <c r="B636" s="35"/>
      <c r="C636" s="35"/>
      <c r="D636" s="35"/>
      <c r="E636" s="35"/>
    </row>
    <row r="637">
      <c r="A637" s="35"/>
      <c r="B637" s="35"/>
      <c r="C637" s="35"/>
      <c r="D637" s="35"/>
      <c r="E637" s="35"/>
    </row>
    <row r="638">
      <c r="A638" s="35"/>
      <c r="B638" s="35"/>
      <c r="C638" s="35"/>
      <c r="D638" s="35"/>
      <c r="E638" s="35"/>
    </row>
    <row r="639">
      <c r="A639" s="35"/>
      <c r="B639" s="35"/>
      <c r="C639" s="35"/>
      <c r="D639" s="35"/>
      <c r="E639" s="35"/>
    </row>
    <row r="640">
      <c r="A640" s="35"/>
      <c r="B640" s="35"/>
      <c r="C640" s="35"/>
      <c r="D640" s="35"/>
      <c r="E640" s="35"/>
    </row>
    <row r="641">
      <c r="A641" s="35"/>
      <c r="B641" s="35"/>
      <c r="C641" s="35"/>
      <c r="D641" s="35"/>
      <c r="E641" s="35"/>
    </row>
    <row r="642">
      <c r="A642" s="35"/>
      <c r="B642" s="35"/>
      <c r="C642" s="35"/>
      <c r="D642" s="35"/>
      <c r="E642" s="35"/>
    </row>
    <row r="643">
      <c r="A643" s="35"/>
      <c r="B643" s="35"/>
      <c r="C643" s="35"/>
      <c r="D643" s="35"/>
      <c r="E643" s="35"/>
    </row>
    <row r="644">
      <c r="A644" s="35"/>
      <c r="B644" s="35"/>
      <c r="C644" s="35"/>
      <c r="D644" s="35"/>
      <c r="E644" s="35"/>
    </row>
    <row r="645">
      <c r="A645" s="35"/>
      <c r="B645" s="35"/>
      <c r="C645" s="35"/>
      <c r="D645" s="35"/>
      <c r="E645" s="35"/>
    </row>
    <row r="646">
      <c r="A646" s="35"/>
      <c r="B646" s="35"/>
      <c r="C646" s="35"/>
      <c r="D646" s="35"/>
      <c r="E646" s="35"/>
    </row>
    <row r="647">
      <c r="A647" s="35"/>
      <c r="B647" s="35"/>
      <c r="C647" s="35"/>
      <c r="D647" s="35"/>
      <c r="E647" s="35"/>
    </row>
    <row r="648">
      <c r="A648" s="35"/>
      <c r="B648" s="35"/>
      <c r="C648" s="35"/>
      <c r="D648" s="35"/>
      <c r="E648" s="35"/>
    </row>
    <row r="649">
      <c r="A649" s="35"/>
      <c r="B649" s="35"/>
      <c r="C649" s="35"/>
      <c r="D649" s="35"/>
      <c r="E649" s="35"/>
    </row>
    <row r="650">
      <c r="A650" s="35"/>
      <c r="B650" s="35"/>
      <c r="C650" s="35"/>
      <c r="D650" s="35"/>
      <c r="E650" s="35"/>
    </row>
    <row r="651">
      <c r="A651" s="35"/>
      <c r="B651" s="35"/>
      <c r="C651" s="35"/>
      <c r="D651" s="35"/>
      <c r="E651" s="35"/>
    </row>
    <row r="652">
      <c r="A652" s="35"/>
      <c r="B652" s="35"/>
      <c r="C652" s="35"/>
      <c r="D652" s="35"/>
      <c r="E652" s="35"/>
    </row>
    <row r="653">
      <c r="A653" s="35"/>
      <c r="B653" s="35"/>
      <c r="C653" s="35"/>
      <c r="D653" s="35"/>
      <c r="E653" s="35"/>
    </row>
    <row r="654">
      <c r="A654" s="35"/>
      <c r="B654" s="35"/>
      <c r="C654" s="35"/>
      <c r="D654" s="35"/>
      <c r="E654" s="35"/>
    </row>
    <row r="655">
      <c r="A655" s="35"/>
      <c r="B655" s="35"/>
      <c r="C655" s="35"/>
      <c r="D655" s="35"/>
      <c r="E655" s="35"/>
    </row>
    <row r="656">
      <c r="A656" s="35"/>
      <c r="B656" s="35"/>
      <c r="C656" s="35"/>
      <c r="D656" s="35"/>
      <c r="E656" s="35"/>
    </row>
    <row r="657">
      <c r="A657" s="35"/>
      <c r="B657" s="35"/>
      <c r="C657" s="35"/>
      <c r="D657" s="35"/>
      <c r="E657" s="35"/>
    </row>
    <row r="658">
      <c r="A658" s="35"/>
      <c r="B658" s="35"/>
      <c r="C658" s="35"/>
      <c r="D658" s="35"/>
      <c r="E658" s="35"/>
    </row>
    <row r="659">
      <c r="A659" s="35"/>
      <c r="B659" s="35"/>
      <c r="C659" s="35"/>
      <c r="D659" s="35"/>
      <c r="E659" s="35"/>
    </row>
    <row r="660">
      <c r="A660" s="35"/>
      <c r="B660" s="35"/>
      <c r="C660" s="35"/>
      <c r="D660" s="35"/>
      <c r="E660" s="35"/>
    </row>
    <row r="661">
      <c r="A661" s="35"/>
      <c r="B661" s="35"/>
      <c r="C661" s="35"/>
      <c r="D661" s="35"/>
      <c r="E661" s="35"/>
    </row>
    <row r="662">
      <c r="A662" s="35"/>
      <c r="B662" s="35"/>
      <c r="C662" s="35"/>
      <c r="D662" s="35"/>
      <c r="E662" s="35"/>
    </row>
    <row r="663">
      <c r="A663" s="35"/>
      <c r="B663" s="35"/>
      <c r="C663" s="35"/>
      <c r="D663" s="35"/>
      <c r="E663" s="35"/>
    </row>
    <row r="664">
      <c r="A664" s="35"/>
      <c r="B664" s="35"/>
      <c r="C664" s="35"/>
      <c r="D664" s="35"/>
      <c r="E664" s="35"/>
    </row>
    <row r="665">
      <c r="A665" s="35"/>
      <c r="B665" s="35"/>
      <c r="C665" s="35"/>
      <c r="D665" s="35"/>
      <c r="E665" s="35"/>
    </row>
    <row r="666">
      <c r="A666" s="35"/>
      <c r="B666" s="35"/>
      <c r="C666" s="35"/>
      <c r="D666" s="35"/>
      <c r="E666" s="35"/>
    </row>
    <row r="667">
      <c r="A667" s="35"/>
      <c r="B667" s="35"/>
      <c r="C667" s="35"/>
      <c r="D667" s="35"/>
      <c r="E667" s="35"/>
    </row>
    <row r="668">
      <c r="A668" s="35"/>
      <c r="B668" s="35"/>
      <c r="C668" s="35"/>
      <c r="D668" s="35"/>
      <c r="E668" s="35"/>
    </row>
    <row r="669">
      <c r="A669" s="35"/>
      <c r="B669" s="35"/>
      <c r="C669" s="35"/>
      <c r="D669" s="35"/>
      <c r="E669" s="35"/>
    </row>
    <row r="670">
      <c r="A670" s="35"/>
      <c r="B670" s="35"/>
      <c r="C670" s="35"/>
      <c r="D670" s="35"/>
      <c r="E670" s="35"/>
    </row>
    <row r="671">
      <c r="A671" s="35"/>
      <c r="B671" s="35"/>
      <c r="C671" s="35"/>
      <c r="D671" s="35"/>
      <c r="E671" s="35"/>
    </row>
    <row r="672">
      <c r="A672" s="35"/>
      <c r="B672" s="35"/>
      <c r="C672" s="35"/>
      <c r="D672" s="35"/>
      <c r="E672" s="35"/>
    </row>
    <row r="673">
      <c r="A673" s="35"/>
      <c r="B673" s="35"/>
      <c r="C673" s="35"/>
      <c r="D673" s="35"/>
      <c r="E673" s="35"/>
    </row>
    <row r="674">
      <c r="A674" s="35"/>
      <c r="B674" s="35"/>
      <c r="C674" s="35"/>
      <c r="D674" s="35"/>
      <c r="E674" s="35"/>
    </row>
    <row r="675">
      <c r="A675" s="35"/>
      <c r="B675" s="35"/>
      <c r="C675" s="35"/>
      <c r="D675" s="35"/>
      <c r="E675" s="35"/>
    </row>
    <row r="676">
      <c r="A676" s="35"/>
      <c r="B676" s="35"/>
      <c r="C676" s="35"/>
      <c r="D676" s="35"/>
      <c r="E676" s="35"/>
    </row>
    <row r="677">
      <c r="A677" s="35"/>
      <c r="B677" s="35"/>
      <c r="C677" s="35"/>
      <c r="D677" s="35"/>
      <c r="E677" s="35"/>
    </row>
    <row r="678">
      <c r="A678" s="35"/>
      <c r="B678" s="35"/>
      <c r="C678" s="35"/>
      <c r="D678" s="35"/>
      <c r="E678" s="35"/>
    </row>
    <row r="679">
      <c r="A679" s="35"/>
      <c r="B679" s="35"/>
      <c r="C679" s="35"/>
      <c r="D679" s="35"/>
      <c r="E679" s="35"/>
    </row>
    <row r="680">
      <c r="A680" s="35"/>
      <c r="B680" s="35"/>
      <c r="C680" s="35"/>
      <c r="D680" s="35"/>
      <c r="E680" s="35"/>
    </row>
    <row r="681">
      <c r="A681" s="35"/>
      <c r="B681" s="35"/>
      <c r="C681" s="35"/>
      <c r="D681" s="35"/>
      <c r="E681" s="35"/>
    </row>
    <row r="682">
      <c r="A682" s="35"/>
      <c r="B682" s="35"/>
      <c r="C682" s="35"/>
      <c r="D682" s="35"/>
      <c r="E682" s="35"/>
    </row>
    <row r="683">
      <c r="A683" s="35"/>
      <c r="B683" s="35"/>
      <c r="C683" s="35"/>
      <c r="D683" s="35"/>
      <c r="E683" s="35"/>
    </row>
    <row r="684">
      <c r="A684" s="35"/>
      <c r="B684" s="35"/>
      <c r="C684" s="35"/>
      <c r="D684" s="35"/>
      <c r="E684" s="35"/>
    </row>
    <row r="685">
      <c r="A685" s="35"/>
      <c r="B685" s="35"/>
      <c r="C685" s="35"/>
      <c r="D685" s="35"/>
      <c r="E685" s="35"/>
    </row>
    <row r="686">
      <c r="A686" s="35"/>
      <c r="B686" s="35"/>
      <c r="C686" s="35"/>
      <c r="D686" s="35"/>
      <c r="E686" s="35"/>
    </row>
    <row r="687">
      <c r="A687" s="35"/>
      <c r="B687" s="35"/>
      <c r="C687" s="35"/>
      <c r="D687" s="35"/>
      <c r="E687" s="35"/>
    </row>
    <row r="688">
      <c r="A688" s="35"/>
      <c r="B688" s="35"/>
      <c r="C688" s="35"/>
      <c r="D688" s="35"/>
      <c r="E688" s="35"/>
    </row>
    <row r="689">
      <c r="A689" s="35"/>
      <c r="B689" s="35"/>
      <c r="C689" s="35"/>
      <c r="D689" s="35"/>
      <c r="E689" s="35"/>
    </row>
    <row r="690">
      <c r="A690" s="35"/>
      <c r="B690" s="35"/>
      <c r="C690" s="35"/>
      <c r="D690" s="35"/>
      <c r="E690" s="35"/>
    </row>
    <row r="691">
      <c r="A691" s="35"/>
      <c r="B691" s="35"/>
      <c r="C691" s="35"/>
      <c r="D691" s="35"/>
      <c r="E691" s="35"/>
    </row>
    <row r="692">
      <c r="A692" s="35"/>
      <c r="B692" s="35"/>
      <c r="C692" s="35"/>
      <c r="D692" s="35"/>
      <c r="E692" s="35"/>
    </row>
    <row r="693">
      <c r="A693" s="35"/>
      <c r="B693" s="35"/>
      <c r="C693" s="35"/>
      <c r="D693" s="35"/>
      <c r="E693" s="35"/>
    </row>
    <row r="694">
      <c r="A694" s="35"/>
      <c r="B694" s="35"/>
      <c r="C694" s="35"/>
      <c r="D694" s="35"/>
      <c r="E694" s="35"/>
    </row>
    <row r="695">
      <c r="A695" s="35"/>
      <c r="B695" s="35"/>
      <c r="C695" s="35"/>
      <c r="D695" s="35"/>
      <c r="E695" s="35"/>
    </row>
    <row r="696">
      <c r="A696" s="35"/>
      <c r="B696" s="35"/>
      <c r="C696" s="35"/>
      <c r="D696" s="35"/>
      <c r="E696" s="35"/>
    </row>
    <row r="697">
      <c r="A697" s="35"/>
      <c r="B697" s="35"/>
      <c r="C697" s="35"/>
      <c r="D697" s="35"/>
      <c r="E697" s="35"/>
    </row>
    <row r="698">
      <c r="A698" s="35"/>
      <c r="B698" s="35"/>
      <c r="C698" s="35"/>
      <c r="D698" s="35"/>
      <c r="E698" s="35"/>
    </row>
    <row r="699">
      <c r="A699" s="35"/>
      <c r="B699" s="35"/>
      <c r="C699" s="35"/>
      <c r="D699" s="35"/>
      <c r="E699" s="35"/>
    </row>
    <row r="700">
      <c r="A700" s="35"/>
      <c r="B700" s="35"/>
      <c r="C700" s="35"/>
      <c r="D700" s="35"/>
      <c r="E700" s="35"/>
    </row>
    <row r="701">
      <c r="A701" s="35"/>
      <c r="B701" s="35"/>
      <c r="C701" s="35"/>
      <c r="D701" s="35"/>
      <c r="E701" s="35"/>
    </row>
    <row r="702">
      <c r="A702" s="35"/>
      <c r="B702" s="35"/>
      <c r="C702" s="35"/>
      <c r="D702" s="35"/>
      <c r="E702" s="35"/>
    </row>
    <row r="703">
      <c r="A703" s="35"/>
      <c r="B703" s="35"/>
      <c r="C703" s="35"/>
      <c r="D703" s="35"/>
      <c r="E703" s="35"/>
    </row>
    <row r="704">
      <c r="A704" s="35"/>
      <c r="B704" s="35"/>
      <c r="C704" s="35"/>
      <c r="D704" s="35"/>
      <c r="E704" s="35"/>
    </row>
    <row r="705">
      <c r="A705" s="35"/>
      <c r="B705" s="35"/>
      <c r="C705" s="35"/>
      <c r="D705" s="35"/>
      <c r="E705" s="35"/>
    </row>
    <row r="706">
      <c r="A706" s="35"/>
      <c r="B706" s="35"/>
      <c r="C706" s="35"/>
      <c r="D706" s="35"/>
      <c r="E706" s="35"/>
    </row>
    <row r="707">
      <c r="A707" s="35"/>
      <c r="B707" s="35"/>
      <c r="C707" s="35"/>
      <c r="D707" s="35"/>
      <c r="E707" s="35"/>
    </row>
    <row r="708">
      <c r="A708" s="35"/>
      <c r="B708" s="35"/>
      <c r="C708" s="35"/>
      <c r="D708" s="35"/>
      <c r="E708" s="35"/>
    </row>
    <row r="709">
      <c r="A709" s="35"/>
      <c r="B709" s="35"/>
      <c r="C709" s="35"/>
      <c r="D709" s="35"/>
      <c r="E709" s="35"/>
    </row>
    <row r="710">
      <c r="A710" s="35"/>
      <c r="B710" s="35"/>
      <c r="C710" s="35"/>
      <c r="D710" s="35"/>
      <c r="E710" s="35"/>
    </row>
    <row r="711">
      <c r="A711" s="35"/>
      <c r="B711" s="35"/>
      <c r="C711" s="35"/>
      <c r="D711" s="35"/>
      <c r="E711" s="35"/>
    </row>
    <row r="712">
      <c r="A712" s="35"/>
      <c r="B712" s="35"/>
      <c r="C712" s="35"/>
      <c r="D712" s="35"/>
      <c r="E712" s="35"/>
    </row>
    <row r="713">
      <c r="A713" s="35"/>
      <c r="B713" s="35"/>
      <c r="C713" s="35"/>
      <c r="D713" s="35"/>
      <c r="E713" s="35"/>
    </row>
    <row r="714">
      <c r="A714" s="35"/>
      <c r="B714" s="35"/>
      <c r="C714" s="35"/>
      <c r="D714" s="35"/>
      <c r="E714" s="35"/>
    </row>
    <row r="715">
      <c r="A715" s="35"/>
      <c r="B715" s="35"/>
      <c r="C715" s="35"/>
      <c r="D715" s="35"/>
      <c r="E715" s="35"/>
    </row>
    <row r="716">
      <c r="A716" s="35"/>
      <c r="B716" s="35"/>
      <c r="C716" s="35"/>
      <c r="D716" s="35"/>
      <c r="E716" s="35"/>
    </row>
    <row r="717">
      <c r="A717" s="35"/>
      <c r="B717" s="35"/>
      <c r="C717" s="35"/>
      <c r="D717" s="35"/>
      <c r="E717" s="35"/>
    </row>
    <row r="718">
      <c r="A718" s="35"/>
      <c r="B718" s="35"/>
      <c r="C718" s="35"/>
      <c r="D718" s="35"/>
      <c r="E718" s="35"/>
    </row>
    <row r="719">
      <c r="A719" s="35"/>
      <c r="B719" s="35"/>
      <c r="C719" s="35"/>
      <c r="D719" s="35"/>
      <c r="E719" s="35"/>
    </row>
    <row r="720">
      <c r="A720" s="35"/>
      <c r="B720" s="35"/>
      <c r="C720" s="35"/>
      <c r="D720" s="35"/>
      <c r="E720" s="35"/>
    </row>
    <row r="721">
      <c r="A721" s="35"/>
      <c r="B721" s="35"/>
      <c r="C721" s="35"/>
      <c r="D721" s="35"/>
      <c r="E721" s="35"/>
    </row>
    <row r="722">
      <c r="A722" s="35"/>
      <c r="B722" s="35"/>
      <c r="C722" s="35"/>
      <c r="D722" s="35"/>
      <c r="E722" s="35"/>
    </row>
    <row r="723">
      <c r="A723" s="35"/>
      <c r="B723" s="35"/>
      <c r="C723" s="35"/>
      <c r="D723" s="35"/>
      <c r="E723" s="35"/>
    </row>
    <row r="724">
      <c r="A724" s="35"/>
      <c r="B724" s="35"/>
      <c r="C724" s="35"/>
      <c r="D724" s="35"/>
      <c r="E724" s="35"/>
    </row>
    <row r="725">
      <c r="A725" s="35"/>
      <c r="B725" s="35"/>
      <c r="C725" s="35"/>
      <c r="D725" s="35"/>
      <c r="E725" s="35"/>
    </row>
    <row r="726">
      <c r="A726" s="35"/>
      <c r="B726" s="35"/>
      <c r="C726" s="35"/>
      <c r="D726" s="35"/>
      <c r="E726" s="35"/>
    </row>
    <row r="727">
      <c r="A727" s="35"/>
      <c r="B727" s="35"/>
      <c r="C727" s="35"/>
      <c r="D727" s="35"/>
      <c r="E727" s="35"/>
    </row>
    <row r="728">
      <c r="A728" s="35"/>
      <c r="B728" s="35"/>
      <c r="C728" s="35"/>
      <c r="D728" s="35"/>
      <c r="E728" s="35"/>
    </row>
    <row r="729">
      <c r="A729" s="35"/>
      <c r="B729" s="35"/>
      <c r="C729" s="35"/>
      <c r="D729" s="35"/>
      <c r="E729" s="35"/>
    </row>
    <row r="730">
      <c r="A730" s="35"/>
      <c r="B730" s="35"/>
      <c r="C730" s="35"/>
      <c r="D730" s="35"/>
      <c r="E730" s="35"/>
    </row>
    <row r="731">
      <c r="A731" s="35"/>
      <c r="B731" s="35"/>
      <c r="C731" s="35"/>
      <c r="D731" s="35"/>
      <c r="E731" s="35"/>
    </row>
    <row r="732">
      <c r="A732" s="35"/>
      <c r="B732" s="35"/>
      <c r="C732" s="35"/>
      <c r="D732" s="35"/>
      <c r="E732" s="35"/>
    </row>
    <row r="733">
      <c r="A733" s="35"/>
      <c r="B733" s="35"/>
      <c r="C733" s="35"/>
      <c r="D733" s="35"/>
      <c r="E733" s="35"/>
    </row>
    <row r="734">
      <c r="A734" s="35"/>
      <c r="B734" s="35"/>
      <c r="C734" s="35"/>
      <c r="D734" s="35"/>
      <c r="E734" s="35"/>
    </row>
    <row r="735">
      <c r="A735" s="35"/>
      <c r="B735" s="35"/>
      <c r="C735" s="35"/>
      <c r="D735" s="35"/>
      <c r="E735" s="35"/>
    </row>
    <row r="736">
      <c r="A736" s="35"/>
      <c r="B736" s="35"/>
      <c r="C736" s="35"/>
      <c r="D736" s="35"/>
      <c r="E736" s="35"/>
    </row>
    <row r="737">
      <c r="A737" s="35"/>
      <c r="B737" s="35"/>
      <c r="C737" s="35"/>
      <c r="D737" s="35"/>
      <c r="E737" s="35"/>
    </row>
    <row r="738">
      <c r="A738" s="35"/>
      <c r="B738" s="35"/>
      <c r="C738" s="35"/>
      <c r="D738" s="35"/>
      <c r="E738" s="35"/>
    </row>
    <row r="739">
      <c r="A739" s="35"/>
      <c r="B739" s="35"/>
      <c r="C739" s="35"/>
      <c r="D739" s="35"/>
      <c r="E739" s="35"/>
    </row>
    <row r="740">
      <c r="A740" s="35"/>
      <c r="B740" s="35"/>
      <c r="C740" s="35"/>
      <c r="D740" s="35"/>
      <c r="E740" s="35"/>
    </row>
    <row r="741">
      <c r="A741" s="35"/>
      <c r="B741" s="35"/>
      <c r="C741" s="35"/>
      <c r="D741" s="35"/>
      <c r="E741" s="35"/>
    </row>
    <row r="742">
      <c r="A742" s="35"/>
      <c r="B742" s="35"/>
      <c r="C742" s="35"/>
      <c r="D742" s="35"/>
      <c r="E742" s="35"/>
    </row>
    <row r="743">
      <c r="A743" s="35"/>
      <c r="B743" s="35"/>
      <c r="C743" s="35"/>
      <c r="D743" s="35"/>
      <c r="E743" s="35"/>
    </row>
    <row r="744">
      <c r="A744" s="35"/>
      <c r="B744" s="35"/>
      <c r="C744" s="35"/>
      <c r="D744" s="35"/>
      <c r="E744" s="35"/>
    </row>
    <row r="745">
      <c r="A745" s="35"/>
      <c r="B745" s="35"/>
      <c r="C745" s="35"/>
      <c r="D745" s="35"/>
      <c r="E745" s="35"/>
    </row>
    <row r="746">
      <c r="A746" s="35"/>
      <c r="B746" s="35"/>
      <c r="C746" s="35"/>
      <c r="D746" s="35"/>
      <c r="E746" s="35"/>
    </row>
    <row r="747">
      <c r="A747" s="35"/>
      <c r="B747" s="35"/>
      <c r="C747" s="35"/>
      <c r="D747" s="35"/>
      <c r="E747" s="35"/>
    </row>
    <row r="748">
      <c r="A748" s="35"/>
      <c r="B748" s="35"/>
      <c r="C748" s="35"/>
      <c r="D748" s="35"/>
      <c r="E748" s="35"/>
    </row>
    <row r="749">
      <c r="A749" s="35"/>
      <c r="B749" s="35"/>
      <c r="C749" s="35"/>
      <c r="D749" s="35"/>
      <c r="E749" s="35"/>
    </row>
    <row r="750">
      <c r="A750" s="35"/>
      <c r="B750" s="35"/>
      <c r="C750" s="35"/>
      <c r="D750" s="35"/>
      <c r="E750" s="35"/>
    </row>
    <row r="751">
      <c r="A751" s="35"/>
      <c r="B751" s="35"/>
      <c r="C751" s="35"/>
      <c r="D751" s="35"/>
      <c r="E751" s="35"/>
    </row>
    <row r="752">
      <c r="A752" s="35"/>
      <c r="B752" s="35"/>
      <c r="C752" s="35"/>
      <c r="D752" s="35"/>
      <c r="E752" s="35"/>
    </row>
    <row r="753">
      <c r="A753" s="35"/>
      <c r="B753" s="35"/>
      <c r="C753" s="35"/>
      <c r="D753" s="35"/>
      <c r="E753" s="35"/>
    </row>
    <row r="754">
      <c r="A754" s="35"/>
      <c r="B754" s="35"/>
      <c r="C754" s="35"/>
      <c r="D754" s="35"/>
      <c r="E754" s="35"/>
    </row>
    <row r="755">
      <c r="A755" s="35"/>
      <c r="B755" s="35"/>
      <c r="C755" s="35"/>
      <c r="D755" s="35"/>
      <c r="E755" s="35"/>
    </row>
    <row r="756">
      <c r="A756" s="35"/>
      <c r="B756" s="35"/>
      <c r="C756" s="35"/>
      <c r="D756" s="35"/>
      <c r="E756" s="35"/>
    </row>
    <row r="757">
      <c r="A757" s="35"/>
      <c r="B757" s="35"/>
      <c r="C757" s="35"/>
      <c r="D757" s="35"/>
      <c r="E757" s="35"/>
    </row>
    <row r="758">
      <c r="A758" s="35"/>
      <c r="B758" s="35"/>
      <c r="C758" s="35"/>
      <c r="D758" s="35"/>
      <c r="E758" s="35"/>
    </row>
    <row r="759">
      <c r="A759" s="35"/>
      <c r="B759" s="35"/>
      <c r="C759" s="35"/>
      <c r="D759" s="35"/>
      <c r="E759" s="35"/>
    </row>
    <row r="760">
      <c r="A760" s="35"/>
      <c r="B760" s="35"/>
      <c r="C760" s="35"/>
      <c r="D760" s="35"/>
      <c r="E760" s="35"/>
    </row>
    <row r="761">
      <c r="A761" s="35"/>
      <c r="B761" s="35"/>
      <c r="C761" s="35"/>
      <c r="D761" s="35"/>
      <c r="E761" s="35"/>
    </row>
    <row r="762">
      <c r="A762" s="35"/>
      <c r="B762" s="35"/>
      <c r="C762" s="35"/>
      <c r="D762" s="35"/>
      <c r="E762" s="35"/>
    </row>
    <row r="763">
      <c r="A763" s="35"/>
      <c r="B763" s="35"/>
      <c r="C763" s="35"/>
      <c r="D763" s="35"/>
      <c r="E763" s="35"/>
    </row>
    <row r="764">
      <c r="A764" s="35"/>
      <c r="B764" s="35"/>
      <c r="C764" s="35"/>
      <c r="D764" s="35"/>
      <c r="E764" s="35"/>
    </row>
    <row r="765">
      <c r="A765" s="35"/>
      <c r="B765" s="35"/>
      <c r="C765" s="35"/>
      <c r="D765" s="35"/>
      <c r="E765" s="35"/>
    </row>
    <row r="766">
      <c r="A766" s="35"/>
      <c r="B766" s="35"/>
      <c r="C766" s="35"/>
      <c r="D766" s="35"/>
      <c r="E766" s="35"/>
    </row>
    <row r="767">
      <c r="A767" s="35"/>
      <c r="B767" s="35"/>
      <c r="C767" s="35"/>
      <c r="D767" s="35"/>
      <c r="E767" s="35"/>
    </row>
    <row r="768">
      <c r="A768" s="35"/>
      <c r="B768" s="35"/>
      <c r="C768" s="35"/>
      <c r="D768" s="35"/>
      <c r="E768" s="35"/>
    </row>
    <row r="769">
      <c r="A769" s="35"/>
      <c r="B769" s="35"/>
      <c r="C769" s="35"/>
      <c r="D769" s="35"/>
      <c r="E769" s="35"/>
    </row>
    <row r="770">
      <c r="A770" s="35"/>
      <c r="B770" s="35"/>
      <c r="C770" s="35"/>
      <c r="D770" s="35"/>
      <c r="E770" s="35"/>
    </row>
    <row r="771">
      <c r="A771" s="35"/>
      <c r="B771" s="35"/>
      <c r="C771" s="35"/>
      <c r="D771" s="35"/>
      <c r="E771" s="35"/>
    </row>
    <row r="772">
      <c r="A772" s="35"/>
      <c r="B772" s="35"/>
      <c r="C772" s="35"/>
      <c r="D772" s="35"/>
      <c r="E772" s="35"/>
    </row>
    <row r="773">
      <c r="A773" s="35"/>
      <c r="B773" s="35"/>
      <c r="C773" s="35"/>
      <c r="D773" s="35"/>
      <c r="E773" s="35"/>
    </row>
    <row r="774">
      <c r="A774" s="35"/>
      <c r="B774" s="35"/>
      <c r="C774" s="35"/>
      <c r="D774" s="35"/>
      <c r="E774" s="35"/>
    </row>
    <row r="775">
      <c r="A775" s="35"/>
      <c r="B775" s="35"/>
      <c r="C775" s="35"/>
      <c r="D775" s="35"/>
      <c r="E775" s="35"/>
    </row>
    <row r="776">
      <c r="A776" s="35"/>
      <c r="B776" s="35"/>
      <c r="C776" s="35"/>
      <c r="D776" s="35"/>
      <c r="E776" s="35"/>
    </row>
    <row r="777">
      <c r="A777" s="35"/>
      <c r="B777" s="35"/>
      <c r="C777" s="35"/>
      <c r="D777" s="35"/>
      <c r="E777" s="35"/>
    </row>
    <row r="778">
      <c r="A778" s="35"/>
      <c r="B778" s="35"/>
      <c r="C778" s="35"/>
      <c r="D778" s="35"/>
      <c r="E778" s="35"/>
    </row>
    <row r="779">
      <c r="A779" s="35"/>
      <c r="B779" s="35"/>
      <c r="C779" s="35"/>
      <c r="D779" s="35"/>
      <c r="E779" s="35"/>
    </row>
    <row r="780">
      <c r="A780" s="35"/>
      <c r="B780" s="35"/>
      <c r="C780" s="35"/>
      <c r="D780" s="35"/>
      <c r="E780" s="35"/>
    </row>
    <row r="781">
      <c r="A781" s="35"/>
      <c r="B781" s="35"/>
      <c r="C781" s="35"/>
      <c r="D781" s="35"/>
      <c r="E781" s="35"/>
    </row>
    <row r="782">
      <c r="A782" s="35"/>
      <c r="B782" s="35"/>
      <c r="C782" s="35"/>
      <c r="D782" s="35"/>
      <c r="E782" s="35"/>
    </row>
    <row r="783">
      <c r="A783" s="35"/>
      <c r="B783" s="35"/>
      <c r="C783" s="35"/>
      <c r="D783" s="35"/>
      <c r="E783" s="35"/>
    </row>
    <row r="784">
      <c r="A784" s="35"/>
      <c r="B784" s="35"/>
      <c r="C784" s="35"/>
      <c r="D784" s="35"/>
      <c r="E784" s="35"/>
    </row>
    <row r="785">
      <c r="A785" s="35"/>
      <c r="B785" s="35"/>
      <c r="C785" s="35"/>
      <c r="D785" s="35"/>
      <c r="E785" s="35"/>
    </row>
    <row r="786">
      <c r="A786" s="35"/>
      <c r="B786" s="35"/>
      <c r="C786" s="35"/>
      <c r="D786" s="35"/>
      <c r="E786" s="35"/>
    </row>
    <row r="787">
      <c r="A787" s="35"/>
      <c r="B787" s="35"/>
      <c r="C787" s="35"/>
      <c r="D787" s="35"/>
      <c r="E787" s="35"/>
    </row>
    <row r="788">
      <c r="A788" s="35"/>
      <c r="B788" s="35"/>
      <c r="C788" s="35"/>
      <c r="D788" s="35"/>
      <c r="E788" s="35"/>
    </row>
    <row r="789">
      <c r="A789" s="35"/>
      <c r="B789" s="35"/>
      <c r="C789" s="35"/>
      <c r="D789" s="35"/>
      <c r="E789" s="35"/>
    </row>
    <row r="790">
      <c r="A790" s="35"/>
      <c r="B790" s="35"/>
      <c r="C790" s="35"/>
      <c r="D790" s="35"/>
      <c r="E790" s="35"/>
    </row>
    <row r="791">
      <c r="A791" s="35"/>
      <c r="B791" s="35"/>
      <c r="C791" s="35"/>
      <c r="D791" s="35"/>
      <c r="E791" s="35"/>
    </row>
    <row r="792">
      <c r="A792" s="35"/>
      <c r="B792" s="35"/>
      <c r="C792" s="35"/>
      <c r="D792" s="35"/>
      <c r="E792" s="35"/>
    </row>
    <row r="793">
      <c r="A793" s="35"/>
      <c r="B793" s="35"/>
      <c r="C793" s="35"/>
      <c r="D793" s="35"/>
      <c r="E793" s="35"/>
    </row>
    <row r="794">
      <c r="A794" s="35"/>
      <c r="B794" s="35"/>
      <c r="C794" s="35"/>
      <c r="D794" s="35"/>
      <c r="E794" s="35"/>
    </row>
    <row r="795">
      <c r="A795" s="35"/>
      <c r="B795" s="35"/>
      <c r="C795" s="35"/>
      <c r="D795" s="35"/>
      <c r="E795" s="35"/>
    </row>
    <row r="796">
      <c r="A796" s="35"/>
      <c r="B796" s="35"/>
      <c r="C796" s="35"/>
      <c r="D796" s="35"/>
      <c r="E796" s="35"/>
    </row>
    <row r="797">
      <c r="A797" s="35"/>
      <c r="B797" s="35"/>
      <c r="C797" s="35"/>
      <c r="D797" s="35"/>
      <c r="E797" s="35"/>
    </row>
    <row r="798">
      <c r="A798" s="35"/>
      <c r="B798" s="35"/>
      <c r="C798" s="35"/>
      <c r="D798" s="35"/>
      <c r="E798" s="35"/>
    </row>
    <row r="799">
      <c r="A799" s="35"/>
      <c r="B799" s="35"/>
      <c r="C799" s="35"/>
      <c r="D799" s="35"/>
      <c r="E799" s="35"/>
    </row>
    <row r="800">
      <c r="A800" s="35"/>
      <c r="B800" s="35"/>
      <c r="C800" s="35"/>
      <c r="D800" s="35"/>
      <c r="E800" s="35"/>
    </row>
    <row r="801">
      <c r="A801" s="35"/>
      <c r="B801" s="35"/>
      <c r="C801" s="35"/>
      <c r="D801" s="35"/>
      <c r="E801" s="35"/>
    </row>
    <row r="802">
      <c r="A802" s="35"/>
      <c r="B802" s="35"/>
      <c r="C802" s="35"/>
      <c r="D802" s="35"/>
      <c r="E802" s="35"/>
    </row>
    <row r="803">
      <c r="A803" s="35"/>
      <c r="B803" s="35"/>
      <c r="C803" s="35"/>
      <c r="D803" s="35"/>
      <c r="E803" s="35"/>
    </row>
    <row r="804">
      <c r="A804" s="35"/>
      <c r="B804" s="35"/>
      <c r="C804" s="35"/>
      <c r="D804" s="35"/>
      <c r="E804" s="35"/>
    </row>
    <row r="805">
      <c r="A805" s="35"/>
      <c r="B805" s="35"/>
      <c r="C805" s="35"/>
      <c r="D805" s="35"/>
      <c r="E805" s="35"/>
    </row>
    <row r="806">
      <c r="A806" s="35"/>
      <c r="B806" s="35"/>
      <c r="C806" s="35"/>
      <c r="D806" s="35"/>
      <c r="E806" s="35"/>
    </row>
    <row r="807">
      <c r="A807" s="35"/>
      <c r="B807" s="35"/>
      <c r="C807" s="35"/>
      <c r="D807" s="35"/>
      <c r="E807" s="35"/>
    </row>
    <row r="808">
      <c r="A808" s="35"/>
      <c r="B808" s="35"/>
      <c r="C808" s="35"/>
      <c r="D808" s="35"/>
      <c r="E808" s="35"/>
    </row>
    <row r="809">
      <c r="A809" s="35"/>
      <c r="B809" s="35"/>
      <c r="C809" s="35"/>
      <c r="D809" s="35"/>
      <c r="E809" s="35"/>
    </row>
    <row r="810">
      <c r="A810" s="35"/>
      <c r="B810" s="35"/>
      <c r="C810" s="35"/>
      <c r="D810" s="35"/>
      <c r="E810" s="35"/>
    </row>
    <row r="811">
      <c r="A811" s="35"/>
      <c r="B811" s="35"/>
      <c r="C811" s="35"/>
      <c r="D811" s="35"/>
      <c r="E811" s="35"/>
    </row>
    <row r="812">
      <c r="A812" s="35"/>
      <c r="B812" s="35"/>
      <c r="C812" s="35"/>
      <c r="D812" s="35"/>
      <c r="E812" s="35"/>
    </row>
    <row r="813">
      <c r="A813" s="35"/>
      <c r="B813" s="35"/>
      <c r="C813" s="35"/>
      <c r="D813" s="35"/>
      <c r="E813" s="35"/>
    </row>
    <row r="814">
      <c r="A814" s="35"/>
      <c r="B814" s="35"/>
      <c r="C814" s="35"/>
      <c r="D814" s="35"/>
      <c r="E814" s="35"/>
    </row>
    <row r="815">
      <c r="A815" s="35"/>
      <c r="B815" s="35"/>
      <c r="C815" s="35"/>
      <c r="D815" s="35"/>
      <c r="E815" s="35"/>
    </row>
    <row r="816">
      <c r="A816" s="35"/>
      <c r="B816" s="35"/>
      <c r="C816" s="35"/>
      <c r="D816" s="35"/>
      <c r="E816" s="35"/>
    </row>
    <row r="817">
      <c r="A817" s="35"/>
      <c r="B817" s="35"/>
      <c r="C817" s="35"/>
      <c r="D817" s="35"/>
      <c r="E817" s="35"/>
    </row>
    <row r="818">
      <c r="A818" s="35"/>
      <c r="B818" s="35"/>
      <c r="C818" s="35"/>
      <c r="D818" s="35"/>
      <c r="E818" s="35"/>
    </row>
    <row r="819">
      <c r="A819" s="35"/>
      <c r="B819" s="35"/>
      <c r="C819" s="35"/>
      <c r="D819" s="35"/>
      <c r="E819" s="35"/>
    </row>
    <row r="820">
      <c r="A820" s="35"/>
      <c r="B820" s="35"/>
      <c r="C820" s="35"/>
      <c r="D820" s="35"/>
      <c r="E820" s="35"/>
    </row>
    <row r="821">
      <c r="A821" s="35"/>
      <c r="B821" s="35"/>
      <c r="C821" s="35"/>
      <c r="D821" s="35"/>
      <c r="E821" s="35"/>
    </row>
    <row r="822">
      <c r="A822" s="35"/>
      <c r="B822" s="35"/>
      <c r="C822" s="35"/>
      <c r="D822" s="35"/>
      <c r="E822" s="35"/>
    </row>
    <row r="823">
      <c r="A823" s="35"/>
      <c r="B823" s="35"/>
      <c r="C823" s="35"/>
      <c r="D823" s="35"/>
      <c r="E823" s="35"/>
    </row>
    <row r="824">
      <c r="A824" s="35"/>
      <c r="B824" s="35"/>
      <c r="C824" s="35"/>
      <c r="D824" s="35"/>
      <c r="E824" s="35"/>
    </row>
    <row r="825">
      <c r="A825" s="35"/>
      <c r="B825" s="35"/>
      <c r="C825" s="35"/>
      <c r="D825" s="35"/>
      <c r="E825" s="35"/>
    </row>
    <row r="826">
      <c r="A826" s="35"/>
      <c r="B826" s="35"/>
      <c r="C826" s="35"/>
      <c r="D826" s="35"/>
      <c r="E826" s="35"/>
    </row>
    <row r="827">
      <c r="A827" s="35"/>
      <c r="B827" s="35"/>
      <c r="C827" s="35"/>
      <c r="D827" s="35"/>
      <c r="E827" s="35"/>
    </row>
    <row r="828">
      <c r="A828" s="35"/>
      <c r="B828" s="35"/>
      <c r="C828" s="35"/>
      <c r="D828" s="35"/>
      <c r="E828" s="35"/>
    </row>
    <row r="829">
      <c r="A829" s="35"/>
      <c r="B829" s="35"/>
      <c r="C829" s="35"/>
      <c r="D829" s="35"/>
      <c r="E829" s="35"/>
    </row>
    <row r="830">
      <c r="A830" s="35"/>
      <c r="B830" s="35"/>
      <c r="C830" s="35"/>
      <c r="D830" s="35"/>
      <c r="E830" s="35"/>
    </row>
    <row r="831">
      <c r="A831" s="35"/>
      <c r="B831" s="35"/>
      <c r="C831" s="35"/>
      <c r="D831" s="35"/>
      <c r="E831" s="35"/>
    </row>
    <row r="832">
      <c r="A832" s="35"/>
      <c r="B832" s="35"/>
      <c r="C832" s="35"/>
      <c r="D832" s="35"/>
      <c r="E832" s="35"/>
    </row>
    <row r="833">
      <c r="A833" s="35"/>
      <c r="B833" s="35"/>
      <c r="C833" s="35"/>
      <c r="D833" s="35"/>
      <c r="E833" s="35"/>
    </row>
    <row r="834">
      <c r="A834" s="35"/>
      <c r="B834" s="35"/>
      <c r="C834" s="35"/>
      <c r="D834" s="35"/>
      <c r="E834" s="35"/>
    </row>
    <row r="835">
      <c r="A835" s="35"/>
      <c r="B835" s="35"/>
      <c r="C835" s="35"/>
      <c r="D835" s="35"/>
      <c r="E835" s="35"/>
    </row>
    <row r="836">
      <c r="A836" s="35"/>
      <c r="B836" s="35"/>
      <c r="C836" s="35"/>
      <c r="D836" s="35"/>
      <c r="E836" s="35"/>
    </row>
    <row r="837">
      <c r="A837" s="35"/>
      <c r="B837" s="35"/>
      <c r="C837" s="35"/>
      <c r="D837" s="35"/>
      <c r="E837" s="35"/>
    </row>
    <row r="838">
      <c r="A838" s="35"/>
      <c r="B838" s="35"/>
      <c r="C838" s="35"/>
      <c r="D838" s="35"/>
      <c r="E838" s="35"/>
    </row>
    <row r="839">
      <c r="A839" s="35"/>
      <c r="B839" s="35"/>
      <c r="C839" s="35"/>
      <c r="D839" s="35"/>
      <c r="E839" s="35"/>
    </row>
    <row r="840">
      <c r="A840" s="35"/>
      <c r="B840" s="35"/>
      <c r="C840" s="35"/>
      <c r="D840" s="35"/>
      <c r="E840" s="35"/>
    </row>
    <row r="841">
      <c r="A841" s="35"/>
      <c r="B841" s="35"/>
      <c r="C841" s="35"/>
      <c r="D841" s="35"/>
      <c r="E841" s="35"/>
    </row>
    <row r="842">
      <c r="A842" s="35"/>
      <c r="B842" s="35"/>
      <c r="C842" s="35"/>
      <c r="D842" s="35"/>
      <c r="E842" s="35"/>
    </row>
    <row r="843">
      <c r="A843" s="35"/>
      <c r="B843" s="35"/>
      <c r="C843" s="35"/>
      <c r="D843" s="35"/>
      <c r="E843" s="35"/>
    </row>
    <row r="844">
      <c r="A844" s="35"/>
      <c r="B844" s="35"/>
      <c r="C844" s="35"/>
      <c r="D844" s="35"/>
      <c r="E844" s="35"/>
    </row>
    <row r="845">
      <c r="A845" s="35"/>
      <c r="B845" s="35"/>
      <c r="C845" s="35"/>
      <c r="D845" s="35"/>
      <c r="E845" s="35"/>
    </row>
    <row r="846">
      <c r="A846" s="35"/>
      <c r="B846" s="35"/>
      <c r="C846" s="35"/>
      <c r="D846" s="35"/>
      <c r="E846" s="35"/>
    </row>
    <row r="847">
      <c r="A847" s="35"/>
      <c r="B847" s="35"/>
      <c r="C847" s="35"/>
      <c r="D847" s="35"/>
      <c r="E847" s="35"/>
    </row>
    <row r="848">
      <c r="A848" s="35"/>
      <c r="B848" s="35"/>
      <c r="C848" s="35"/>
      <c r="D848" s="35"/>
      <c r="E848" s="35"/>
    </row>
    <row r="849">
      <c r="A849" s="35"/>
      <c r="B849" s="35"/>
      <c r="C849" s="35"/>
      <c r="D849" s="35"/>
      <c r="E849" s="35"/>
    </row>
    <row r="850">
      <c r="A850" s="35"/>
      <c r="B850" s="35"/>
      <c r="C850" s="35"/>
      <c r="D850" s="35"/>
      <c r="E850" s="35"/>
    </row>
    <row r="851">
      <c r="A851" s="35"/>
      <c r="B851" s="35"/>
      <c r="C851" s="35"/>
      <c r="D851" s="35"/>
      <c r="E851" s="35"/>
    </row>
    <row r="852">
      <c r="A852" s="35"/>
      <c r="B852" s="35"/>
      <c r="C852" s="35"/>
      <c r="D852" s="35"/>
      <c r="E852" s="35"/>
    </row>
    <row r="853">
      <c r="A853" s="35"/>
      <c r="B853" s="35"/>
      <c r="C853" s="35"/>
      <c r="D853" s="35"/>
      <c r="E853" s="35"/>
    </row>
    <row r="854">
      <c r="A854" s="35"/>
      <c r="B854" s="35"/>
      <c r="C854" s="35"/>
      <c r="D854" s="35"/>
      <c r="E854" s="35"/>
    </row>
    <row r="855">
      <c r="A855" s="35"/>
      <c r="B855" s="35"/>
      <c r="C855" s="35"/>
      <c r="D855" s="35"/>
      <c r="E855" s="35"/>
    </row>
    <row r="856">
      <c r="A856" s="35"/>
      <c r="B856" s="35"/>
      <c r="C856" s="35"/>
      <c r="D856" s="35"/>
      <c r="E856" s="35"/>
    </row>
    <row r="857">
      <c r="A857" s="35"/>
      <c r="B857" s="35"/>
      <c r="C857" s="35"/>
      <c r="D857" s="35"/>
      <c r="E857" s="35"/>
    </row>
    <row r="858">
      <c r="A858" s="35"/>
      <c r="B858" s="35"/>
      <c r="C858" s="35"/>
      <c r="D858" s="35"/>
      <c r="E858" s="35"/>
    </row>
    <row r="859">
      <c r="A859" s="35"/>
      <c r="B859" s="35"/>
      <c r="C859" s="35"/>
      <c r="D859" s="35"/>
      <c r="E859" s="35"/>
    </row>
    <row r="860">
      <c r="A860" s="35"/>
      <c r="B860" s="35"/>
      <c r="C860" s="35"/>
      <c r="D860" s="35"/>
      <c r="E860" s="35"/>
    </row>
    <row r="861">
      <c r="A861" s="35"/>
      <c r="B861" s="35"/>
      <c r="C861" s="35"/>
      <c r="D861" s="35"/>
      <c r="E861" s="35"/>
    </row>
    <row r="862">
      <c r="A862" s="35"/>
      <c r="B862" s="35"/>
      <c r="C862" s="35"/>
      <c r="D862" s="35"/>
      <c r="E862" s="35"/>
    </row>
    <row r="863">
      <c r="A863" s="35"/>
      <c r="B863" s="35"/>
      <c r="C863" s="35"/>
      <c r="D863" s="35"/>
      <c r="E863" s="35"/>
    </row>
    <row r="864">
      <c r="A864" s="35"/>
      <c r="B864" s="35"/>
      <c r="C864" s="35"/>
      <c r="D864" s="35"/>
      <c r="E864" s="35"/>
    </row>
    <row r="865">
      <c r="A865" s="35"/>
      <c r="B865" s="35"/>
      <c r="C865" s="35"/>
      <c r="D865" s="35"/>
      <c r="E865" s="35"/>
    </row>
    <row r="866">
      <c r="A866" s="35"/>
      <c r="B866" s="35"/>
      <c r="C866" s="35"/>
      <c r="D866" s="35"/>
      <c r="E866" s="35"/>
    </row>
    <row r="867">
      <c r="A867" s="35"/>
      <c r="B867" s="35"/>
      <c r="C867" s="35"/>
      <c r="D867" s="35"/>
      <c r="E867" s="35"/>
    </row>
    <row r="868">
      <c r="A868" s="35"/>
      <c r="B868" s="35"/>
      <c r="C868" s="35"/>
      <c r="D868" s="35"/>
      <c r="E868" s="35"/>
    </row>
    <row r="869">
      <c r="A869" s="35"/>
      <c r="B869" s="35"/>
      <c r="C869" s="35"/>
      <c r="D869" s="35"/>
      <c r="E869" s="35"/>
    </row>
    <row r="870">
      <c r="A870" s="35"/>
      <c r="B870" s="35"/>
      <c r="C870" s="35"/>
      <c r="D870" s="35"/>
      <c r="E870" s="35"/>
    </row>
    <row r="871">
      <c r="A871" s="35"/>
      <c r="B871" s="35"/>
      <c r="C871" s="35"/>
      <c r="D871" s="35"/>
      <c r="E871" s="35"/>
    </row>
    <row r="872">
      <c r="A872" s="35"/>
      <c r="B872" s="35"/>
      <c r="C872" s="35"/>
      <c r="D872" s="35"/>
      <c r="E872" s="35"/>
    </row>
    <row r="873">
      <c r="A873" s="35"/>
      <c r="B873" s="35"/>
      <c r="C873" s="35"/>
      <c r="D873" s="35"/>
      <c r="E873" s="35"/>
    </row>
    <row r="874">
      <c r="A874" s="35"/>
      <c r="B874" s="35"/>
      <c r="C874" s="35"/>
      <c r="D874" s="35"/>
      <c r="E874" s="35"/>
    </row>
    <row r="875">
      <c r="A875" s="35"/>
      <c r="B875" s="35"/>
      <c r="C875" s="35"/>
      <c r="D875" s="35"/>
      <c r="E875" s="35"/>
    </row>
    <row r="876">
      <c r="A876" s="35"/>
      <c r="B876" s="35"/>
      <c r="C876" s="35"/>
      <c r="D876" s="35"/>
      <c r="E876" s="35"/>
    </row>
    <row r="877">
      <c r="A877" s="35"/>
      <c r="B877" s="35"/>
      <c r="C877" s="35"/>
      <c r="D877" s="35"/>
      <c r="E877" s="35"/>
    </row>
    <row r="878">
      <c r="A878" s="35"/>
      <c r="B878" s="35"/>
      <c r="C878" s="35"/>
      <c r="D878" s="35"/>
      <c r="E878" s="35"/>
    </row>
    <row r="879">
      <c r="A879" s="35"/>
      <c r="B879" s="35"/>
      <c r="C879" s="35"/>
      <c r="D879" s="35"/>
      <c r="E879" s="35"/>
    </row>
    <row r="880">
      <c r="A880" s="35"/>
      <c r="B880" s="35"/>
      <c r="C880" s="35"/>
      <c r="D880" s="35"/>
      <c r="E880" s="35"/>
    </row>
    <row r="881">
      <c r="A881" s="35"/>
      <c r="B881" s="35"/>
      <c r="C881" s="35"/>
      <c r="D881" s="35"/>
      <c r="E881" s="35"/>
    </row>
    <row r="882">
      <c r="A882" s="35"/>
      <c r="B882" s="35"/>
      <c r="C882" s="35"/>
      <c r="D882" s="35"/>
      <c r="E882" s="35"/>
    </row>
    <row r="883">
      <c r="A883" s="35"/>
      <c r="B883" s="35"/>
      <c r="C883" s="35"/>
      <c r="D883" s="35"/>
      <c r="E883" s="35"/>
    </row>
    <row r="884">
      <c r="A884" s="35"/>
      <c r="B884" s="35"/>
      <c r="C884" s="35"/>
      <c r="D884" s="35"/>
      <c r="E884" s="35"/>
    </row>
    <row r="885">
      <c r="A885" s="35"/>
      <c r="B885" s="35"/>
      <c r="C885" s="35"/>
      <c r="D885" s="35"/>
      <c r="E885" s="35"/>
    </row>
    <row r="886">
      <c r="A886" s="35"/>
      <c r="B886" s="35"/>
      <c r="C886" s="35"/>
      <c r="D886" s="35"/>
      <c r="E886" s="35"/>
    </row>
    <row r="887">
      <c r="A887" s="35"/>
      <c r="B887" s="35"/>
      <c r="C887" s="35"/>
      <c r="D887" s="35"/>
      <c r="E887" s="35"/>
    </row>
    <row r="888">
      <c r="A888" s="35"/>
      <c r="B888" s="35"/>
      <c r="C888" s="35"/>
      <c r="D888" s="35"/>
      <c r="E888" s="35"/>
    </row>
    <row r="889">
      <c r="A889" s="35"/>
      <c r="B889" s="35"/>
      <c r="C889" s="35"/>
      <c r="D889" s="35"/>
      <c r="E889" s="35"/>
    </row>
    <row r="890">
      <c r="A890" s="35"/>
      <c r="B890" s="35"/>
      <c r="C890" s="35"/>
      <c r="D890" s="35"/>
      <c r="E890" s="35"/>
    </row>
    <row r="891">
      <c r="A891" s="35"/>
      <c r="B891" s="35"/>
      <c r="C891" s="35"/>
      <c r="D891" s="35"/>
      <c r="E891" s="35"/>
    </row>
    <row r="892">
      <c r="A892" s="35"/>
      <c r="B892" s="35"/>
      <c r="C892" s="35"/>
      <c r="D892" s="35"/>
      <c r="E892" s="35"/>
    </row>
    <row r="893">
      <c r="A893" s="35"/>
      <c r="B893" s="35"/>
      <c r="C893" s="35"/>
      <c r="D893" s="35"/>
      <c r="E893" s="35"/>
    </row>
    <row r="894">
      <c r="A894" s="35"/>
      <c r="B894" s="35"/>
      <c r="C894" s="35"/>
      <c r="D894" s="35"/>
      <c r="E894" s="35"/>
    </row>
    <row r="895">
      <c r="A895" s="35"/>
      <c r="B895" s="35"/>
      <c r="C895" s="35"/>
      <c r="D895" s="35"/>
      <c r="E895" s="35"/>
    </row>
    <row r="896">
      <c r="A896" s="35"/>
      <c r="B896" s="35"/>
      <c r="C896" s="35"/>
      <c r="D896" s="35"/>
      <c r="E896" s="35"/>
    </row>
    <row r="897">
      <c r="A897" s="35"/>
      <c r="B897" s="35"/>
      <c r="C897" s="35"/>
      <c r="D897" s="35"/>
      <c r="E897" s="35"/>
    </row>
    <row r="898">
      <c r="A898" s="35"/>
      <c r="B898" s="35"/>
      <c r="C898" s="35"/>
      <c r="D898" s="35"/>
      <c r="E898" s="35"/>
    </row>
    <row r="899">
      <c r="A899" s="35"/>
      <c r="B899" s="35"/>
      <c r="C899" s="35"/>
      <c r="D899" s="35"/>
      <c r="E899" s="35"/>
    </row>
    <row r="900">
      <c r="A900" s="35"/>
      <c r="B900" s="35"/>
      <c r="C900" s="35"/>
      <c r="D900" s="35"/>
      <c r="E900" s="35"/>
    </row>
    <row r="901">
      <c r="A901" s="35"/>
      <c r="B901" s="35"/>
      <c r="C901" s="35"/>
      <c r="D901" s="35"/>
      <c r="E901" s="35"/>
    </row>
    <row r="902">
      <c r="A902" s="35"/>
      <c r="B902" s="35"/>
      <c r="C902" s="35"/>
      <c r="D902" s="35"/>
      <c r="E902" s="35"/>
    </row>
    <row r="903">
      <c r="A903" s="35"/>
      <c r="B903" s="35"/>
      <c r="C903" s="35"/>
      <c r="D903" s="35"/>
      <c r="E903" s="35"/>
    </row>
    <row r="904">
      <c r="A904" s="35"/>
      <c r="B904" s="35"/>
      <c r="C904" s="35"/>
      <c r="D904" s="35"/>
      <c r="E904" s="35"/>
    </row>
    <row r="905">
      <c r="A905" s="35"/>
      <c r="B905" s="35"/>
      <c r="C905" s="35"/>
      <c r="D905" s="35"/>
      <c r="E905" s="35"/>
    </row>
    <row r="906">
      <c r="A906" s="35"/>
      <c r="B906" s="35"/>
      <c r="C906" s="35"/>
      <c r="D906" s="35"/>
      <c r="E906" s="35"/>
    </row>
    <row r="907">
      <c r="A907" s="35"/>
      <c r="B907" s="35"/>
      <c r="C907" s="35"/>
      <c r="D907" s="35"/>
      <c r="E907" s="35"/>
    </row>
    <row r="908">
      <c r="A908" s="35"/>
      <c r="B908" s="35"/>
      <c r="C908" s="35"/>
      <c r="D908" s="35"/>
      <c r="E908" s="35"/>
    </row>
    <row r="909">
      <c r="A909" s="35"/>
      <c r="B909" s="35"/>
      <c r="C909" s="35"/>
      <c r="D909" s="35"/>
      <c r="E909" s="35"/>
    </row>
    <row r="910">
      <c r="A910" s="35"/>
      <c r="B910" s="35"/>
      <c r="C910" s="35"/>
      <c r="D910" s="35"/>
      <c r="E910" s="35"/>
    </row>
    <row r="911">
      <c r="A911" s="35"/>
      <c r="B911" s="35"/>
      <c r="C911" s="35"/>
      <c r="D911" s="35"/>
      <c r="E911" s="35"/>
    </row>
    <row r="912">
      <c r="A912" s="35"/>
      <c r="B912" s="35"/>
      <c r="C912" s="35"/>
      <c r="D912" s="35"/>
      <c r="E912" s="35"/>
    </row>
    <row r="913">
      <c r="A913" s="35"/>
      <c r="B913" s="35"/>
      <c r="C913" s="35"/>
      <c r="D913" s="35"/>
      <c r="E913" s="35"/>
    </row>
    <row r="914">
      <c r="A914" s="35"/>
      <c r="B914" s="35"/>
      <c r="C914" s="35"/>
      <c r="D914" s="35"/>
      <c r="E914" s="35"/>
    </row>
    <row r="915">
      <c r="A915" s="35"/>
      <c r="B915" s="35"/>
      <c r="C915" s="35"/>
      <c r="D915" s="35"/>
      <c r="E915" s="35"/>
    </row>
    <row r="916">
      <c r="A916" s="35"/>
      <c r="B916" s="35"/>
      <c r="C916" s="35"/>
      <c r="D916" s="35"/>
      <c r="E916" s="35"/>
    </row>
    <row r="917">
      <c r="A917" s="35"/>
      <c r="B917" s="35"/>
      <c r="C917" s="35"/>
      <c r="D917" s="35"/>
      <c r="E917" s="35"/>
    </row>
    <row r="918">
      <c r="A918" s="35"/>
      <c r="B918" s="35"/>
      <c r="C918" s="35"/>
      <c r="D918" s="35"/>
      <c r="E918" s="35"/>
    </row>
    <row r="919">
      <c r="A919" s="35"/>
      <c r="B919" s="35"/>
      <c r="C919" s="35"/>
      <c r="D919" s="35"/>
      <c r="E919" s="35"/>
    </row>
    <row r="920">
      <c r="A920" s="35"/>
      <c r="B920" s="35"/>
      <c r="C920" s="35"/>
      <c r="D920" s="35"/>
      <c r="E920" s="35"/>
    </row>
    <row r="921">
      <c r="A921" s="35"/>
      <c r="B921" s="35"/>
      <c r="C921" s="35"/>
      <c r="D921" s="35"/>
      <c r="E921" s="35"/>
    </row>
    <row r="922">
      <c r="A922" s="35"/>
      <c r="B922" s="35"/>
      <c r="C922" s="35"/>
      <c r="D922" s="35"/>
      <c r="E922" s="35"/>
    </row>
    <row r="923">
      <c r="A923" s="35"/>
      <c r="B923" s="35"/>
      <c r="C923" s="35"/>
      <c r="D923" s="35"/>
      <c r="E923" s="35"/>
    </row>
    <row r="924">
      <c r="A924" s="35"/>
      <c r="B924" s="35"/>
      <c r="C924" s="35"/>
      <c r="D924" s="35"/>
      <c r="E924" s="35"/>
    </row>
    <row r="925">
      <c r="A925" s="35"/>
      <c r="B925" s="35"/>
      <c r="C925" s="35"/>
      <c r="D925" s="35"/>
      <c r="E925" s="35"/>
    </row>
    <row r="926">
      <c r="A926" s="35"/>
      <c r="B926" s="35"/>
      <c r="C926" s="35"/>
      <c r="D926" s="35"/>
      <c r="E926" s="35"/>
    </row>
    <row r="927">
      <c r="A927" s="35"/>
      <c r="B927" s="35"/>
      <c r="C927" s="35"/>
      <c r="D927" s="35"/>
      <c r="E927" s="35"/>
    </row>
    <row r="928">
      <c r="A928" s="35"/>
      <c r="B928" s="35"/>
      <c r="C928" s="35"/>
      <c r="D928" s="35"/>
      <c r="E928" s="35"/>
    </row>
    <row r="929">
      <c r="A929" s="35"/>
      <c r="B929" s="35"/>
      <c r="C929" s="35"/>
      <c r="D929" s="35"/>
      <c r="E929" s="35"/>
    </row>
    <row r="930">
      <c r="A930" s="35"/>
      <c r="B930" s="35"/>
      <c r="C930" s="35"/>
      <c r="D930" s="35"/>
      <c r="E930" s="35"/>
    </row>
    <row r="931">
      <c r="A931" s="35"/>
      <c r="B931" s="35"/>
      <c r="C931" s="35"/>
      <c r="D931" s="35"/>
      <c r="E931" s="35"/>
    </row>
    <row r="932">
      <c r="A932" s="35"/>
      <c r="B932" s="35"/>
      <c r="C932" s="35"/>
      <c r="D932" s="35"/>
      <c r="E932" s="35"/>
    </row>
    <row r="933">
      <c r="A933" s="35"/>
      <c r="B933" s="35"/>
      <c r="C933" s="35"/>
      <c r="D933" s="35"/>
      <c r="E933" s="35"/>
    </row>
    <row r="934">
      <c r="A934" s="35"/>
      <c r="B934" s="35"/>
      <c r="C934" s="35"/>
      <c r="D934" s="35"/>
      <c r="E934" s="35"/>
    </row>
    <row r="935">
      <c r="A935" s="35"/>
      <c r="B935" s="35"/>
      <c r="C935" s="35"/>
      <c r="D935" s="35"/>
      <c r="E935" s="35"/>
    </row>
    <row r="936">
      <c r="A936" s="35"/>
      <c r="B936" s="35"/>
      <c r="C936" s="35"/>
      <c r="D936" s="35"/>
      <c r="E936" s="35"/>
    </row>
    <row r="937">
      <c r="A937" s="35"/>
      <c r="B937" s="35"/>
      <c r="C937" s="35"/>
      <c r="D937" s="35"/>
      <c r="E937" s="35"/>
    </row>
    <row r="938">
      <c r="A938" s="35"/>
      <c r="B938" s="35"/>
      <c r="C938" s="35"/>
      <c r="D938" s="35"/>
      <c r="E938" s="35"/>
    </row>
    <row r="939">
      <c r="A939" s="35"/>
      <c r="B939" s="35"/>
      <c r="C939" s="35"/>
      <c r="D939" s="35"/>
      <c r="E939" s="35"/>
    </row>
    <row r="940">
      <c r="A940" s="35"/>
      <c r="B940" s="35"/>
      <c r="C940" s="35"/>
      <c r="D940" s="35"/>
      <c r="E940" s="35"/>
    </row>
    <row r="941">
      <c r="A941" s="35"/>
      <c r="B941" s="35"/>
      <c r="C941" s="35"/>
      <c r="D941" s="35"/>
      <c r="E941" s="35"/>
    </row>
    <row r="942">
      <c r="A942" s="35"/>
      <c r="B942" s="35"/>
      <c r="C942" s="35"/>
      <c r="D942" s="35"/>
      <c r="E942" s="35"/>
    </row>
    <row r="943">
      <c r="A943" s="35"/>
      <c r="B943" s="35"/>
      <c r="C943" s="35"/>
      <c r="D943" s="35"/>
      <c r="E943" s="35"/>
    </row>
    <row r="944">
      <c r="A944" s="35"/>
      <c r="B944" s="35"/>
      <c r="C944" s="35"/>
      <c r="D944" s="35"/>
      <c r="E944" s="35"/>
    </row>
    <row r="945">
      <c r="A945" s="35"/>
      <c r="B945" s="35"/>
      <c r="C945" s="35"/>
      <c r="D945" s="35"/>
      <c r="E945" s="35"/>
    </row>
    <row r="946">
      <c r="A946" s="35"/>
      <c r="B946" s="35"/>
      <c r="C946" s="35"/>
      <c r="D946" s="35"/>
      <c r="E946" s="35"/>
    </row>
    <row r="947">
      <c r="A947" s="35"/>
      <c r="B947" s="35"/>
      <c r="C947" s="35"/>
      <c r="D947" s="35"/>
      <c r="E947" s="35"/>
    </row>
    <row r="948">
      <c r="A948" s="35"/>
      <c r="B948" s="35"/>
      <c r="C948" s="35"/>
      <c r="D948" s="35"/>
      <c r="E948" s="35"/>
    </row>
    <row r="949">
      <c r="A949" s="35"/>
      <c r="B949" s="35"/>
      <c r="C949" s="35"/>
      <c r="D949" s="35"/>
      <c r="E949" s="35"/>
    </row>
    <row r="950">
      <c r="A950" s="35"/>
      <c r="B950" s="35"/>
      <c r="C950" s="35"/>
      <c r="D950" s="35"/>
      <c r="E950" s="35"/>
    </row>
    <row r="951">
      <c r="A951" s="35"/>
      <c r="B951" s="35"/>
      <c r="C951" s="35"/>
      <c r="D951" s="35"/>
      <c r="E951" s="35"/>
    </row>
    <row r="952">
      <c r="A952" s="35"/>
      <c r="B952" s="35"/>
      <c r="C952" s="35"/>
      <c r="D952" s="35"/>
      <c r="E952" s="35"/>
    </row>
    <row r="953">
      <c r="A953" s="35"/>
      <c r="B953" s="35"/>
      <c r="C953" s="35"/>
      <c r="D953" s="35"/>
      <c r="E953" s="35"/>
    </row>
    <row r="954">
      <c r="A954" s="35"/>
      <c r="B954" s="35"/>
      <c r="C954" s="35"/>
      <c r="D954" s="35"/>
      <c r="E954" s="35"/>
    </row>
    <row r="955">
      <c r="A955" s="35"/>
      <c r="B955" s="35"/>
      <c r="C955" s="35"/>
      <c r="D955" s="35"/>
      <c r="E955" s="35"/>
    </row>
    <row r="956">
      <c r="A956" s="35"/>
      <c r="B956" s="35"/>
      <c r="C956" s="35"/>
      <c r="D956" s="35"/>
      <c r="E956" s="35"/>
    </row>
    <row r="957">
      <c r="A957" s="35"/>
      <c r="B957" s="35"/>
      <c r="C957" s="35"/>
      <c r="D957" s="35"/>
      <c r="E957" s="35"/>
    </row>
    <row r="958">
      <c r="A958" s="35"/>
      <c r="B958" s="35"/>
      <c r="C958" s="35"/>
      <c r="D958" s="35"/>
      <c r="E958" s="35"/>
    </row>
    <row r="959">
      <c r="A959" s="35"/>
      <c r="B959" s="35"/>
      <c r="C959" s="35"/>
      <c r="D959" s="35"/>
      <c r="E959" s="35"/>
    </row>
    <row r="960">
      <c r="A960" s="35"/>
      <c r="B960" s="35"/>
      <c r="C960" s="35"/>
      <c r="D960" s="35"/>
      <c r="E960" s="35"/>
    </row>
    <row r="961">
      <c r="A961" s="35"/>
      <c r="B961" s="35"/>
      <c r="C961" s="35"/>
      <c r="D961" s="35"/>
      <c r="E961" s="35"/>
    </row>
    <row r="962">
      <c r="A962" s="35"/>
      <c r="B962" s="35"/>
      <c r="C962" s="35"/>
      <c r="D962" s="35"/>
      <c r="E962" s="35"/>
    </row>
    <row r="963">
      <c r="A963" s="35"/>
      <c r="B963" s="35"/>
      <c r="C963" s="35"/>
      <c r="D963" s="35"/>
      <c r="E963" s="35"/>
    </row>
    <row r="964">
      <c r="A964" s="35"/>
      <c r="B964" s="35"/>
      <c r="C964" s="35"/>
      <c r="D964" s="35"/>
      <c r="E964" s="35"/>
    </row>
    <row r="965">
      <c r="A965" s="35"/>
      <c r="B965" s="35"/>
      <c r="C965" s="35"/>
      <c r="D965" s="35"/>
      <c r="E965" s="35"/>
    </row>
    <row r="966">
      <c r="A966" s="35"/>
      <c r="B966" s="35"/>
      <c r="C966" s="35"/>
      <c r="D966" s="35"/>
      <c r="E966" s="35"/>
    </row>
    <row r="967">
      <c r="A967" s="35"/>
      <c r="B967" s="35"/>
      <c r="C967" s="35"/>
      <c r="D967" s="35"/>
      <c r="E967" s="35"/>
    </row>
    <row r="968">
      <c r="A968" s="35"/>
      <c r="B968" s="35"/>
      <c r="C968" s="35"/>
      <c r="D968" s="35"/>
      <c r="E968" s="35"/>
    </row>
    <row r="969">
      <c r="A969" s="35"/>
      <c r="B969" s="35"/>
      <c r="C969" s="35"/>
      <c r="D969" s="35"/>
      <c r="E969" s="35"/>
    </row>
    <row r="970">
      <c r="A970" s="35"/>
      <c r="B970" s="35"/>
      <c r="C970" s="35"/>
      <c r="D970" s="35"/>
      <c r="E970" s="35"/>
    </row>
    <row r="971">
      <c r="A971" s="35"/>
      <c r="B971" s="35"/>
      <c r="C971" s="35"/>
      <c r="D971" s="35"/>
      <c r="E971" s="35"/>
    </row>
    <row r="972">
      <c r="A972" s="35"/>
      <c r="B972" s="35"/>
      <c r="C972" s="35"/>
      <c r="D972" s="35"/>
      <c r="E972" s="35"/>
    </row>
    <row r="973">
      <c r="A973" s="35"/>
      <c r="B973" s="35"/>
      <c r="C973" s="35"/>
      <c r="D973" s="35"/>
      <c r="E973" s="35"/>
    </row>
    <row r="974">
      <c r="A974" s="35"/>
      <c r="B974" s="35"/>
      <c r="C974" s="35"/>
      <c r="D974" s="35"/>
      <c r="E974" s="35"/>
    </row>
    <row r="975">
      <c r="A975" s="35"/>
      <c r="B975" s="35"/>
      <c r="C975" s="35"/>
      <c r="D975" s="35"/>
      <c r="E975" s="35"/>
    </row>
    <row r="976">
      <c r="A976" s="35"/>
      <c r="B976" s="35"/>
      <c r="C976" s="35"/>
      <c r="D976" s="35"/>
      <c r="E976" s="35"/>
    </row>
    <row r="977">
      <c r="A977" s="35"/>
      <c r="B977" s="35"/>
      <c r="C977" s="35"/>
      <c r="D977" s="35"/>
      <c r="E977" s="35"/>
    </row>
    <row r="978">
      <c r="A978" s="35"/>
      <c r="B978" s="35"/>
      <c r="C978" s="35"/>
      <c r="D978" s="35"/>
      <c r="E978" s="35"/>
    </row>
    <row r="979">
      <c r="A979" s="35"/>
      <c r="B979" s="35"/>
      <c r="C979" s="35"/>
      <c r="D979" s="35"/>
      <c r="E979" s="35"/>
    </row>
    <row r="980">
      <c r="A980" s="35"/>
      <c r="B980" s="35"/>
      <c r="C980" s="35"/>
      <c r="D980" s="35"/>
      <c r="E980" s="35"/>
    </row>
    <row r="981">
      <c r="A981" s="35"/>
      <c r="B981" s="35"/>
      <c r="C981" s="35"/>
      <c r="D981" s="35"/>
      <c r="E981" s="35"/>
    </row>
    <row r="982">
      <c r="A982" s="35"/>
      <c r="B982" s="35"/>
      <c r="C982" s="35"/>
      <c r="D982" s="35"/>
      <c r="E982" s="35"/>
    </row>
    <row r="983">
      <c r="A983" s="35"/>
      <c r="B983" s="35"/>
      <c r="C983" s="35"/>
      <c r="D983" s="35"/>
      <c r="E983" s="35"/>
    </row>
    <row r="984">
      <c r="A984" s="35"/>
      <c r="B984" s="35"/>
      <c r="C984" s="35"/>
      <c r="D984" s="35"/>
      <c r="E984" s="35"/>
    </row>
    <row r="985">
      <c r="A985" s="35"/>
      <c r="B985" s="35"/>
      <c r="C985" s="35"/>
      <c r="D985" s="35"/>
      <c r="E985" s="35"/>
    </row>
    <row r="986">
      <c r="A986" s="35"/>
      <c r="B986" s="35"/>
      <c r="C986" s="35"/>
      <c r="D986" s="35"/>
      <c r="E986" s="35"/>
    </row>
    <row r="987">
      <c r="A987" s="35"/>
      <c r="B987" s="35"/>
      <c r="C987" s="35"/>
      <c r="D987" s="35"/>
      <c r="E987" s="35"/>
    </row>
    <row r="988">
      <c r="A988" s="35"/>
      <c r="B988" s="35"/>
      <c r="C988" s="35"/>
      <c r="D988" s="35"/>
      <c r="E988" s="35"/>
    </row>
    <row r="989">
      <c r="A989" s="35"/>
      <c r="B989" s="35"/>
      <c r="C989" s="35"/>
      <c r="D989" s="35"/>
      <c r="E989" s="35"/>
    </row>
    <row r="990">
      <c r="A990" s="35"/>
      <c r="B990" s="35"/>
      <c r="C990" s="35"/>
      <c r="D990" s="35"/>
      <c r="E990" s="35"/>
    </row>
    <row r="991">
      <c r="A991" s="35"/>
      <c r="B991" s="35"/>
      <c r="C991" s="35"/>
      <c r="D991" s="35"/>
      <c r="E991" s="35"/>
    </row>
    <row r="992">
      <c r="A992" s="35"/>
      <c r="B992" s="35"/>
      <c r="C992" s="35"/>
      <c r="D992" s="35"/>
      <c r="E992" s="35"/>
    </row>
    <row r="993">
      <c r="A993" s="35"/>
      <c r="B993" s="35"/>
      <c r="C993" s="35"/>
      <c r="D993" s="35"/>
      <c r="E993" s="35"/>
    </row>
    <row r="994">
      <c r="A994" s="35"/>
      <c r="B994" s="35"/>
      <c r="C994" s="35"/>
      <c r="D994" s="35"/>
      <c r="E994" s="35"/>
    </row>
    <row r="995">
      <c r="A995" s="35"/>
      <c r="B995" s="35"/>
      <c r="C995" s="35"/>
      <c r="D995" s="35"/>
      <c r="E995" s="35"/>
    </row>
    <row r="996">
      <c r="A996" s="35"/>
      <c r="B996" s="35"/>
      <c r="C996" s="35"/>
      <c r="D996" s="35"/>
      <c r="E996" s="35"/>
    </row>
    <row r="997">
      <c r="A997" s="35"/>
      <c r="B997" s="35"/>
      <c r="C997" s="35"/>
      <c r="D997" s="35"/>
      <c r="E997" s="35"/>
    </row>
    <row r="998">
      <c r="A998" s="35"/>
      <c r="B998" s="35"/>
      <c r="C998" s="35"/>
      <c r="D998" s="35"/>
      <c r="E998" s="35"/>
    </row>
    <row r="999">
      <c r="A999" s="35"/>
      <c r="B999" s="35"/>
      <c r="C999" s="35"/>
      <c r="D999" s="35"/>
      <c r="E999" s="35"/>
    </row>
    <row r="1000">
      <c r="A1000" s="35"/>
      <c r="B1000" s="35"/>
      <c r="C1000" s="35"/>
      <c r="D1000" s="35"/>
      <c r="E1000" s="35"/>
    </row>
  </sheetData>
  <mergeCells count="7">
    <mergeCell ref="B2:B6"/>
    <mergeCell ref="B8:B15"/>
    <mergeCell ref="B16:B23"/>
    <mergeCell ref="B24:B29"/>
    <mergeCell ref="B31:B37"/>
    <mergeCell ref="B39:B46"/>
    <mergeCell ref="B48:B53"/>
  </mergeCell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sheetData>
    <row r="1">
      <c r="A1" s="9" t="s">
        <v>685</v>
      </c>
      <c r="B1" s="222" t="s">
        <v>686</v>
      </c>
      <c r="C1" s="222" t="s">
        <v>687</v>
      </c>
      <c r="D1" s="222" t="s">
        <v>688</v>
      </c>
      <c r="E1" s="222" t="s">
        <v>689</v>
      </c>
      <c r="F1" s="222" t="s">
        <v>690</v>
      </c>
      <c r="G1" s="222" t="s">
        <v>691</v>
      </c>
      <c r="H1" s="222" t="s">
        <v>692</v>
      </c>
      <c r="I1" s="222" t="s">
        <v>693</v>
      </c>
      <c r="J1" s="222" t="s">
        <v>694</v>
      </c>
      <c r="K1" s="222" t="s">
        <v>695</v>
      </c>
      <c r="L1" s="222" t="s">
        <v>696</v>
      </c>
      <c r="M1" s="222" t="s">
        <v>697</v>
      </c>
      <c r="N1" s="222" t="s">
        <v>698</v>
      </c>
      <c r="O1" s="222" t="s">
        <v>699</v>
      </c>
      <c r="P1" s="222" t="s">
        <v>700</v>
      </c>
      <c r="Q1" s="222" t="s">
        <v>701</v>
      </c>
      <c r="R1" s="222" t="s">
        <v>702</v>
      </c>
      <c r="S1" s="222" t="s">
        <v>703</v>
      </c>
      <c r="T1" s="222" t="s">
        <v>704</v>
      </c>
      <c r="U1" s="222" t="s">
        <v>705</v>
      </c>
      <c r="V1" s="222" t="s">
        <v>706</v>
      </c>
      <c r="W1" s="222" t="s">
        <v>707</v>
      </c>
    </row>
    <row r="2">
      <c r="A2" s="222" t="s">
        <v>686</v>
      </c>
      <c r="B2" s="223">
        <v>1.0</v>
      </c>
      <c r="C2" s="223" t="s">
        <v>15</v>
      </c>
      <c r="D2" s="223">
        <v>0.594912754540749</v>
      </c>
      <c r="E2" s="223">
        <v>0.853833815769322</v>
      </c>
      <c r="F2" s="223">
        <v>0.508774779989867</v>
      </c>
      <c r="G2" s="9">
        <v>0.819782024257595</v>
      </c>
      <c r="H2" s="223">
        <v>0.35275780149406</v>
      </c>
      <c r="I2" s="223">
        <v>0.656781081928974</v>
      </c>
      <c r="J2" s="9">
        <v>0.0194973466941499</v>
      </c>
      <c r="K2" s="223">
        <v>0.743825161997227</v>
      </c>
      <c r="L2" s="223">
        <v>0.0103460313746781</v>
      </c>
      <c r="M2" s="223">
        <v>0.187357595980192</v>
      </c>
      <c r="N2" s="9" t="s">
        <v>15</v>
      </c>
      <c r="O2" s="9" t="s">
        <v>15</v>
      </c>
      <c r="P2" s="9" t="s">
        <v>15</v>
      </c>
      <c r="Q2" s="9">
        <v>0.58893903870033</v>
      </c>
      <c r="R2" s="9">
        <v>0.149714079491172</v>
      </c>
      <c r="S2" s="9">
        <v>0.343604917704897</v>
      </c>
      <c r="T2" s="9">
        <v>0.46913706037445</v>
      </c>
      <c r="U2" s="9">
        <v>0.401306600915843</v>
      </c>
      <c r="V2" s="9">
        <v>0.0888923799569756</v>
      </c>
      <c r="W2" s="9">
        <v>0.0976279561089113</v>
      </c>
    </row>
    <row r="3">
      <c r="A3" s="222" t="s">
        <v>687</v>
      </c>
      <c r="B3" s="9" t="s">
        <v>15</v>
      </c>
      <c r="C3" s="223">
        <v>1.0</v>
      </c>
      <c r="D3" s="223" t="s">
        <v>15</v>
      </c>
      <c r="E3" s="223" t="s">
        <v>15</v>
      </c>
      <c r="F3" s="223">
        <v>0.261983838736506</v>
      </c>
      <c r="G3" s="223">
        <v>0.687383265642446</v>
      </c>
      <c r="H3" s="223">
        <v>0.0650906749756022</v>
      </c>
      <c r="I3" s="223">
        <v>0.710881787352639</v>
      </c>
      <c r="J3" s="9" t="s">
        <v>15</v>
      </c>
      <c r="K3" s="223">
        <v>0.76893543244393</v>
      </c>
      <c r="L3" s="223" t="s">
        <v>15</v>
      </c>
      <c r="M3" s="223" t="s">
        <v>15</v>
      </c>
      <c r="N3" s="9" t="s">
        <v>15</v>
      </c>
      <c r="O3" s="9" t="s">
        <v>15</v>
      </c>
      <c r="P3" s="9" t="s">
        <v>15</v>
      </c>
      <c r="Q3" s="9">
        <v>0.308236163676932</v>
      </c>
      <c r="R3" s="9">
        <v>0.117035921580306</v>
      </c>
      <c r="S3" s="9">
        <v>0.657598047079798</v>
      </c>
      <c r="T3" s="9">
        <v>0.824754918006596</v>
      </c>
      <c r="U3" s="9">
        <v>0.593801025710079</v>
      </c>
      <c r="V3" s="9">
        <v>0.172747110711524</v>
      </c>
      <c r="W3" s="9">
        <v>0.0634460307165121</v>
      </c>
    </row>
    <row r="4">
      <c r="A4" s="222" t="s">
        <v>688</v>
      </c>
      <c r="B4" s="223">
        <v>0.594912754540749</v>
      </c>
      <c r="C4" s="9" t="s">
        <v>15</v>
      </c>
      <c r="D4" s="223">
        <v>1.0</v>
      </c>
      <c r="E4" s="223" t="s">
        <v>15</v>
      </c>
      <c r="F4" s="223">
        <v>0.0861379745508819</v>
      </c>
      <c r="G4" s="223">
        <v>0.585305221201656</v>
      </c>
      <c r="H4" s="223">
        <v>0.947670556034809</v>
      </c>
      <c r="I4" s="223">
        <v>0.0875538377810443</v>
      </c>
      <c r="J4" s="9" t="s">
        <v>15</v>
      </c>
      <c r="K4" s="223">
        <v>0.148912407456478</v>
      </c>
      <c r="L4" s="223">
        <v>0.605258785915418</v>
      </c>
      <c r="M4" s="223">
        <v>0.592240971773761</v>
      </c>
      <c r="N4" s="9" t="s">
        <v>15</v>
      </c>
      <c r="O4" s="9" t="s">
        <v>15</v>
      </c>
      <c r="P4" s="9" t="s">
        <v>15</v>
      </c>
      <c r="Q4" s="9">
        <v>0.773329464847108</v>
      </c>
      <c r="R4" s="9">
        <v>0.72261918852053</v>
      </c>
      <c r="S4" s="9">
        <v>0.912357033101861</v>
      </c>
      <c r="T4" s="9">
        <v>0.684093990360544</v>
      </c>
      <c r="U4" s="9">
        <v>0.980550636437648</v>
      </c>
      <c r="V4" s="9">
        <v>0.514503933890866</v>
      </c>
      <c r="W4" s="9">
        <v>0.733542018336081</v>
      </c>
    </row>
    <row r="5">
      <c r="A5" s="222" t="s">
        <v>689</v>
      </c>
      <c r="B5" s="223">
        <v>0.853833815769322</v>
      </c>
      <c r="C5" s="223" t="s">
        <v>15</v>
      </c>
      <c r="D5" s="9" t="s">
        <v>15</v>
      </c>
      <c r="E5" s="223">
        <v>1.0</v>
      </c>
      <c r="F5" s="223">
        <v>0.293208530079152</v>
      </c>
      <c r="G5" s="223" t="s">
        <v>15</v>
      </c>
      <c r="H5" s="223">
        <v>0.724199736362961</v>
      </c>
      <c r="I5" s="223">
        <v>0.464457543045641</v>
      </c>
      <c r="J5" s="9" t="s">
        <v>15</v>
      </c>
      <c r="K5" s="223">
        <v>0.0801975801683024</v>
      </c>
      <c r="L5" s="223" t="s">
        <v>15</v>
      </c>
      <c r="M5" s="223">
        <v>0.80512576715039</v>
      </c>
      <c r="N5" s="9" t="s">
        <v>15</v>
      </c>
      <c r="O5" s="9" t="s">
        <v>15</v>
      </c>
      <c r="P5" s="9" t="s">
        <v>15</v>
      </c>
      <c r="Q5" s="9">
        <v>0.884208127827991</v>
      </c>
      <c r="R5" s="9">
        <v>0.506980843150174</v>
      </c>
      <c r="S5" s="9">
        <v>0.280925308130761</v>
      </c>
      <c r="T5" s="9">
        <v>0.261485947332571</v>
      </c>
      <c r="U5" s="9">
        <v>0.292061347273855</v>
      </c>
      <c r="V5" s="9">
        <v>0.572628175362326</v>
      </c>
      <c r="W5" s="9">
        <v>0.671030132576722</v>
      </c>
    </row>
    <row r="6">
      <c r="A6" s="222" t="s">
        <v>690</v>
      </c>
      <c r="B6" s="223">
        <v>0.508774779989867</v>
      </c>
      <c r="C6" s="223">
        <v>0.261983838736506</v>
      </c>
      <c r="D6" s="223">
        <v>0.0861379745508819</v>
      </c>
      <c r="E6" s="9">
        <v>0.293208530079152</v>
      </c>
      <c r="F6" s="223">
        <v>1.0</v>
      </c>
      <c r="G6" s="223">
        <v>0.927561644505358</v>
      </c>
      <c r="H6" s="223">
        <v>0.263526254332623</v>
      </c>
      <c r="I6" s="223">
        <v>0.053377342095087</v>
      </c>
      <c r="J6" s="9" t="s">
        <v>15</v>
      </c>
      <c r="K6" s="223">
        <v>0.49769359421511</v>
      </c>
      <c r="L6" s="223">
        <v>0.519120811364537</v>
      </c>
      <c r="M6" s="9">
        <v>0.50610299722288</v>
      </c>
      <c r="N6" s="9" t="s">
        <v>15</v>
      </c>
      <c r="O6" s="9" t="s">
        <v>15</v>
      </c>
      <c r="P6" s="9" t="s">
        <v>15</v>
      </c>
      <c r="Q6" s="9">
        <v>0.313090465768023</v>
      </c>
      <c r="R6" s="9">
        <v>0.332881386753366</v>
      </c>
      <c r="S6" s="9">
        <v>0.958314607460362</v>
      </c>
      <c r="T6" s="9">
        <v>0.898374708093831</v>
      </c>
      <c r="U6" s="9">
        <v>0.394787117584184</v>
      </c>
      <c r="V6" s="9">
        <v>0.0367196286162991</v>
      </c>
      <c r="W6" s="9">
        <v>0.151090977182206</v>
      </c>
    </row>
    <row r="7">
      <c r="A7" s="222" t="s">
        <v>691</v>
      </c>
      <c r="B7" s="223">
        <v>0.819782024257595</v>
      </c>
      <c r="C7" s="223">
        <v>0.687383265642446</v>
      </c>
      <c r="D7" s="223">
        <v>0.585305221201656</v>
      </c>
      <c r="E7" s="223" t="s">
        <v>15</v>
      </c>
      <c r="F7" s="9">
        <v>0.927561644505358</v>
      </c>
      <c r="G7" s="223">
        <v>1.0</v>
      </c>
      <c r="H7" s="223">
        <v>0.226068833123354</v>
      </c>
      <c r="I7" s="223">
        <v>0.497751383420612</v>
      </c>
      <c r="J7" s="9" t="s">
        <v>15</v>
      </c>
      <c r="K7" s="223">
        <v>0.436392813745178</v>
      </c>
      <c r="L7" s="223">
        <v>0.809435992882926</v>
      </c>
      <c r="M7" s="9">
        <v>0.822453807024583</v>
      </c>
      <c r="N7" s="9" t="s">
        <v>15</v>
      </c>
      <c r="O7" s="9" t="s">
        <v>15</v>
      </c>
      <c r="P7" s="9" t="s">
        <v>15</v>
      </c>
      <c r="Q7" s="9">
        <v>0.690047481993711</v>
      </c>
      <c r="R7" s="9">
        <v>0.468962863279526</v>
      </c>
      <c r="S7" s="9">
        <v>0.709592880394426</v>
      </c>
      <c r="T7" s="9">
        <v>0.915368547422976</v>
      </c>
      <c r="U7" s="9">
        <v>0.749164884956394</v>
      </c>
      <c r="V7" s="9">
        <v>0.615522523159868</v>
      </c>
      <c r="W7" s="9">
        <v>0.365264215948735</v>
      </c>
    </row>
    <row r="8">
      <c r="A8" s="222" t="s">
        <v>692</v>
      </c>
      <c r="B8" s="223">
        <v>0.35275780149406</v>
      </c>
      <c r="C8" s="223">
        <v>0.0650906749756022</v>
      </c>
      <c r="D8" s="223">
        <v>0.947670556034809</v>
      </c>
      <c r="E8" s="223">
        <v>0.724199736362961</v>
      </c>
      <c r="F8" s="223">
        <v>0.263526254332623</v>
      </c>
      <c r="G8" s="9">
        <v>0.226068833123354</v>
      </c>
      <c r="H8" s="223">
        <v>1.0</v>
      </c>
      <c r="I8" s="223">
        <v>0.975138405007683</v>
      </c>
      <c r="J8" s="9" t="s">
        <v>15</v>
      </c>
      <c r="K8" s="223">
        <v>0.793999808223372</v>
      </c>
      <c r="L8" s="223">
        <v>0.342411770119391</v>
      </c>
      <c r="M8" s="9">
        <v>0.355429584261048</v>
      </c>
      <c r="N8" s="9" t="s">
        <v>15</v>
      </c>
      <c r="O8" s="9" t="s">
        <v>15</v>
      </c>
      <c r="P8" s="9" t="s">
        <v>15</v>
      </c>
      <c r="Q8" s="9">
        <v>0.736113887889719</v>
      </c>
      <c r="R8" s="9">
        <v>0.0676071118869267</v>
      </c>
      <c r="S8" s="9">
        <v>0.577799760765744</v>
      </c>
      <c r="T8" s="9">
        <v>0.836452712489389</v>
      </c>
      <c r="U8" s="9">
        <v>0.640209668856489</v>
      </c>
      <c r="V8" s="9">
        <v>0.0798940438545348</v>
      </c>
      <c r="W8" s="9">
        <v>0.00984962960341171</v>
      </c>
    </row>
    <row r="9">
      <c r="A9" s="222" t="s">
        <v>693</v>
      </c>
      <c r="B9" s="223">
        <v>0.656781081928974</v>
      </c>
      <c r="C9" s="223">
        <v>0.710881787352639</v>
      </c>
      <c r="D9" s="223">
        <v>0.0875538377810443</v>
      </c>
      <c r="E9" s="223">
        <v>0.464457543045641</v>
      </c>
      <c r="F9" s="223">
        <v>0.053377342095087</v>
      </c>
      <c r="G9" s="223">
        <v>0.497751383420612</v>
      </c>
      <c r="H9" s="9">
        <v>0.975138405007683</v>
      </c>
      <c r="I9" s="223">
        <v>1.0</v>
      </c>
      <c r="J9" s="9">
        <v>0.659655911000965</v>
      </c>
      <c r="K9" s="223">
        <v>0.276859433771275</v>
      </c>
      <c r="L9" s="223">
        <v>0.692812623696462</v>
      </c>
      <c r="M9" s="223">
        <v>0.945929027802289</v>
      </c>
      <c r="N9" s="9" t="s">
        <v>15</v>
      </c>
      <c r="O9" s="9" t="s">
        <v>15</v>
      </c>
      <c r="P9" s="9" t="s">
        <v>15</v>
      </c>
      <c r="Q9" s="9">
        <v>0.808448433425614</v>
      </c>
      <c r="R9" s="9">
        <v>0.772366635970866</v>
      </c>
      <c r="S9" s="9">
        <v>0.797439760016304</v>
      </c>
      <c r="T9" s="9">
        <v>0.912845461771445</v>
      </c>
      <c r="U9" s="9">
        <v>0.82907984271338</v>
      </c>
      <c r="V9" s="9">
        <v>0.544379056775388</v>
      </c>
      <c r="W9" s="9">
        <v>0.817680942938379</v>
      </c>
    </row>
    <row r="10">
      <c r="A10" s="222" t="s">
        <v>694</v>
      </c>
      <c r="B10" s="223">
        <v>0.0194973466941499</v>
      </c>
      <c r="C10" s="223" t="s">
        <v>15</v>
      </c>
      <c r="D10" s="223" t="s">
        <v>15</v>
      </c>
      <c r="E10" s="223" t="s">
        <v>15</v>
      </c>
      <c r="F10" s="223" t="s">
        <v>15</v>
      </c>
      <c r="G10" s="223" t="s">
        <v>15</v>
      </c>
      <c r="H10" s="223" t="s">
        <v>15</v>
      </c>
      <c r="I10" s="9">
        <v>0.659655911000965</v>
      </c>
      <c r="J10" s="9">
        <v>1.0</v>
      </c>
      <c r="K10" s="223" t="s">
        <v>15</v>
      </c>
      <c r="L10" s="223" t="s">
        <v>15</v>
      </c>
      <c r="M10" s="9">
        <v>0.306381236164189</v>
      </c>
      <c r="N10" s="9" t="s">
        <v>15</v>
      </c>
      <c r="O10" s="9" t="s">
        <v>15</v>
      </c>
      <c r="P10" s="9" t="s">
        <v>15</v>
      </c>
      <c r="Q10" s="9">
        <v>0.599372527889221</v>
      </c>
      <c r="R10" s="9">
        <v>0.314490114068057</v>
      </c>
      <c r="S10" s="9">
        <v>0.486380249002797</v>
      </c>
      <c r="T10" s="9">
        <v>0.647343239479078</v>
      </c>
      <c r="U10" s="9">
        <v>0.524518950523037</v>
      </c>
      <c r="V10" s="9">
        <v>0.169518543797527</v>
      </c>
      <c r="W10" s="9">
        <v>0.265542233057169</v>
      </c>
    </row>
    <row r="11">
      <c r="A11" s="222" t="s">
        <v>695</v>
      </c>
      <c r="B11" s="9">
        <v>0.743825161997227</v>
      </c>
      <c r="C11" s="9">
        <v>0.76893543244393</v>
      </c>
      <c r="D11" s="9">
        <v>0.148912407456478</v>
      </c>
      <c r="E11" s="9">
        <v>0.0801975801683024</v>
      </c>
      <c r="F11" s="9">
        <v>0.49769359421511</v>
      </c>
      <c r="G11" s="9">
        <v>0.436392813745178</v>
      </c>
      <c r="H11" s="9">
        <v>0.793999808223372</v>
      </c>
      <c r="I11" s="9">
        <v>0.276859433771275</v>
      </c>
      <c r="J11" s="9" t="s">
        <v>15</v>
      </c>
      <c r="K11" s="9">
        <v>1.0</v>
      </c>
      <c r="L11" s="9">
        <v>0.754171193371897</v>
      </c>
      <c r="M11" s="9">
        <v>0.74115337923024</v>
      </c>
      <c r="N11" s="9" t="s">
        <v>15</v>
      </c>
      <c r="O11" s="9" t="s">
        <v>15</v>
      </c>
      <c r="P11" s="9" t="s">
        <v>15</v>
      </c>
      <c r="Q11" s="9">
        <v>0.547306531973887</v>
      </c>
      <c r="R11" s="9">
        <v>0.610121414367643</v>
      </c>
      <c r="S11" s="9">
        <v>0.640770131269398</v>
      </c>
      <c r="T11" s="9">
        <v>0.368979651084235</v>
      </c>
      <c r="U11" s="9">
        <v>0.611866941671742</v>
      </c>
      <c r="V11" s="9">
        <v>0.779770557334143</v>
      </c>
      <c r="W11" s="9">
        <v>0.925948274144105</v>
      </c>
    </row>
    <row r="12">
      <c r="A12" s="222" t="s">
        <v>696</v>
      </c>
      <c r="B12" s="223">
        <v>0.0103460313746781</v>
      </c>
      <c r="C12" s="223" t="s">
        <v>15</v>
      </c>
      <c r="D12" s="223">
        <v>0.605258785915418</v>
      </c>
      <c r="E12" s="223" t="s">
        <v>15</v>
      </c>
      <c r="F12" s="223">
        <v>0.519120811364537</v>
      </c>
      <c r="G12" s="223">
        <v>0.809435992882926</v>
      </c>
      <c r="H12" s="223">
        <v>0.342411770119391</v>
      </c>
      <c r="I12" s="223">
        <v>0.692812623696462</v>
      </c>
      <c r="J12" s="9" t="s">
        <v>15</v>
      </c>
      <c r="K12" s="9">
        <v>0.754171193371897</v>
      </c>
      <c r="L12" s="223">
        <v>1.0</v>
      </c>
      <c r="M12" s="223">
        <v>0.013017814141663</v>
      </c>
      <c r="N12" s="9" t="s">
        <v>15</v>
      </c>
      <c r="O12" s="9" t="s">
        <v>15</v>
      </c>
      <c r="P12" s="9" t="s">
        <v>15</v>
      </c>
      <c r="Q12" s="9">
        <v>0.621411749237474</v>
      </c>
      <c r="R12" s="9">
        <v>0.117360402605112</v>
      </c>
      <c r="S12" s="9">
        <v>0.307098247186443</v>
      </c>
      <c r="T12" s="9">
        <v>0.710647223724038</v>
      </c>
      <c r="U12" s="9">
        <v>0.37529185052223</v>
      </c>
      <c r="V12" s="9">
        <v>0.0907548520245522</v>
      </c>
      <c r="W12" s="9">
        <v>0.128283232420663</v>
      </c>
    </row>
    <row r="13">
      <c r="A13" s="222" t="s">
        <v>697</v>
      </c>
      <c r="B13" s="223">
        <v>0.187357595980192</v>
      </c>
      <c r="C13" s="223" t="s">
        <v>15</v>
      </c>
      <c r="D13" s="223">
        <v>0.592240971773761</v>
      </c>
      <c r="E13" s="223">
        <v>0.80512576715039</v>
      </c>
      <c r="F13" s="223">
        <v>0.50610299722288</v>
      </c>
      <c r="G13" s="223">
        <v>0.822453807024583</v>
      </c>
      <c r="H13" s="223">
        <v>0.355429584261048</v>
      </c>
      <c r="I13" s="223">
        <v>0.945929027802289</v>
      </c>
      <c r="J13" s="9">
        <v>0.306381236164189</v>
      </c>
      <c r="K13" s="223">
        <v>0.74115337923024</v>
      </c>
      <c r="L13" s="9">
        <v>0.013017814141663</v>
      </c>
      <c r="M13" s="223">
        <v>1.0</v>
      </c>
      <c r="N13" s="9" t="s">
        <v>15</v>
      </c>
      <c r="O13" s="9" t="s">
        <v>15</v>
      </c>
      <c r="P13" s="9" t="s">
        <v>15</v>
      </c>
      <c r="Q13" s="9">
        <v>0.135628184410007</v>
      </c>
      <c r="R13" s="9">
        <v>0.0106602413377598</v>
      </c>
      <c r="S13" s="9">
        <v>0.0397744301187326</v>
      </c>
      <c r="T13" s="9">
        <v>0.16151904958062</v>
      </c>
      <c r="U13" s="9">
        <v>0.0586276733970169</v>
      </c>
      <c r="V13" s="9">
        <v>0.0246741397421185</v>
      </c>
      <c r="W13" s="9">
        <v>0.0316948280497344</v>
      </c>
    </row>
    <row r="14">
      <c r="A14" s="222" t="s">
        <v>698</v>
      </c>
      <c r="B14" s="223" t="s">
        <v>15</v>
      </c>
      <c r="C14" s="223" t="s">
        <v>15</v>
      </c>
      <c r="D14" s="223" t="s">
        <v>15</v>
      </c>
      <c r="E14" s="9" t="s">
        <v>15</v>
      </c>
      <c r="F14" s="9" t="s">
        <v>15</v>
      </c>
      <c r="G14" s="9" t="s">
        <v>15</v>
      </c>
      <c r="H14" s="223" t="s">
        <v>15</v>
      </c>
      <c r="I14" s="9" t="s">
        <v>15</v>
      </c>
      <c r="J14" s="9" t="s">
        <v>15</v>
      </c>
      <c r="K14" s="223" t="s">
        <v>15</v>
      </c>
      <c r="L14" s="223" t="s">
        <v>15</v>
      </c>
      <c r="M14" s="9" t="s">
        <v>15</v>
      </c>
      <c r="N14" s="9" t="s">
        <v>15</v>
      </c>
      <c r="O14" s="9" t="s">
        <v>15</v>
      </c>
      <c r="P14" s="9" t="s">
        <v>15</v>
      </c>
      <c r="Q14" s="9" t="s">
        <v>15</v>
      </c>
      <c r="R14" s="9" t="s">
        <v>15</v>
      </c>
      <c r="S14" s="9" t="s">
        <v>15</v>
      </c>
      <c r="T14" s="9" t="s">
        <v>15</v>
      </c>
      <c r="U14" s="9" t="s">
        <v>15</v>
      </c>
      <c r="V14" s="9" t="s">
        <v>15</v>
      </c>
      <c r="W14" s="9" t="s">
        <v>15</v>
      </c>
    </row>
    <row r="15">
      <c r="A15" s="222" t="s">
        <v>699</v>
      </c>
      <c r="B15" s="9" t="s">
        <v>15</v>
      </c>
      <c r="C15" s="9" t="s">
        <v>15</v>
      </c>
      <c r="D15" s="9" t="s">
        <v>15</v>
      </c>
      <c r="E15" s="9" t="s">
        <v>15</v>
      </c>
      <c r="F15" s="9" t="s">
        <v>15</v>
      </c>
      <c r="G15" s="9" t="s">
        <v>15</v>
      </c>
      <c r="H15" s="9" t="s">
        <v>15</v>
      </c>
      <c r="I15" s="9" t="s">
        <v>15</v>
      </c>
      <c r="J15" s="9" t="s">
        <v>15</v>
      </c>
      <c r="K15" s="9" t="s">
        <v>15</v>
      </c>
      <c r="L15" s="9" t="s">
        <v>15</v>
      </c>
      <c r="M15" s="9" t="s">
        <v>15</v>
      </c>
      <c r="N15" s="9" t="s">
        <v>15</v>
      </c>
      <c r="O15" s="9" t="s">
        <v>15</v>
      </c>
      <c r="P15" s="9" t="s">
        <v>15</v>
      </c>
      <c r="Q15" s="9" t="s">
        <v>15</v>
      </c>
      <c r="R15" s="9" t="s">
        <v>15</v>
      </c>
      <c r="S15" s="9" t="s">
        <v>15</v>
      </c>
      <c r="T15" s="9" t="s">
        <v>15</v>
      </c>
      <c r="U15" s="9" t="s">
        <v>15</v>
      </c>
      <c r="V15" s="9" t="s">
        <v>15</v>
      </c>
      <c r="W15" s="9" t="s">
        <v>15</v>
      </c>
    </row>
    <row r="16">
      <c r="A16" s="222" t="s">
        <v>700</v>
      </c>
      <c r="B16" s="9" t="s">
        <v>15</v>
      </c>
      <c r="C16" s="9" t="s">
        <v>15</v>
      </c>
      <c r="D16" s="9" t="s">
        <v>15</v>
      </c>
      <c r="E16" s="9" t="s">
        <v>15</v>
      </c>
      <c r="F16" s="9" t="s">
        <v>15</v>
      </c>
      <c r="G16" s="9" t="s">
        <v>15</v>
      </c>
      <c r="H16" s="9" t="s">
        <v>15</v>
      </c>
      <c r="I16" s="9" t="s">
        <v>15</v>
      </c>
      <c r="J16" s="9" t="s">
        <v>15</v>
      </c>
      <c r="K16" s="9" t="s">
        <v>15</v>
      </c>
      <c r="L16" s="9" t="s">
        <v>15</v>
      </c>
      <c r="M16" s="9" t="s">
        <v>15</v>
      </c>
      <c r="N16" s="9" t="s">
        <v>15</v>
      </c>
      <c r="O16" s="9" t="s">
        <v>15</v>
      </c>
      <c r="P16" s="9" t="s">
        <v>15</v>
      </c>
      <c r="Q16" s="9" t="s">
        <v>15</v>
      </c>
      <c r="R16" s="9" t="s">
        <v>15</v>
      </c>
      <c r="S16" s="9" t="s">
        <v>15</v>
      </c>
      <c r="T16" s="9" t="s">
        <v>15</v>
      </c>
      <c r="U16" s="9" t="s">
        <v>15</v>
      </c>
      <c r="V16" s="9" t="s">
        <v>15</v>
      </c>
      <c r="W16" s="9" t="s">
        <v>15</v>
      </c>
    </row>
    <row r="17">
      <c r="A17" s="222" t="s">
        <v>701</v>
      </c>
      <c r="B17" s="9">
        <v>0.58893903870033</v>
      </c>
      <c r="C17" s="9">
        <v>0.308236163676932</v>
      </c>
      <c r="D17" s="9">
        <v>0.773329464847108</v>
      </c>
      <c r="E17" s="9">
        <v>0.884208127827991</v>
      </c>
      <c r="F17" s="9">
        <v>0.313090465768023</v>
      </c>
      <c r="G17" s="9">
        <v>0.690047481993711</v>
      </c>
      <c r="H17" s="9">
        <v>0.736113887889719</v>
      </c>
      <c r="I17" s="9">
        <v>0.808448433425614</v>
      </c>
      <c r="J17" s="9">
        <v>0.599372527889221</v>
      </c>
      <c r="K17" s="9">
        <v>0.547306531973887</v>
      </c>
      <c r="L17" s="9">
        <v>0.621411749237474</v>
      </c>
      <c r="M17" s="9">
        <v>0.135628184410007</v>
      </c>
      <c r="N17" s="9" t="s">
        <v>15</v>
      </c>
      <c r="O17" s="9" t="s">
        <v>15</v>
      </c>
      <c r="P17" s="9" t="s">
        <v>15</v>
      </c>
      <c r="Q17" s="9">
        <v>1.0</v>
      </c>
      <c r="R17" s="9">
        <v>0.845414018340167</v>
      </c>
      <c r="S17" s="9">
        <v>0.109202352189186</v>
      </c>
      <c r="T17" s="9">
        <v>0.0776860895444669</v>
      </c>
      <c r="U17" s="9">
        <v>0.0813048495634306</v>
      </c>
      <c r="V17" s="9">
        <v>0.230262502104413</v>
      </c>
      <c r="W17" s="9">
        <v>0.268567824228003</v>
      </c>
    </row>
    <row r="18">
      <c r="A18" s="222" t="s">
        <v>702</v>
      </c>
      <c r="B18" s="9">
        <v>0.149714079491172</v>
      </c>
      <c r="C18" s="9">
        <v>0.117035921580306</v>
      </c>
      <c r="D18" s="9">
        <v>0.72261918852053</v>
      </c>
      <c r="E18" s="9">
        <v>0.506980843150174</v>
      </c>
      <c r="F18" s="9">
        <v>0.332881386753366</v>
      </c>
      <c r="G18" s="9">
        <v>0.468962863279526</v>
      </c>
      <c r="H18" s="9">
        <v>0.0676071118869267</v>
      </c>
      <c r="I18" s="9">
        <v>0.772366635970866</v>
      </c>
      <c r="J18" s="9">
        <v>0.314490114068057</v>
      </c>
      <c r="K18" s="9">
        <v>0.610121414367643</v>
      </c>
      <c r="L18" s="9">
        <v>0.117360402605112</v>
      </c>
      <c r="M18" s="9">
        <v>0.0106602413377598</v>
      </c>
      <c r="N18" s="9" t="s">
        <v>15</v>
      </c>
      <c r="O18" s="9" t="s">
        <v>15</v>
      </c>
      <c r="P18" s="9" t="s">
        <v>15</v>
      </c>
      <c r="Q18" s="9">
        <v>0.845414018340167</v>
      </c>
      <c r="R18" s="9">
        <v>1.0</v>
      </c>
      <c r="S18" s="9">
        <v>0.229139864555512</v>
      </c>
      <c r="T18" s="9">
        <v>0.37709805034508</v>
      </c>
      <c r="U18" s="9">
        <v>0.836940486523199</v>
      </c>
      <c r="V18" s="9">
        <v>0.378093295425835</v>
      </c>
      <c r="W18" s="9">
        <v>0.22351846030034</v>
      </c>
    </row>
    <row r="19">
      <c r="A19" s="222" t="s">
        <v>703</v>
      </c>
      <c r="B19" s="9">
        <v>0.343604917704897</v>
      </c>
      <c r="C19" s="9">
        <v>0.657598047079798</v>
      </c>
      <c r="D19" s="9">
        <v>0.912357033101861</v>
      </c>
      <c r="E19" s="9">
        <v>0.280925308130761</v>
      </c>
      <c r="F19" s="9">
        <v>0.958314607460362</v>
      </c>
      <c r="G19" s="9">
        <v>0.709592880394426</v>
      </c>
      <c r="H19" s="9">
        <v>0.577799760765744</v>
      </c>
      <c r="I19" s="9">
        <v>0.797439760016304</v>
      </c>
      <c r="J19" s="9">
        <v>0.486380249002797</v>
      </c>
      <c r="K19" s="9">
        <v>0.640770131269398</v>
      </c>
      <c r="L19" s="9">
        <v>0.307098247186443</v>
      </c>
      <c r="M19" s="9">
        <v>0.0397744301187326</v>
      </c>
      <c r="N19" s="9" t="s">
        <v>15</v>
      </c>
      <c r="O19" s="9" t="s">
        <v>15</v>
      </c>
      <c r="P19" s="9" t="s">
        <v>15</v>
      </c>
      <c r="Q19" s="9">
        <v>0.109202352189186</v>
      </c>
      <c r="R19" s="9">
        <v>0.229139864555512</v>
      </c>
      <c r="S19" s="9">
        <v>1.0</v>
      </c>
      <c r="T19" s="223">
        <v>0.0013756359793756</v>
      </c>
      <c r="U19" s="9">
        <v>0.0269403134850684</v>
      </c>
      <c r="V19" s="9">
        <v>0.399516570383807</v>
      </c>
      <c r="W19" s="9">
        <v>0.600242740226348</v>
      </c>
    </row>
    <row r="20">
      <c r="A20" s="222" t="s">
        <v>704</v>
      </c>
      <c r="B20" s="9">
        <v>0.46913706037445</v>
      </c>
      <c r="C20" s="9">
        <v>0.824754918006596</v>
      </c>
      <c r="D20" s="9">
        <v>0.684093990360544</v>
      </c>
      <c r="E20" s="9">
        <v>0.261485947332571</v>
      </c>
      <c r="F20" s="9">
        <v>0.898374708093831</v>
      </c>
      <c r="G20" s="9">
        <v>0.915368547422976</v>
      </c>
      <c r="H20" s="9">
        <v>0.836452712489389</v>
      </c>
      <c r="I20" s="9">
        <v>0.912845461771445</v>
      </c>
      <c r="J20" s="9">
        <v>0.647343239479078</v>
      </c>
      <c r="K20" s="9">
        <v>0.368979651084235</v>
      </c>
      <c r="L20" s="9">
        <v>0.710647223724038</v>
      </c>
      <c r="M20" s="9">
        <v>0.16151904958062</v>
      </c>
      <c r="N20" s="9" t="s">
        <v>15</v>
      </c>
      <c r="O20" s="9" t="s">
        <v>15</v>
      </c>
      <c r="P20" s="9" t="s">
        <v>15</v>
      </c>
      <c r="Q20" s="9">
        <v>0.0776860895444669</v>
      </c>
      <c r="R20" s="9">
        <v>0.37709805034508</v>
      </c>
      <c r="S20" s="223">
        <v>0.0013756359793756</v>
      </c>
      <c r="T20" s="9">
        <v>1.0</v>
      </c>
      <c r="U20" s="223">
        <v>0.0130495285309653</v>
      </c>
      <c r="V20" s="9">
        <v>0.328886726502094</v>
      </c>
      <c r="W20" s="9">
        <v>0.448897924957384</v>
      </c>
    </row>
    <row r="21">
      <c r="A21" s="222" t="s">
        <v>705</v>
      </c>
      <c r="B21" s="9">
        <v>0.401306600915843</v>
      </c>
      <c r="C21" s="9">
        <v>0.593801025710079</v>
      </c>
      <c r="D21" s="9">
        <v>0.980550636437648</v>
      </c>
      <c r="E21" s="9">
        <v>0.292061347273855</v>
      </c>
      <c r="F21" s="9">
        <v>0.394787117584184</v>
      </c>
      <c r="G21" s="9">
        <v>0.749164884956394</v>
      </c>
      <c r="H21" s="9">
        <v>0.640209668856489</v>
      </c>
      <c r="I21" s="9">
        <v>0.82907984271338</v>
      </c>
      <c r="J21" s="9">
        <v>0.524518950523037</v>
      </c>
      <c r="K21" s="9">
        <v>0.611866941671742</v>
      </c>
      <c r="L21" s="9">
        <v>0.37529185052223</v>
      </c>
      <c r="M21" s="9">
        <v>0.0586276733970169</v>
      </c>
      <c r="N21" s="9" t="s">
        <v>15</v>
      </c>
      <c r="O21" s="9" t="s">
        <v>15</v>
      </c>
      <c r="P21" s="9" t="s">
        <v>15</v>
      </c>
      <c r="Q21" s="9">
        <v>0.0813048495634306</v>
      </c>
      <c r="R21" s="9">
        <v>0.836940486523199</v>
      </c>
      <c r="S21" s="9">
        <v>0.0269403134850684</v>
      </c>
      <c r="T21" s="223">
        <v>0.0130495285309653</v>
      </c>
      <c r="U21" s="9">
        <v>1.0</v>
      </c>
      <c r="V21" s="9">
        <v>0.0884541473153449</v>
      </c>
      <c r="W21" s="9">
        <v>0.18444166829251</v>
      </c>
    </row>
    <row r="22">
      <c r="A22" s="222" t="s">
        <v>706</v>
      </c>
      <c r="B22" s="9">
        <v>0.0888923799569756</v>
      </c>
      <c r="C22" s="9">
        <v>0.172747110711524</v>
      </c>
      <c r="D22" s="9">
        <v>0.514503933890866</v>
      </c>
      <c r="E22" s="9">
        <v>0.572628175362326</v>
      </c>
      <c r="F22" s="9">
        <v>0.0367196286162991</v>
      </c>
      <c r="G22" s="9">
        <v>0.615522523159868</v>
      </c>
      <c r="H22" s="9">
        <v>0.0798940438545348</v>
      </c>
      <c r="I22" s="9">
        <v>0.544379056775388</v>
      </c>
      <c r="J22" s="9">
        <v>0.169518543797527</v>
      </c>
      <c r="K22" s="9">
        <v>0.779770557334143</v>
      </c>
      <c r="L22" s="9">
        <v>0.0907548520245522</v>
      </c>
      <c r="M22" s="9">
        <v>0.0246741397421185</v>
      </c>
      <c r="N22" s="9" t="s">
        <v>15</v>
      </c>
      <c r="O22" s="9" t="s">
        <v>15</v>
      </c>
      <c r="P22" s="9" t="s">
        <v>15</v>
      </c>
      <c r="Q22" s="9">
        <v>0.230262502104413</v>
      </c>
      <c r="R22" s="9">
        <v>0.378093295425835</v>
      </c>
      <c r="S22" s="9">
        <v>0.399516570383807</v>
      </c>
      <c r="T22" s="9">
        <v>0.328886726502094</v>
      </c>
      <c r="U22" s="9">
        <v>0.0884541473153449</v>
      </c>
      <c r="V22" s="9">
        <v>1.0</v>
      </c>
      <c r="W22" s="223">
        <v>0.00256143483990035</v>
      </c>
    </row>
    <row r="23">
      <c r="A23" s="222" t="s">
        <v>707</v>
      </c>
      <c r="B23" s="9">
        <v>0.0976279561089113</v>
      </c>
      <c r="C23" s="9">
        <v>0.0634460307165121</v>
      </c>
      <c r="D23" s="9">
        <v>0.733542018336081</v>
      </c>
      <c r="E23" s="9">
        <v>0.671030132576722</v>
      </c>
      <c r="F23" s="9">
        <v>0.151090977182206</v>
      </c>
      <c r="G23" s="9">
        <v>0.365264215948735</v>
      </c>
      <c r="H23" s="9">
        <v>0.00984962960341171</v>
      </c>
      <c r="I23" s="9">
        <v>0.817680942938379</v>
      </c>
      <c r="J23" s="9">
        <v>0.265542233057169</v>
      </c>
      <c r="K23" s="9">
        <v>0.925948274144105</v>
      </c>
      <c r="L23" s="9">
        <v>0.128283232420663</v>
      </c>
      <c r="M23" s="9">
        <v>0.0316948280497344</v>
      </c>
      <c r="N23" s="9" t="s">
        <v>15</v>
      </c>
      <c r="O23" s="9" t="s">
        <v>15</v>
      </c>
      <c r="P23" s="9" t="s">
        <v>15</v>
      </c>
      <c r="Q23" s="9">
        <v>0.268567824228003</v>
      </c>
      <c r="R23" s="9">
        <v>0.22351846030034</v>
      </c>
      <c r="S23" s="9">
        <v>0.600242740226348</v>
      </c>
      <c r="T23" s="9">
        <v>0.448897924957384</v>
      </c>
      <c r="U23" s="9">
        <v>0.18444166829251</v>
      </c>
      <c r="V23" s="223">
        <v>0.00256143483990035</v>
      </c>
      <c r="W23" s="9">
        <v>1.0</v>
      </c>
    </row>
    <row r="31">
      <c r="A31" s="9" t="s">
        <v>708</v>
      </c>
      <c r="B31" s="222" t="s">
        <v>686</v>
      </c>
      <c r="C31" s="222" t="s">
        <v>687</v>
      </c>
      <c r="D31" s="222" t="s">
        <v>688</v>
      </c>
      <c r="E31" s="222" t="s">
        <v>689</v>
      </c>
      <c r="F31" s="222" t="s">
        <v>690</v>
      </c>
      <c r="G31" s="222" t="s">
        <v>691</v>
      </c>
      <c r="H31" s="222" t="s">
        <v>692</v>
      </c>
      <c r="I31" s="222" t="s">
        <v>693</v>
      </c>
      <c r="J31" s="222" t="s">
        <v>694</v>
      </c>
      <c r="K31" s="222" t="s">
        <v>695</v>
      </c>
      <c r="L31" s="222" t="s">
        <v>696</v>
      </c>
      <c r="M31" s="222" t="s">
        <v>697</v>
      </c>
      <c r="N31" s="222" t="s">
        <v>698</v>
      </c>
      <c r="O31" s="222" t="s">
        <v>699</v>
      </c>
      <c r="P31" s="222" t="s">
        <v>700</v>
      </c>
      <c r="Q31" s="222" t="s">
        <v>701</v>
      </c>
      <c r="R31" s="222" t="s">
        <v>702</v>
      </c>
      <c r="S31" s="222" t="s">
        <v>703</v>
      </c>
      <c r="T31" s="222" t="s">
        <v>704</v>
      </c>
      <c r="U31" s="222" t="s">
        <v>705</v>
      </c>
      <c r="V31" s="222" t="s">
        <v>706</v>
      </c>
      <c r="W31" s="222" t="s">
        <v>707</v>
      </c>
    </row>
    <row r="32">
      <c r="A32" s="222" t="s">
        <v>686</v>
      </c>
      <c r="B32" s="223">
        <v>1.0</v>
      </c>
      <c r="C32" s="223">
        <v>-1.0</v>
      </c>
      <c r="D32" s="223">
        <v>-0.594231292858316</v>
      </c>
      <c r="E32" s="223">
        <v>0.227585414755594</v>
      </c>
      <c r="F32" s="223">
        <v>-0.697293592030771</v>
      </c>
      <c r="G32" s="9">
        <v>0.279319889911422</v>
      </c>
      <c r="H32" s="223">
        <v>-0.850368736471607</v>
      </c>
      <c r="I32" s="223">
        <v>-0.343218918071026</v>
      </c>
      <c r="J32" s="9">
        <v>-0.999531049676121</v>
      </c>
      <c r="K32" s="223">
        <v>-0.391626379848991</v>
      </c>
      <c r="L32" s="223">
        <v>0.999867947148987</v>
      </c>
      <c r="M32" s="223">
        <v>-0.812642404019808</v>
      </c>
      <c r="N32" s="9" t="s">
        <v>15</v>
      </c>
      <c r="O32" s="9" t="s">
        <v>15</v>
      </c>
      <c r="P32" s="9" t="s">
        <v>15</v>
      </c>
      <c r="Q32" s="9">
        <v>0.41106096129967</v>
      </c>
      <c r="R32" s="9">
        <v>0.850285920508828</v>
      </c>
      <c r="S32" s="9">
        <v>-0.656395082295103</v>
      </c>
      <c r="T32" s="9">
        <v>-0.53086293962555</v>
      </c>
      <c r="U32" s="9">
        <v>-0.598693399084157</v>
      </c>
      <c r="V32" s="9">
        <v>-0.911107620043025</v>
      </c>
      <c r="W32" s="9">
        <v>-0.902372043891089</v>
      </c>
    </row>
    <row r="33">
      <c r="A33" s="222" t="s">
        <v>687</v>
      </c>
      <c r="B33" s="9">
        <v>-1.0</v>
      </c>
      <c r="C33" s="223">
        <v>1.0</v>
      </c>
      <c r="D33" s="223">
        <v>-1.0</v>
      </c>
      <c r="E33" s="223">
        <v>-1.0</v>
      </c>
      <c r="F33" s="223">
        <v>0.738016161263494</v>
      </c>
      <c r="G33" s="223">
        <v>-0.471558443186609</v>
      </c>
      <c r="H33" s="223">
        <v>0.934909325024398</v>
      </c>
      <c r="I33" s="223">
        <v>0.438694882756712</v>
      </c>
      <c r="J33" s="9" t="s">
        <v>15</v>
      </c>
      <c r="K33" s="223">
        <v>-0.355038615937676</v>
      </c>
      <c r="L33" s="223">
        <v>-1.0</v>
      </c>
      <c r="M33" s="223">
        <v>1.0</v>
      </c>
      <c r="N33" s="9" t="s">
        <v>15</v>
      </c>
      <c r="O33" s="9" t="s">
        <v>15</v>
      </c>
      <c r="P33" s="9" t="s">
        <v>15</v>
      </c>
      <c r="Q33" s="9">
        <v>0.691763836323068</v>
      </c>
      <c r="R33" s="9">
        <v>-0.882964078419694</v>
      </c>
      <c r="S33" s="9">
        <v>-0.342401952920202</v>
      </c>
      <c r="T33" s="9">
        <v>-0.175245081993404</v>
      </c>
      <c r="U33" s="9">
        <v>0.406198974289921</v>
      </c>
      <c r="V33" s="9">
        <v>0.827252889288476</v>
      </c>
      <c r="W33" s="9">
        <v>0.936553969283488</v>
      </c>
    </row>
    <row r="34">
      <c r="A34" s="222" t="s">
        <v>688</v>
      </c>
      <c r="B34" s="223">
        <v>-0.594231292858316</v>
      </c>
      <c r="C34" s="9">
        <v>-1.0</v>
      </c>
      <c r="D34" s="223">
        <v>1.0</v>
      </c>
      <c r="E34" s="223">
        <v>-1.0</v>
      </c>
      <c r="F34" s="223">
        <v>0.990860206201027</v>
      </c>
      <c r="G34" s="223">
        <v>0.606301152896683</v>
      </c>
      <c r="H34" s="223">
        <v>0.0821063646439535</v>
      </c>
      <c r="I34" s="223">
        <v>0.990557750015858</v>
      </c>
      <c r="J34" s="9">
        <v>1.0</v>
      </c>
      <c r="K34" s="223">
        <v>0.972767316110696</v>
      </c>
      <c r="L34" s="223">
        <v>-0.581082404485394</v>
      </c>
      <c r="M34" s="223">
        <v>0.597601533039195</v>
      </c>
      <c r="N34" s="9" t="s">
        <v>15</v>
      </c>
      <c r="O34" s="9" t="s">
        <v>15</v>
      </c>
      <c r="P34" s="9" t="s">
        <v>15</v>
      </c>
      <c r="Q34" s="9">
        <v>0.348577742806823</v>
      </c>
      <c r="R34" s="9">
        <v>-0.422053048492674</v>
      </c>
      <c r="S34" s="9">
        <v>0.137234792242678</v>
      </c>
      <c r="T34" s="9">
        <v>-0.476108376470256</v>
      </c>
      <c r="U34" s="9">
        <v>0.0305462365373391</v>
      </c>
      <c r="V34" s="9">
        <v>0.690814849814364</v>
      </c>
      <c r="W34" s="9">
        <v>0.406437159533073</v>
      </c>
    </row>
    <row r="35">
      <c r="A35" s="222" t="s">
        <v>689</v>
      </c>
      <c r="B35" s="223">
        <v>0.227585414755594</v>
      </c>
      <c r="C35" s="223">
        <v>-1.0</v>
      </c>
      <c r="D35" s="9">
        <v>-1.0</v>
      </c>
      <c r="E35" s="223">
        <v>1.0</v>
      </c>
      <c r="F35" s="223">
        <v>-0.895798909526753</v>
      </c>
      <c r="G35" s="223">
        <v>1.0</v>
      </c>
      <c r="H35" s="223">
        <v>-0.41980098890809</v>
      </c>
      <c r="I35" s="223">
        <v>-0.535542456954358</v>
      </c>
      <c r="J35" s="9">
        <v>1.0</v>
      </c>
      <c r="K35" s="223">
        <v>0.992075755336663</v>
      </c>
      <c r="L35" s="223">
        <v>1.0</v>
      </c>
      <c r="M35" s="223">
        <v>0.301349594825012</v>
      </c>
      <c r="N35" s="9" t="s">
        <v>15</v>
      </c>
      <c r="O35" s="9" t="s">
        <v>15</v>
      </c>
      <c r="P35" s="9" t="s">
        <v>15</v>
      </c>
      <c r="Q35" s="9">
        <v>0.115791872172009</v>
      </c>
      <c r="R35" s="9">
        <v>-0.493019156849826</v>
      </c>
      <c r="S35" s="9">
        <v>-0.719074691869239</v>
      </c>
      <c r="T35" s="9">
        <v>-0.738514052667429</v>
      </c>
      <c r="U35" s="9">
        <v>-0.707938652726145</v>
      </c>
      <c r="V35" s="9">
        <v>-0.427371824637674</v>
      </c>
      <c r="W35" s="9">
        <v>-0.328969867423279</v>
      </c>
    </row>
    <row r="36">
      <c r="A36" s="222" t="s">
        <v>690</v>
      </c>
      <c r="B36" s="223">
        <v>-0.697293592030771</v>
      </c>
      <c r="C36" s="223">
        <v>0.738016161263494</v>
      </c>
      <c r="D36" s="223">
        <v>0.990860206201027</v>
      </c>
      <c r="E36" s="9">
        <v>-0.895798909526753</v>
      </c>
      <c r="F36" s="223">
        <v>1.0</v>
      </c>
      <c r="G36" s="223">
        <v>0.0724383554946422</v>
      </c>
      <c r="H36" s="223">
        <v>0.621054872212768</v>
      </c>
      <c r="I36" s="223">
        <v>0.946622657904913</v>
      </c>
      <c r="J36" s="9">
        <v>1.0</v>
      </c>
      <c r="K36" s="223">
        <v>0.50230640578489</v>
      </c>
      <c r="L36" s="223">
        <v>-0.68555317764431</v>
      </c>
      <c r="M36" s="9">
        <v>0.700295667357941</v>
      </c>
      <c r="N36" s="9" t="s">
        <v>15</v>
      </c>
      <c r="O36" s="9" t="s">
        <v>15</v>
      </c>
      <c r="P36" s="9" t="s">
        <v>15</v>
      </c>
      <c r="Q36" s="9">
        <v>0.572529128917414</v>
      </c>
      <c r="R36" s="9">
        <v>-0.553718911516341</v>
      </c>
      <c r="S36" s="9">
        <v>-0.0327454836646809</v>
      </c>
      <c r="T36" s="9">
        <v>-0.0799014174783944</v>
      </c>
      <c r="U36" s="9">
        <v>0.496571383186364</v>
      </c>
      <c r="V36" s="9">
        <v>0.90120426119095</v>
      </c>
      <c r="W36" s="9">
        <v>0.741983380032223</v>
      </c>
    </row>
    <row r="37">
      <c r="A37" s="222" t="s">
        <v>691</v>
      </c>
      <c r="B37" s="223">
        <v>0.279319889911422</v>
      </c>
      <c r="C37" s="223">
        <v>-0.471558443186609</v>
      </c>
      <c r="D37" s="223">
        <v>0.606301152896683</v>
      </c>
      <c r="E37" s="223">
        <v>1.0</v>
      </c>
      <c r="F37" s="9">
        <v>0.0724383554946422</v>
      </c>
      <c r="G37" s="223">
        <v>1.0</v>
      </c>
      <c r="H37" s="223">
        <v>-0.773931166876646</v>
      </c>
      <c r="I37" s="223">
        <v>0.709599950173238</v>
      </c>
      <c r="J37" s="9">
        <v>1.0</v>
      </c>
      <c r="K37" s="223">
        <v>0.774112597774119</v>
      </c>
      <c r="L37" s="223">
        <v>0.294886985284562</v>
      </c>
      <c r="M37" s="9">
        <v>-0.275287656962129</v>
      </c>
      <c r="N37" s="9" t="s">
        <v>15</v>
      </c>
      <c r="O37" s="9" t="s">
        <v>15</v>
      </c>
      <c r="P37" s="9" t="s">
        <v>15</v>
      </c>
      <c r="Q37" s="9">
        <v>0.309952518006289</v>
      </c>
      <c r="R37" s="9">
        <v>0.531037136720474</v>
      </c>
      <c r="S37" s="9">
        <v>0.290407119605574</v>
      </c>
      <c r="T37" s="9">
        <v>-0.0846314525770244</v>
      </c>
      <c r="U37" s="9">
        <v>-0.250835115043606</v>
      </c>
      <c r="V37" s="9">
        <v>-0.384477476840132</v>
      </c>
      <c r="W37" s="9">
        <v>-0.634735784051265</v>
      </c>
    </row>
    <row r="38">
      <c r="A38" s="222" t="s">
        <v>692</v>
      </c>
      <c r="B38" s="223">
        <v>-0.850368736471607</v>
      </c>
      <c r="C38" s="223">
        <v>0.934909325024398</v>
      </c>
      <c r="D38" s="223">
        <v>0.0821063646439535</v>
      </c>
      <c r="E38" s="223">
        <v>-0.41980098890809</v>
      </c>
      <c r="F38" s="223">
        <v>0.621054872212768</v>
      </c>
      <c r="G38" s="9">
        <v>-0.773931166876646</v>
      </c>
      <c r="H38" s="223">
        <v>1.0</v>
      </c>
      <c r="I38" s="223">
        <v>0.0248615949923174</v>
      </c>
      <c r="J38" s="9">
        <v>1.0</v>
      </c>
      <c r="K38" s="223">
        <v>-0.206000191776628</v>
      </c>
      <c r="L38" s="223">
        <v>-0.858807402632976</v>
      </c>
      <c r="M38" s="9">
        <v>0.848152937458383</v>
      </c>
      <c r="N38" s="9" t="s">
        <v>15</v>
      </c>
      <c r="O38" s="9" t="s">
        <v>15</v>
      </c>
      <c r="P38" s="9" t="s">
        <v>15</v>
      </c>
      <c r="Q38" s="9">
        <v>0.208782553893649</v>
      </c>
      <c r="R38" s="9">
        <v>-0.850806591081708</v>
      </c>
      <c r="S38" s="9">
        <v>-0.338155232360236</v>
      </c>
      <c r="T38" s="9">
        <v>-0.128806807390496</v>
      </c>
      <c r="U38" s="9">
        <v>0.286549916827366</v>
      </c>
      <c r="V38" s="9">
        <v>0.832922851016813</v>
      </c>
      <c r="W38" s="9">
        <v>0.959151440631711</v>
      </c>
    </row>
    <row r="39">
      <c r="A39" s="222" t="s">
        <v>693</v>
      </c>
      <c r="B39" s="223">
        <v>-0.343218918071026</v>
      </c>
      <c r="C39" s="223">
        <v>0.438694882756712</v>
      </c>
      <c r="D39" s="223">
        <v>0.990557750015858</v>
      </c>
      <c r="E39" s="223">
        <v>-0.535542456954358</v>
      </c>
      <c r="F39" s="223">
        <v>0.946622657904913</v>
      </c>
      <c r="G39" s="223">
        <v>0.709599950173238</v>
      </c>
      <c r="H39" s="9">
        <v>0.0248615949923174</v>
      </c>
      <c r="I39" s="223">
        <v>1.0</v>
      </c>
      <c r="J39" s="9">
        <v>0.509506567047416</v>
      </c>
      <c r="K39" s="223">
        <v>0.723140566228725</v>
      </c>
      <c r="L39" s="223">
        <v>-0.464020731481545</v>
      </c>
      <c r="M39" s="223">
        <v>0.0540709721977111</v>
      </c>
      <c r="N39" s="9" t="s">
        <v>15</v>
      </c>
      <c r="O39" s="9" t="s">
        <v>15</v>
      </c>
      <c r="P39" s="9" t="s">
        <v>15</v>
      </c>
      <c r="Q39" s="9">
        <v>0.151020285104587</v>
      </c>
      <c r="R39" s="9">
        <v>0.17975561939418</v>
      </c>
      <c r="S39" s="9">
        <v>0.159772830394934</v>
      </c>
      <c r="T39" s="9">
        <v>-0.0685046327609814</v>
      </c>
      <c r="U39" s="9">
        <v>0.134648357833362</v>
      </c>
      <c r="V39" s="9">
        <v>0.366201775225397</v>
      </c>
      <c r="W39" s="9">
        <v>0.143689042214179</v>
      </c>
    </row>
    <row r="40">
      <c r="A40" s="222" t="s">
        <v>694</v>
      </c>
      <c r="B40" s="223">
        <v>-0.999531049676121</v>
      </c>
      <c r="C40" s="223" t="s">
        <v>15</v>
      </c>
      <c r="D40" s="223">
        <v>1.0</v>
      </c>
      <c r="E40" s="223">
        <v>1.0</v>
      </c>
      <c r="F40" s="223">
        <v>1.0</v>
      </c>
      <c r="G40" s="223">
        <v>1.0</v>
      </c>
      <c r="H40" s="223">
        <v>1.0</v>
      </c>
      <c r="I40" s="9">
        <v>0.509506567047416</v>
      </c>
      <c r="J40" s="9">
        <v>1.0</v>
      </c>
      <c r="K40" s="223">
        <v>1.0</v>
      </c>
      <c r="L40" s="223">
        <v>-1.0</v>
      </c>
      <c r="M40" s="9">
        <v>0.886411210404552</v>
      </c>
      <c r="N40" s="9" t="s">
        <v>15</v>
      </c>
      <c r="O40" s="9" t="s">
        <v>15</v>
      </c>
      <c r="P40" s="9" t="s">
        <v>15</v>
      </c>
      <c r="Q40" s="9">
        <v>-0.588582358793619</v>
      </c>
      <c r="R40" s="9">
        <v>-0.880443341256775</v>
      </c>
      <c r="S40" s="9">
        <v>0.722071552894862</v>
      </c>
      <c r="T40" s="9">
        <v>0.5260522677465</v>
      </c>
      <c r="U40" s="9">
        <v>0.679355428359648</v>
      </c>
      <c r="V40" s="9">
        <v>0.964756701777504</v>
      </c>
      <c r="W40" s="9">
        <v>0.914262433404317</v>
      </c>
    </row>
    <row r="41">
      <c r="A41" s="222" t="s">
        <v>695</v>
      </c>
      <c r="B41" s="9">
        <v>-0.391626379848991</v>
      </c>
      <c r="C41" s="9">
        <v>-0.355038615937676</v>
      </c>
      <c r="D41" s="9">
        <v>0.972767316110696</v>
      </c>
      <c r="E41" s="9">
        <v>0.992075755336663</v>
      </c>
      <c r="F41" s="9">
        <v>0.50230640578489</v>
      </c>
      <c r="G41" s="9">
        <v>0.774112597774119</v>
      </c>
      <c r="H41" s="9">
        <v>-0.206000191776628</v>
      </c>
      <c r="I41" s="9">
        <v>0.723140566228725</v>
      </c>
      <c r="J41" s="9">
        <v>1.0</v>
      </c>
      <c r="K41" s="9">
        <v>1.0</v>
      </c>
      <c r="L41" s="9">
        <v>-0.376621914740143</v>
      </c>
      <c r="M41" s="9">
        <v>0.395484521805312</v>
      </c>
      <c r="N41" s="9" t="s">
        <v>15</v>
      </c>
      <c r="O41" s="9" t="s">
        <v>15</v>
      </c>
      <c r="P41" s="9" t="s">
        <v>15</v>
      </c>
      <c r="Q41" s="9">
        <v>0.452693468026113</v>
      </c>
      <c r="R41" s="9">
        <v>-0.389878585632357</v>
      </c>
      <c r="S41" s="9">
        <v>-0.359229868730602</v>
      </c>
      <c r="T41" s="9">
        <v>-0.631020348915765</v>
      </c>
      <c r="U41" s="9">
        <v>-0.388133058328259</v>
      </c>
      <c r="V41" s="9">
        <v>0.220229442665857</v>
      </c>
      <c r="W41" s="9">
        <v>0.0740517258558955</v>
      </c>
    </row>
    <row r="42">
      <c r="A42" s="222" t="s">
        <v>696</v>
      </c>
      <c r="B42" s="223">
        <v>0.999867947148987</v>
      </c>
      <c r="C42" s="223">
        <v>-1.0</v>
      </c>
      <c r="D42" s="223">
        <v>-0.581082404485394</v>
      </c>
      <c r="E42" s="223">
        <v>1.0</v>
      </c>
      <c r="F42" s="223">
        <v>-0.68555317764431</v>
      </c>
      <c r="G42" s="223">
        <v>0.294886985284562</v>
      </c>
      <c r="H42" s="223">
        <v>-0.858807402632976</v>
      </c>
      <c r="I42" s="223">
        <v>-0.464020731481545</v>
      </c>
      <c r="J42" s="9">
        <v>-1.0</v>
      </c>
      <c r="K42" s="9">
        <v>-0.376621914740143</v>
      </c>
      <c r="L42" s="223">
        <v>1.0</v>
      </c>
      <c r="M42" s="223">
        <v>-0.999790940090041</v>
      </c>
      <c r="N42" s="9" t="s">
        <v>15</v>
      </c>
      <c r="O42" s="9" t="s">
        <v>15</v>
      </c>
      <c r="P42" s="9" t="s">
        <v>15</v>
      </c>
      <c r="Q42" s="9">
        <v>0.560247887803643</v>
      </c>
      <c r="R42" s="9">
        <v>0.983055738495516</v>
      </c>
      <c r="S42" s="9">
        <v>-0.885889295604776</v>
      </c>
      <c r="T42" s="9">
        <v>-0.4390259569494</v>
      </c>
      <c r="U42" s="9">
        <v>-0.831214830582968</v>
      </c>
      <c r="V42" s="9">
        <v>-0.989855892566398</v>
      </c>
      <c r="W42" s="9">
        <v>-0.979766104353283</v>
      </c>
    </row>
    <row r="43">
      <c r="A43" s="222" t="s">
        <v>697</v>
      </c>
      <c r="B43" s="223">
        <v>-0.812642404019808</v>
      </c>
      <c r="C43" s="223">
        <v>1.0</v>
      </c>
      <c r="D43" s="223">
        <v>0.597601533039195</v>
      </c>
      <c r="E43" s="223">
        <v>0.301349594825012</v>
      </c>
      <c r="F43" s="223">
        <v>0.700295667357941</v>
      </c>
      <c r="G43" s="223">
        <v>-0.275287656962129</v>
      </c>
      <c r="H43" s="223">
        <v>0.848152937458383</v>
      </c>
      <c r="I43" s="223">
        <v>0.0540709721977111</v>
      </c>
      <c r="J43" s="9">
        <v>0.886411210404552</v>
      </c>
      <c r="K43" s="223">
        <v>0.395484521805312</v>
      </c>
      <c r="L43" s="9">
        <v>-0.999790940090041</v>
      </c>
      <c r="M43" s="223">
        <v>1.0</v>
      </c>
      <c r="N43" s="9" t="s">
        <v>15</v>
      </c>
      <c r="O43" s="9" t="s">
        <v>15</v>
      </c>
      <c r="P43" s="9" t="s">
        <v>15</v>
      </c>
      <c r="Q43" s="9">
        <v>-0.864371815589993</v>
      </c>
      <c r="R43" s="9">
        <v>-0.98933975866224</v>
      </c>
      <c r="S43" s="9">
        <v>0.960225569881267</v>
      </c>
      <c r="T43" s="9">
        <v>0.838480950419379</v>
      </c>
      <c r="U43" s="9">
        <v>0.941372326602983</v>
      </c>
      <c r="V43" s="9">
        <v>0.975325860257882</v>
      </c>
      <c r="W43" s="9">
        <v>0.968305171950266</v>
      </c>
    </row>
    <row r="44">
      <c r="A44" s="222" t="s">
        <v>698</v>
      </c>
      <c r="B44" s="223" t="s">
        <v>15</v>
      </c>
      <c r="C44" s="223" t="s">
        <v>15</v>
      </c>
      <c r="D44" s="223" t="s">
        <v>15</v>
      </c>
      <c r="E44" s="9" t="s">
        <v>15</v>
      </c>
      <c r="F44" s="9" t="s">
        <v>15</v>
      </c>
      <c r="G44" s="9" t="s">
        <v>15</v>
      </c>
      <c r="H44" s="223" t="s">
        <v>15</v>
      </c>
      <c r="I44" s="9" t="s">
        <v>15</v>
      </c>
      <c r="J44" s="9" t="s">
        <v>15</v>
      </c>
      <c r="K44" s="223" t="s">
        <v>15</v>
      </c>
      <c r="L44" s="223" t="s">
        <v>15</v>
      </c>
      <c r="M44" s="9" t="s">
        <v>15</v>
      </c>
      <c r="N44" s="9" t="s">
        <v>15</v>
      </c>
      <c r="O44" s="9" t="s">
        <v>15</v>
      </c>
      <c r="P44" s="9" t="s">
        <v>15</v>
      </c>
      <c r="Q44" s="9" t="s">
        <v>15</v>
      </c>
      <c r="R44" s="9" t="s">
        <v>15</v>
      </c>
      <c r="S44" s="9" t="s">
        <v>15</v>
      </c>
      <c r="T44" s="9" t="s">
        <v>15</v>
      </c>
      <c r="U44" s="9" t="s">
        <v>15</v>
      </c>
      <c r="V44" s="9" t="s">
        <v>15</v>
      </c>
      <c r="W44" s="9" t="s">
        <v>15</v>
      </c>
    </row>
    <row r="45">
      <c r="A45" s="222" t="s">
        <v>699</v>
      </c>
      <c r="B45" s="9" t="s">
        <v>15</v>
      </c>
      <c r="C45" s="9" t="s">
        <v>15</v>
      </c>
      <c r="D45" s="9" t="s">
        <v>15</v>
      </c>
      <c r="E45" s="9" t="s">
        <v>15</v>
      </c>
      <c r="F45" s="9" t="s">
        <v>15</v>
      </c>
      <c r="G45" s="9" t="s">
        <v>15</v>
      </c>
      <c r="H45" s="9" t="s">
        <v>15</v>
      </c>
      <c r="I45" s="9" t="s">
        <v>15</v>
      </c>
      <c r="J45" s="9" t="s">
        <v>15</v>
      </c>
      <c r="K45" s="9" t="s">
        <v>15</v>
      </c>
      <c r="L45" s="9" t="s">
        <v>15</v>
      </c>
      <c r="M45" s="9" t="s">
        <v>15</v>
      </c>
      <c r="N45" s="9" t="s">
        <v>15</v>
      </c>
      <c r="O45" s="9" t="s">
        <v>15</v>
      </c>
      <c r="P45" s="9" t="s">
        <v>15</v>
      </c>
      <c r="Q45" s="9" t="s">
        <v>15</v>
      </c>
      <c r="R45" s="9" t="s">
        <v>15</v>
      </c>
      <c r="S45" s="9" t="s">
        <v>15</v>
      </c>
      <c r="T45" s="9" t="s">
        <v>15</v>
      </c>
      <c r="U45" s="9" t="s">
        <v>15</v>
      </c>
      <c r="V45" s="9" t="s">
        <v>15</v>
      </c>
      <c r="W45" s="9" t="s">
        <v>15</v>
      </c>
    </row>
    <row r="46">
      <c r="A46" s="222" t="s">
        <v>700</v>
      </c>
      <c r="B46" s="9" t="s">
        <v>15</v>
      </c>
      <c r="C46" s="9" t="s">
        <v>15</v>
      </c>
      <c r="D46" s="9" t="s">
        <v>15</v>
      </c>
      <c r="E46" s="9" t="s">
        <v>15</v>
      </c>
      <c r="F46" s="9" t="s">
        <v>15</v>
      </c>
      <c r="G46" s="9" t="s">
        <v>15</v>
      </c>
      <c r="H46" s="9" t="s">
        <v>15</v>
      </c>
      <c r="I46" s="9" t="s">
        <v>15</v>
      </c>
      <c r="J46" s="9" t="s">
        <v>15</v>
      </c>
      <c r="K46" s="9" t="s">
        <v>15</v>
      </c>
      <c r="L46" s="9" t="s">
        <v>15</v>
      </c>
      <c r="M46" s="9" t="s">
        <v>15</v>
      </c>
      <c r="N46" s="9" t="s">
        <v>15</v>
      </c>
      <c r="O46" s="9" t="s">
        <v>15</v>
      </c>
      <c r="P46" s="9" t="s">
        <v>15</v>
      </c>
      <c r="Q46" s="9" t="s">
        <v>15</v>
      </c>
      <c r="R46" s="9" t="s">
        <v>15</v>
      </c>
      <c r="S46" s="9" t="s">
        <v>15</v>
      </c>
      <c r="T46" s="9" t="s">
        <v>15</v>
      </c>
      <c r="U46" s="9" t="s">
        <v>15</v>
      </c>
      <c r="V46" s="9" t="s">
        <v>15</v>
      </c>
      <c r="W46" s="9" t="s">
        <v>15</v>
      </c>
    </row>
    <row r="47">
      <c r="A47" s="222" t="s">
        <v>701</v>
      </c>
      <c r="B47" s="9">
        <v>0.41106096129967</v>
      </c>
      <c r="C47" s="9">
        <v>0.691763836323068</v>
      </c>
      <c r="D47" s="9">
        <v>0.348577742806823</v>
      </c>
      <c r="E47" s="9">
        <v>0.115791872172009</v>
      </c>
      <c r="F47" s="9">
        <v>0.572529128917414</v>
      </c>
      <c r="G47" s="9">
        <v>0.309952518006289</v>
      </c>
      <c r="H47" s="9">
        <v>0.208782553893649</v>
      </c>
      <c r="I47" s="9">
        <v>0.151020285104587</v>
      </c>
      <c r="J47" s="9">
        <v>-0.588582358793619</v>
      </c>
      <c r="K47" s="9">
        <v>0.452693468026113</v>
      </c>
      <c r="L47" s="9">
        <v>0.560247887803643</v>
      </c>
      <c r="M47" s="9">
        <v>-0.864371815589993</v>
      </c>
      <c r="N47" s="9" t="s">
        <v>15</v>
      </c>
      <c r="O47" s="9" t="s">
        <v>15</v>
      </c>
      <c r="P47" s="9" t="s">
        <v>15</v>
      </c>
      <c r="Q47" s="9">
        <v>1.0</v>
      </c>
      <c r="R47" s="9">
        <v>-0.103426102690158</v>
      </c>
      <c r="S47" s="9">
        <v>-0.716449665969721</v>
      </c>
      <c r="T47" s="9">
        <v>-0.762858645915612</v>
      </c>
      <c r="U47" s="9">
        <v>-0.757147123075459</v>
      </c>
      <c r="V47" s="9">
        <v>-0.577287411587322</v>
      </c>
      <c r="W47" s="9">
        <v>-0.540154522034876</v>
      </c>
    </row>
    <row r="48">
      <c r="A48" s="222" t="s">
        <v>702</v>
      </c>
      <c r="B48" s="9">
        <v>0.850285920508828</v>
      </c>
      <c r="C48" s="9">
        <v>-0.882964078419694</v>
      </c>
      <c r="D48" s="9">
        <v>-0.422053048492674</v>
      </c>
      <c r="E48" s="9">
        <v>-0.493019156849826</v>
      </c>
      <c r="F48" s="9">
        <v>-0.553718911516341</v>
      </c>
      <c r="G48" s="9">
        <v>0.531037136720474</v>
      </c>
      <c r="H48" s="9">
        <v>-0.850806591081708</v>
      </c>
      <c r="I48" s="9">
        <v>0.17975561939418</v>
      </c>
      <c r="J48" s="9">
        <v>-0.880443341256775</v>
      </c>
      <c r="K48" s="9">
        <v>-0.389878585632357</v>
      </c>
      <c r="L48" s="9">
        <v>0.983055738495516</v>
      </c>
      <c r="M48" s="9">
        <v>-0.98933975866224</v>
      </c>
      <c r="N48" s="9" t="s">
        <v>15</v>
      </c>
      <c r="O48" s="9" t="s">
        <v>15</v>
      </c>
      <c r="P48" s="9" t="s">
        <v>15</v>
      </c>
      <c r="Q48" s="9">
        <v>-0.103426102690158</v>
      </c>
      <c r="R48" s="9">
        <v>1.0</v>
      </c>
      <c r="S48" s="9">
        <v>0.578411020757881</v>
      </c>
      <c r="T48" s="9">
        <v>0.44455330718922</v>
      </c>
      <c r="U48" s="9">
        <v>0.109139680320653</v>
      </c>
      <c r="V48" s="9">
        <v>-0.443726766745996</v>
      </c>
      <c r="W48" s="9">
        <v>-0.58407071524581</v>
      </c>
    </row>
    <row r="49">
      <c r="A49" s="222" t="s">
        <v>703</v>
      </c>
      <c r="B49" s="9">
        <v>-0.656395082295103</v>
      </c>
      <c r="C49" s="9">
        <v>-0.342401952920202</v>
      </c>
      <c r="D49" s="9">
        <v>0.137234792242678</v>
      </c>
      <c r="E49" s="9">
        <v>-0.719074691869239</v>
      </c>
      <c r="F49" s="9">
        <v>-0.0327454836646809</v>
      </c>
      <c r="G49" s="9">
        <v>0.290407119605574</v>
      </c>
      <c r="H49" s="9">
        <v>-0.338155232360236</v>
      </c>
      <c r="I49" s="9">
        <v>0.159772830394934</v>
      </c>
      <c r="J49" s="9">
        <v>0.722071552894862</v>
      </c>
      <c r="K49" s="9">
        <v>-0.359229868730602</v>
      </c>
      <c r="L49" s="9">
        <v>-0.885889295604776</v>
      </c>
      <c r="M49" s="9">
        <v>0.960225569881267</v>
      </c>
      <c r="N49" s="9" t="s">
        <v>15</v>
      </c>
      <c r="O49" s="9" t="s">
        <v>15</v>
      </c>
      <c r="P49" s="9" t="s">
        <v>15</v>
      </c>
      <c r="Q49" s="9">
        <v>-0.716449665969721</v>
      </c>
      <c r="R49" s="9">
        <v>0.578411020757881</v>
      </c>
      <c r="S49" s="9">
        <v>1.0</v>
      </c>
      <c r="T49" s="9">
        <v>0.969561686533796</v>
      </c>
      <c r="U49" s="9">
        <v>0.862810776282173</v>
      </c>
      <c r="V49" s="9">
        <v>0.426112255449339</v>
      </c>
      <c r="W49" s="9">
        <v>0.273310117890567</v>
      </c>
    </row>
    <row r="50">
      <c r="A50" s="222" t="s">
        <v>704</v>
      </c>
      <c r="B50" s="9">
        <v>-0.53086293962555</v>
      </c>
      <c r="C50" s="9">
        <v>-0.175245081993404</v>
      </c>
      <c r="D50" s="9">
        <v>-0.476108376470256</v>
      </c>
      <c r="E50" s="9">
        <v>-0.738514052667429</v>
      </c>
      <c r="F50" s="9">
        <v>-0.0799014174783944</v>
      </c>
      <c r="G50" s="9">
        <v>-0.0846314525770244</v>
      </c>
      <c r="H50" s="9">
        <v>-0.128806807390496</v>
      </c>
      <c r="I50" s="9">
        <v>-0.0685046327609814</v>
      </c>
      <c r="J50" s="9">
        <v>0.5260522677465</v>
      </c>
      <c r="K50" s="9">
        <v>-0.631020348915765</v>
      </c>
      <c r="L50" s="9">
        <v>-0.4390259569494</v>
      </c>
      <c r="M50" s="9">
        <v>0.838480950419379</v>
      </c>
      <c r="N50" s="9" t="s">
        <v>15</v>
      </c>
      <c r="O50" s="9" t="s">
        <v>15</v>
      </c>
      <c r="P50" s="9" t="s">
        <v>15</v>
      </c>
      <c r="Q50" s="9">
        <v>-0.762858645915612</v>
      </c>
      <c r="R50" s="9">
        <v>0.44455330718922</v>
      </c>
      <c r="S50" s="9">
        <v>0.969561686533796</v>
      </c>
      <c r="T50" s="9">
        <v>1.0</v>
      </c>
      <c r="U50" s="9">
        <v>0.90521862636404</v>
      </c>
      <c r="V50" s="9">
        <v>0.48557147411994</v>
      </c>
      <c r="W50" s="9">
        <v>0.386672589961332</v>
      </c>
    </row>
    <row r="51">
      <c r="A51" s="222" t="s">
        <v>705</v>
      </c>
      <c r="B51" s="9">
        <v>-0.598693399084157</v>
      </c>
      <c r="C51" s="9">
        <v>0.406198974289921</v>
      </c>
      <c r="D51" s="9">
        <v>0.0305462365373391</v>
      </c>
      <c r="E51" s="9">
        <v>-0.707938652726145</v>
      </c>
      <c r="F51" s="9">
        <v>0.496571383186364</v>
      </c>
      <c r="G51" s="9">
        <v>-0.250835115043606</v>
      </c>
      <c r="H51" s="9">
        <v>0.286549916827366</v>
      </c>
      <c r="I51" s="9">
        <v>0.134648357833362</v>
      </c>
      <c r="J51" s="9">
        <v>0.679355428359648</v>
      </c>
      <c r="K51" s="9">
        <v>-0.388133058328259</v>
      </c>
      <c r="L51" s="9">
        <v>-0.831214830582968</v>
      </c>
      <c r="M51" s="9">
        <v>0.941372326602983</v>
      </c>
      <c r="N51" s="9" t="s">
        <v>15</v>
      </c>
      <c r="O51" s="9" t="s">
        <v>15</v>
      </c>
      <c r="P51" s="9" t="s">
        <v>15</v>
      </c>
      <c r="Q51" s="9">
        <v>-0.757147123075459</v>
      </c>
      <c r="R51" s="9">
        <v>0.109139680320653</v>
      </c>
      <c r="S51" s="9">
        <v>0.862810776282173</v>
      </c>
      <c r="T51" s="9">
        <v>0.90521862636404</v>
      </c>
      <c r="U51" s="9">
        <v>1.0</v>
      </c>
      <c r="V51" s="9">
        <v>0.746189952081862</v>
      </c>
      <c r="W51" s="9">
        <v>0.625140759284773</v>
      </c>
    </row>
    <row r="52">
      <c r="A52" s="222" t="s">
        <v>706</v>
      </c>
      <c r="B52" s="9">
        <v>-0.911107620043025</v>
      </c>
      <c r="C52" s="9">
        <v>0.827252889288476</v>
      </c>
      <c r="D52" s="9">
        <v>0.690814849814364</v>
      </c>
      <c r="E52" s="9">
        <v>-0.427371824637674</v>
      </c>
      <c r="F52" s="9">
        <v>0.90120426119095</v>
      </c>
      <c r="G52" s="9">
        <v>-0.384477476840132</v>
      </c>
      <c r="H52" s="9">
        <v>0.832922851016813</v>
      </c>
      <c r="I52" s="9">
        <v>0.366201775225397</v>
      </c>
      <c r="J52" s="9">
        <v>0.964756701777504</v>
      </c>
      <c r="K52" s="9">
        <v>0.220229442665857</v>
      </c>
      <c r="L52" s="9">
        <v>-0.989855892566398</v>
      </c>
      <c r="M52" s="9">
        <v>0.975325860257882</v>
      </c>
      <c r="N52" s="9" t="s">
        <v>15</v>
      </c>
      <c r="O52" s="9" t="s">
        <v>15</v>
      </c>
      <c r="P52" s="9" t="s">
        <v>15</v>
      </c>
      <c r="Q52" s="9">
        <v>-0.577287411587322</v>
      </c>
      <c r="R52" s="9">
        <v>-0.443726766745996</v>
      </c>
      <c r="S52" s="9">
        <v>0.426112255449339</v>
      </c>
      <c r="T52" s="9">
        <v>0.48557147411994</v>
      </c>
      <c r="U52" s="9">
        <v>0.746189952081862</v>
      </c>
      <c r="V52" s="9">
        <v>1.0</v>
      </c>
      <c r="W52" s="9">
        <v>0.958386986985874</v>
      </c>
    </row>
    <row r="53">
      <c r="A53" s="222" t="s">
        <v>707</v>
      </c>
      <c r="B53" s="9">
        <v>-0.902372043891089</v>
      </c>
      <c r="C53" s="9">
        <v>0.936553969283488</v>
      </c>
      <c r="D53" s="9">
        <v>0.406437159533073</v>
      </c>
      <c r="E53" s="9">
        <v>-0.328969867423279</v>
      </c>
      <c r="F53" s="9">
        <v>0.741983380032223</v>
      </c>
      <c r="G53" s="9">
        <v>-0.634735784051265</v>
      </c>
      <c r="H53" s="9">
        <v>0.959151440631711</v>
      </c>
      <c r="I53" s="9">
        <v>0.143689042214179</v>
      </c>
      <c r="J53" s="9">
        <v>0.914262433404317</v>
      </c>
      <c r="K53" s="9">
        <v>0.0740517258558955</v>
      </c>
      <c r="L53" s="9">
        <v>-0.979766104353283</v>
      </c>
      <c r="M53" s="9">
        <v>0.968305171950266</v>
      </c>
      <c r="N53" s="9" t="s">
        <v>15</v>
      </c>
      <c r="O53" s="9" t="s">
        <v>15</v>
      </c>
      <c r="P53" s="9" t="s">
        <v>15</v>
      </c>
      <c r="Q53" s="9">
        <v>-0.540154522034876</v>
      </c>
      <c r="R53" s="9">
        <v>-0.58407071524581</v>
      </c>
      <c r="S53" s="9">
        <v>0.273310117890567</v>
      </c>
      <c r="T53" s="9">
        <v>0.386672589961332</v>
      </c>
      <c r="U53" s="9">
        <v>0.625140759284773</v>
      </c>
      <c r="V53" s="9">
        <v>0.958386986985874</v>
      </c>
      <c r="W53" s="9">
        <v>1.0</v>
      </c>
    </row>
    <row r="54">
      <c r="B54" s="223"/>
      <c r="C54" s="223"/>
      <c r="D54" s="223"/>
      <c r="E54" s="223"/>
      <c r="F54" s="223"/>
      <c r="G54" s="223"/>
      <c r="I54" s="223"/>
      <c r="K54" s="223"/>
      <c r="L54" s="223"/>
      <c r="M54" s="223"/>
    </row>
    <row r="55">
      <c r="B55" s="223"/>
      <c r="C55" s="223"/>
      <c r="D55" s="223"/>
      <c r="E55" s="223"/>
      <c r="F55" s="223"/>
      <c r="G55" s="223"/>
      <c r="H55" s="223"/>
      <c r="K55" s="223"/>
      <c r="L55" s="223"/>
    </row>
    <row r="56">
      <c r="K56" s="223"/>
    </row>
    <row r="57">
      <c r="A57" s="9" t="s">
        <v>709</v>
      </c>
      <c r="B57" s="222" t="s">
        <v>686</v>
      </c>
      <c r="C57" s="222" t="s">
        <v>687</v>
      </c>
      <c r="D57" s="222" t="s">
        <v>688</v>
      </c>
      <c r="E57" s="222" t="s">
        <v>689</v>
      </c>
      <c r="F57" s="222" t="s">
        <v>690</v>
      </c>
      <c r="G57" s="222" t="s">
        <v>691</v>
      </c>
      <c r="H57" s="222" t="s">
        <v>692</v>
      </c>
      <c r="I57" s="222" t="s">
        <v>693</v>
      </c>
      <c r="J57" s="222" t="s">
        <v>694</v>
      </c>
      <c r="K57" s="222" t="s">
        <v>695</v>
      </c>
      <c r="L57" s="222" t="s">
        <v>696</v>
      </c>
      <c r="M57" s="222" t="s">
        <v>697</v>
      </c>
      <c r="N57" s="222" t="s">
        <v>698</v>
      </c>
      <c r="O57" s="222" t="s">
        <v>699</v>
      </c>
      <c r="P57" s="222" t="s">
        <v>700</v>
      </c>
      <c r="Q57" s="222" t="s">
        <v>701</v>
      </c>
      <c r="R57" s="222" t="s">
        <v>702</v>
      </c>
      <c r="S57" s="222" t="s">
        <v>703</v>
      </c>
      <c r="T57" s="222" t="s">
        <v>704</v>
      </c>
      <c r="U57" s="222" t="s">
        <v>705</v>
      </c>
      <c r="V57" s="222" t="s">
        <v>706</v>
      </c>
      <c r="W57" s="222" t="s">
        <v>707</v>
      </c>
    </row>
    <row r="58">
      <c r="A58" s="224" t="s">
        <v>686</v>
      </c>
      <c r="B58" s="225">
        <v>1.0</v>
      </c>
      <c r="C58" s="225">
        <v>1.0</v>
      </c>
      <c r="D58" s="225">
        <v>1.0</v>
      </c>
      <c r="E58" s="225">
        <v>1.0</v>
      </c>
      <c r="F58" s="225">
        <v>1.0</v>
      </c>
      <c r="G58" s="226">
        <v>1.0</v>
      </c>
      <c r="H58" s="225">
        <v>0.333333333333333</v>
      </c>
      <c r="I58" s="225">
        <v>0.75</v>
      </c>
      <c r="J58" s="226">
        <v>0.333333333333333</v>
      </c>
      <c r="K58" s="225">
        <v>1.0</v>
      </c>
      <c r="L58" s="225">
        <v>0.333333333333333</v>
      </c>
      <c r="M58" s="225">
        <v>0.0833333333333333</v>
      </c>
      <c r="N58" s="226" t="s">
        <v>15</v>
      </c>
      <c r="O58" s="226" t="s">
        <v>15</v>
      </c>
      <c r="P58" s="226" t="s">
        <v>15</v>
      </c>
      <c r="Q58" s="226">
        <v>0.166666666666667</v>
      </c>
      <c r="R58" s="226">
        <v>0.0833333333333333</v>
      </c>
      <c r="S58" s="226">
        <v>0.0833333333333333</v>
      </c>
      <c r="T58" s="226">
        <v>0.333333333333333</v>
      </c>
      <c r="U58" s="226">
        <v>0.0833333333333333</v>
      </c>
      <c r="V58" s="226">
        <v>0.333333333333333</v>
      </c>
      <c r="W58" s="226">
        <v>0.0833333333333333</v>
      </c>
      <c r="X58" s="227"/>
    </row>
    <row r="59">
      <c r="A59" s="224" t="s">
        <v>687</v>
      </c>
      <c r="B59" s="226">
        <v>1.0</v>
      </c>
      <c r="C59" s="225">
        <v>1.0</v>
      </c>
      <c r="D59" s="225">
        <v>1.0</v>
      </c>
      <c r="E59" s="225">
        <v>1.0</v>
      </c>
      <c r="F59" s="225">
        <v>0.333333333333333</v>
      </c>
      <c r="G59" s="225">
        <v>1.0</v>
      </c>
      <c r="H59" s="225">
        <v>0.0833333333333333</v>
      </c>
      <c r="I59" s="225">
        <v>1.0</v>
      </c>
      <c r="J59" s="226" t="s">
        <v>15</v>
      </c>
      <c r="K59" s="225">
        <v>1.0</v>
      </c>
      <c r="L59" s="225">
        <v>1.0</v>
      </c>
      <c r="M59" s="225">
        <v>1.0</v>
      </c>
      <c r="N59" s="226" t="s">
        <v>15</v>
      </c>
      <c r="O59" s="226" t="s">
        <v>15</v>
      </c>
      <c r="P59" s="226" t="s">
        <v>15</v>
      </c>
      <c r="Q59" s="226">
        <v>0.75</v>
      </c>
      <c r="R59" s="226">
        <v>0.75</v>
      </c>
      <c r="S59" s="226">
        <v>0.916666666666667</v>
      </c>
      <c r="T59" s="226">
        <v>0.75</v>
      </c>
      <c r="U59" s="226">
        <v>0.75</v>
      </c>
      <c r="V59" s="226">
        <v>0.333333333333333</v>
      </c>
      <c r="W59" s="226">
        <v>0.0833333333333333</v>
      </c>
      <c r="X59" s="227"/>
    </row>
    <row r="60">
      <c r="A60" s="224" t="s">
        <v>688</v>
      </c>
      <c r="B60" s="225">
        <v>1.0</v>
      </c>
      <c r="C60" s="226">
        <v>1.0</v>
      </c>
      <c r="D60" s="225">
        <v>1.0</v>
      </c>
      <c r="E60" s="225">
        <v>1.0</v>
      </c>
      <c r="F60" s="225">
        <v>0.333333333333333</v>
      </c>
      <c r="G60" s="225">
        <v>1.0</v>
      </c>
      <c r="H60" s="225">
        <v>1.0</v>
      </c>
      <c r="I60" s="225">
        <v>0.333333333333333</v>
      </c>
      <c r="J60" s="226">
        <v>1.0</v>
      </c>
      <c r="K60" s="225">
        <v>1.0</v>
      </c>
      <c r="L60" s="225">
        <v>1.0</v>
      </c>
      <c r="M60" s="225">
        <v>1.0</v>
      </c>
      <c r="N60" s="226" t="s">
        <v>15</v>
      </c>
      <c r="O60" s="226" t="s">
        <v>15</v>
      </c>
      <c r="P60" s="226" t="s">
        <v>15</v>
      </c>
      <c r="Q60" s="226">
        <v>1.0</v>
      </c>
      <c r="R60" s="226">
        <v>1.0</v>
      </c>
      <c r="S60" s="226">
        <v>1.0</v>
      </c>
      <c r="T60" s="226">
        <v>1.0</v>
      </c>
      <c r="U60" s="226">
        <v>1.0</v>
      </c>
      <c r="V60" s="226">
        <v>0.333333333333333</v>
      </c>
      <c r="W60" s="226">
        <v>1.0</v>
      </c>
      <c r="X60" s="227"/>
    </row>
    <row r="61">
      <c r="A61" s="224" t="s">
        <v>689</v>
      </c>
      <c r="B61" s="225">
        <v>1.0</v>
      </c>
      <c r="C61" s="225">
        <v>1.0</v>
      </c>
      <c r="D61" s="226">
        <v>1.0</v>
      </c>
      <c r="E61" s="225">
        <v>1.0</v>
      </c>
      <c r="F61" s="225">
        <v>0.333333333333333</v>
      </c>
      <c r="G61" s="225">
        <v>1.0</v>
      </c>
      <c r="H61" s="225">
        <v>1.0</v>
      </c>
      <c r="I61" s="225">
        <v>0.75</v>
      </c>
      <c r="J61" s="226">
        <v>1.0</v>
      </c>
      <c r="K61" s="225">
        <v>0.333333333333333</v>
      </c>
      <c r="L61" s="225">
        <v>1.0</v>
      </c>
      <c r="M61" s="225">
        <v>1.0</v>
      </c>
      <c r="N61" s="226" t="s">
        <v>15</v>
      </c>
      <c r="O61" s="226" t="s">
        <v>15</v>
      </c>
      <c r="P61" s="226" t="s">
        <v>15</v>
      </c>
      <c r="Q61" s="226">
        <v>1.0</v>
      </c>
      <c r="R61" s="226">
        <v>0.416666666666667</v>
      </c>
      <c r="S61" s="226">
        <v>0.75</v>
      </c>
      <c r="T61" s="226">
        <v>0.75</v>
      </c>
      <c r="U61" s="226">
        <v>0.75</v>
      </c>
      <c r="V61" s="226">
        <v>1.0</v>
      </c>
      <c r="W61" s="226">
        <v>1.0</v>
      </c>
      <c r="X61" s="227"/>
    </row>
    <row r="62">
      <c r="A62" s="224" t="s">
        <v>690</v>
      </c>
      <c r="B62" s="225">
        <v>1.0</v>
      </c>
      <c r="C62" s="225">
        <v>0.333333333333333</v>
      </c>
      <c r="D62" s="225">
        <v>0.333333333333333</v>
      </c>
      <c r="E62" s="226">
        <v>0.333333333333333</v>
      </c>
      <c r="F62" s="225">
        <v>1.0</v>
      </c>
      <c r="G62" s="225">
        <v>1.0</v>
      </c>
      <c r="H62" s="225">
        <v>0.133333333333333</v>
      </c>
      <c r="I62" s="225">
        <v>0.0833333333333333</v>
      </c>
      <c r="J62" s="226">
        <v>1.0</v>
      </c>
      <c r="K62" s="225">
        <v>0.916666666666667</v>
      </c>
      <c r="L62" s="225">
        <v>1.0</v>
      </c>
      <c r="M62" s="226">
        <v>1.0</v>
      </c>
      <c r="N62" s="226" t="s">
        <v>15</v>
      </c>
      <c r="O62" s="226" t="s">
        <v>15</v>
      </c>
      <c r="P62" s="226" t="s">
        <v>15</v>
      </c>
      <c r="Q62" s="226">
        <v>0.3</v>
      </c>
      <c r="R62" s="226">
        <v>0.683333333333333</v>
      </c>
      <c r="S62" s="226">
        <v>0.95</v>
      </c>
      <c r="T62" s="226">
        <v>0.95</v>
      </c>
      <c r="U62" s="226">
        <v>0.683333333333333</v>
      </c>
      <c r="V62" s="226">
        <v>0.0833333333333333</v>
      </c>
      <c r="W62" s="226">
        <v>0.133333333333333</v>
      </c>
      <c r="X62" s="227"/>
    </row>
    <row r="63">
      <c r="A63" s="224" t="s">
        <v>691</v>
      </c>
      <c r="B63" s="225">
        <v>1.0</v>
      </c>
      <c r="C63" s="225">
        <v>1.0</v>
      </c>
      <c r="D63" s="225">
        <v>1.0</v>
      </c>
      <c r="E63" s="225">
        <v>1.0</v>
      </c>
      <c r="F63" s="226">
        <v>1.0</v>
      </c>
      <c r="G63" s="225">
        <v>1.0</v>
      </c>
      <c r="H63" s="225">
        <v>0.416666666666667</v>
      </c>
      <c r="I63" s="225">
        <v>1.0</v>
      </c>
      <c r="J63" s="226">
        <v>1.0</v>
      </c>
      <c r="K63" s="225">
        <v>0.333333333333333</v>
      </c>
      <c r="L63" s="225">
        <v>1.0</v>
      </c>
      <c r="M63" s="226">
        <v>1.0</v>
      </c>
      <c r="N63" s="226" t="s">
        <v>15</v>
      </c>
      <c r="O63" s="226" t="s">
        <v>15</v>
      </c>
      <c r="P63" s="226" t="s">
        <v>15</v>
      </c>
      <c r="Q63" s="226">
        <v>1.0</v>
      </c>
      <c r="R63" s="226">
        <v>0.416666666666667</v>
      </c>
      <c r="S63" s="226">
        <v>0.916666666666667</v>
      </c>
      <c r="T63" s="226">
        <v>0.75</v>
      </c>
      <c r="U63" s="226">
        <v>0.916666666666667</v>
      </c>
      <c r="V63" s="226">
        <v>1.0</v>
      </c>
      <c r="W63" s="226">
        <v>0.416666666666667</v>
      </c>
      <c r="X63" s="227"/>
    </row>
    <row r="64">
      <c r="A64" s="224" t="s">
        <v>692</v>
      </c>
      <c r="B64" s="225">
        <v>0.333333333333333</v>
      </c>
      <c r="C64" s="225">
        <v>0.0833333333333333</v>
      </c>
      <c r="D64" s="225">
        <v>1.0</v>
      </c>
      <c r="E64" s="225">
        <v>1.0</v>
      </c>
      <c r="F64" s="225">
        <v>0.133333333333333</v>
      </c>
      <c r="G64" s="226">
        <v>0.416666666666667</v>
      </c>
      <c r="H64" s="225">
        <v>1.0</v>
      </c>
      <c r="I64" s="225">
        <v>0.416666666666667</v>
      </c>
      <c r="J64" s="226">
        <v>1.0</v>
      </c>
      <c r="K64" s="225">
        <v>0.916666666666667</v>
      </c>
      <c r="L64" s="225">
        <v>0.333333333333333</v>
      </c>
      <c r="M64" s="226">
        <v>0.333333333333333</v>
      </c>
      <c r="N64" s="226" t="s">
        <v>15</v>
      </c>
      <c r="O64" s="226" t="s">
        <v>15</v>
      </c>
      <c r="P64" s="226" t="s">
        <v>15</v>
      </c>
      <c r="Q64" s="226">
        <v>0.766666666666667</v>
      </c>
      <c r="R64" s="226">
        <v>0.233333333333333</v>
      </c>
      <c r="S64" s="226">
        <v>0.95</v>
      </c>
      <c r="T64" s="226">
        <v>1.0</v>
      </c>
      <c r="U64" s="226">
        <v>0.783333333333333</v>
      </c>
      <c r="V64" s="226">
        <v>0.0833333333333333</v>
      </c>
      <c r="W64" s="226">
        <v>0.0166666666666667</v>
      </c>
      <c r="X64" s="227"/>
    </row>
    <row r="65">
      <c r="A65" s="224" t="s">
        <v>693</v>
      </c>
      <c r="B65" s="225">
        <v>0.75</v>
      </c>
      <c r="C65" s="225">
        <v>1.0</v>
      </c>
      <c r="D65" s="225">
        <v>0.333333333333333</v>
      </c>
      <c r="E65" s="225">
        <v>0.75</v>
      </c>
      <c r="F65" s="225">
        <v>0.0833333333333333</v>
      </c>
      <c r="G65" s="225">
        <v>1.0</v>
      </c>
      <c r="H65" s="226">
        <v>0.416666666666667</v>
      </c>
      <c r="I65" s="225">
        <v>1.0</v>
      </c>
      <c r="J65" s="226">
        <v>1.0</v>
      </c>
      <c r="K65" s="225">
        <v>0.916666666666667</v>
      </c>
      <c r="L65" s="225">
        <v>1.0</v>
      </c>
      <c r="M65" s="225">
        <v>0.75</v>
      </c>
      <c r="N65" s="226" t="s">
        <v>15</v>
      </c>
      <c r="O65" s="226" t="s">
        <v>15</v>
      </c>
      <c r="P65" s="226" t="s">
        <v>15</v>
      </c>
      <c r="Q65" s="226">
        <v>1.0</v>
      </c>
      <c r="R65" s="226">
        <v>1.0</v>
      </c>
      <c r="S65" s="226">
        <v>0.233333333333333</v>
      </c>
      <c r="T65" s="226">
        <v>0.516666666666667</v>
      </c>
      <c r="U65" s="226">
        <v>0.233333333333333</v>
      </c>
      <c r="V65" s="226">
        <v>0.133333333333333</v>
      </c>
      <c r="W65" s="226">
        <v>0.35</v>
      </c>
      <c r="X65" s="227"/>
    </row>
    <row r="66">
      <c r="A66" s="224" t="s">
        <v>694</v>
      </c>
      <c r="B66" s="225">
        <v>0.333333333333333</v>
      </c>
      <c r="C66" s="225" t="s">
        <v>15</v>
      </c>
      <c r="D66" s="225">
        <v>1.0</v>
      </c>
      <c r="E66" s="225">
        <v>1.0</v>
      </c>
      <c r="F66" s="225">
        <v>1.0</v>
      </c>
      <c r="G66" s="225">
        <v>1.0</v>
      </c>
      <c r="H66" s="225">
        <v>1.0</v>
      </c>
      <c r="I66" s="226">
        <v>1.0</v>
      </c>
      <c r="J66" s="226">
        <v>1.0</v>
      </c>
      <c r="K66" s="225">
        <v>1.0</v>
      </c>
      <c r="L66" s="225">
        <v>1.0</v>
      </c>
      <c r="M66" s="226">
        <v>0.333333333333333</v>
      </c>
      <c r="N66" s="226" t="s">
        <v>15</v>
      </c>
      <c r="O66" s="226" t="s">
        <v>15</v>
      </c>
      <c r="P66" s="226" t="s">
        <v>15</v>
      </c>
      <c r="Q66" s="226">
        <v>0.666666666666667</v>
      </c>
      <c r="R66" s="226">
        <v>0.333333333333333</v>
      </c>
      <c r="S66" s="226">
        <v>0.333333333333333</v>
      </c>
      <c r="T66" s="226">
        <v>1.0</v>
      </c>
      <c r="U66" s="226">
        <v>0.333333333333333</v>
      </c>
      <c r="V66" s="226">
        <v>0.333333333333333</v>
      </c>
      <c r="W66" s="226">
        <v>0.333333333333333</v>
      </c>
      <c r="X66" s="227"/>
    </row>
    <row r="67">
      <c r="A67" s="224" t="s">
        <v>695</v>
      </c>
      <c r="B67" s="226">
        <v>1.0</v>
      </c>
      <c r="C67" s="226">
        <v>1.0</v>
      </c>
      <c r="D67" s="226">
        <v>1.0</v>
      </c>
      <c r="E67" s="226">
        <v>0.333333333333333</v>
      </c>
      <c r="F67" s="226">
        <v>0.916666666666667</v>
      </c>
      <c r="G67" s="226">
        <v>0.333333333333333</v>
      </c>
      <c r="H67" s="226">
        <v>0.916666666666667</v>
      </c>
      <c r="I67" s="226">
        <v>0.916666666666667</v>
      </c>
      <c r="J67" s="226">
        <v>1.0</v>
      </c>
      <c r="K67" s="226">
        <v>1.0</v>
      </c>
      <c r="L67" s="226">
        <v>1.0</v>
      </c>
      <c r="M67" s="226">
        <v>1.0</v>
      </c>
      <c r="N67" s="226" t="s">
        <v>15</v>
      </c>
      <c r="O67" s="226" t="s">
        <v>15</v>
      </c>
      <c r="P67" s="226" t="s">
        <v>15</v>
      </c>
      <c r="Q67" s="226">
        <v>0.5</v>
      </c>
      <c r="R67" s="226">
        <v>1.0</v>
      </c>
      <c r="S67" s="226">
        <v>0.75</v>
      </c>
      <c r="T67" s="226">
        <v>0.333333333333333</v>
      </c>
      <c r="U67" s="226">
        <v>0.75</v>
      </c>
      <c r="V67" s="226">
        <v>0.75</v>
      </c>
      <c r="W67" s="226">
        <v>0.916666666666667</v>
      </c>
      <c r="X67" s="227"/>
    </row>
    <row r="68">
      <c r="A68" s="224" t="s">
        <v>696</v>
      </c>
      <c r="B68" s="225">
        <v>0.333333333333333</v>
      </c>
      <c r="C68" s="225">
        <v>1.0</v>
      </c>
      <c r="D68" s="225">
        <v>1.0</v>
      </c>
      <c r="E68" s="225">
        <v>1.0</v>
      </c>
      <c r="F68" s="225">
        <v>1.0</v>
      </c>
      <c r="G68" s="225">
        <v>1.0</v>
      </c>
      <c r="H68" s="225">
        <v>0.333333333333333</v>
      </c>
      <c r="I68" s="225">
        <v>1.0</v>
      </c>
      <c r="J68" s="226">
        <v>1.0</v>
      </c>
      <c r="K68" s="226">
        <v>1.0</v>
      </c>
      <c r="L68" s="225">
        <v>1.0</v>
      </c>
      <c r="M68" s="225">
        <v>0.333333333333333</v>
      </c>
      <c r="N68" s="226" t="s">
        <v>15</v>
      </c>
      <c r="O68" s="226" t="s">
        <v>15</v>
      </c>
      <c r="P68" s="226" t="s">
        <v>15</v>
      </c>
      <c r="Q68" s="226">
        <v>0.666666666666667</v>
      </c>
      <c r="R68" s="226">
        <v>0.333333333333333</v>
      </c>
      <c r="S68" s="226">
        <v>0.333333333333333</v>
      </c>
      <c r="T68" s="226">
        <v>1.0</v>
      </c>
      <c r="U68" s="226">
        <v>0.333333333333333</v>
      </c>
      <c r="V68" s="226">
        <v>1.0</v>
      </c>
      <c r="W68" s="226">
        <v>0.333333333333333</v>
      </c>
      <c r="X68" s="227"/>
    </row>
    <row r="69">
      <c r="A69" s="224" t="s">
        <v>697</v>
      </c>
      <c r="B69" s="225">
        <v>0.0833333333333333</v>
      </c>
      <c r="C69" s="225">
        <v>1.0</v>
      </c>
      <c r="D69" s="225">
        <v>1.0</v>
      </c>
      <c r="E69" s="225">
        <v>1.0</v>
      </c>
      <c r="F69" s="225">
        <v>1.0</v>
      </c>
      <c r="G69" s="225">
        <v>1.0</v>
      </c>
      <c r="H69" s="225">
        <v>0.333333333333333</v>
      </c>
      <c r="I69" s="225">
        <v>0.75</v>
      </c>
      <c r="J69" s="226">
        <v>0.333333333333333</v>
      </c>
      <c r="K69" s="225">
        <v>1.0</v>
      </c>
      <c r="L69" s="226">
        <v>0.333333333333333</v>
      </c>
      <c r="M69" s="225">
        <v>1.0</v>
      </c>
      <c r="N69" s="226" t="s">
        <v>15</v>
      </c>
      <c r="O69" s="226" t="s">
        <v>15</v>
      </c>
      <c r="P69" s="226" t="s">
        <v>15</v>
      </c>
      <c r="Q69" s="226">
        <v>0.166666666666667</v>
      </c>
      <c r="R69" s="226">
        <v>0.0833333333333333</v>
      </c>
      <c r="S69" s="226">
        <v>0.0833333333333333</v>
      </c>
      <c r="T69" s="226">
        <v>0.333333333333333</v>
      </c>
      <c r="U69" s="226">
        <v>0.0833333333333333</v>
      </c>
      <c r="V69" s="226">
        <v>0.333333333333333</v>
      </c>
      <c r="W69" s="226">
        <v>0.0833333333333333</v>
      </c>
      <c r="X69" s="227"/>
    </row>
    <row r="70">
      <c r="A70" s="224" t="s">
        <v>698</v>
      </c>
      <c r="B70" s="225" t="s">
        <v>15</v>
      </c>
      <c r="C70" s="225" t="s">
        <v>15</v>
      </c>
      <c r="D70" s="225" t="s">
        <v>15</v>
      </c>
      <c r="E70" s="226" t="s">
        <v>15</v>
      </c>
      <c r="F70" s="226" t="s">
        <v>15</v>
      </c>
      <c r="G70" s="226" t="s">
        <v>15</v>
      </c>
      <c r="H70" s="225" t="s">
        <v>15</v>
      </c>
      <c r="I70" s="226" t="s">
        <v>15</v>
      </c>
      <c r="J70" s="226" t="s">
        <v>15</v>
      </c>
      <c r="K70" s="225" t="s">
        <v>15</v>
      </c>
      <c r="L70" s="225" t="s">
        <v>15</v>
      </c>
      <c r="M70" s="226" t="s">
        <v>15</v>
      </c>
      <c r="N70" s="226" t="s">
        <v>15</v>
      </c>
      <c r="O70" s="226" t="s">
        <v>15</v>
      </c>
      <c r="P70" s="226" t="s">
        <v>15</v>
      </c>
      <c r="Q70" s="226" t="s">
        <v>15</v>
      </c>
      <c r="R70" s="226" t="s">
        <v>15</v>
      </c>
      <c r="S70" s="226" t="s">
        <v>15</v>
      </c>
      <c r="T70" s="226" t="s">
        <v>15</v>
      </c>
      <c r="U70" s="226" t="s">
        <v>15</v>
      </c>
      <c r="V70" s="226" t="s">
        <v>15</v>
      </c>
      <c r="W70" s="226" t="s">
        <v>15</v>
      </c>
      <c r="X70" s="227"/>
    </row>
    <row r="71">
      <c r="A71" s="224" t="s">
        <v>699</v>
      </c>
      <c r="B71" s="226" t="s">
        <v>15</v>
      </c>
      <c r="C71" s="226" t="s">
        <v>15</v>
      </c>
      <c r="D71" s="226" t="s">
        <v>15</v>
      </c>
      <c r="E71" s="226" t="s">
        <v>15</v>
      </c>
      <c r="F71" s="226" t="s">
        <v>15</v>
      </c>
      <c r="G71" s="226" t="s">
        <v>15</v>
      </c>
      <c r="H71" s="226" t="s">
        <v>15</v>
      </c>
      <c r="I71" s="226" t="s">
        <v>15</v>
      </c>
      <c r="J71" s="226" t="s">
        <v>15</v>
      </c>
      <c r="K71" s="226" t="s">
        <v>15</v>
      </c>
      <c r="L71" s="226" t="s">
        <v>15</v>
      </c>
      <c r="M71" s="226" t="s">
        <v>15</v>
      </c>
      <c r="N71" s="226" t="s">
        <v>15</v>
      </c>
      <c r="O71" s="226" t="s">
        <v>15</v>
      </c>
      <c r="P71" s="226" t="s">
        <v>15</v>
      </c>
      <c r="Q71" s="226" t="s">
        <v>15</v>
      </c>
      <c r="R71" s="226" t="s">
        <v>15</v>
      </c>
      <c r="S71" s="226" t="s">
        <v>15</v>
      </c>
      <c r="T71" s="226" t="s">
        <v>15</v>
      </c>
      <c r="U71" s="226" t="s">
        <v>15</v>
      </c>
      <c r="V71" s="226" t="s">
        <v>15</v>
      </c>
      <c r="W71" s="226" t="s">
        <v>15</v>
      </c>
      <c r="X71" s="227"/>
    </row>
    <row r="72">
      <c r="A72" s="224" t="s">
        <v>700</v>
      </c>
      <c r="B72" s="226" t="s">
        <v>15</v>
      </c>
      <c r="C72" s="226" t="s">
        <v>15</v>
      </c>
      <c r="D72" s="226" t="s">
        <v>15</v>
      </c>
      <c r="E72" s="226" t="s">
        <v>15</v>
      </c>
      <c r="F72" s="226" t="s">
        <v>15</v>
      </c>
      <c r="G72" s="226" t="s">
        <v>15</v>
      </c>
      <c r="H72" s="226" t="s">
        <v>15</v>
      </c>
      <c r="I72" s="226" t="s">
        <v>15</v>
      </c>
      <c r="J72" s="226" t="s">
        <v>15</v>
      </c>
      <c r="K72" s="226" t="s">
        <v>15</v>
      </c>
      <c r="L72" s="226" t="s">
        <v>15</v>
      </c>
      <c r="M72" s="226" t="s">
        <v>15</v>
      </c>
      <c r="N72" s="226" t="s">
        <v>15</v>
      </c>
      <c r="O72" s="226" t="s">
        <v>15</v>
      </c>
      <c r="P72" s="226" t="s">
        <v>15</v>
      </c>
      <c r="Q72" s="226" t="s">
        <v>15</v>
      </c>
      <c r="R72" s="226" t="s">
        <v>15</v>
      </c>
      <c r="S72" s="226" t="s">
        <v>15</v>
      </c>
      <c r="T72" s="226" t="s">
        <v>15</v>
      </c>
      <c r="U72" s="226" t="s">
        <v>15</v>
      </c>
      <c r="V72" s="226" t="s">
        <v>15</v>
      </c>
      <c r="W72" s="226" t="s">
        <v>15</v>
      </c>
      <c r="X72" s="227"/>
    </row>
    <row r="73">
      <c r="A73" s="224" t="s">
        <v>701</v>
      </c>
      <c r="B73" s="226">
        <v>0.166666666666667</v>
      </c>
      <c r="C73" s="226">
        <v>0.75</v>
      </c>
      <c r="D73" s="226">
        <v>1.0</v>
      </c>
      <c r="E73" s="226">
        <v>1.0</v>
      </c>
      <c r="F73" s="226">
        <v>0.3</v>
      </c>
      <c r="G73" s="226">
        <v>1.0</v>
      </c>
      <c r="H73" s="226">
        <v>0.766666666666667</v>
      </c>
      <c r="I73" s="226">
        <v>1.0</v>
      </c>
      <c r="J73" s="226">
        <v>0.666666666666667</v>
      </c>
      <c r="K73" s="226">
        <v>0.5</v>
      </c>
      <c r="L73" s="226">
        <v>0.666666666666667</v>
      </c>
      <c r="M73" s="226">
        <v>0.166666666666667</v>
      </c>
      <c r="N73" s="226" t="s">
        <v>15</v>
      </c>
      <c r="O73" s="226" t="s">
        <v>15</v>
      </c>
      <c r="P73" s="226" t="s">
        <v>15</v>
      </c>
      <c r="Q73" s="226">
        <v>1.0</v>
      </c>
      <c r="R73" s="226">
        <v>0.933333333333333</v>
      </c>
      <c r="S73" s="226">
        <v>0.0722222222222222</v>
      </c>
      <c r="T73" s="226">
        <v>0.194444444444444</v>
      </c>
      <c r="U73" s="226">
        <v>0.194444444444444</v>
      </c>
      <c r="V73" s="226">
        <v>0.75</v>
      </c>
      <c r="W73" s="226">
        <v>0.555555555555556</v>
      </c>
      <c r="X73" s="227"/>
    </row>
    <row r="74">
      <c r="A74" s="224" t="s">
        <v>702</v>
      </c>
      <c r="B74" s="226">
        <v>0.0833333333333333</v>
      </c>
      <c r="C74" s="226">
        <v>0.75</v>
      </c>
      <c r="D74" s="226">
        <v>1.0</v>
      </c>
      <c r="E74" s="226">
        <v>0.416666666666667</v>
      </c>
      <c r="F74" s="226">
        <v>0.683333333333333</v>
      </c>
      <c r="G74" s="226">
        <v>0.416666666666667</v>
      </c>
      <c r="H74" s="226">
        <v>0.233333333333333</v>
      </c>
      <c r="I74" s="226">
        <v>1.0</v>
      </c>
      <c r="J74" s="226">
        <v>0.333333333333333</v>
      </c>
      <c r="K74" s="226">
        <v>1.0</v>
      </c>
      <c r="L74" s="226">
        <v>0.333333333333333</v>
      </c>
      <c r="M74" s="226">
        <v>0.0833333333333333</v>
      </c>
      <c r="N74" s="226" t="s">
        <v>15</v>
      </c>
      <c r="O74" s="226" t="s">
        <v>15</v>
      </c>
      <c r="P74" s="226" t="s">
        <v>15</v>
      </c>
      <c r="Q74" s="226">
        <v>0.933333333333333</v>
      </c>
      <c r="R74" s="226">
        <v>1.0</v>
      </c>
      <c r="S74" s="226">
        <v>0.713888888888889</v>
      </c>
      <c r="T74" s="226">
        <v>0.802777777777778</v>
      </c>
      <c r="U74" s="226">
        <v>0.919444444444444</v>
      </c>
      <c r="V74" s="226">
        <v>0.136111111111111</v>
      </c>
      <c r="W74" s="226">
        <v>0.102777777777778</v>
      </c>
      <c r="X74" s="227"/>
    </row>
    <row r="75">
      <c r="A75" s="224" t="s">
        <v>703</v>
      </c>
      <c r="B75" s="226">
        <v>0.0833333333333333</v>
      </c>
      <c r="C75" s="226">
        <v>0.916666666666667</v>
      </c>
      <c r="D75" s="226">
        <v>1.0</v>
      </c>
      <c r="E75" s="226">
        <v>0.75</v>
      </c>
      <c r="F75" s="226">
        <v>0.95</v>
      </c>
      <c r="G75" s="226">
        <v>0.916666666666667</v>
      </c>
      <c r="H75" s="226">
        <v>0.95</v>
      </c>
      <c r="I75" s="226">
        <v>0.233333333333333</v>
      </c>
      <c r="J75" s="226">
        <v>0.333333333333333</v>
      </c>
      <c r="K75" s="226">
        <v>0.75</v>
      </c>
      <c r="L75" s="226">
        <v>0.333333333333333</v>
      </c>
      <c r="M75" s="226">
        <v>0.0833333333333333</v>
      </c>
      <c r="N75" s="226" t="s">
        <v>15</v>
      </c>
      <c r="O75" s="226" t="s">
        <v>15</v>
      </c>
      <c r="P75" s="226" t="s">
        <v>15</v>
      </c>
      <c r="Q75" s="226">
        <v>0.0722222222222222</v>
      </c>
      <c r="R75" s="226">
        <v>0.713888888888889</v>
      </c>
      <c r="S75" s="226">
        <v>1.0</v>
      </c>
      <c r="T75" s="226">
        <v>0.0333333333333333</v>
      </c>
      <c r="U75" s="226">
        <v>0.0166666666666667</v>
      </c>
      <c r="V75" s="226">
        <v>0.563888888888889</v>
      </c>
      <c r="W75" s="226">
        <v>0.497222222222222</v>
      </c>
      <c r="X75" s="227"/>
    </row>
    <row r="76">
      <c r="A76" s="224" t="s">
        <v>704</v>
      </c>
      <c r="B76" s="226">
        <v>0.333333333333333</v>
      </c>
      <c r="C76" s="226">
        <v>0.75</v>
      </c>
      <c r="D76" s="226">
        <v>1.0</v>
      </c>
      <c r="E76" s="226">
        <v>0.75</v>
      </c>
      <c r="F76" s="226">
        <v>0.95</v>
      </c>
      <c r="G76" s="226">
        <v>0.75</v>
      </c>
      <c r="H76" s="226">
        <v>1.0</v>
      </c>
      <c r="I76" s="226">
        <v>0.516666666666667</v>
      </c>
      <c r="J76" s="226">
        <v>1.0</v>
      </c>
      <c r="K76" s="226">
        <v>0.333333333333333</v>
      </c>
      <c r="L76" s="226">
        <v>1.0</v>
      </c>
      <c r="M76" s="226">
        <v>0.333333333333333</v>
      </c>
      <c r="N76" s="226" t="s">
        <v>15</v>
      </c>
      <c r="O76" s="226" t="s">
        <v>15</v>
      </c>
      <c r="P76" s="226" t="s">
        <v>15</v>
      </c>
      <c r="Q76" s="226">
        <v>0.194444444444444</v>
      </c>
      <c r="R76" s="226">
        <v>0.802777777777778</v>
      </c>
      <c r="S76" s="226">
        <v>0.0333333333333333</v>
      </c>
      <c r="T76" s="226">
        <v>1.0</v>
      </c>
      <c r="U76" s="226">
        <v>0.0166666666666667</v>
      </c>
      <c r="V76" s="226">
        <v>0.563888888888889</v>
      </c>
      <c r="W76" s="226">
        <v>0.419444444444444</v>
      </c>
      <c r="X76" s="227"/>
    </row>
    <row r="77">
      <c r="A77" s="224" t="s">
        <v>705</v>
      </c>
      <c r="B77" s="226">
        <v>0.0833333333333333</v>
      </c>
      <c r="C77" s="226">
        <v>0.75</v>
      </c>
      <c r="D77" s="226">
        <v>1.0</v>
      </c>
      <c r="E77" s="226">
        <v>0.75</v>
      </c>
      <c r="F77" s="226">
        <v>0.683333333333333</v>
      </c>
      <c r="G77" s="226">
        <v>0.916666666666667</v>
      </c>
      <c r="H77" s="226">
        <v>0.783333333333333</v>
      </c>
      <c r="I77" s="226">
        <v>0.233333333333333</v>
      </c>
      <c r="J77" s="226">
        <v>0.333333333333333</v>
      </c>
      <c r="K77" s="226">
        <v>0.75</v>
      </c>
      <c r="L77" s="226">
        <v>0.333333333333333</v>
      </c>
      <c r="M77" s="226">
        <v>0.0833333333333333</v>
      </c>
      <c r="N77" s="226" t="s">
        <v>15</v>
      </c>
      <c r="O77" s="226" t="s">
        <v>15</v>
      </c>
      <c r="P77" s="226" t="s">
        <v>15</v>
      </c>
      <c r="Q77" s="226">
        <v>0.194444444444444</v>
      </c>
      <c r="R77" s="226">
        <v>0.919444444444444</v>
      </c>
      <c r="S77" s="226">
        <v>0.0166666666666667</v>
      </c>
      <c r="T77" s="226">
        <v>0.0166666666666667</v>
      </c>
      <c r="U77" s="226">
        <v>1.0</v>
      </c>
      <c r="V77" s="226">
        <v>0.355555555555556</v>
      </c>
      <c r="W77" s="226">
        <v>0.297222222222222</v>
      </c>
      <c r="X77" s="227"/>
    </row>
    <row r="78">
      <c r="A78" s="224" t="s">
        <v>706</v>
      </c>
      <c r="B78" s="226">
        <v>0.333333333333333</v>
      </c>
      <c r="C78" s="226">
        <v>0.333333333333333</v>
      </c>
      <c r="D78" s="226">
        <v>0.333333333333333</v>
      </c>
      <c r="E78" s="226">
        <v>1.0</v>
      </c>
      <c r="F78" s="226">
        <v>0.0833333333333333</v>
      </c>
      <c r="G78" s="226">
        <v>1.0</v>
      </c>
      <c r="H78" s="226">
        <v>0.0833333333333333</v>
      </c>
      <c r="I78" s="226">
        <v>0.133333333333333</v>
      </c>
      <c r="J78" s="226">
        <v>0.333333333333333</v>
      </c>
      <c r="K78" s="226">
        <v>0.75</v>
      </c>
      <c r="L78" s="226">
        <v>1.0</v>
      </c>
      <c r="M78" s="226">
        <v>0.333333333333333</v>
      </c>
      <c r="N78" s="226" t="s">
        <v>15</v>
      </c>
      <c r="O78" s="226" t="s">
        <v>15</v>
      </c>
      <c r="P78" s="226" t="s">
        <v>15</v>
      </c>
      <c r="Q78" s="226">
        <v>0.75</v>
      </c>
      <c r="R78" s="226">
        <v>0.136111111111111</v>
      </c>
      <c r="S78" s="226">
        <v>0.563888888888889</v>
      </c>
      <c r="T78" s="226">
        <v>0.563888888888889</v>
      </c>
      <c r="U78" s="226">
        <v>0.355555555555556</v>
      </c>
      <c r="V78" s="226">
        <v>1.0</v>
      </c>
      <c r="W78" s="226">
        <v>0.0166666666666667</v>
      </c>
      <c r="X78" s="227"/>
    </row>
    <row r="79">
      <c r="A79" s="224" t="s">
        <v>707</v>
      </c>
      <c r="B79" s="226">
        <v>0.0833333333333333</v>
      </c>
      <c r="C79" s="226">
        <v>0.0833333333333333</v>
      </c>
      <c r="D79" s="226">
        <v>1.0</v>
      </c>
      <c r="E79" s="226">
        <v>1.0</v>
      </c>
      <c r="F79" s="226">
        <v>0.133333333333333</v>
      </c>
      <c r="G79" s="226">
        <v>0.416666666666667</v>
      </c>
      <c r="H79" s="226">
        <v>0.0166666666666667</v>
      </c>
      <c r="I79" s="226">
        <v>0.35</v>
      </c>
      <c r="J79" s="226">
        <v>0.333333333333333</v>
      </c>
      <c r="K79" s="226">
        <v>0.916666666666667</v>
      </c>
      <c r="L79" s="226">
        <v>0.333333333333333</v>
      </c>
      <c r="M79" s="226">
        <v>0.0833333333333333</v>
      </c>
      <c r="N79" s="226" t="s">
        <v>15</v>
      </c>
      <c r="O79" s="226" t="s">
        <v>15</v>
      </c>
      <c r="P79" s="226" t="s">
        <v>15</v>
      </c>
      <c r="Q79" s="226">
        <v>0.555555555555556</v>
      </c>
      <c r="R79" s="226">
        <v>0.102777777777778</v>
      </c>
      <c r="S79" s="226">
        <v>0.497222222222222</v>
      </c>
      <c r="T79" s="226">
        <v>0.419444444444444</v>
      </c>
      <c r="U79" s="226">
        <v>0.297222222222222</v>
      </c>
      <c r="V79" s="226">
        <v>0.0166666666666667</v>
      </c>
      <c r="W79" s="226">
        <v>1.0</v>
      </c>
      <c r="X79" s="227"/>
    </row>
    <row r="80">
      <c r="B80" s="223"/>
      <c r="C80" s="223"/>
      <c r="E80" s="223"/>
      <c r="F80" s="223"/>
      <c r="H80" s="223"/>
      <c r="J80" s="223"/>
    </row>
    <row r="81">
      <c r="E81" s="223"/>
      <c r="I81" s="223"/>
    </row>
    <row r="84">
      <c r="A84" s="9" t="s">
        <v>710</v>
      </c>
      <c r="B84" s="222" t="s">
        <v>686</v>
      </c>
      <c r="C84" s="222" t="s">
        <v>687</v>
      </c>
      <c r="D84" s="222" t="s">
        <v>688</v>
      </c>
      <c r="E84" s="222" t="s">
        <v>689</v>
      </c>
      <c r="F84" s="222" t="s">
        <v>690</v>
      </c>
      <c r="G84" s="222" t="s">
        <v>691</v>
      </c>
      <c r="H84" s="222" t="s">
        <v>692</v>
      </c>
      <c r="I84" s="222" t="s">
        <v>693</v>
      </c>
      <c r="J84" s="222" t="s">
        <v>694</v>
      </c>
      <c r="K84" s="222" t="s">
        <v>695</v>
      </c>
      <c r="L84" s="222" t="s">
        <v>696</v>
      </c>
      <c r="M84" s="222" t="s">
        <v>697</v>
      </c>
      <c r="N84" s="222" t="s">
        <v>698</v>
      </c>
      <c r="O84" s="222" t="s">
        <v>699</v>
      </c>
      <c r="P84" s="222" t="s">
        <v>700</v>
      </c>
      <c r="Q84" s="222" t="s">
        <v>701</v>
      </c>
      <c r="R84" s="222" t="s">
        <v>702</v>
      </c>
      <c r="S84" s="222" t="s">
        <v>703</v>
      </c>
      <c r="T84" s="222" t="s">
        <v>704</v>
      </c>
      <c r="U84" s="222" t="s">
        <v>705</v>
      </c>
      <c r="V84" s="222" t="s">
        <v>706</v>
      </c>
      <c r="W84" s="222" t="s">
        <v>707</v>
      </c>
    </row>
    <row r="85">
      <c r="A85" s="222" t="s">
        <v>686</v>
      </c>
      <c r="B85" s="223">
        <v>1.0</v>
      </c>
      <c r="C85" s="223">
        <v>-1.0</v>
      </c>
      <c r="D85" s="223">
        <v>-0.5</v>
      </c>
      <c r="E85" s="223">
        <v>-0.5</v>
      </c>
      <c r="F85" s="223">
        <v>-0.5</v>
      </c>
      <c r="G85" s="9">
        <v>0.5</v>
      </c>
      <c r="H85" s="223">
        <v>-1.0</v>
      </c>
      <c r="I85" s="223">
        <v>-0.4</v>
      </c>
      <c r="J85" s="9">
        <v>-1.0</v>
      </c>
      <c r="K85" s="223">
        <v>0.5</v>
      </c>
      <c r="L85" s="223">
        <v>1.0</v>
      </c>
      <c r="M85" s="223">
        <v>-1.0</v>
      </c>
      <c r="N85" s="9" t="s">
        <v>15</v>
      </c>
      <c r="O85" s="9" t="s">
        <v>15</v>
      </c>
      <c r="P85" s="9" t="s">
        <v>15</v>
      </c>
      <c r="Q85" s="9">
        <v>0.948683298050514</v>
      </c>
      <c r="R85" s="9">
        <v>1.0</v>
      </c>
      <c r="S85" s="9">
        <v>-1.0</v>
      </c>
      <c r="T85" s="9">
        <v>-0.8</v>
      </c>
      <c r="U85" s="9">
        <v>-1.0</v>
      </c>
      <c r="V85" s="9">
        <v>-0.8</v>
      </c>
      <c r="W85" s="9">
        <v>-1.0</v>
      </c>
    </row>
    <row r="86">
      <c r="A86" s="222" t="s">
        <v>687</v>
      </c>
      <c r="B86" s="9">
        <v>-1.0</v>
      </c>
      <c r="C86" s="223">
        <v>1.0</v>
      </c>
      <c r="D86" s="223">
        <v>-1.0</v>
      </c>
      <c r="E86" s="223">
        <v>-1.0</v>
      </c>
      <c r="F86" s="223">
        <v>0.8</v>
      </c>
      <c r="G86" s="223">
        <v>-0.5</v>
      </c>
      <c r="H86" s="223">
        <v>1.0</v>
      </c>
      <c r="I86" s="223">
        <v>0.5</v>
      </c>
      <c r="J86" s="9" t="s">
        <v>15</v>
      </c>
      <c r="K86" s="223">
        <v>-0.5</v>
      </c>
      <c r="L86" s="223">
        <v>-1.0</v>
      </c>
      <c r="M86" s="223">
        <v>1.0</v>
      </c>
      <c r="N86" s="9" t="s">
        <v>15</v>
      </c>
      <c r="O86" s="9" t="s">
        <v>15</v>
      </c>
      <c r="P86" s="9" t="s">
        <v>15</v>
      </c>
      <c r="Q86" s="9">
        <v>0.4</v>
      </c>
      <c r="R86" s="9">
        <v>-0.4</v>
      </c>
      <c r="S86" s="9">
        <v>-0.2</v>
      </c>
      <c r="T86" s="9">
        <v>0.4</v>
      </c>
      <c r="U86" s="9">
        <v>0.4</v>
      </c>
      <c r="V86" s="9">
        <v>0.8</v>
      </c>
      <c r="W86" s="9">
        <v>1.0</v>
      </c>
    </row>
    <row r="87">
      <c r="A87" s="222" t="s">
        <v>688</v>
      </c>
      <c r="B87" s="223">
        <v>-0.5</v>
      </c>
      <c r="C87" s="9">
        <v>-1.0</v>
      </c>
      <c r="D87" s="223">
        <v>1.0</v>
      </c>
      <c r="E87" s="223">
        <v>-1.0</v>
      </c>
      <c r="F87" s="223">
        <v>1.0</v>
      </c>
      <c r="G87" s="223">
        <v>0.5</v>
      </c>
      <c r="H87" s="223">
        <v>0.5</v>
      </c>
      <c r="I87" s="223">
        <v>1.0</v>
      </c>
      <c r="J87" s="9">
        <v>1.0</v>
      </c>
      <c r="K87" s="223">
        <v>0.5</v>
      </c>
      <c r="L87" s="223">
        <v>-0.5</v>
      </c>
      <c r="M87" s="223">
        <v>0.5</v>
      </c>
      <c r="N87" s="9" t="s">
        <v>15</v>
      </c>
      <c r="O87" s="9" t="s">
        <v>15</v>
      </c>
      <c r="P87" s="9" t="s">
        <v>15</v>
      </c>
      <c r="Q87" s="9">
        <v>0.0</v>
      </c>
      <c r="R87" s="9">
        <v>-0.5</v>
      </c>
      <c r="S87" s="9">
        <v>0.5</v>
      </c>
      <c r="T87" s="9">
        <v>-0.5</v>
      </c>
      <c r="U87" s="9">
        <v>0.5</v>
      </c>
      <c r="V87" s="9">
        <v>1.0</v>
      </c>
      <c r="W87" s="9">
        <v>0.5</v>
      </c>
    </row>
    <row r="88">
      <c r="A88" s="222" t="s">
        <v>689</v>
      </c>
      <c r="B88" s="223">
        <v>-0.5</v>
      </c>
      <c r="C88" s="223">
        <v>-1.0</v>
      </c>
      <c r="D88" s="9">
        <v>-1.0</v>
      </c>
      <c r="E88" s="223">
        <v>1.0</v>
      </c>
      <c r="F88" s="223">
        <v>-1.0</v>
      </c>
      <c r="G88" s="223">
        <v>1.0</v>
      </c>
      <c r="H88" s="223">
        <v>-0.5</v>
      </c>
      <c r="I88" s="223">
        <v>-0.4</v>
      </c>
      <c r="J88" s="9">
        <v>1.0</v>
      </c>
      <c r="K88" s="223">
        <v>1.0</v>
      </c>
      <c r="L88" s="223">
        <v>1.0</v>
      </c>
      <c r="M88" s="223">
        <v>0.5</v>
      </c>
      <c r="N88" s="9" t="s">
        <v>15</v>
      </c>
      <c r="O88" s="9" t="s">
        <v>15</v>
      </c>
      <c r="P88" s="9" t="s">
        <v>15</v>
      </c>
      <c r="Q88" s="9">
        <v>0.0</v>
      </c>
      <c r="R88" s="9">
        <v>-0.6</v>
      </c>
      <c r="S88" s="9">
        <v>-0.4</v>
      </c>
      <c r="T88" s="9">
        <v>-0.4</v>
      </c>
      <c r="U88" s="9">
        <v>-0.4</v>
      </c>
      <c r="V88" s="9">
        <v>0.0</v>
      </c>
      <c r="W88" s="9">
        <v>0.0</v>
      </c>
    </row>
    <row r="89">
      <c r="A89" s="222" t="s">
        <v>690</v>
      </c>
      <c r="B89" s="223">
        <v>-0.5</v>
      </c>
      <c r="C89" s="223">
        <v>0.8</v>
      </c>
      <c r="D89" s="223">
        <v>1.0</v>
      </c>
      <c r="E89" s="9">
        <v>-1.0</v>
      </c>
      <c r="F89" s="223">
        <v>1.0</v>
      </c>
      <c r="G89" s="223">
        <v>0.0</v>
      </c>
      <c r="H89" s="223">
        <v>0.8</v>
      </c>
      <c r="I89" s="223">
        <v>1.0</v>
      </c>
      <c r="J89" s="9">
        <v>1.0</v>
      </c>
      <c r="K89" s="223">
        <v>0.2</v>
      </c>
      <c r="L89" s="223">
        <v>-0.5</v>
      </c>
      <c r="M89" s="9">
        <v>0.5</v>
      </c>
      <c r="N89" s="9" t="s">
        <v>15</v>
      </c>
      <c r="O89" s="9" t="s">
        <v>15</v>
      </c>
      <c r="P89" s="9" t="s">
        <v>15</v>
      </c>
      <c r="Q89" s="9">
        <v>0.615587011251093</v>
      </c>
      <c r="R89" s="9">
        <v>-0.3</v>
      </c>
      <c r="S89" s="9">
        <v>-0.1</v>
      </c>
      <c r="T89" s="9">
        <v>0.1</v>
      </c>
      <c r="U89" s="9">
        <v>0.3</v>
      </c>
      <c r="V89" s="9">
        <v>0.9</v>
      </c>
      <c r="W89" s="9">
        <v>0.8</v>
      </c>
    </row>
    <row r="90">
      <c r="A90" s="222" t="s">
        <v>691</v>
      </c>
      <c r="B90" s="223">
        <v>0.5</v>
      </c>
      <c r="C90" s="223">
        <v>-0.5</v>
      </c>
      <c r="D90" s="223">
        <v>0.5</v>
      </c>
      <c r="E90" s="223">
        <v>1.0</v>
      </c>
      <c r="F90" s="9">
        <v>0.0</v>
      </c>
      <c r="G90" s="223">
        <v>1.0</v>
      </c>
      <c r="H90" s="223">
        <v>-0.6</v>
      </c>
      <c r="I90" s="223">
        <v>0.5</v>
      </c>
      <c r="J90" s="9">
        <v>1.0</v>
      </c>
      <c r="K90" s="223">
        <v>1.0</v>
      </c>
      <c r="L90" s="223">
        <v>0.5</v>
      </c>
      <c r="M90" s="9">
        <v>-0.5</v>
      </c>
      <c r="N90" s="9" t="s">
        <v>15</v>
      </c>
      <c r="O90" s="9" t="s">
        <v>15</v>
      </c>
      <c r="P90" s="9" t="s">
        <v>15</v>
      </c>
      <c r="Q90" s="9">
        <v>0.316227766016838</v>
      </c>
      <c r="R90" s="9">
        <v>0.6</v>
      </c>
      <c r="S90" s="9">
        <v>-0.2</v>
      </c>
      <c r="T90" s="9">
        <v>-0.4</v>
      </c>
      <c r="U90" s="9">
        <v>-0.2</v>
      </c>
      <c r="V90" s="9">
        <v>0.0</v>
      </c>
      <c r="W90" s="9">
        <v>-0.6</v>
      </c>
    </row>
    <row r="91">
      <c r="A91" s="222" t="s">
        <v>692</v>
      </c>
      <c r="B91" s="223">
        <v>-1.0</v>
      </c>
      <c r="C91" s="223">
        <v>1.0</v>
      </c>
      <c r="D91" s="223">
        <v>0.5</v>
      </c>
      <c r="E91" s="223">
        <v>-0.5</v>
      </c>
      <c r="F91" s="223">
        <v>0.8</v>
      </c>
      <c r="G91" s="9">
        <v>-0.6</v>
      </c>
      <c r="H91" s="223">
        <v>1.0</v>
      </c>
      <c r="I91" s="223">
        <v>0.6</v>
      </c>
      <c r="J91" s="9">
        <v>1.0</v>
      </c>
      <c r="K91" s="223">
        <v>-0.2</v>
      </c>
      <c r="L91" s="223">
        <v>-1.0</v>
      </c>
      <c r="M91" s="9">
        <v>1.0</v>
      </c>
      <c r="N91" s="9" t="s">
        <v>15</v>
      </c>
      <c r="O91" s="9" t="s">
        <v>15</v>
      </c>
      <c r="P91" s="9" t="s">
        <v>15</v>
      </c>
      <c r="Q91" s="9">
        <v>0.205195670417031</v>
      </c>
      <c r="R91" s="9">
        <v>-0.7</v>
      </c>
      <c r="S91" s="9">
        <v>-0.1</v>
      </c>
      <c r="T91" s="9">
        <v>0.0</v>
      </c>
      <c r="U91" s="9">
        <v>0.2</v>
      </c>
      <c r="V91" s="9">
        <v>0.9</v>
      </c>
      <c r="W91" s="9">
        <v>1.0</v>
      </c>
    </row>
    <row r="92">
      <c r="A92" s="222" t="s">
        <v>693</v>
      </c>
      <c r="B92" s="223">
        <v>-0.4</v>
      </c>
      <c r="C92" s="223">
        <v>0.5</v>
      </c>
      <c r="D92" s="223">
        <v>1.0</v>
      </c>
      <c r="E92" s="223">
        <v>-0.4</v>
      </c>
      <c r="F92" s="223">
        <v>1.0</v>
      </c>
      <c r="G92" s="223">
        <v>0.5</v>
      </c>
      <c r="H92" s="9">
        <v>0.6</v>
      </c>
      <c r="I92" s="223">
        <v>1.0</v>
      </c>
      <c r="J92" s="9">
        <v>0.5</v>
      </c>
      <c r="K92" s="223">
        <v>0.2</v>
      </c>
      <c r="L92" s="223">
        <v>-0.5</v>
      </c>
      <c r="M92" s="223">
        <v>0.4</v>
      </c>
      <c r="N92" s="9" t="s">
        <v>15</v>
      </c>
      <c r="O92" s="9" t="s">
        <v>15</v>
      </c>
      <c r="P92" s="9" t="s">
        <v>15</v>
      </c>
      <c r="Q92" s="9">
        <v>-0.0512989176042577</v>
      </c>
      <c r="R92" s="9">
        <v>0.0</v>
      </c>
      <c r="S92" s="9">
        <v>0.7</v>
      </c>
      <c r="T92" s="9">
        <v>0.4</v>
      </c>
      <c r="U92" s="9">
        <v>0.7</v>
      </c>
      <c r="V92" s="9">
        <v>0.8</v>
      </c>
      <c r="W92" s="9">
        <v>0.6</v>
      </c>
    </row>
    <row r="93">
      <c r="A93" s="222" t="s">
        <v>694</v>
      </c>
      <c r="B93" s="223">
        <v>-1.0</v>
      </c>
      <c r="C93" s="223" t="s">
        <v>15</v>
      </c>
      <c r="D93" s="223">
        <v>1.0</v>
      </c>
      <c r="E93" s="223">
        <v>1.0</v>
      </c>
      <c r="F93" s="223">
        <v>1.0</v>
      </c>
      <c r="G93" s="223">
        <v>1.0</v>
      </c>
      <c r="H93" s="223">
        <v>1.0</v>
      </c>
      <c r="I93" s="9">
        <v>0.5</v>
      </c>
      <c r="J93" s="9">
        <v>1.0</v>
      </c>
      <c r="K93" s="223">
        <v>1.0</v>
      </c>
      <c r="L93" s="223">
        <v>-1.0</v>
      </c>
      <c r="M93" s="9">
        <v>1.0</v>
      </c>
      <c r="N93" s="9" t="s">
        <v>15</v>
      </c>
      <c r="O93" s="9" t="s">
        <v>15</v>
      </c>
      <c r="P93" s="9" t="s">
        <v>15</v>
      </c>
      <c r="Q93" s="9">
        <v>-0.866025403784439</v>
      </c>
      <c r="R93" s="9">
        <v>-1.0</v>
      </c>
      <c r="S93" s="9">
        <v>1.0</v>
      </c>
      <c r="T93" s="9">
        <v>0.5</v>
      </c>
      <c r="U93" s="9">
        <v>1.0</v>
      </c>
      <c r="V93" s="9">
        <v>1.0</v>
      </c>
      <c r="W93" s="9">
        <v>1.0</v>
      </c>
    </row>
    <row r="94">
      <c r="A94" s="222" t="s">
        <v>695</v>
      </c>
      <c r="B94" s="9">
        <v>0.5</v>
      </c>
      <c r="C94" s="9">
        <v>-0.5</v>
      </c>
      <c r="D94" s="9">
        <v>0.5</v>
      </c>
      <c r="E94" s="9">
        <v>1.0</v>
      </c>
      <c r="F94" s="9">
        <v>0.2</v>
      </c>
      <c r="G94" s="9">
        <v>1.0</v>
      </c>
      <c r="H94" s="9">
        <v>-0.2</v>
      </c>
      <c r="I94" s="9">
        <v>0.2</v>
      </c>
      <c r="J94" s="9">
        <v>1.0</v>
      </c>
      <c r="K94" s="9">
        <v>1.0</v>
      </c>
      <c r="L94" s="9">
        <v>0.5</v>
      </c>
      <c r="M94" s="9">
        <v>-0.5</v>
      </c>
      <c r="N94" s="9" t="s">
        <v>15</v>
      </c>
      <c r="O94" s="9" t="s">
        <v>15</v>
      </c>
      <c r="P94" s="9" t="s">
        <v>15</v>
      </c>
      <c r="Q94" s="9">
        <v>0.632455532033676</v>
      </c>
      <c r="R94" s="9">
        <v>0.0</v>
      </c>
      <c r="S94" s="9">
        <v>-0.4</v>
      </c>
      <c r="T94" s="9">
        <v>-0.8</v>
      </c>
      <c r="U94" s="9">
        <v>-0.4</v>
      </c>
      <c r="V94" s="9">
        <v>0.4</v>
      </c>
      <c r="W94" s="9">
        <v>-0.2</v>
      </c>
    </row>
    <row r="95">
      <c r="A95" s="222" t="s">
        <v>696</v>
      </c>
      <c r="B95" s="223">
        <v>1.0</v>
      </c>
      <c r="C95" s="223">
        <v>-1.0</v>
      </c>
      <c r="D95" s="223">
        <v>-0.5</v>
      </c>
      <c r="E95" s="223">
        <v>1.0</v>
      </c>
      <c r="F95" s="223">
        <v>-0.5</v>
      </c>
      <c r="G95" s="223">
        <v>0.5</v>
      </c>
      <c r="H95" s="223">
        <v>-1.0</v>
      </c>
      <c r="I95" s="223">
        <v>-0.5</v>
      </c>
      <c r="J95" s="9">
        <v>-1.0</v>
      </c>
      <c r="K95" s="9">
        <v>0.5</v>
      </c>
      <c r="L95" s="223">
        <v>1.0</v>
      </c>
      <c r="M95" s="223">
        <v>-1.0</v>
      </c>
      <c r="N95" s="9" t="s">
        <v>15</v>
      </c>
      <c r="O95" s="9" t="s">
        <v>15</v>
      </c>
      <c r="P95" s="9" t="s">
        <v>15</v>
      </c>
      <c r="Q95" s="9">
        <v>0.866025403784439</v>
      </c>
      <c r="R95" s="9">
        <v>1.0</v>
      </c>
      <c r="S95" s="9">
        <v>-1.0</v>
      </c>
      <c r="T95" s="9">
        <v>-0.5</v>
      </c>
      <c r="U95" s="9">
        <v>-1.0</v>
      </c>
      <c r="V95" s="9">
        <v>-0.5</v>
      </c>
      <c r="W95" s="9">
        <v>-1.0</v>
      </c>
    </row>
    <row r="96">
      <c r="A96" s="222" t="s">
        <v>697</v>
      </c>
      <c r="B96" s="223">
        <v>-1.0</v>
      </c>
      <c r="C96" s="223">
        <v>1.0</v>
      </c>
      <c r="D96" s="223">
        <v>0.5</v>
      </c>
      <c r="E96" s="223">
        <v>0.5</v>
      </c>
      <c r="F96" s="223">
        <v>0.5</v>
      </c>
      <c r="G96" s="223">
        <v>-0.5</v>
      </c>
      <c r="H96" s="223">
        <v>1.0</v>
      </c>
      <c r="I96" s="223">
        <v>0.4</v>
      </c>
      <c r="J96" s="9">
        <v>1.0</v>
      </c>
      <c r="K96" s="223">
        <v>-0.5</v>
      </c>
      <c r="L96" s="9">
        <v>-1.0</v>
      </c>
      <c r="M96" s="223">
        <v>1.0</v>
      </c>
      <c r="N96" s="9" t="s">
        <v>15</v>
      </c>
      <c r="O96" s="9" t="s">
        <v>15</v>
      </c>
      <c r="P96" s="9" t="s">
        <v>15</v>
      </c>
      <c r="Q96" s="9">
        <v>-0.948683298050514</v>
      </c>
      <c r="R96" s="9">
        <v>-1.0</v>
      </c>
      <c r="S96" s="9">
        <v>1.0</v>
      </c>
      <c r="T96" s="9">
        <v>0.8</v>
      </c>
      <c r="U96" s="9">
        <v>1.0</v>
      </c>
      <c r="V96" s="9">
        <v>0.8</v>
      </c>
      <c r="W96" s="9">
        <v>1.0</v>
      </c>
    </row>
    <row r="97">
      <c r="A97" s="222" t="s">
        <v>698</v>
      </c>
      <c r="B97" s="223" t="s">
        <v>15</v>
      </c>
      <c r="C97" s="223" t="s">
        <v>15</v>
      </c>
      <c r="D97" s="223" t="s">
        <v>15</v>
      </c>
      <c r="E97" s="9" t="s">
        <v>15</v>
      </c>
      <c r="F97" s="9" t="s">
        <v>15</v>
      </c>
      <c r="G97" s="9" t="s">
        <v>15</v>
      </c>
      <c r="H97" s="223" t="s">
        <v>15</v>
      </c>
      <c r="I97" s="9" t="s">
        <v>15</v>
      </c>
      <c r="J97" s="9" t="s">
        <v>15</v>
      </c>
      <c r="K97" s="223" t="s">
        <v>15</v>
      </c>
      <c r="L97" s="223" t="s">
        <v>15</v>
      </c>
      <c r="M97" s="9" t="s">
        <v>15</v>
      </c>
      <c r="N97" s="9" t="s">
        <v>15</v>
      </c>
      <c r="O97" s="9" t="s">
        <v>15</v>
      </c>
      <c r="P97" s="9" t="s">
        <v>15</v>
      </c>
      <c r="Q97" s="9" t="s">
        <v>15</v>
      </c>
      <c r="R97" s="9" t="s">
        <v>15</v>
      </c>
      <c r="S97" s="9" t="s">
        <v>15</v>
      </c>
      <c r="T97" s="9" t="s">
        <v>15</v>
      </c>
      <c r="U97" s="9" t="s">
        <v>15</v>
      </c>
      <c r="V97" s="9" t="s">
        <v>15</v>
      </c>
      <c r="W97" s="9" t="s">
        <v>15</v>
      </c>
    </row>
    <row r="98">
      <c r="A98" s="222" t="s">
        <v>699</v>
      </c>
      <c r="B98" s="9" t="s">
        <v>15</v>
      </c>
      <c r="C98" s="9" t="s">
        <v>15</v>
      </c>
      <c r="D98" s="9" t="s">
        <v>15</v>
      </c>
      <c r="E98" s="9" t="s">
        <v>15</v>
      </c>
      <c r="F98" s="9" t="s">
        <v>15</v>
      </c>
      <c r="G98" s="9" t="s">
        <v>15</v>
      </c>
      <c r="H98" s="9" t="s">
        <v>15</v>
      </c>
      <c r="I98" s="9" t="s">
        <v>15</v>
      </c>
      <c r="J98" s="9" t="s">
        <v>15</v>
      </c>
      <c r="K98" s="9" t="s">
        <v>15</v>
      </c>
      <c r="L98" s="9" t="s">
        <v>15</v>
      </c>
      <c r="M98" s="9" t="s">
        <v>15</v>
      </c>
      <c r="N98" s="9" t="s">
        <v>15</v>
      </c>
      <c r="O98" s="9" t="s">
        <v>15</v>
      </c>
      <c r="P98" s="9" t="s">
        <v>15</v>
      </c>
      <c r="Q98" s="9" t="s">
        <v>15</v>
      </c>
      <c r="R98" s="9" t="s">
        <v>15</v>
      </c>
      <c r="S98" s="9" t="s">
        <v>15</v>
      </c>
      <c r="T98" s="9" t="s">
        <v>15</v>
      </c>
      <c r="U98" s="9" t="s">
        <v>15</v>
      </c>
      <c r="V98" s="9" t="s">
        <v>15</v>
      </c>
      <c r="W98" s="9" t="s">
        <v>15</v>
      </c>
    </row>
    <row r="99">
      <c r="A99" s="222" t="s">
        <v>700</v>
      </c>
      <c r="B99" s="9" t="s">
        <v>15</v>
      </c>
      <c r="C99" s="9" t="s">
        <v>15</v>
      </c>
      <c r="D99" s="9" t="s">
        <v>15</v>
      </c>
      <c r="E99" s="9" t="s">
        <v>15</v>
      </c>
      <c r="F99" s="9" t="s">
        <v>15</v>
      </c>
      <c r="G99" s="9" t="s">
        <v>15</v>
      </c>
      <c r="H99" s="9" t="s">
        <v>15</v>
      </c>
      <c r="I99" s="9" t="s">
        <v>15</v>
      </c>
      <c r="J99" s="9" t="s">
        <v>15</v>
      </c>
      <c r="K99" s="9" t="s">
        <v>15</v>
      </c>
      <c r="L99" s="9" t="s">
        <v>15</v>
      </c>
      <c r="M99" s="9" t="s">
        <v>15</v>
      </c>
      <c r="N99" s="9" t="s">
        <v>15</v>
      </c>
      <c r="O99" s="9" t="s">
        <v>15</v>
      </c>
      <c r="P99" s="9" t="s">
        <v>15</v>
      </c>
      <c r="Q99" s="9" t="s">
        <v>15</v>
      </c>
      <c r="R99" s="9" t="s">
        <v>15</v>
      </c>
      <c r="S99" s="9" t="s">
        <v>15</v>
      </c>
      <c r="T99" s="9" t="s">
        <v>15</v>
      </c>
      <c r="U99" s="9" t="s">
        <v>15</v>
      </c>
      <c r="V99" s="9" t="s">
        <v>15</v>
      </c>
      <c r="W99" s="9" t="s">
        <v>15</v>
      </c>
    </row>
    <row r="100">
      <c r="A100" s="222" t="s">
        <v>701</v>
      </c>
      <c r="B100" s="9">
        <v>0.948683298050514</v>
      </c>
      <c r="C100" s="9">
        <v>0.4</v>
      </c>
      <c r="D100" s="9">
        <v>0.0</v>
      </c>
      <c r="E100" s="9">
        <v>0.0</v>
      </c>
      <c r="F100" s="9">
        <v>0.615587011251093</v>
      </c>
      <c r="G100" s="9">
        <v>0.316227766016838</v>
      </c>
      <c r="H100" s="9">
        <v>0.205195670417031</v>
      </c>
      <c r="I100" s="9">
        <v>-0.0512989176042577</v>
      </c>
      <c r="J100" s="9">
        <v>-0.866025403784439</v>
      </c>
      <c r="K100" s="9">
        <v>0.632455532033676</v>
      </c>
      <c r="L100" s="9">
        <v>0.866025403784439</v>
      </c>
      <c r="M100" s="9">
        <v>-0.948683298050514</v>
      </c>
      <c r="N100" s="9" t="s">
        <v>15</v>
      </c>
      <c r="O100" s="9" t="s">
        <v>15</v>
      </c>
      <c r="P100" s="9" t="s">
        <v>15</v>
      </c>
      <c r="Q100" s="9">
        <v>1.0</v>
      </c>
      <c r="R100" s="9">
        <v>0.0579771035652448</v>
      </c>
      <c r="S100" s="9">
        <v>-0.811679449913428</v>
      </c>
      <c r="T100" s="9">
        <v>-0.637748139217693</v>
      </c>
      <c r="U100" s="9">
        <v>-0.637748139217693</v>
      </c>
      <c r="V100" s="9">
        <v>-0.173931310695735</v>
      </c>
      <c r="W100" s="9">
        <v>-0.318874069608847</v>
      </c>
    </row>
    <row r="101">
      <c r="A101" s="222" t="s">
        <v>702</v>
      </c>
      <c r="B101" s="9">
        <v>1.0</v>
      </c>
      <c r="C101" s="9">
        <v>-0.4</v>
      </c>
      <c r="D101" s="9">
        <v>-0.5</v>
      </c>
      <c r="E101" s="9">
        <v>-0.6</v>
      </c>
      <c r="F101" s="9">
        <v>-0.3</v>
      </c>
      <c r="G101" s="9">
        <v>0.6</v>
      </c>
      <c r="H101" s="9">
        <v>-0.7</v>
      </c>
      <c r="I101" s="9">
        <v>0.0</v>
      </c>
      <c r="J101" s="9">
        <v>-1.0</v>
      </c>
      <c r="K101" s="9">
        <v>0.0</v>
      </c>
      <c r="L101" s="9">
        <v>1.0</v>
      </c>
      <c r="M101" s="9">
        <v>-1.0</v>
      </c>
      <c r="N101" s="9" t="s">
        <v>15</v>
      </c>
      <c r="O101" s="9" t="s">
        <v>15</v>
      </c>
      <c r="P101" s="9" t="s">
        <v>15</v>
      </c>
      <c r="Q101" s="9">
        <v>0.0579771035652448</v>
      </c>
      <c r="R101" s="9">
        <v>1.0</v>
      </c>
      <c r="S101" s="9">
        <v>0.2</v>
      </c>
      <c r="T101" s="9">
        <v>0.142857142857143</v>
      </c>
      <c r="U101" s="9">
        <v>0.0857142857142857</v>
      </c>
      <c r="V101" s="9">
        <v>-0.714285714285714</v>
      </c>
      <c r="W101" s="9">
        <v>-0.771428571428572</v>
      </c>
    </row>
    <row r="102">
      <c r="A102" s="222" t="s">
        <v>703</v>
      </c>
      <c r="B102" s="9">
        <v>-1.0</v>
      </c>
      <c r="C102" s="9">
        <v>-0.2</v>
      </c>
      <c r="D102" s="9">
        <v>0.5</v>
      </c>
      <c r="E102" s="9">
        <v>-0.4</v>
      </c>
      <c r="F102" s="9">
        <v>-0.1</v>
      </c>
      <c r="G102" s="9">
        <v>-0.2</v>
      </c>
      <c r="H102" s="9">
        <v>-0.1</v>
      </c>
      <c r="I102" s="9">
        <v>0.7</v>
      </c>
      <c r="J102" s="9">
        <v>1.0</v>
      </c>
      <c r="K102" s="9">
        <v>-0.4</v>
      </c>
      <c r="L102" s="9">
        <v>-1.0</v>
      </c>
      <c r="M102" s="9">
        <v>1.0</v>
      </c>
      <c r="N102" s="9" t="s">
        <v>15</v>
      </c>
      <c r="O102" s="9" t="s">
        <v>15</v>
      </c>
      <c r="P102" s="9" t="s">
        <v>15</v>
      </c>
      <c r="Q102" s="9">
        <v>-0.811679449913428</v>
      </c>
      <c r="R102" s="9">
        <v>0.2</v>
      </c>
      <c r="S102" s="9">
        <v>1.0</v>
      </c>
      <c r="T102" s="9">
        <v>0.885714285714286</v>
      </c>
      <c r="U102" s="9">
        <v>0.942857142857143</v>
      </c>
      <c r="V102" s="9">
        <v>0.314285714285714</v>
      </c>
      <c r="W102" s="9">
        <v>0.371428571428571</v>
      </c>
    </row>
    <row r="103">
      <c r="A103" s="222" t="s">
        <v>704</v>
      </c>
      <c r="B103" s="9">
        <v>-0.8</v>
      </c>
      <c r="C103" s="9">
        <v>0.4</v>
      </c>
      <c r="D103" s="9">
        <v>-0.5</v>
      </c>
      <c r="E103" s="9">
        <v>-0.4</v>
      </c>
      <c r="F103" s="9">
        <v>0.1</v>
      </c>
      <c r="G103" s="9">
        <v>-0.4</v>
      </c>
      <c r="H103" s="9">
        <v>0.0</v>
      </c>
      <c r="I103" s="9">
        <v>0.4</v>
      </c>
      <c r="J103" s="9">
        <v>0.5</v>
      </c>
      <c r="K103" s="9">
        <v>-0.8</v>
      </c>
      <c r="L103" s="9">
        <v>-0.5</v>
      </c>
      <c r="M103" s="9">
        <v>0.8</v>
      </c>
      <c r="N103" s="9" t="s">
        <v>15</v>
      </c>
      <c r="O103" s="9" t="s">
        <v>15</v>
      </c>
      <c r="P103" s="9" t="s">
        <v>15</v>
      </c>
      <c r="Q103" s="9">
        <v>-0.637748139217693</v>
      </c>
      <c r="R103" s="9">
        <v>0.142857142857143</v>
      </c>
      <c r="S103" s="9">
        <v>0.885714285714286</v>
      </c>
      <c r="T103" s="9">
        <v>1.0</v>
      </c>
      <c r="U103" s="9">
        <v>0.942857142857143</v>
      </c>
      <c r="V103" s="9">
        <v>0.314285714285714</v>
      </c>
      <c r="W103" s="9">
        <v>0.428571428571429</v>
      </c>
    </row>
    <row r="104">
      <c r="A104" s="222" t="s">
        <v>705</v>
      </c>
      <c r="B104" s="9">
        <v>-1.0</v>
      </c>
      <c r="C104" s="9">
        <v>0.4</v>
      </c>
      <c r="D104" s="9">
        <v>0.5</v>
      </c>
      <c r="E104" s="9">
        <v>-0.4</v>
      </c>
      <c r="F104" s="9">
        <v>0.3</v>
      </c>
      <c r="G104" s="9">
        <v>-0.2</v>
      </c>
      <c r="H104" s="9">
        <v>0.2</v>
      </c>
      <c r="I104" s="9">
        <v>0.7</v>
      </c>
      <c r="J104" s="9">
        <v>1.0</v>
      </c>
      <c r="K104" s="9">
        <v>-0.4</v>
      </c>
      <c r="L104" s="9">
        <v>-1.0</v>
      </c>
      <c r="M104" s="9">
        <v>1.0</v>
      </c>
      <c r="N104" s="9" t="s">
        <v>15</v>
      </c>
      <c r="O104" s="9" t="s">
        <v>15</v>
      </c>
      <c r="P104" s="9" t="s">
        <v>15</v>
      </c>
      <c r="Q104" s="9">
        <v>-0.637748139217693</v>
      </c>
      <c r="R104" s="9">
        <v>0.0857142857142857</v>
      </c>
      <c r="S104" s="9">
        <v>0.942857142857143</v>
      </c>
      <c r="T104" s="9">
        <v>0.942857142857143</v>
      </c>
      <c r="U104" s="9">
        <v>1.0</v>
      </c>
      <c r="V104" s="9">
        <v>0.485714285714286</v>
      </c>
      <c r="W104" s="9">
        <v>0.542857142857143</v>
      </c>
    </row>
    <row r="105">
      <c r="A105" s="222" t="s">
        <v>706</v>
      </c>
      <c r="B105" s="9">
        <v>-0.8</v>
      </c>
      <c r="C105" s="9">
        <v>0.8</v>
      </c>
      <c r="D105" s="9">
        <v>1.0</v>
      </c>
      <c r="E105" s="9">
        <v>0.0</v>
      </c>
      <c r="F105" s="9">
        <v>0.9</v>
      </c>
      <c r="G105" s="9">
        <v>0.0</v>
      </c>
      <c r="H105" s="9">
        <v>0.9</v>
      </c>
      <c r="I105" s="9">
        <v>0.8</v>
      </c>
      <c r="J105" s="9">
        <v>1.0</v>
      </c>
      <c r="K105" s="9">
        <v>0.4</v>
      </c>
      <c r="L105" s="9">
        <v>-0.5</v>
      </c>
      <c r="M105" s="9">
        <v>0.8</v>
      </c>
      <c r="N105" s="9" t="s">
        <v>15</v>
      </c>
      <c r="O105" s="9" t="s">
        <v>15</v>
      </c>
      <c r="P105" s="9" t="s">
        <v>15</v>
      </c>
      <c r="Q105" s="9">
        <v>-0.173931310695735</v>
      </c>
      <c r="R105" s="9">
        <v>-0.714285714285714</v>
      </c>
      <c r="S105" s="9">
        <v>0.314285714285714</v>
      </c>
      <c r="T105" s="9">
        <v>0.314285714285714</v>
      </c>
      <c r="U105" s="9">
        <v>0.485714285714286</v>
      </c>
      <c r="V105" s="9">
        <v>1.0</v>
      </c>
      <c r="W105" s="9">
        <v>0.942857142857143</v>
      </c>
    </row>
    <row r="106">
      <c r="A106" s="222" t="s">
        <v>707</v>
      </c>
      <c r="B106" s="9">
        <v>-1.0</v>
      </c>
      <c r="C106" s="9">
        <v>1.0</v>
      </c>
      <c r="D106" s="9">
        <v>0.5</v>
      </c>
      <c r="E106" s="9">
        <v>0.0</v>
      </c>
      <c r="F106" s="9">
        <v>0.8</v>
      </c>
      <c r="G106" s="9">
        <v>-0.6</v>
      </c>
      <c r="H106" s="9">
        <v>1.0</v>
      </c>
      <c r="I106" s="9">
        <v>0.6</v>
      </c>
      <c r="J106" s="9">
        <v>1.0</v>
      </c>
      <c r="K106" s="9">
        <v>-0.2</v>
      </c>
      <c r="L106" s="9">
        <v>-1.0</v>
      </c>
      <c r="M106" s="9">
        <v>1.0</v>
      </c>
      <c r="N106" s="9" t="s">
        <v>15</v>
      </c>
      <c r="O106" s="9" t="s">
        <v>15</v>
      </c>
      <c r="P106" s="9" t="s">
        <v>15</v>
      </c>
      <c r="Q106" s="9">
        <v>-0.318874069608847</v>
      </c>
      <c r="R106" s="9">
        <v>-0.771428571428572</v>
      </c>
      <c r="S106" s="9">
        <v>0.371428571428571</v>
      </c>
      <c r="T106" s="9">
        <v>0.428571428571429</v>
      </c>
      <c r="U106" s="9">
        <v>0.542857142857143</v>
      </c>
      <c r="V106" s="9">
        <v>0.942857142857143</v>
      </c>
      <c r="W106" s="9">
        <v>1.0</v>
      </c>
    </row>
  </sheetData>
  <conditionalFormatting sqref="A2:X23">
    <cfRule type="cellIs" dxfId="0" priority="1" operator="lessThanOrEqual">
      <formula>0.05</formula>
    </cfRule>
  </conditionalFormatting>
  <conditionalFormatting sqref="A2:X23">
    <cfRule type="cellIs" dxfId="1" priority="2" operator="lessThanOrEqual">
      <formula>0.1</formula>
    </cfRule>
  </conditionalFormatting>
  <conditionalFormatting sqref="A58:X79">
    <cfRule type="cellIs" dxfId="0" priority="3" operator="lessThanOrEqual">
      <formula>0.05</formula>
    </cfRule>
  </conditionalFormatting>
  <conditionalFormatting sqref="A58:X79">
    <cfRule type="cellIs" dxfId="1" priority="4" operator="lessThanOrEqual">
      <formula>0.1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61" t="s">
        <v>71</v>
      </c>
      <c r="C1" s="62" t="s">
        <v>75</v>
      </c>
    </row>
    <row r="2">
      <c r="A2" s="13" t="s">
        <v>76</v>
      </c>
      <c r="B2" s="29" t="s">
        <v>14</v>
      </c>
      <c r="C2" s="37"/>
    </row>
    <row r="3">
      <c r="A3" s="13" t="s">
        <v>16</v>
      </c>
      <c r="B3" s="14"/>
      <c r="C3" s="63">
        <v>2.8319604839999997</v>
      </c>
    </row>
    <row r="4">
      <c r="A4" s="13" t="s">
        <v>17</v>
      </c>
      <c r="B4" s="14"/>
      <c r="C4" s="12">
        <v>3.227795621050864</v>
      </c>
    </row>
    <row r="5">
      <c r="A5" s="13" t="s">
        <v>18</v>
      </c>
      <c r="B5" s="14"/>
      <c r="C5" s="64">
        <v>0.6749423416090082</v>
      </c>
    </row>
    <row r="6">
      <c r="A6" s="13" t="s">
        <v>19</v>
      </c>
      <c r="B6" s="17"/>
      <c r="C6" s="65"/>
    </row>
    <row r="7">
      <c r="A7" s="18"/>
      <c r="B7" s="19"/>
      <c r="C7" s="65"/>
    </row>
    <row r="8">
      <c r="A8" s="25" t="s">
        <v>28</v>
      </c>
      <c r="B8" s="66" t="s">
        <v>29</v>
      </c>
      <c r="C8" s="12">
        <v>2.223772912139952</v>
      </c>
    </row>
    <row r="9">
      <c r="A9" s="13" t="s">
        <v>30</v>
      </c>
      <c r="C9" s="67"/>
    </row>
    <row r="10">
      <c r="A10" s="18" t="s">
        <v>31</v>
      </c>
      <c r="C10" s="68">
        <v>4.274327617</v>
      </c>
    </row>
    <row r="11">
      <c r="A11" s="18" t="s">
        <v>32</v>
      </c>
      <c r="C11" s="37"/>
    </row>
    <row r="12">
      <c r="A12" s="18" t="s">
        <v>33</v>
      </c>
      <c r="C12" s="12">
        <v>1.3724198506807201</v>
      </c>
    </row>
    <row r="13">
      <c r="A13" s="18" t="s">
        <v>34</v>
      </c>
      <c r="C13" s="24"/>
    </row>
    <row r="14">
      <c r="A14" s="18" t="s">
        <v>35</v>
      </c>
      <c r="B14" s="69"/>
      <c r="C14" s="64">
        <v>3.1089988926955066</v>
      </c>
    </row>
    <row r="15">
      <c r="A15" s="18"/>
      <c r="B15" s="19"/>
      <c r="C15" s="65"/>
    </row>
    <row r="16">
      <c r="A16" s="13" t="s">
        <v>20</v>
      </c>
      <c r="B16" s="70" t="s">
        <v>21</v>
      </c>
      <c r="C16" s="63">
        <v>2.443556158</v>
      </c>
    </row>
    <row r="17">
      <c r="A17" s="13" t="s">
        <v>22</v>
      </c>
      <c r="B17" s="71"/>
      <c r="C17" s="64">
        <v>1.4446539485359362</v>
      </c>
    </row>
    <row r="18">
      <c r="A18" s="13" t="s">
        <v>23</v>
      </c>
      <c r="B18" s="71"/>
      <c r="C18" s="37"/>
    </row>
    <row r="19">
      <c r="A19" s="13" t="s">
        <v>24</v>
      </c>
      <c r="B19" s="71"/>
      <c r="C19" s="12">
        <v>1.0695948176736454</v>
      </c>
    </row>
    <row r="20">
      <c r="A20" s="13" t="s">
        <v>25</v>
      </c>
      <c r="B20" s="71"/>
      <c r="C20" s="72">
        <v>2.2295357401324822</v>
      </c>
    </row>
    <row r="21">
      <c r="A21" s="13" t="s">
        <v>26</v>
      </c>
      <c r="B21" s="71"/>
      <c r="C21" s="63">
        <v>1.2349568783333333</v>
      </c>
    </row>
    <row r="22">
      <c r="A22" s="13" t="s">
        <v>27</v>
      </c>
      <c r="B22" s="71"/>
      <c r="C22" s="68">
        <v>1.0004342796333334</v>
      </c>
    </row>
    <row r="23">
      <c r="A23" s="13"/>
      <c r="B23" s="73"/>
      <c r="C23" s="65"/>
    </row>
    <row r="24">
      <c r="A24" s="13" t="s">
        <v>36</v>
      </c>
      <c r="B24" s="29" t="s">
        <v>37</v>
      </c>
      <c r="C24" s="37"/>
    </row>
    <row r="25">
      <c r="A25" s="13" t="s">
        <v>38</v>
      </c>
      <c r="B25" s="14"/>
      <c r="C25" s="12">
        <v>37.41408190377173</v>
      </c>
    </row>
    <row r="26">
      <c r="A26" s="13" t="s">
        <v>39</v>
      </c>
      <c r="B26" s="14"/>
      <c r="C26" s="72">
        <v>36.99596198241185</v>
      </c>
    </row>
    <row r="27">
      <c r="A27" s="13" t="s">
        <v>40</v>
      </c>
      <c r="B27" s="14"/>
      <c r="C27" s="63">
        <v>23.38153231</v>
      </c>
    </row>
    <row r="28">
      <c r="A28" s="13" t="s">
        <v>41</v>
      </c>
      <c r="B28" s="14"/>
      <c r="C28" s="12">
        <v>41.08188202817359</v>
      </c>
    </row>
    <row r="29">
      <c r="A29" s="13" t="s">
        <v>42</v>
      </c>
      <c r="B29" s="17"/>
      <c r="C29" s="64">
        <v>34.589473684210525</v>
      </c>
    </row>
    <row r="30">
      <c r="A30" s="13"/>
      <c r="B30" s="19"/>
      <c r="C30" s="65"/>
    </row>
    <row r="31">
      <c r="A31" s="13" t="s">
        <v>43</v>
      </c>
      <c r="B31" s="74" t="s">
        <v>44</v>
      </c>
      <c r="C31" s="12">
        <v>37.46913580246913</v>
      </c>
    </row>
    <row r="32">
      <c r="A32" s="13" t="s">
        <v>45</v>
      </c>
      <c r="C32" s="64">
        <v>28.214662083563187</v>
      </c>
    </row>
    <row r="33">
      <c r="A33" s="13" t="s">
        <v>46</v>
      </c>
      <c r="C33" s="65"/>
    </row>
    <row r="34">
      <c r="A34" s="13" t="s">
        <v>47</v>
      </c>
      <c r="C34" s="72">
        <v>31.13</v>
      </c>
    </row>
    <row r="35">
      <c r="A35" s="25" t="s">
        <v>48</v>
      </c>
      <c r="C35" s="75">
        <v>7.498740604000001</v>
      </c>
    </row>
    <row r="36">
      <c r="A36" s="13" t="s">
        <v>49</v>
      </c>
      <c r="C36" s="63">
        <v>22.17</v>
      </c>
    </row>
    <row r="37">
      <c r="A37" s="13" t="s">
        <v>50</v>
      </c>
      <c r="B37" s="69"/>
      <c r="C37" s="64">
        <v>21.02403660157104</v>
      </c>
    </row>
    <row r="38">
      <c r="A38" s="13"/>
      <c r="B38" s="19"/>
      <c r="C38" s="65"/>
    </row>
    <row r="39">
      <c r="A39" s="13" t="s">
        <v>51</v>
      </c>
      <c r="B39" s="76" t="s">
        <v>52</v>
      </c>
      <c r="C39" s="63">
        <v>3.7132821173333332</v>
      </c>
    </row>
    <row r="40">
      <c r="A40" s="13" t="s">
        <v>53</v>
      </c>
      <c r="B40" s="71"/>
      <c r="C40" s="64">
        <v>0.16835016835016833</v>
      </c>
    </row>
    <row r="41">
      <c r="A41" s="13" t="s">
        <v>54</v>
      </c>
      <c r="B41" s="71"/>
      <c r="C41" s="65"/>
    </row>
    <row r="42">
      <c r="A42" s="13" t="s">
        <v>55</v>
      </c>
      <c r="B42" s="71"/>
      <c r="C42" s="72">
        <v>0.9164195911183864</v>
      </c>
    </row>
    <row r="43">
      <c r="A43" s="25" t="s">
        <v>56</v>
      </c>
      <c r="B43" s="71"/>
      <c r="C43" s="63">
        <v>3.424949908666667</v>
      </c>
    </row>
    <row r="44">
      <c r="A44" s="13" t="s">
        <v>57</v>
      </c>
      <c r="B44" s="71"/>
      <c r="C44" s="63">
        <v>1.1885683761666666</v>
      </c>
    </row>
    <row r="45">
      <c r="A45" s="13" t="s">
        <v>58</v>
      </c>
      <c r="B45" s="71"/>
      <c r="C45" s="63">
        <v>0.6413048738333333</v>
      </c>
    </row>
    <row r="46">
      <c r="A46" s="13" t="s">
        <v>59</v>
      </c>
      <c r="B46" s="73"/>
      <c r="C46" s="64">
        <v>0.17301038062283738</v>
      </c>
    </row>
    <row r="47">
      <c r="A47" s="13"/>
      <c r="B47" s="19"/>
      <c r="C47" s="65"/>
    </row>
    <row r="48">
      <c r="A48" s="13" t="s">
        <v>60</v>
      </c>
      <c r="B48" s="29" t="s">
        <v>61</v>
      </c>
      <c r="C48" s="65"/>
    </row>
    <row r="49">
      <c r="A49" s="13" t="s">
        <v>62</v>
      </c>
      <c r="B49" s="14"/>
      <c r="C49" s="77"/>
    </row>
    <row r="50">
      <c r="A50" s="13" t="s">
        <v>63</v>
      </c>
      <c r="B50" s="14"/>
      <c r="C50" s="12">
        <v>3.640527521124536</v>
      </c>
    </row>
    <row r="51">
      <c r="A51" s="13" t="s">
        <v>64</v>
      </c>
      <c r="B51" s="14"/>
      <c r="C51" s="12">
        <v>1.646553099059004</v>
      </c>
    </row>
    <row r="52">
      <c r="A52" s="13" t="s">
        <v>65</v>
      </c>
      <c r="B52" s="14"/>
      <c r="C52" s="12">
        <v>8.482565406192904</v>
      </c>
    </row>
    <row r="53">
      <c r="A53" s="13" t="s">
        <v>66</v>
      </c>
      <c r="B53" s="17"/>
      <c r="C53" s="64">
        <v>3.9926739926739927</v>
      </c>
    </row>
    <row r="54">
      <c r="A54" s="36"/>
      <c r="B54" s="37"/>
      <c r="C54" s="37"/>
    </row>
    <row r="55">
      <c r="A55" s="35"/>
      <c r="B55" s="60"/>
      <c r="C55" s="37"/>
    </row>
    <row r="56">
      <c r="A56" s="35"/>
      <c r="B56" s="60"/>
      <c r="C56" s="37"/>
    </row>
    <row r="57">
      <c r="A57" s="35"/>
      <c r="B57" s="60"/>
      <c r="C57" s="37"/>
    </row>
    <row r="58">
      <c r="A58" s="35"/>
      <c r="B58" s="60"/>
      <c r="C58" s="37"/>
    </row>
    <row r="59">
      <c r="A59" s="35"/>
      <c r="B59" s="60"/>
      <c r="C59" s="37"/>
    </row>
    <row r="60">
      <c r="A60" s="35"/>
      <c r="B60" s="60"/>
      <c r="C60" s="37"/>
    </row>
    <row r="61">
      <c r="A61" s="35"/>
      <c r="B61" s="60"/>
      <c r="C61" s="37"/>
    </row>
    <row r="62">
      <c r="A62" s="35"/>
      <c r="B62" s="60"/>
      <c r="C62" s="37"/>
    </row>
    <row r="63">
      <c r="A63" s="35"/>
      <c r="B63" s="60"/>
      <c r="C63" s="37"/>
    </row>
    <row r="64">
      <c r="A64" s="35"/>
      <c r="B64" s="60"/>
      <c r="C64" s="37"/>
    </row>
    <row r="65">
      <c r="A65" s="35"/>
      <c r="B65" s="60"/>
      <c r="C65" s="37"/>
    </row>
    <row r="66">
      <c r="A66" s="35"/>
      <c r="B66" s="60"/>
      <c r="C66" s="37"/>
    </row>
    <row r="67">
      <c r="A67" s="35"/>
      <c r="B67" s="60"/>
      <c r="C67" s="37"/>
    </row>
    <row r="68">
      <c r="A68" s="35"/>
      <c r="B68" s="60"/>
      <c r="C68" s="37"/>
    </row>
    <row r="69">
      <c r="A69" s="35"/>
      <c r="B69" s="60"/>
      <c r="C69" s="37"/>
    </row>
    <row r="70">
      <c r="A70" s="35"/>
      <c r="B70" s="60"/>
      <c r="C70" s="37"/>
    </row>
    <row r="71">
      <c r="A71" s="35"/>
      <c r="B71" s="60"/>
      <c r="C71" s="37"/>
    </row>
    <row r="72">
      <c r="A72" s="35"/>
      <c r="B72" s="60"/>
      <c r="C72" s="37"/>
    </row>
    <row r="73">
      <c r="A73" s="35"/>
      <c r="B73" s="60"/>
      <c r="C73" s="37"/>
    </row>
    <row r="74">
      <c r="A74" s="35"/>
      <c r="B74" s="60"/>
      <c r="C74" s="37"/>
    </row>
    <row r="75">
      <c r="A75" s="35"/>
      <c r="B75" s="60"/>
      <c r="C75" s="37"/>
    </row>
    <row r="76">
      <c r="A76" s="35"/>
      <c r="B76" s="60"/>
      <c r="C76" s="37"/>
    </row>
    <row r="77">
      <c r="A77" s="35"/>
      <c r="B77" s="60"/>
      <c r="C77" s="37"/>
    </row>
    <row r="78">
      <c r="A78" s="35"/>
      <c r="B78" s="60"/>
      <c r="C78" s="37"/>
    </row>
    <row r="79">
      <c r="A79" s="35"/>
      <c r="B79" s="60"/>
      <c r="C79" s="37"/>
    </row>
    <row r="80">
      <c r="A80" s="35"/>
      <c r="B80" s="60"/>
      <c r="C80" s="37"/>
    </row>
    <row r="81">
      <c r="A81" s="35"/>
      <c r="B81" s="60"/>
      <c r="C81" s="37"/>
    </row>
    <row r="82">
      <c r="A82" s="35"/>
      <c r="B82" s="60"/>
      <c r="C82" s="37"/>
    </row>
    <row r="83">
      <c r="A83" s="35"/>
      <c r="B83" s="60"/>
      <c r="C83" s="37"/>
    </row>
    <row r="84">
      <c r="A84" s="35"/>
      <c r="B84" s="60"/>
      <c r="C84" s="37"/>
    </row>
    <row r="85">
      <c r="A85" s="35"/>
      <c r="B85" s="60"/>
      <c r="C85" s="37"/>
    </row>
    <row r="86">
      <c r="A86" s="35"/>
      <c r="B86" s="60"/>
      <c r="C86" s="37"/>
    </row>
    <row r="87">
      <c r="A87" s="35"/>
      <c r="B87" s="60"/>
      <c r="C87" s="37"/>
    </row>
    <row r="88">
      <c r="A88" s="35"/>
      <c r="B88" s="60"/>
      <c r="C88" s="37"/>
    </row>
    <row r="89">
      <c r="A89" s="35"/>
      <c r="B89" s="60"/>
      <c r="C89" s="37"/>
    </row>
    <row r="90">
      <c r="A90" s="35"/>
      <c r="B90" s="60"/>
      <c r="C90" s="37"/>
    </row>
    <row r="91">
      <c r="A91" s="35"/>
      <c r="B91" s="60"/>
      <c r="C91" s="37"/>
    </row>
    <row r="92">
      <c r="A92" s="35"/>
      <c r="B92" s="60"/>
      <c r="C92" s="37"/>
    </row>
    <row r="93">
      <c r="A93" s="35"/>
      <c r="B93" s="60"/>
      <c r="C93" s="37"/>
    </row>
    <row r="94">
      <c r="A94" s="35"/>
      <c r="B94" s="60"/>
      <c r="C94" s="37"/>
    </row>
    <row r="95">
      <c r="A95" s="35"/>
      <c r="B95" s="60"/>
      <c r="C95" s="37"/>
    </row>
    <row r="96">
      <c r="A96" s="35"/>
      <c r="B96" s="60"/>
      <c r="C96" s="37"/>
    </row>
    <row r="97">
      <c r="A97" s="35"/>
      <c r="B97" s="60"/>
      <c r="C97" s="37"/>
    </row>
    <row r="98">
      <c r="A98" s="35"/>
      <c r="B98" s="60"/>
      <c r="C98" s="37"/>
    </row>
    <row r="99">
      <c r="A99" s="35"/>
      <c r="B99" s="60"/>
      <c r="C99" s="37"/>
    </row>
    <row r="100">
      <c r="A100" s="35"/>
      <c r="B100" s="60"/>
      <c r="C100" s="37"/>
    </row>
    <row r="101">
      <c r="A101" s="35"/>
      <c r="B101" s="60"/>
      <c r="C101" s="37"/>
    </row>
    <row r="102">
      <c r="A102" s="35"/>
      <c r="B102" s="60"/>
      <c r="C102" s="37"/>
    </row>
    <row r="103">
      <c r="A103" s="35"/>
      <c r="B103" s="60"/>
      <c r="C103" s="37"/>
    </row>
    <row r="104">
      <c r="A104" s="35"/>
      <c r="B104" s="60"/>
      <c r="C104" s="37"/>
    </row>
    <row r="105">
      <c r="A105" s="35"/>
      <c r="B105" s="60"/>
      <c r="C105" s="37"/>
    </row>
    <row r="106">
      <c r="A106" s="35"/>
      <c r="B106" s="60"/>
      <c r="C106" s="37"/>
    </row>
    <row r="107">
      <c r="A107" s="35"/>
      <c r="B107" s="60"/>
      <c r="C107" s="37"/>
    </row>
    <row r="108">
      <c r="A108" s="35"/>
      <c r="B108" s="60"/>
      <c r="C108" s="37"/>
    </row>
    <row r="109">
      <c r="A109" s="35"/>
      <c r="B109" s="60"/>
      <c r="C109" s="37"/>
    </row>
    <row r="110">
      <c r="A110" s="35"/>
      <c r="B110" s="60"/>
      <c r="C110" s="37"/>
    </row>
    <row r="111">
      <c r="A111" s="35"/>
      <c r="B111" s="60"/>
      <c r="C111" s="37"/>
    </row>
    <row r="112">
      <c r="A112" s="35"/>
      <c r="B112" s="60"/>
      <c r="C112" s="37"/>
    </row>
    <row r="113">
      <c r="A113" s="35"/>
      <c r="B113" s="60"/>
      <c r="C113" s="37"/>
    </row>
    <row r="114">
      <c r="A114" s="35"/>
      <c r="B114" s="60"/>
      <c r="C114" s="37"/>
    </row>
    <row r="115">
      <c r="A115" s="35"/>
      <c r="B115" s="60"/>
      <c r="C115" s="37"/>
    </row>
    <row r="116">
      <c r="A116" s="35"/>
      <c r="B116" s="60"/>
      <c r="C116" s="37"/>
    </row>
    <row r="117">
      <c r="A117" s="35"/>
      <c r="B117" s="60"/>
      <c r="C117" s="37"/>
    </row>
    <row r="118">
      <c r="A118" s="35"/>
      <c r="B118" s="60"/>
      <c r="C118" s="37"/>
    </row>
    <row r="119">
      <c r="A119" s="35"/>
      <c r="B119" s="60"/>
      <c r="C119" s="37"/>
    </row>
    <row r="120">
      <c r="A120" s="35"/>
      <c r="B120" s="60"/>
      <c r="C120" s="37"/>
    </row>
    <row r="121">
      <c r="A121" s="35"/>
      <c r="B121" s="60"/>
      <c r="C121" s="37"/>
    </row>
    <row r="122">
      <c r="A122" s="35"/>
      <c r="B122" s="60"/>
      <c r="C122" s="37"/>
    </row>
    <row r="123">
      <c r="A123" s="35"/>
      <c r="B123" s="60"/>
      <c r="C123" s="37"/>
    </row>
    <row r="124">
      <c r="A124" s="35"/>
      <c r="B124" s="60"/>
      <c r="C124" s="37"/>
    </row>
    <row r="125">
      <c r="A125" s="35"/>
      <c r="B125" s="60"/>
      <c r="C125" s="37"/>
    </row>
    <row r="126">
      <c r="A126" s="35"/>
      <c r="B126" s="60"/>
      <c r="C126" s="37"/>
    </row>
    <row r="127">
      <c r="A127" s="35"/>
      <c r="B127" s="60"/>
      <c r="C127" s="37"/>
    </row>
    <row r="128">
      <c r="A128" s="35"/>
      <c r="B128" s="60"/>
      <c r="C128" s="37"/>
    </row>
    <row r="129">
      <c r="A129" s="35"/>
      <c r="B129" s="60"/>
      <c r="C129" s="37"/>
    </row>
    <row r="130">
      <c r="A130" s="35"/>
      <c r="B130" s="60"/>
      <c r="C130" s="37"/>
    </row>
    <row r="131">
      <c r="A131" s="35"/>
      <c r="B131" s="60"/>
      <c r="C131" s="37"/>
    </row>
    <row r="132">
      <c r="A132" s="35"/>
      <c r="B132" s="60"/>
      <c r="C132" s="37"/>
    </row>
    <row r="133">
      <c r="A133" s="35"/>
      <c r="B133" s="60"/>
      <c r="C133" s="37"/>
    </row>
    <row r="134">
      <c r="A134" s="35"/>
      <c r="B134" s="60"/>
      <c r="C134" s="37"/>
    </row>
    <row r="135">
      <c r="A135" s="35"/>
      <c r="B135" s="60"/>
      <c r="C135" s="37"/>
    </row>
    <row r="136">
      <c r="A136" s="35"/>
      <c r="B136" s="60"/>
      <c r="C136" s="37"/>
    </row>
    <row r="137">
      <c r="A137" s="35"/>
      <c r="B137" s="60"/>
      <c r="C137" s="37"/>
    </row>
    <row r="138">
      <c r="A138" s="35"/>
      <c r="B138" s="60"/>
      <c r="C138" s="37"/>
    </row>
    <row r="139">
      <c r="A139" s="35"/>
      <c r="B139" s="60"/>
      <c r="C139" s="37"/>
    </row>
    <row r="140">
      <c r="A140" s="35"/>
      <c r="B140" s="60"/>
      <c r="C140" s="37"/>
    </row>
    <row r="141">
      <c r="A141" s="35"/>
      <c r="B141" s="60"/>
      <c r="C141" s="37"/>
    </row>
    <row r="142">
      <c r="A142" s="35"/>
      <c r="B142" s="60"/>
      <c r="C142" s="37"/>
    </row>
    <row r="143">
      <c r="A143" s="35"/>
      <c r="B143" s="60"/>
      <c r="C143" s="37"/>
    </row>
    <row r="144">
      <c r="A144" s="35"/>
      <c r="B144" s="60"/>
      <c r="C144" s="37"/>
    </row>
    <row r="145">
      <c r="A145" s="35"/>
      <c r="B145" s="60"/>
      <c r="C145" s="37"/>
    </row>
    <row r="146">
      <c r="A146" s="35"/>
      <c r="B146" s="60"/>
      <c r="C146" s="37"/>
    </row>
    <row r="147">
      <c r="A147" s="35"/>
      <c r="B147" s="60"/>
      <c r="C147" s="37"/>
    </row>
    <row r="148">
      <c r="A148" s="35"/>
      <c r="B148" s="60"/>
      <c r="C148" s="37"/>
    </row>
    <row r="149">
      <c r="A149" s="35"/>
      <c r="B149" s="60"/>
      <c r="C149" s="37"/>
    </row>
    <row r="150">
      <c r="A150" s="35"/>
      <c r="B150" s="60"/>
      <c r="C150" s="37"/>
    </row>
    <row r="151">
      <c r="A151" s="35"/>
      <c r="B151" s="60"/>
      <c r="C151" s="37"/>
    </row>
    <row r="152">
      <c r="A152" s="35"/>
      <c r="B152" s="60"/>
      <c r="C152" s="37"/>
    </row>
    <row r="153">
      <c r="A153" s="35"/>
      <c r="B153" s="60"/>
      <c r="C153" s="37"/>
    </row>
    <row r="154">
      <c r="A154" s="35"/>
      <c r="B154" s="60"/>
      <c r="C154" s="37"/>
    </row>
    <row r="155">
      <c r="A155" s="35"/>
      <c r="B155" s="60"/>
      <c r="C155" s="37"/>
    </row>
    <row r="156">
      <c r="A156" s="35"/>
      <c r="B156" s="60"/>
      <c r="C156" s="37"/>
    </row>
    <row r="157">
      <c r="A157" s="35"/>
      <c r="B157" s="60"/>
      <c r="C157" s="37"/>
    </row>
    <row r="158">
      <c r="A158" s="35"/>
      <c r="B158" s="60"/>
      <c r="C158" s="37"/>
    </row>
    <row r="159">
      <c r="A159" s="35"/>
      <c r="B159" s="60"/>
      <c r="C159" s="37"/>
    </row>
    <row r="160">
      <c r="A160" s="35"/>
      <c r="B160" s="60"/>
      <c r="C160" s="37"/>
    </row>
    <row r="161">
      <c r="A161" s="35"/>
      <c r="B161" s="60"/>
      <c r="C161" s="37"/>
    </row>
    <row r="162">
      <c r="A162" s="35"/>
      <c r="B162" s="60"/>
      <c r="C162" s="37"/>
    </row>
    <row r="163">
      <c r="A163" s="35"/>
      <c r="B163" s="60"/>
      <c r="C163" s="37"/>
    </row>
    <row r="164">
      <c r="A164" s="35"/>
      <c r="B164" s="60"/>
      <c r="C164" s="37"/>
    </row>
    <row r="165">
      <c r="A165" s="35"/>
      <c r="B165" s="60"/>
      <c r="C165" s="37"/>
    </row>
    <row r="166">
      <c r="A166" s="35"/>
      <c r="B166" s="60"/>
      <c r="C166" s="37"/>
    </row>
    <row r="167">
      <c r="A167" s="35"/>
      <c r="B167" s="60"/>
      <c r="C167" s="37"/>
    </row>
    <row r="168">
      <c r="A168" s="35"/>
      <c r="B168" s="60"/>
      <c r="C168" s="37"/>
    </row>
    <row r="169">
      <c r="A169" s="35"/>
      <c r="B169" s="60"/>
      <c r="C169" s="37"/>
    </row>
    <row r="170">
      <c r="A170" s="35"/>
      <c r="B170" s="60"/>
      <c r="C170" s="37"/>
    </row>
    <row r="171">
      <c r="A171" s="35"/>
      <c r="B171" s="60"/>
      <c r="C171" s="37"/>
    </row>
    <row r="172">
      <c r="A172" s="35"/>
      <c r="B172" s="60"/>
      <c r="C172" s="37"/>
    </row>
    <row r="173">
      <c r="A173" s="35"/>
      <c r="B173" s="60"/>
      <c r="C173" s="37"/>
    </row>
    <row r="174">
      <c r="A174" s="35"/>
      <c r="B174" s="60"/>
      <c r="C174" s="37"/>
    </row>
    <row r="175">
      <c r="A175" s="35"/>
      <c r="B175" s="60"/>
      <c r="C175" s="37"/>
    </row>
    <row r="176">
      <c r="A176" s="35"/>
      <c r="B176" s="60"/>
      <c r="C176" s="37"/>
    </row>
    <row r="177">
      <c r="A177" s="35"/>
      <c r="B177" s="60"/>
      <c r="C177" s="37"/>
    </row>
    <row r="178">
      <c r="A178" s="35"/>
      <c r="B178" s="60"/>
      <c r="C178" s="37"/>
    </row>
    <row r="179">
      <c r="A179" s="35"/>
      <c r="B179" s="60"/>
      <c r="C179" s="37"/>
    </row>
    <row r="180">
      <c r="A180" s="35"/>
      <c r="B180" s="60"/>
      <c r="C180" s="37"/>
    </row>
    <row r="181">
      <c r="A181" s="35"/>
      <c r="B181" s="60"/>
      <c r="C181" s="37"/>
    </row>
    <row r="182">
      <c r="A182" s="35"/>
      <c r="B182" s="60"/>
      <c r="C182" s="37"/>
    </row>
    <row r="183">
      <c r="A183" s="35"/>
      <c r="B183" s="60"/>
      <c r="C183" s="37"/>
    </row>
    <row r="184">
      <c r="A184" s="35"/>
      <c r="B184" s="60"/>
      <c r="C184" s="37"/>
    </row>
    <row r="185">
      <c r="A185" s="35"/>
      <c r="B185" s="60"/>
      <c r="C185" s="37"/>
    </row>
    <row r="186">
      <c r="A186" s="35"/>
      <c r="B186" s="60"/>
      <c r="C186" s="37"/>
    </row>
    <row r="187">
      <c r="A187" s="35"/>
      <c r="B187" s="60"/>
      <c r="C187" s="37"/>
    </row>
    <row r="188">
      <c r="A188" s="35"/>
      <c r="B188" s="60"/>
      <c r="C188" s="37"/>
    </row>
    <row r="189">
      <c r="A189" s="35"/>
      <c r="B189" s="60"/>
      <c r="C189" s="37"/>
    </row>
    <row r="190">
      <c r="A190" s="35"/>
      <c r="B190" s="60"/>
      <c r="C190" s="37"/>
    </row>
    <row r="191">
      <c r="A191" s="35"/>
      <c r="B191" s="60"/>
      <c r="C191" s="37"/>
    </row>
    <row r="192">
      <c r="A192" s="35"/>
      <c r="B192" s="60"/>
      <c r="C192" s="37"/>
    </row>
    <row r="193">
      <c r="A193" s="35"/>
      <c r="B193" s="60"/>
      <c r="C193" s="37"/>
    </row>
    <row r="194">
      <c r="A194" s="35"/>
      <c r="B194" s="60"/>
      <c r="C194" s="37"/>
    </row>
    <row r="195">
      <c r="A195" s="35"/>
      <c r="B195" s="60"/>
      <c r="C195" s="37"/>
    </row>
    <row r="196">
      <c r="A196" s="35"/>
      <c r="B196" s="60"/>
      <c r="C196" s="37"/>
    </row>
    <row r="197">
      <c r="A197" s="35"/>
      <c r="B197" s="60"/>
      <c r="C197" s="37"/>
    </row>
    <row r="198">
      <c r="A198" s="35"/>
      <c r="B198" s="60"/>
      <c r="C198" s="37"/>
    </row>
    <row r="199">
      <c r="A199" s="35"/>
      <c r="B199" s="60"/>
      <c r="C199" s="37"/>
    </row>
    <row r="200">
      <c r="A200" s="35"/>
      <c r="B200" s="60"/>
      <c r="C200" s="37"/>
    </row>
    <row r="201">
      <c r="A201" s="35"/>
      <c r="B201" s="60"/>
      <c r="C201" s="37"/>
    </row>
    <row r="202">
      <c r="A202" s="35"/>
      <c r="B202" s="60"/>
      <c r="C202" s="37"/>
    </row>
    <row r="203">
      <c r="A203" s="35"/>
      <c r="B203" s="60"/>
      <c r="C203" s="37"/>
    </row>
    <row r="204">
      <c r="A204" s="35"/>
      <c r="B204" s="60"/>
      <c r="C204" s="37"/>
    </row>
    <row r="205">
      <c r="A205" s="35"/>
      <c r="B205" s="60"/>
      <c r="C205" s="37"/>
    </row>
    <row r="206">
      <c r="A206" s="35"/>
      <c r="B206" s="60"/>
      <c r="C206" s="37"/>
    </row>
    <row r="207">
      <c r="A207" s="35"/>
      <c r="B207" s="60"/>
      <c r="C207" s="37"/>
    </row>
    <row r="208">
      <c r="A208" s="35"/>
      <c r="B208" s="60"/>
      <c r="C208" s="37"/>
    </row>
    <row r="209">
      <c r="A209" s="35"/>
      <c r="B209" s="60"/>
      <c r="C209" s="37"/>
    </row>
    <row r="210">
      <c r="A210" s="35"/>
      <c r="B210" s="60"/>
      <c r="C210" s="37"/>
    </row>
    <row r="211">
      <c r="A211" s="35"/>
      <c r="B211" s="60"/>
      <c r="C211" s="37"/>
    </row>
    <row r="212">
      <c r="A212" s="35"/>
      <c r="B212" s="60"/>
      <c r="C212" s="37"/>
    </row>
    <row r="213">
      <c r="A213" s="35"/>
      <c r="B213" s="60"/>
      <c r="C213" s="37"/>
    </row>
    <row r="214">
      <c r="A214" s="35"/>
      <c r="B214" s="60"/>
      <c r="C214" s="37"/>
    </row>
    <row r="215">
      <c r="A215" s="35"/>
      <c r="B215" s="60"/>
      <c r="C215" s="37"/>
    </row>
    <row r="216">
      <c r="A216" s="35"/>
      <c r="B216" s="60"/>
      <c r="C216" s="37"/>
    </row>
    <row r="217">
      <c r="A217" s="35"/>
      <c r="B217" s="60"/>
      <c r="C217" s="37"/>
    </row>
    <row r="218">
      <c r="A218" s="35"/>
      <c r="B218" s="60"/>
      <c r="C218" s="37"/>
    </row>
    <row r="219">
      <c r="A219" s="35"/>
      <c r="B219" s="60"/>
      <c r="C219" s="37"/>
    </row>
    <row r="220">
      <c r="A220" s="35"/>
      <c r="B220" s="60"/>
      <c r="C220" s="37"/>
    </row>
    <row r="221">
      <c r="A221" s="35"/>
      <c r="B221" s="60"/>
      <c r="C221" s="37"/>
    </row>
    <row r="222">
      <c r="A222" s="35"/>
      <c r="B222" s="60"/>
      <c r="C222" s="37"/>
    </row>
    <row r="223">
      <c r="A223" s="35"/>
      <c r="B223" s="60"/>
      <c r="C223" s="37"/>
    </row>
    <row r="224">
      <c r="A224" s="35"/>
      <c r="B224" s="60"/>
      <c r="C224" s="37"/>
    </row>
    <row r="225">
      <c r="A225" s="35"/>
      <c r="B225" s="60"/>
      <c r="C225" s="37"/>
    </row>
    <row r="226">
      <c r="A226" s="35"/>
      <c r="B226" s="60"/>
      <c r="C226" s="37"/>
    </row>
    <row r="227">
      <c r="A227" s="35"/>
      <c r="B227" s="60"/>
      <c r="C227" s="37"/>
    </row>
    <row r="228">
      <c r="A228" s="35"/>
      <c r="B228" s="60"/>
      <c r="C228" s="37"/>
    </row>
    <row r="229">
      <c r="A229" s="35"/>
      <c r="B229" s="60"/>
      <c r="C229" s="37"/>
    </row>
    <row r="230">
      <c r="A230" s="35"/>
      <c r="B230" s="60"/>
      <c r="C230" s="37"/>
    </row>
    <row r="231">
      <c r="A231" s="35"/>
      <c r="B231" s="60"/>
      <c r="C231" s="37"/>
    </row>
    <row r="232">
      <c r="A232" s="35"/>
      <c r="B232" s="60"/>
      <c r="C232" s="37"/>
    </row>
    <row r="233">
      <c r="A233" s="35"/>
      <c r="B233" s="60"/>
      <c r="C233" s="37"/>
    </row>
    <row r="234">
      <c r="A234" s="35"/>
      <c r="B234" s="60"/>
      <c r="C234" s="37"/>
    </row>
    <row r="235">
      <c r="A235" s="35"/>
      <c r="B235" s="60"/>
      <c r="C235" s="37"/>
    </row>
    <row r="236">
      <c r="A236" s="35"/>
      <c r="B236" s="60"/>
      <c r="C236" s="37"/>
    </row>
    <row r="237">
      <c r="A237" s="35"/>
      <c r="B237" s="60"/>
      <c r="C237" s="37"/>
    </row>
    <row r="238">
      <c r="A238" s="35"/>
      <c r="B238" s="60"/>
      <c r="C238" s="37"/>
    </row>
    <row r="239">
      <c r="A239" s="35"/>
      <c r="B239" s="60"/>
      <c r="C239" s="37"/>
    </row>
    <row r="240">
      <c r="A240" s="35"/>
      <c r="B240" s="60"/>
      <c r="C240" s="37"/>
    </row>
    <row r="241">
      <c r="A241" s="35"/>
      <c r="B241" s="60"/>
      <c r="C241" s="37"/>
    </row>
    <row r="242">
      <c r="A242" s="35"/>
      <c r="B242" s="60"/>
      <c r="C242" s="37"/>
    </row>
    <row r="243">
      <c r="A243" s="35"/>
      <c r="B243" s="60"/>
      <c r="C243" s="37"/>
    </row>
    <row r="244">
      <c r="A244" s="35"/>
      <c r="B244" s="60"/>
      <c r="C244" s="37"/>
    </row>
    <row r="245">
      <c r="A245" s="35"/>
      <c r="B245" s="60"/>
      <c r="C245" s="37"/>
    </row>
    <row r="246">
      <c r="A246" s="35"/>
      <c r="B246" s="60"/>
      <c r="C246" s="37"/>
    </row>
    <row r="247">
      <c r="A247" s="35"/>
      <c r="B247" s="60"/>
      <c r="C247" s="37"/>
    </row>
    <row r="248">
      <c r="A248" s="35"/>
      <c r="B248" s="60"/>
      <c r="C248" s="37"/>
    </row>
    <row r="249">
      <c r="A249" s="35"/>
      <c r="B249" s="60"/>
      <c r="C249" s="37"/>
    </row>
    <row r="250">
      <c r="A250" s="35"/>
      <c r="B250" s="60"/>
      <c r="C250" s="37"/>
    </row>
    <row r="251">
      <c r="A251" s="35"/>
      <c r="B251" s="60"/>
      <c r="C251" s="37"/>
    </row>
    <row r="252">
      <c r="A252" s="35"/>
      <c r="B252" s="60"/>
      <c r="C252" s="37"/>
    </row>
    <row r="253">
      <c r="A253" s="35"/>
      <c r="B253" s="60"/>
      <c r="C253" s="37"/>
    </row>
    <row r="254">
      <c r="A254" s="35"/>
      <c r="B254" s="60"/>
      <c r="C254" s="37"/>
    </row>
    <row r="255">
      <c r="A255" s="35"/>
      <c r="B255" s="60"/>
      <c r="C255" s="37"/>
    </row>
    <row r="256">
      <c r="A256" s="35"/>
      <c r="B256" s="60"/>
      <c r="C256" s="37"/>
    </row>
    <row r="257">
      <c r="A257" s="35"/>
      <c r="B257" s="60"/>
      <c r="C257" s="37"/>
    </row>
    <row r="258">
      <c r="A258" s="35"/>
      <c r="B258" s="60"/>
      <c r="C258" s="37"/>
    </row>
    <row r="259">
      <c r="A259" s="35"/>
      <c r="B259" s="60"/>
      <c r="C259" s="37"/>
    </row>
    <row r="260">
      <c r="A260" s="35"/>
      <c r="B260" s="60"/>
      <c r="C260" s="37"/>
    </row>
    <row r="261">
      <c r="A261" s="35"/>
      <c r="B261" s="60"/>
      <c r="C261" s="37"/>
    </row>
    <row r="262">
      <c r="A262" s="35"/>
      <c r="B262" s="60"/>
      <c r="C262" s="37"/>
    </row>
    <row r="263">
      <c r="A263" s="35"/>
      <c r="B263" s="60"/>
      <c r="C263" s="37"/>
    </row>
    <row r="264">
      <c r="A264" s="35"/>
      <c r="B264" s="60"/>
      <c r="C264" s="37"/>
    </row>
    <row r="265">
      <c r="A265" s="35"/>
      <c r="B265" s="60"/>
      <c r="C265" s="37"/>
    </row>
    <row r="266">
      <c r="A266" s="35"/>
      <c r="B266" s="60"/>
      <c r="C266" s="37"/>
    </row>
    <row r="267">
      <c r="A267" s="35"/>
      <c r="B267" s="60"/>
      <c r="C267" s="37"/>
    </row>
    <row r="268">
      <c r="A268" s="35"/>
      <c r="B268" s="60"/>
      <c r="C268" s="37"/>
    </row>
    <row r="269">
      <c r="A269" s="35"/>
      <c r="B269" s="60"/>
      <c r="C269" s="37"/>
    </row>
    <row r="270">
      <c r="A270" s="35"/>
      <c r="B270" s="60"/>
      <c r="C270" s="37"/>
    </row>
    <row r="271">
      <c r="A271" s="35"/>
      <c r="B271" s="60"/>
      <c r="C271" s="37"/>
    </row>
    <row r="272">
      <c r="A272" s="35"/>
      <c r="B272" s="60"/>
      <c r="C272" s="37"/>
    </row>
    <row r="273">
      <c r="A273" s="35"/>
      <c r="B273" s="60"/>
      <c r="C273" s="37"/>
    </row>
    <row r="274">
      <c r="A274" s="35"/>
      <c r="B274" s="60"/>
      <c r="C274" s="37"/>
    </row>
    <row r="275">
      <c r="A275" s="35"/>
      <c r="B275" s="60"/>
      <c r="C275" s="37"/>
    </row>
    <row r="276">
      <c r="A276" s="35"/>
      <c r="B276" s="60"/>
      <c r="C276" s="37"/>
    </row>
    <row r="277">
      <c r="A277" s="35"/>
      <c r="B277" s="60"/>
      <c r="C277" s="37"/>
    </row>
    <row r="278">
      <c r="A278" s="35"/>
      <c r="B278" s="60"/>
      <c r="C278" s="37"/>
    </row>
    <row r="279">
      <c r="A279" s="35"/>
      <c r="B279" s="60"/>
      <c r="C279" s="37"/>
    </row>
    <row r="280">
      <c r="A280" s="35"/>
      <c r="B280" s="60"/>
      <c r="C280" s="37"/>
    </row>
    <row r="281">
      <c r="A281" s="35"/>
      <c r="B281" s="60"/>
      <c r="C281" s="37"/>
    </row>
    <row r="282">
      <c r="A282" s="35"/>
      <c r="B282" s="60"/>
      <c r="C282" s="37"/>
    </row>
    <row r="283">
      <c r="A283" s="35"/>
      <c r="B283" s="60"/>
      <c r="C283" s="37"/>
    </row>
    <row r="284">
      <c r="A284" s="35"/>
      <c r="B284" s="60"/>
      <c r="C284" s="37"/>
    </row>
    <row r="285">
      <c r="A285" s="35"/>
      <c r="B285" s="60"/>
      <c r="C285" s="37"/>
    </row>
    <row r="286">
      <c r="A286" s="35"/>
      <c r="B286" s="60"/>
      <c r="C286" s="37"/>
    </row>
    <row r="287">
      <c r="A287" s="35"/>
      <c r="B287" s="60"/>
      <c r="C287" s="37"/>
    </row>
    <row r="288">
      <c r="A288" s="35"/>
      <c r="B288" s="60"/>
      <c r="C288" s="37"/>
    </row>
    <row r="289">
      <c r="A289" s="35"/>
      <c r="B289" s="60"/>
      <c r="C289" s="37"/>
    </row>
    <row r="290">
      <c r="A290" s="35"/>
      <c r="B290" s="60"/>
      <c r="C290" s="37"/>
    </row>
    <row r="291">
      <c r="A291" s="35"/>
      <c r="B291" s="60"/>
      <c r="C291" s="37"/>
    </row>
    <row r="292">
      <c r="A292" s="35"/>
      <c r="B292" s="60"/>
      <c r="C292" s="37"/>
    </row>
    <row r="293">
      <c r="A293" s="35"/>
      <c r="B293" s="60"/>
      <c r="C293" s="37"/>
    </row>
    <row r="294">
      <c r="A294" s="35"/>
      <c r="B294" s="60"/>
      <c r="C294" s="37"/>
    </row>
    <row r="295">
      <c r="A295" s="35"/>
      <c r="B295" s="60"/>
      <c r="C295" s="37"/>
    </row>
    <row r="296">
      <c r="A296" s="35"/>
      <c r="B296" s="60"/>
      <c r="C296" s="37"/>
    </row>
    <row r="297">
      <c r="A297" s="35"/>
      <c r="B297" s="60"/>
      <c r="C297" s="37"/>
    </row>
    <row r="298">
      <c r="A298" s="35"/>
      <c r="B298" s="60"/>
      <c r="C298" s="37"/>
    </row>
    <row r="299">
      <c r="A299" s="35"/>
      <c r="B299" s="60"/>
      <c r="C299" s="37"/>
    </row>
    <row r="300">
      <c r="A300" s="35"/>
      <c r="B300" s="60"/>
      <c r="C300" s="37"/>
    </row>
    <row r="301">
      <c r="A301" s="35"/>
      <c r="B301" s="60"/>
      <c r="C301" s="37"/>
    </row>
    <row r="302">
      <c r="A302" s="35"/>
      <c r="B302" s="60"/>
      <c r="C302" s="37"/>
    </row>
    <row r="303">
      <c r="A303" s="35"/>
      <c r="B303" s="60"/>
      <c r="C303" s="37"/>
    </row>
    <row r="304">
      <c r="A304" s="35"/>
      <c r="B304" s="60"/>
      <c r="C304" s="37"/>
    </row>
    <row r="305">
      <c r="A305" s="35"/>
      <c r="B305" s="60"/>
      <c r="C305" s="37"/>
    </row>
    <row r="306">
      <c r="A306" s="35"/>
      <c r="B306" s="60"/>
      <c r="C306" s="37"/>
    </row>
    <row r="307">
      <c r="A307" s="35"/>
      <c r="B307" s="60"/>
      <c r="C307" s="37"/>
    </row>
    <row r="308">
      <c r="A308" s="35"/>
      <c r="B308" s="60"/>
      <c r="C308" s="37"/>
    </row>
    <row r="309">
      <c r="A309" s="35"/>
      <c r="B309" s="60"/>
      <c r="C309" s="37"/>
    </row>
    <row r="310">
      <c r="A310" s="35"/>
      <c r="B310" s="60"/>
      <c r="C310" s="37"/>
    </row>
    <row r="311">
      <c r="A311" s="35"/>
      <c r="B311" s="60"/>
      <c r="C311" s="37"/>
    </row>
    <row r="312">
      <c r="A312" s="35"/>
      <c r="B312" s="60"/>
      <c r="C312" s="37"/>
    </row>
    <row r="313">
      <c r="A313" s="35"/>
      <c r="B313" s="60"/>
      <c r="C313" s="37"/>
    </row>
    <row r="314">
      <c r="A314" s="35"/>
      <c r="B314" s="60"/>
      <c r="C314" s="37"/>
    </row>
    <row r="315">
      <c r="A315" s="35"/>
      <c r="B315" s="60"/>
      <c r="C315" s="37"/>
    </row>
    <row r="316">
      <c r="A316" s="35"/>
      <c r="B316" s="60"/>
      <c r="C316" s="37"/>
    </row>
    <row r="317">
      <c r="A317" s="35"/>
      <c r="B317" s="60"/>
      <c r="C317" s="37"/>
    </row>
    <row r="318">
      <c r="A318" s="35"/>
      <c r="B318" s="60"/>
      <c r="C318" s="37"/>
    </row>
    <row r="319">
      <c r="A319" s="35"/>
      <c r="B319" s="60"/>
      <c r="C319" s="37"/>
    </row>
    <row r="320">
      <c r="A320" s="35"/>
      <c r="B320" s="60"/>
      <c r="C320" s="37"/>
    </row>
    <row r="321">
      <c r="A321" s="35"/>
      <c r="B321" s="60"/>
      <c r="C321" s="37"/>
    </row>
    <row r="322">
      <c r="A322" s="35"/>
      <c r="B322" s="60"/>
      <c r="C322" s="37"/>
    </row>
    <row r="323">
      <c r="A323" s="35"/>
      <c r="B323" s="60"/>
      <c r="C323" s="37"/>
    </row>
    <row r="324">
      <c r="A324" s="35"/>
      <c r="B324" s="60"/>
      <c r="C324" s="37"/>
    </row>
    <row r="325">
      <c r="A325" s="35"/>
      <c r="B325" s="60"/>
      <c r="C325" s="37"/>
    </row>
    <row r="326">
      <c r="A326" s="35"/>
      <c r="B326" s="60"/>
      <c r="C326" s="37"/>
    </row>
    <row r="327">
      <c r="A327" s="35"/>
      <c r="B327" s="60"/>
      <c r="C327" s="37"/>
    </row>
    <row r="328">
      <c r="A328" s="35"/>
      <c r="B328" s="60"/>
      <c r="C328" s="37"/>
    </row>
    <row r="329">
      <c r="A329" s="35"/>
      <c r="B329" s="60"/>
      <c r="C329" s="37"/>
    </row>
    <row r="330">
      <c r="A330" s="35"/>
      <c r="B330" s="60"/>
      <c r="C330" s="37"/>
    </row>
    <row r="331">
      <c r="A331" s="35"/>
      <c r="B331" s="60"/>
      <c r="C331" s="37"/>
    </row>
    <row r="332">
      <c r="A332" s="35"/>
      <c r="B332" s="60"/>
      <c r="C332" s="37"/>
    </row>
    <row r="333">
      <c r="A333" s="35"/>
      <c r="B333" s="60"/>
      <c r="C333" s="37"/>
    </row>
    <row r="334">
      <c r="A334" s="35"/>
      <c r="B334" s="60"/>
      <c r="C334" s="37"/>
    </row>
    <row r="335">
      <c r="A335" s="35"/>
      <c r="B335" s="60"/>
      <c r="C335" s="37"/>
    </row>
    <row r="336">
      <c r="A336" s="35"/>
      <c r="B336" s="60"/>
      <c r="C336" s="37"/>
    </row>
    <row r="337">
      <c r="A337" s="35"/>
      <c r="B337" s="60"/>
      <c r="C337" s="37"/>
    </row>
    <row r="338">
      <c r="A338" s="35"/>
      <c r="B338" s="60"/>
      <c r="C338" s="37"/>
    </row>
    <row r="339">
      <c r="A339" s="35"/>
      <c r="B339" s="60"/>
      <c r="C339" s="37"/>
    </row>
    <row r="340">
      <c r="A340" s="35"/>
      <c r="B340" s="60"/>
      <c r="C340" s="37"/>
    </row>
    <row r="341">
      <c r="A341" s="35"/>
      <c r="B341" s="60"/>
      <c r="C341" s="37"/>
    </row>
    <row r="342">
      <c r="A342" s="35"/>
      <c r="B342" s="60"/>
      <c r="C342" s="37"/>
    </row>
    <row r="343">
      <c r="A343" s="35"/>
      <c r="B343" s="60"/>
      <c r="C343" s="37"/>
    </row>
    <row r="344">
      <c r="A344" s="35"/>
      <c r="B344" s="60"/>
      <c r="C344" s="37"/>
    </row>
    <row r="345">
      <c r="A345" s="35"/>
      <c r="B345" s="60"/>
      <c r="C345" s="37"/>
    </row>
    <row r="346">
      <c r="A346" s="35"/>
      <c r="B346" s="60"/>
      <c r="C346" s="37"/>
    </row>
    <row r="347">
      <c r="A347" s="35"/>
      <c r="B347" s="60"/>
      <c r="C347" s="37"/>
    </row>
    <row r="348">
      <c r="A348" s="35"/>
      <c r="B348" s="60"/>
      <c r="C348" s="37"/>
    </row>
    <row r="349">
      <c r="A349" s="35"/>
      <c r="B349" s="60"/>
      <c r="C349" s="37"/>
    </row>
    <row r="350">
      <c r="A350" s="35"/>
      <c r="B350" s="60"/>
      <c r="C350" s="37"/>
    </row>
    <row r="351">
      <c r="A351" s="35"/>
      <c r="B351" s="60"/>
      <c r="C351" s="37"/>
    </row>
    <row r="352">
      <c r="A352" s="35"/>
      <c r="B352" s="60"/>
      <c r="C352" s="37"/>
    </row>
    <row r="353">
      <c r="A353" s="35"/>
      <c r="B353" s="60"/>
      <c r="C353" s="37"/>
    </row>
    <row r="354">
      <c r="A354" s="35"/>
      <c r="B354" s="60"/>
      <c r="C354" s="37"/>
    </row>
    <row r="355">
      <c r="A355" s="35"/>
      <c r="B355" s="60"/>
      <c r="C355" s="37"/>
    </row>
    <row r="356">
      <c r="A356" s="35"/>
      <c r="B356" s="60"/>
      <c r="C356" s="37"/>
    </row>
    <row r="357">
      <c r="A357" s="35"/>
      <c r="B357" s="60"/>
      <c r="C357" s="37"/>
    </row>
    <row r="358">
      <c r="A358" s="35"/>
      <c r="B358" s="60"/>
      <c r="C358" s="37"/>
    </row>
    <row r="359">
      <c r="A359" s="35"/>
      <c r="B359" s="60"/>
      <c r="C359" s="37"/>
    </row>
    <row r="360">
      <c r="A360" s="35"/>
      <c r="B360" s="60"/>
      <c r="C360" s="37"/>
    </row>
    <row r="361">
      <c r="A361" s="35"/>
      <c r="B361" s="60"/>
      <c r="C361" s="37"/>
    </row>
    <row r="362">
      <c r="A362" s="35"/>
      <c r="B362" s="60"/>
      <c r="C362" s="37"/>
    </row>
    <row r="363">
      <c r="A363" s="35"/>
      <c r="B363" s="60"/>
      <c r="C363" s="37"/>
    </row>
    <row r="364">
      <c r="A364" s="35"/>
      <c r="B364" s="60"/>
      <c r="C364" s="37"/>
    </row>
    <row r="365">
      <c r="A365" s="35"/>
      <c r="B365" s="60"/>
      <c r="C365" s="37"/>
    </row>
    <row r="366">
      <c r="A366" s="35"/>
      <c r="B366" s="60"/>
      <c r="C366" s="37"/>
    </row>
    <row r="367">
      <c r="A367" s="35"/>
      <c r="B367" s="60"/>
      <c r="C367" s="37"/>
    </row>
    <row r="368">
      <c r="A368" s="35"/>
      <c r="B368" s="60"/>
      <c r="C368" s="37"/>
    </row>
    <row r="369">
      <c r="A369" s="35"/>
      <c r="B369" s="60"/>
      <c r="C369" s="37"/>
    </row>
    <row r="370">
      <c r="A370" s="35"/>
      <c r="B370" s="60"/>
      <c r="C370" s="37"/>
    </row>
    <row r="371">
      <c r="A371" s="35"/>
      <c r="B371" s="60"/>
      <c r="C371" s="37"/>
    </row>
    <row r="372">
      <c r="A372" s="35"/>
      <c r="B372" s="60"/>
      <c r="C372" s="37"/>
    </row>
    <row r="373">
      <c r="A373" s="35"/>
      <c r="B373" s="60"/>
      <c r="C373" s="37"/>
    </row>
    <row r="374">
      <c r="A374" s="35"/>
      <c r="B374" s="60"/>
      <c r="C374" s="37"/>
    </row>
    <row r="375">
      <c r="A375" s="35"/>
      <c r="B375" s="60"/>
      <c r="C375" s="37"/>
    </row>
    <row r="376">
      <c r="A376" s="35"/>
      <c r="B376" s="60"/>
      <c r="C376" s="37"/>
    </row>
    <row r="377">
      <c r="A377" s="35"/>
      <c r="B377" s="60"/>
      <c r="C377" s="37"/>
    </row>
    <row r="378">
      <c r="A378" s="35"/>
      <c r="B378" s="60"/>
      <c r="C378" s="37"/>
    </row>
    <row r="379">
      <c r="A379" s="35"/>
      <c r="B379" s="60"/>
      <c r="C379" s="37"/>
    </row>
    <row r="380">
      <c r="A380" s="35"/>
      <c r="B380" s="60"/>
      <c r="C380" s="37"/>
    </row>
    <row r="381">
      <c r="A381" s="35"/>
      <c r="B381" s="60"/>
      <c r="C381" s="37"/>
    </row>
    <row r="382">
      <c r="A382" s="35"/>
      <c r="B382" s="60"/>
      <c r="C382" s="37"/>
    </row>
    <row r="383">
      <c r="A383" s="35"/>
      <c r="B383" s="60"/>
      <c r="C383" s="37"/>
    </row>
    <row r="384">
      <c r="A384" s="35"/>
      <c r="B384" s="60"/>
      <c r="C384" s="37"/>
    </row>
    <row r="385">
      <c r="A385" s="35"/>
      <c r="B385" s="60"/>
      <c r="C385" s="37"/>
    </row>
    <row r="386">
      <c r="A386" s="35"/>
      <c r="B386" s="60"/>
      <c r="C386" s="37"/>
    </row>
    <row r="387">
      <c r="A387" s="35"/>
      <c r="B387" s="60"/>
      <c r="C387" s="37"/>
    </row>
    <row r="388">
      <c r="A388" s="35"/>
      <c r="B388" s="60"/>
      <c r="C388" s="37"/>
    </row>
    <row r="389">
      <c r="A389" s="35"/>
      <c r="B389" s="60"/>
      <c r="C389" s="37"/>
    </row>
    <row r="390">
      <c r="A390" s="35"/>
      <c r="B390" s="60"/>
      <c r="C390" s="37"/>
    </row>
    <row r="391">
      <c r="A391" s="35"/>
      <c r="B391" s="60"/>
      <c r="C391" s="37"/>
    </row>
    <row r="392">
      <c r="A392" s="35"/>
      <c r="B392" s="60"/>
      <c r="C392" s="37"/>
    </row>
    <row r="393">
      <c r="A393" s="35"/>
      <c r="B393" s="60"/>
      <c r="C393" s="37"/>
    </row>
    <row r="394">
      <c r="A394" s="35"/>
      <c r="B394" s="60"/>
      <c r="C394" s="37"/>
    </row>
    <row r="395">
      <c r="A395" s="35"/>
      <c r="B395" s="60"/>
      <c r="C395" s="37"/>
    </row>
    <row r="396">
      <c r="A396" s="35"/>
      <c r="B396" s="60"/>
      <c r="C396" s="37"/>
    </row>
    <row r="397">
      <c r="A397" s="35"/>
      <c r="B397" s="60"/>
      <c r="C397" s="37"/>
    </row>
    <row r="398">
      <c r="A398" s="35"/>
      <c r="B398" s="60"/>
      <c r="C398" s="37"/>
    </row>
    <row r="399">
      <c r="A399" s="35"/>
      <c r="B399" s="60"/>
      <c r="C399" s="37"/>
    </row>
    <row r="400">
      <c r="A400" s="35"/>
      <c r="B400" s="60"/>
      <c r="C400" s="37"/>
    </row>
    <row r="401">
      <c r="A401" s="35"/>
      <c r="B401" s="60"/>
      <c r="C401" s="37"/>
    </row>
    <row r="402">
      <c r="A402" s="35"/>
      <c r="B402" s="60"/>
      <c r="C402" s="37"/>
    </row>
    <row r="403">
      <c r="A403" s="35"/>
      <c r="B403" s="60"/>
      <c r="C403" s="37"/>
    </row>
    <row r="404">
      <c r="A404" s="35"/>
      <c r="B404" s="60"/>
      <c r="C404" s="37"/>
    </row>
    <row r="405">
      <c r="A405" s="35"/>
      <c r="B405" s="60"/>
      <c r="C405" s="37"/>
    </row>
    <row r="406">
      <c r="A406" s="35"/>
      <c r="B406" s="60"/>
      <c r="C406" s="37"/>
    </row>
    <row r="407">
      <c r="A407" s="35"/>
      <c r="B407" s="60"/>
      <c r="C407" s="37"/>
    </row>
    <row r="408">
      <c r="A408" s="35"/>
      <c r="B408" s="60"/>
      <c r="C408" s="37"/>
    </row>
    <row r="409">
      <c r="A409" s="35"/>
      <c r="B409" s="60"/>
      <c r="C409" s="37"/>
    </row>
    <row r="410">
      <c r="A410" s="35"/>
      <c r="B410" s="60"/>
      <c r="C410" s="37"/>
    </row>
    <row r="411">
      <c r="A411" s="35"/>
      <c r="B411" s="60"/>
      <c r="C411" s="37"/>
    </row>
    <row r="412">
      <c r="A412" s="35"/>
      <c r="B412" s="60"/>
      <c r="C412" s="37"/>
    </row>
    <row r="413">
      <c r="A413" s="35"/>
      <c r="B413" s="60"/>
      <c r="C413" s="37"/>
    </row>
    <row r="414">
      <c r="A414" s="35"/>
      <c r="B414" s="60"/>
      <c r="C414" s="37"/>
    </row>
    <row r="415">
      <c r="A415" s="35"/>
      <c r="B415" s="60"/>
      <c r="C415" s="37"/>
    </row>
    <row r="416">
      <c r="A416" s="35"/>
      <c r="B416" s="60"/>
      <c r="C416" s="37"/>
    </row>
    <row r="417">
      <c r="A417" s="35"/>
      <c r="B417" s="60"/>
      <c r="C417" s="37"/>
    </row>
    <row r="418">
      <c r="A418" s="35"/>
      <c r="B418" s="60"/>
      <c r="C418" s="37"/>
    </row>
    <row r="419">
      <c r="A419" s="35"/>
      <c r="B419" s="60"/>
      <c r="C419" s="37"/>
    </row>
    <row r="420">
      <c r="A420" s="35"/>
      <c r="B420" s="60"/>
      <c r="C420" s="37"/>
    </row>
    <row r="421">
      <c r="A421" s="35"/>
      <c r="B421" s="60"/>
      <c r="C421" s="37"/>
    </row>
    <row r="422">
      <c r="A422" s="35"/>
      <c r="B422" s="60"/>
      <c r="C422" s="37"/>
    </row>
    <row r="423">
      <c r="A423" s="35"/>
      <c r="B423" s="60"/>
      <c r="C423" s="37"/>
    </row>
    <row r="424">
      <c r="A424" s="35"/>
      <c r="B424" s="60"/>
      <c r="C424" s="37"/>
    </row>
    <row r="425">
      <c r="A425" s="35"/>
      <c r="B425" s="60"/>
      <c r="C425" s="37"/>
    </row>
    <row r="426">
      <c r="A426" s="35"/>
      <c r="B426" s="60"/>
      <c r="C426" s="37"/>
    </row>
    <row r="427">
      <c r="A427" s="35"/>
      <c r="B427" s="60"/>
      <c r="C427" s="37"/>
    </row>
    <row r="428">
      <c r="A428" s="35"/>
      <c r="B428" s="60"/>
      <c r="C428" s="37"/>
    </row>
    <row r="429">
      <c r="A429" s="35"/>
      <c r="B429" s="60"/>
      <c r="C429" s="37"/>
    </row>
    <row r="430">
      <c r="A430" s="35"/>
      <c r="B430" s="60"/>
      <c r="C430" s="37"/>
    </row>
    <row r="431">
      <c r="A431" s="35"/>
      <c r="B431" s="60"/>
      <c r="C431" s="37"/>
    </row>
    <row r="432">
      <c r="A432" s="35"/>
      <c r="B432" s="60"/>
      <c r="C432" s="37"/>
    </row>
    <row r="433">
      <c r="A433" s="35"/>
      <c r="B433" s="60"/>
      <c r="C433" s="37"/>
    </row>
    <row r="434">
      <c r="A434" s="35"/>
      <c r="B434" s="60"/>
      <c r="C434" s="37"/>
    </row>
    <row r="435">
      <c r="A435" s="35"/>
      <c r="B435" s="60"/>
      <c r="C435" s="37"/>
    </row>
    <row r="436">
      <c r="A436" s="35"/>
      <c r="B436" s="60"/>
      <c r="C436" s="37"/>
    </row>
    <row r="437">
      <c r="A437" s="35"/>
      <c r="B437" s="60"/>
      <c r="C437" s="37"/>
    </row>
    <row r="438">
      <c r="A438" s="35"/>
      <c r="B438" s="60"/>
      <c r="C438" s="37"/>
    </row>
    <row r="439">
      <c r="A439" s="35"/>
      <c r="B439" s="60"/>
      <c r="C439" s="37"/>
    </row>
    <row r="440">
      <c r="A440" s="35"/>
      <c r="B440" s="60"/>
      <c r="C440" s="37"/>
    </row>
    <row r="441">
      <c r="A441" s="35"/>
      <c r="B441" s="60"/>
      <c r="C441" s="37"/>
    </row>
    <row r="442">
      <c r="A442" s="35"/>
      <c r="B442" s="60"/>
      <c r="C442" s="37"/>
    </row>
    <row r="443">
      <c r="A443" s="35"/>
      <c r="B443" s="60"/>
      <c r="C443" s="37"/>
    </row>
    <row r="444">
      <c r="A444" s="35"/>
      <c r="B444" s="60"/>
      <c r="C444" s="37"/>
    </row>
    <row r="445">
      <c r="A445" s="35"/>
      <c r="B445" s="60"/>
      <c r="C445" s="37"/>
    </row>
    <row r="446">
      <c r="A446" s="35"/>
      <c r="B446" s="60"/>
      <c r="C446" s="37"/>
    </row>
    <row r="447">
      <c r="A447" s="35"/>
      <c r="B447" s="60"/>
      <c r="C447" s="37"/>
    </row>
    <row r="448">
      <c r="A448" s="35"/>
      <c r="B448" s="60"/>
      <c r="C448" s="37"/>
    </row>
    <row r="449">
      <c r="A449" s="35"/>
      <c r="B449" s="60"/>
      <c r="C449" s="37"/>
    </row>
    <row r="450">
      <c r="A450" s="35"/>
      <c r="B450" s="60"/>
      <c r="C450" s="37"/>
    </row>
    <row r="451">
      <c r="A451" s="35"/>
      <c r="B451" s="60"/>
      <c r="C451" s="37"/>
    </row>
    <row r="452">
      <c r="A452" s="35"/>
      <c r="B452" s="60"/>
      <c r="C452" s="37"/>
    </row>
    <row r="453">
      <c r="A453" s="35"/>
      <c r="B453" s="60"/>
      <c r="C453" s="37"/>
    </row>
    <row r="454">
      <c r="A454" s="35"/>
      <c r="B454" s="60"/>
      <c r="C454" s="37"/>
    </row>
    <row r="455">
      <c r="A455" s="35"/>
      <c r="B455" s="60"/>
      <c r="C455" s="37"/>
    </row>
    <row r="456">
      <c r="A456" s="35"/>
      <c r="B456" s="60"/>
      <c r="C456" s="37"/>
    </row>
    <row r="457">
      <c r="A457" s="35"/>
      <c r="B457" s="60"/>
      <c r="C457" s="37"/>
    </row>
    <row r="458">
      <c r="A458" s="35"/>
      <c r="B458" s="60"/>
      <c r="C458" s="37"/>
    </row>
    <row r="459">
      <c r="A459" s="35"/>
      <c r="B459" s="60"/>
      <c r="C459" s="37"/>
    </row>
    <row r="460">
      <c r="A460" s="35"/>
      <c r="B460" s="60"/>
      <c r="C460" s="37"/>
    </row>
    <row r="461">
      <c r="A461" s="35"/>
      <c r="B461" s="60"/>
      <c r="C461" s="37"/>
    </row>
    <row r="462">
      <c r="A462" s="35"/>
      <c r="B462" s="60"/>
      <c r="C462" s="37"/>
    </row>
    <row r="463">
      <c r="A463" s="35"/>
      <c r="B463" s="60"/>
      <c r="C463" s="37"/>
    </row>
    <row r="464">
      <c r="A464" s="35"/>
      <c r="B464" s="60"/>
      <c r="C464" s="37"/>
    </row>
    <row r="465">
      <c r="A465" s="35"/>
      <c r="B465" s="60"/>
      <c r="C465" s="37"/>
    </row>
    <row r="466">
      <c r="A466" s="35"/>
      <c r="B466" s="60"/>
      <c r="C466" s="37"/>
    </row>
    <row r="467">
      <c r="A467" s="35"/>
      <c r="B467" s="60"/>
      <c r="C467" s="37"/>
    </row>
    <row r="468">
      <c r="A468" s="35"/>
      <c r="B468" s="60"/>
      <c r="C468" s="37"/>
    </row>
    <row r="469">
      <c r="A469" s="35"/>
      <c r="B469" s="60"/>
      <c r="C469" s="37"/>
    </row>
    <row r="470">
      <c r="A470" s="35"/>
      <c r="B470" s="60"/>
      <c r="C470" s="37"/>
    </row>
    <row r="471">
      <c r="A471" s="35"/>
      <c r="B471" s="60"/>
      <c r="C471" s="37"/>
    </row>
    <row r="472">
      <c r="A472" s="35"/>
      <c r="B472" s="60"/>
      <c r="C472" s="37"/>
    </row>
    <row r="473">
      <c r="A473" s="35"/>
      <c r="B473" s="60"/>
      <c r="C473" s="37"/>
    </row>
    <row r="474">
      <c r="A474" s="35"/>
      <c r="B474" s="60"/>
      <c r="C474" s="37"/>
    </row>
    <row r="475">
      <c r="A475" s="35"/>
      <c r="B475" s="60"/>
      <c r="C475" s="37"/>
    </row>
    <row r="476">
      <c r="A476" s="35"/>
      <c r="B476" s="60"/>
      <c r="C476" s="37"/>
    </row>
    <row r="477">
      <c r="A477" s="35"/>
      <c r="B477" s="60"/>
      <c r="C477" s="37"/>
    </row>
    <row r="478">
      <c r="A478" s="35"/>
      <c r="B478" s="60"/>
      <c r="C478" s="37"/>
    </row>
    <row r="479">
      <c r="A479" s="35"/>
      <c r="B479" s="60"/>
      <c r="C479" s="37"/>
    </row>
    <row r="480">
      <c r="A480" s="35"/>
      <c r="B480" s="60"/>
      <c r="C480" s="37"/>
    </row>
    <row r="481">
      <c r="A481" s="35"/>
      <c r="B481" s="60"/>
      <c r="C481" s="37"/>
    </row>
    <row r="482">
      <c r="A482" s="35"/>
      <c r="B482" s="60"/>
      <c r="C482" s="37"/>
    </row>
    <row r="483">
      <c r="A483" s="35"/>
      <c r="B483" s="60"/>
      <c r="C483" s="37"/>
    </row>
    <row r="484">
      <c r="A484" s="35"/>
      <c r="B484" s="60"/>
      <c r="C484" s="37"/>
    </row>
    <row r="485">
      <c r="A485" s="35"/>
      <c r="B485" s="60"/>
      <c r="C485" s="37"/>
    </row>
    <row r="486">
      <c r="A486" s="35"/>
      <c r="B486" s="60"/>
      <c r="C486" s="37"/>
    </row>
    <row r="487">
      <c r="A487" s="35"/>
      <c r="B487" s="60"/>
      <c r="C487" s="37"/>
    </row>
    <row r="488">
      <c r="A488" s="35"/>
      <c r="B488" s="60"/>
      <c r="C488" s="37"/>
    </row>
    <row r="489">
      <c r="A489" s="35"/>
      <c r="B489" s="60"/>
      <c r="C489" s="37"/>
    </row>
    <row r="490">
      <c r="A490" s="35"/>
      <c r="B490" s="60"/>
      <c r="C490" s="37"/>
    </row>
    <row r="491">
      <c r="A491" s="35"/>
      <c r="B491" s="60"/>
      <c r="C491" s="37"/>
    </row>
    <row r="492">
      <c r="A492" s="35"/>
      <c r="B492" s="60"/>
      <c r="C492" s="37"/>
    </row>
    <row r="493">
      <c r="A493" s="35"/>
      <c r="B493" s="60"/>
      <c r="C493" s="37"/>
    </row>
    <row r="494">
      <c r="A494" s="35"/>
      <c r="B494" s="60"/>
      <c r="C494" s="37"/>
    </row>
    <row r="495">
      <c r="A495" s="35"/>
      <c r="B495" s="60"/>
      <c r="C495" s="37"/>
    </row>
    <row r="496">
      <c r="A496" s="35"/>
      <c r="B496" s="60"/>
      <c r="C496" s="37"/>
    </row>
    <row r="497">
      <c r="A497" s="35"/>
      <c r="B497" s="60"/>
      <c r="C497" s="37"/>
    </row>
    <row r="498">
      <c r="A498" s="35"/>
      <c r="B498" s="60"/>
      <c r="C498" s="37"/>
    </row>
    <row r="499">
      <c r="A499" s="35"/>
      <c r="B499" s="60"/>
      <c r="C499" s="37"/>
    </row>
    <row r="500">
      <c r="A500" s="35"/>
      <c r="B500" s="60"/>
      <c r="C500" s="37"/>
    </row>
    <row r="501">
      <c r="A501" s="35"/>
      <c r="B501" s="60"/>
      <c r="C501" s="37"/>
    </row>
    <row r="502">
      <c r="A502" s="35"/>
      <c r="B502" s="60"/>
      <c r="C502" s="37"/>
    </row>
    <row r="503">
      <c r="A503" s="35"/>
      <c r="B503" s="60"/>
      <c r="C503" s="37"/>
    </row>
    <row r="504">
      <c r="A504" s="35"/>
      <c r="B504" s="60"/>
      <c r="C504" s="37"/>
    </row>
    <row r="505">
      <c r="A505" s="35"/>
      <c r="B505" s="60"/>
      <c r="C505" s="37"/>
    </row>
    <row r="506">
      <c r="A506" s="35"/>
      <c r="B506" s="60"/>
      <c r="C506" s="37"/>
    </row>
    <row r="507">
      <c r="A507" s="35"/>
      <c r="B507" s="60"/>
      <c r="C507" s="37"/>
    </row>
    <row r="508">
      <c r="A508" s="35"/>
      <c r="B508" s="60"/>
      <c r="C508" s="37"/>
    </row>
    <row r="509">
      <c r="A509" s="35"/>
      <c r="B509" s="60"/>
      <c r="C509" s="37"/>
    </row>
    <row r="510">
      <c r="A510" s="35"/>
      <c r="B510" s="60"/>
      <c r="C510" s="37"/>
    </row>
    <row r="511">
      <c r="A511" s="35"/>
      <c r="B511" s="60"/>
      <c r="C511" s="37"/>
    </row>
    <row r="512">
      <c r="A512" s="35"/>
      <c r="B512" s="60"/>
      <c r="C512" s="37"/>
    </row>
    <row r="513">
      <c r="A513" s="35"/>
      <c r="B513" s="60"/>
      <c r="C513" s="37"/>
    </row>
    <row r="514">
      <c r="A514" s="35"/>
      <c r="B514" s="60"/>
      <c r="C514" s="37"/>
    </row>
    <row r="515">
      <c r="A515" s="35"/>
      <c r="B515" s="60"/>
      <c r="C515" s="37"/>
    </row>
    <row r="516">
      <c r="A516" s="35"/>
      <c r="B516" s="60"/>
      <c r="C516" s="37"/>
    </row>
    <row r="517">
      <c r="A517" s="35"/>
      <c r="B517" s="60"/>
      <c r="C517" s="37"/>
    </row>
    <row r="518">
      <c r="A518" s="35"/>
      <c r="B518" s="60"/>
      <c r="C518" s="37"/>
    </row>
    <row r="519">
      <c r="A519" s="35"/>
      <c r="B519" s="60"/>
      <c r="C519" s="37"/>
    </row>
    <row r="520">
      <c r="A520" s="35"/>
      <c r="B520" s="60"/>
      <c r="C520" s="37"/>
    </row>
    <row r="521">
      <c r="A521" s="35"/>
      <c r="B521" s="60"/>
      <c r="C521" s="37"/>
    </row>
    <row r="522">
      <c r="A522" s="35"/>
      <c r="B522" s="60"/>
      <c r="C522" s="37"/>
    </row>
    <row r="523">
      <c r="A523" s="35"/>
      <c r="B523" s="60"/>
      <c r="C523" s="37"/>
    </row>
    <row r="524">
      <c r="A524" s="35"/>
      <c r="B524" s="60"/>
      <c r="C524" s="37"/>
    </row>
    <row r="525">
      <c r="A525" s="35"/>
      <c r="B525" s="60"/>
      <c r="C525" s="37"/>
    </row>
    <row r="526">
      <c r="A526" s="35"/>
      <c r="B526" s="60"/>
      <c r="C526" s="37"/>
    </row>
    <row r="527">
      <c r="A527" s="35"/>
      <c r="B527" s="60"/>
      <c r="C527" s="37"/>
    </row>
    <row r="528">
      <c r="A528" s="35"/>
      <c r="B528" s="60"/>
      <c r="C528" s="37"/>
    </row>
    <row r="529">
      <c r="A529" s="35"/>
      <c r="B529" s="60"/>
      <c r="C529" s="37"/>
    </row>
    <row r="530">
      <c r="A530" s="35"/>
      <c r="B530" s="60"/>
      <c r="C530" s="37"/>
    </row>
    <row r="531">
      <c r="A531" s="35"/>
      <c r="B531" s="60"/>
      <c r="C531" s="37"/>
    </row>
    <row r="532">
      <c r="A532" s="35"/>
      <c r="B532" s="60"/>
      <c r="C532" s="37"/>
    </row>
    <row r="533">
      <c r="A533" s="35"/>
      <c r="B533" s="60"/>
      <c r="C533" s="37"/>
    </row>
    <row r="534">
      <c r="A534" s="35"/>
      <c r="B534" s="60"/>
      <c r="C534" s="37"/>
    </row>
    <row r="535">
      <c r="A535" s="35"/>
      <c r="B535" s="60"/>
      <c r="C535" s="37"/>
    </row>
    <row r="536">
      <c r="A536" s="35"/>
      <c r="B536" s="60"/>
      <c r="C536" s="37"/>
    </row>
    <row r="537">
      <c r="A537" s="35"/>
      <c r="B537" s="60"/>
      <c r="C537" s="37"/>
    </row>
    <row r="538">
      <c r="A538" s="35"/>
      <c r="B538" s="60"/>
      <c r="C538" s="37"/>
    </row>
    <row r="539">
      <c r="A539" s="35"/>
      <c r="B539" s="60"/>
      <c r="C539" s="37"/>
    </row>
    <row r="540">
      <c r="A540" s="35"/>
      <c r="B540" s="60"/>
      <c r="C540" s="37"/>
    </row>
    <row r="541">
      <c r="A541" s="35"/>
      <c r="B541" s="60"/>
      <c r="C541" s="37"/>
    </row>
    <row r="542">
      <c r="A542" s="35"/>
      <c r="B542" s="60"/>
      <c r="C542" s="37"/>
    </row>
    <row r="543">
      <c r="A543" s="35"/>
      <c r="B543" s="60"/>
      <c r="C543" s="37"/>
    </row>
    <row r="544">
      <c r="A544" s="35"/>
      <c r="B544" s="60"/>
      <c r="C544" s="37"/>
    </row>
    <row r="545">
      <c r="A545" s="35"/>
      <c r="B545" s="60"/>
      <c r="C545" s="37"/>
    </row>
    <row r="546">
      <c r="A546" s="35"/>
      <c r="B546" s="60"/>
      <c r="C546" s="37"/>
    </row>
    <row r="547">
      <c r="A547" s="35"/>
      <c r="B547" s="60"/>
      <c r="C547" s="37"/>
    </row>
    <row r="548">
      <c r="A548" s="35"/>
      <c r="B548" s="60"/>
      <c r="C548" s="37"/>
    </row>
    <row r="549">
      <c r="A549" s="35"/>
      <c r="B549" s="60"/>
      <c r="C549" s="37"/>
    </row>
    <row r="550">
      <c r="A550" s="35"/>
      <c r="B550" s="60"/>
      <c r="C550" s="37"/>
    </row>
    <row r="551">
      <c r="A551" s="35"/>
      <c r="B551" s="60"/>
      <c r="C551" s="37"/>
    </row>
    <row r="552">
      <c r="A552" s="35"/>
      <c r="B552" s="60"/>
      <c r="C552" s="37"/>
    </row>
    <row r="553">
      <c r="A553" s="35"/>
      <c r="B553" s="60"/>
      <c r="C553" s="37"/>
    </row>
    <row r="554">
      <c r="A554" s="35"/>
      <c r="B554" s="60"/>
      <c r="C554" s="37"/>
    </row>
    <row r="555">
      <c r="A555" s="35"/>
      <c r="B555" s="60"/>
      <c r="C555" s="37"/>
    </row>
    <row r="556">
      <c r="A556" s="35"/>
      <c r="B556" s="60"/>
      <c r="C556" s="37"/>
    </row>
    <row r="557">
      <c r="A557" s="35"/>
      <c r="B557" s="60"/>
      <c r="C557" s="37"/>
    </row>
    <row r="558">
      <c r="A558" s="35"/>
      <c r="B558" s="60"/>
      <c r="C558" s="37"/>
    </row>
    <row r="559">
      <c r="A559" s="35"/>
      <c r="B559" s="60"/>
      <c r="C559" s="37"/>
    </row>
    <row r="560">
      <c r="A560" s="35"/>
      <c r="B560" s="60"/>
      <c r="C560" s="37"/>
    </row>
    <row r="561">
      <c r="A561" s="35"/>
      <c r="B561" s="60"/>
      <c r="C561" s="37"/>
    </row>
    <row r="562">
      <c r="A562" s="35"/>
      <c r="B562" s="60"/>
      <c r="C562" s="37"/>
    </row>
    <row r="563">
      <c r="A563" s="35"/>
      <c r="B563" s="60"/>
      <c r="C563" s="37"/>
    </row>
    <row r="564">
      <c r="A564" s="35"/>
      <c r="B564" s="60"/>
      <c r="C564" s="37"/>
    </row>
    <row r="565">
      <c r="A565" s="35"/>
      <c r="B565" s="60"/>
      <c r="C565" s="37"/>
    </row>
    <row r="566">
      <c r="A566" s="35"/>
      <c r="B566" s="60"/>
      <c r="C566" s="37"/>
    </row>
    <row r="567">
      <c r="A567" s="35"/>
      <c r="B567" s="60"/>
      <c r="C567" s="37"/>
    </row>
    <row r="568">
      <c r="A568" s="35"/>
      <c r="B568" s="60"/>
      <c r="C568" s="37"/>
    </row>
    <row r="569">
      <c r="A569" s="35"/>
      <c r="B569" s="60"/>
      <c r="C569" s="37"/>
    </row>
    <row r="570">
      <c r="A570" s="35"/>
      <c r="B570" s="60"/>
      <c r="C570" s="37"/>
    </row>
    <row r="571">
      <c r="A571" s="35"/>
      <c r="B571" s="60"/>
      <c r="C571" s="37"/>
    </row>
    <row r="572">
      <c r="A572" s="35"/>
      <c r="B572" s="60"/>
      <c r="C572" s="37"/>
    </row>
    <row r="573">
      <c r="A573" s="35"/>
      <c r="B573" s="60"/>
      <c r="C573" s="37"/>
    </row>
    <row r="574">
      <c r="A574" s="35"/>
      <c r="B574" s="60"/>
      <c r="C574" s="37"/>
    </row>
    <row r="575">
      <c r="A575" s="35"/>
      <c r="B575" s="60"/>
      <c r="C575" s="37"/>
    </row>
    <row r="576">
      <c r="A576" s="35"/>
      <c r="B576" s="60"/>
      <c r="C576" s="37"/>
    </row>
    <row r="577">
      <c r="A577" s="35"/>
      <c r="B577" s="60"/>
      <c r="C577" s="37"/>
    </row>
    <row r="578">
      <c r="A578" s="35"/>
      <c r="B578" s="60"/>
      <c r="C578" s="37"/>
    </row>
    <row r="579">
      <c r="A579" s="35"/>
      <c r="B579" s="60"/>
      <c r="C579" s="37"/>
    </row>
    <row r="580">
      <c r="A580" s="35"/>
      <c r="B580" s="60"/>
      <c r="C580" s="37"/>
    </row>
    <row r="581">
      <c r="A581" s="35"/>
      <c r="B581" s="60"/>
      <c r="C581" s="37"/>
    </row>
    <row r="582">
      <c r="A582" s="35"/>
      <c r="B582" s="60"/>
      <c r="C582" s="37"/>
    </row>
    <row r="583">
      <c r="A583" s="35"/>
      <c r="B583" s="60"/>
      <c r="C583" s="37"/>
    </row>
    <row r="584">
      <c r="A584" s="35"/>
      <c r="B584" s="60"/>
      <c r="C584" s="37"/>
    </row>
    <row r="585">
      <c r="A585" s="35"/>
      <c r="B585" s="60"/>
      <c r="C585" s="37"/>
    </row>
    <row r="586">
      <c r="A586" s="35"/>
      <c r="B586" s="60"/>
      <c r="C586" s="37"/>
    </row>
    <row r="587">
      <c r="A587" s="35"/>
      <c r="B587" s="60"/>
      <c r="C587" s="37"/>
    </row>
    <row r="588">
      <c r="A588" s="35"/>
      <c r="B588" s="60"/>
      <c r="C588" s="37"/>
    </row>
    <row r="589">
      <c r="A589" s="35"/>
      <c r="B589" s="60"/>
      <c r="C589" s="37"/>
    </row>
    <row r="590">
      <c r="A590" s="35"/>
      <c r="B590" s="60"/>
      <c r="C590" s="37"/>
    </row>
    <row r="591">
      <c r="A591" s="35"/>
      <c r="B591" s="60"/>
      <c r="C591" s="37"/>
    </row>
    <row r="592">
      <c r="A592" s="35"/>
      <c r="B592" s="60"/>
      <c r="C592" s="37"/>
    </row>
    <row r="593">
      <c r="A593" s="35"/>
      <c r="B593" s="60"/>
      <c r="C593" s="37"/>
    </row>
    <row r="594">
      <c r="A594" s="35"/>
      <c r="B594" s="60"/>
      <c r="C594" s="37"/>
    </row>
    <row r="595">
      <c r="A595" s="35"/>
      <c r="B595" s="60"/>
      <c r="C595" s="37"/>
    </row>
    <row r="596">
      <c r="A596" s="35"/>
      <c r="B596" s="60"/>
      <c r="C596" s="37"/>
    </row>
    <row r="597">
      <c r="A597" s="35"/>
      <c r="B597" s="60"/>
      <c r="C597" s="37"/>
    </row>
    <row r="598">
      <c r="A598" s="35"/>
      <c r="B598" s="60"/>
      <c r="C598" s="37"/>
    </row>
    <row r="599">
      <c r="A599" s="35"/>
      <c r="B599" s="60"/>
      <c r="C599" s="37"/>
    </row>
    <row r="600">
      <c r="A600" s="35"/>
      <c r="B600" s="60"/>
      <c r="C600" s="37"/>
    </row>
    <row r="601">
      <c r="A601" s="35"/>
      <c r="B601" s="60"/>
      <c r="C601" s="37"/>
    </row>
    <row r="602">
      <c r="A602" s="35"/>
      <c r="B602" s="60"/>
      <c r="C602" s="37"/>
    </row>
    <row r="603">
      <c r="A603" s="35"/>
      <c r="B603" s="60"/>
      <c r="C603" s="37"/>
    </row>
    <row r="604">
      <c r="A604" s="35"/>
      <c r="B604" s="60"/>
      <c r="C604" s="37"/>
    </row>
    <row r="605">
      <c r="A605" s="35"/>
      <c r="B605" s="60"/>
      <c r="C605" s="37"/>
    </row>
    <row r="606">
      <c r="A606" s="35"/>
      <c r="B606" s="60"/>
      <c r="C606" s="37"/>
    </row>
    <row r="607">
      <c r="A607" s="35"/>
      <c r="B607" s="60"/>
      <c r="C607" s="37"/>
    </row>
    <row r="608">
      <c r="A608" s="35"/>
      <c r="B608" s="60"/>
      <c r="C608" s="37"/>
    </row>
    <row r="609">
      <c r="A609" s="35"/>
      <c r="B609" s="60"/>
      <c r="C609" s="37"/>
    </row>
    <row r="610">
      <c r="A610" s="35"/>
      <c r="B610" s="60"/>
      <c r="C610" s="37"/>
    </row>
    <row r="611">
      <c r="A611" s="35"/>
      <c r="B611" s="60"/>
      <c r="C611" s="37"/>
    </row>
    <row r="612">
      <c r="A612" s="35"/>
      <c r="B612" s="60"/>
      <c r="C612" s="37"/>
    </row>
    <row r="613">
      <c r="A613" s="35"/>
      <c r="B613" s="60"/>
      <c r="C613" s="37"/>
    </row>
    <row r="614">
      <c r="A614" s="35"/>
      <c r="B614" s="60"/>
      <c r="C614" s="37"/>
    </row>
    <row r="615">
      <c r="A615" s="35"/>
      <c r="B615" s="60"/>
      <c r="C615" s="37"/>
    </row>
    <row r="616">
      <c r="A616" s="35"/>
      <c r="B616" s="60"/>
      <c r="C616" s="37"/>
    </row>
    <row r="617">
      <c r="A617" s="35"/>
      <c r="B617" s="60"/>
      <c r="C617" s="37"/>
    </row>
    <row r="618">
      <c r="A618" s="35"/>
      <c r="B618" s="60"/>
      <c r="C618" s="37"/>
    </row>
    <row r="619">
      <c r="A619" s="35"/>
      <c r="B619" s="60"/>
      <c r="C619" s="37"/>
    </row>
    <row r="620">
      <c r="A620" s="35"/>
      <c r="B620" s="60"/>
      <c r="C620" s="37"/>
    </row>
    <row r="621">
      <c r="A621" s="35"/>
      <c r="B621" s="60"/>
      <c r="C621" s="37"/>
    </row>
    <row r="622">
      <c r="A622" s="35"/>
      <c r="B622" s="60"/>
      <c r="C622" s="37"/>
    </row>
    <row r="623">
      <c r="A623" s="35"/>
      <c r="B623" s="60"/>
      <c r="C623" s="37"/>
    </row>
    <row r="624">
      <c r="A624" s="35"/>
      <c r="B624" s="60"/>
      <c r="C624" s="37"/>
    </row>
    <row r="625">
      <c r="A625" s="35"/>
      <c r="B625" s="60"/>
      <c r="C625" s="37"/>
    </row>
    <row r="626">
      <c r="A626" s="35"/>
      <c r="B626" s="60"/>
      <c r="C626" s="37"/>
    </row>
    <row r="627">
      <c r="A627" s="35"/>
      <c r="B627" s="60"/>
      <c r="C627" s="37"/>
    </row>
    <row r="628">
      <c r="A628" s="35"/>
      <c r="B628" s="60"/>
      <c r="C628" s="37"/>
    </row>
    <row r="629">
      <c r="A629" s="35"/>
      <c r="B629" s="60"/>
      <c r="C629" s="37"/>
    </row>
    <row r="630">
      <c r="A630" s="35"/>
      <c r="B630" s="60"/>
      <c r="C630" s="37"/>
    </row>
    <row r="631">
      <c r="A631" s="35"/>
      <c r="B631" s="60"/>
      <c r="C631" s="37"/>
    </row>
    <row r="632">
      <c r="A632" s="35"/>
      <c r="B632" s="60"/>
      <c r="C632" s="37"/>
    </row>
    <row r="633">
      <c r="A633" s="35"/>
      <c r="B633" s="60"/>
      <c r="C633" s="37"/>
    </row>
    <row r="634">
      <c r="A634" s="35"/>
      <c r="B634" s="60"/>
      <c r="C634" s="37"/>
    </row>
    <row r="635">
      <c r="A635" s="35"/>
      <c r="B635" s="60"/>
      <c r="C635" s="37"/>
    </row>
    <row r="636">
      <c r="A636" s="35"/>
      <c r="B636" s="60"/>
      <c r="C636" s="37"/>
    </row>
    <row r="637">
      <c r="A637" s="35"/>
      <c r="B637" s="60"/>
      <c r="C637" s="37"/>
    </row>
    <row r="638">
      <c r="A638" s="35"/>
      <c r="B638" s="60"/>
      <c r="C638" s="37"/>
    </row>
    <row r="639">
      <c r="A639" s="35"/>
      <c r="B639" s="60"/>
      <c r="C639" s="37"/>
    </row>
    <row r="640">
      <c r="A640" s="35"/>
      <c r="B640" s="60"/>
      <c r="C640" s="37"/>
    </row>
    <row r="641">
      <c r="A641" s="35"/>
      <c r="B641" s="60"/>
      <c r="C641" s="37"/>
    </row>
    <row r="642">
      <c r="A642" s="35"/>
      <c r="B642" s="60"/>
      <c r="C642" s="37"/>
    </row>
    <row r="643">
      <c r="A643" s="35"/>
      <c r="B643" s="60"/>
      <c r="C643" s="37"/>
    </row>
    <row r="644">
      <c r="A644" s="35"/>
      <c r="B644" s="60"/>
      <c r="C644" s="37"/>
    </row>
    <row r="645">
      <c r="A645" s="35"/>
      <c r="B645" s="60"/>
      <c r="C645" s="37"/>
    </row>
    <row r="646">
      <c r="A646" s="35"/>
      <c r="B646" s="60"/>
      <c r="C646" s="37"/>
    </row>
    <row r="647">
      <c r="A647" s="35"/>
      <c r="B647" s="60"/>
      <c r="C647" s="37"/>
    </row>
    <row r="648">
      <c r="A648" s="35"/>
      <c r="B648" s="60"/>
      <c r="C648" s="37"/>
    </row>
    <row r="649">
      <c r="A649" s="35"/>
      <c r="B649" s="60"/>
      <c r="C649" s="37"/>
    </row>
    <row r="650">
      <c r="A650" s="35"/>
      <c r="B650" s="60"/>
      <c r="C650" s="37"/>
    </row>
    <row r="651">
      <c r="A651" s="35"/>
      <c r="B651" s="60"/>
      <c r="C651" s="37"/>
    </row>
    <row r="652">
      <c r="A652" s="35"/>
      <c r="B652" s="60"/>
      <c r="C652" s="37"/>
    </row>
    <row r="653">
      <c r="A653" s="35"/>
      <c r="B653" s="60"/>
      <c r="C653" s="37"/>
    </row>
    <row r="654">
      <c r="A654" s="35"/>
      <c r="B654" s="60"/>
      <c r="C654" s="37"/>
    </row>
    <row r="655">
      <c r="A655" s="35"/>
      <c r="B655" s="60"/>
      <c r="C655" s="37"/>
    </row>
    <row r="656">
      <c r="A656" s="35"/>
      <c r="B656" s="60"/>
      <c r="C656" s="37"/>
    </row>
    <row r="657">
      <c r="A657" s="35"/>
      <c r="B657" s="60"/>
      <c r="C657" s="37"/>
    </row>
    <row r="658">
      <c r="A658" s="35"/>
      <c r="B658" s="60"/>
      <c r="C658" s="37"/>
    </row>
    <row r="659">
      <c r="A659" s="35"/>
      <c r="B659" s="60"/>
      <c r="C659" s="37"/>
    </row>
    <row r="660">
      <c r="A660" s="35"/>
      <c r="B660" s="60"/>
      <c r="C660" s="37"/>
    </row>
    <row r="661">
      <c r="A661" s="35"/>
      <c r="B661" s="60"/>
      <c r="C661" s="37"/>
    </row>
    <row r="662">
      <c r="A662" s="35"/>
      <c r="B662" s="60"/>
      <c r="C662" s="37"/>
    </row>
    <row r="663">
      <c r="A663" s="35"/>
      <c r="B663" s="60"/>
      <c r="C663" s="37"/>
    </row>
    <row r="664">
      <c r="A664" s="35"/>
      <c r="B664" s="60"/>
      <c r="C664" s="37"/>
    </row>
    <row r="665">
      <c r="A665" s="35"/>
      <c r="B665" s="60"/>
      <c r="C665" s="37"/>
    </row>
    <row r="666">
      <c r="A666" s="35"/>
      <c r="B666" s="60"/>
      <c r="C666" s="37"/>
    </row>
    <row r="667">
      <c r="A667" s="35"/>
      <c r="B667" s="60"/>
      <c r="C667" s="37"/>
    </row>
    <row r="668">
      <c r="A668" s="35"/>
      <c r="B668" s="60"/>
      <c r="C668" s="37"/>
    </row>
    <row r="669">
      <c r="A669" s="35"/>
      <c r="B669" s="60"/>
      <c r="C669" s="37"/>
    </row>
    <row r="670">
      <c r="A670" s="35"/>
      <c r="B670" s="60"/>
      <c r="C670" s="37"/>
    </row>
    <row r="671">
      <c r="A671" s="35"/>
      <c r="B671" s="60"/>
      <c r="C671" s="37"/>
    </row>
    <row r="672">
      <c r="A672" s="35"/>
      <c r="B672" s="60"/>
      <c r="C672" s="37"/>
    </row>
    <row r="673">
      <c r="A673" s="35"/>
      <c r="B673" s="60"/>
      <c r="C673" s="37"/>
    </row>
    <row r="674">
      <c r="A674" s="35"/>
      <c r="B674" s="60"/>
      <c r="C674" s="37"/>
    </row>
    <row r="675">
      <c r="A675" s="35"/>
      <c r="B675" s="60"/>
      <c r="C675" s="37"/>
    </row>
    <row r="676">
      <c r="A676" s="35"/>
      <c r="B676" s="60"/>
      <c r="C676" s="37"/>
    </row>
    <row r="677">
      <c r="A677" s="35"/>
      <c r="B677" s="60"/>
      <c r="C677" s="37"/>
    </row>
    <row r="678">
      <c r="A678" s="35"/>
      <c r="B678" s="60"/>
      <c r="C678" s="37"/>
    </row>
    <row r="679">
      <c r="A679" s="35"/>
      <c r="B679" s="60"/>
      <c r="C679" s="37"/>
    </row>
    <row r="680">
      <c r="A680" s="35"/>
      <c r="B680" s="60"/>
      <c r="C680" s="37"/>
    </row>
    <row r="681">
      <c r="A681" s="35"/>
      <c r="B681" s="60"/>
      <c r="C681" s="37"/>
    </row>
    <row r="682">
      <c r="A682" s="35"/>
      <c r="B682" s="60"/>
      <c r="C682" s="37"/>
    </row>
    <row r="683">
      <c r="A683" s="35"/>
      <c r="B683" s="60"/>
      <c r="C683" s="37"/>
    </row>
    <row r="684">
      <c r="A684" s="35"/>
      <c r="B684" s="60"/>
      <c r="C684" s="37"/>
    </row>
    <row r="685">
      <c r="A685" s="35"/>
      <c r="B685" s="60"/>
      <c r="C685" s="37"/>
    </row>
    <row r="686">
      <c r="A686" s="35"/>
      <c r="B686" s="60"/>
      <c r="C686" s="37"/>
    </row>
    <row r="687">
      <c r="A687" s="35"/>
      <c r="B687" s="60"/>
      <c r="C687" s="37"/>
    </row>
    <row r="688">
      <c r="A688" s="35"/>
      <c r="B688" s="60"/>
      <c r="C688" s="37"/>
    </row>
    <row r="689">
      <c r="A689" s="35"/>
      <c r="B689" s="60"/>
      <c r="C689" s="37"/>
    </row>
    <row r="690">
      <c r="A690" s="35"/>
      <c r="B690" s="60"/>
      <c r="C690" s="37"/>
    </row>
    <row r="691">
      <c r="A691" s="35"/>
      <c r="B691" s="60"/>
      <c r="C691" s="37"/>
    </row>
    <row r="692">
      <c r="A692" s="35"/>
      <c r="B692" s="60"/>
      <c r="C692" s="37"/>
    </row>
    <row r="693">
      <c r="A693" s="35"/>
      <c r="B693" s="60"/>
      <c r="C693" s="37"/>
    </row>
    <row r="694">
      <c r="A694" s="35"/>
      <c r="B694" s="60"/>
      <c r="C694" s="37"/>
    </row>
    <row r="695">
      <c r="A695" s="35"/>
      <c r="B695" s="60"/>
      <c r="C695" s="37"/>
    </row>
    <row r="696">
      <c r="A696" s="35"/>
      <c r="B696" s="60"/>
      <c r="C696" s="37"/>
    </row>
    <row r="697">
      <c r="A697" s="35"/>
      <c r="B697" s="60"/>
      <c r="C697" s="37"/>
    </row>
    <row r="698">
      <c r="A698" s="35"/>
      <c r="B698" s="60"/>
      <c r="C698" s="37"/>
    </row>
    <row r="699">
      <c r="A699" s="35"/>
      <c r="B699" s="60"/>
      <c r="C699" s="37"/>
    </row>
    <row r="700">
      <c r="A700" s="35"/>
      <c r="B700" s="60"/>
      <c r="C700" s="37"/>
    </row>
    <row r="701">
      <c r="A701" s="35"/>
      <c r="B701" s="60"/>
      <c r="C701" s="37"/>
    </row>
    <row r="702">
      <c r="A702" s="35"/>
      <c r="B702" s="60"/>
      <c r="C702" s="37"/>
    </row>
    <row r="703">
      <c r="A703" s="35"/>
      <c r="B703" s="60"/>
      <c r="C703" s="37"/>
    </row>
    <row r="704">
      <c r="A704" s="35"/>
      <c r="B704" s="60"/>
      <c r="C704" s="37"/>
    </row>
    <row r="705">
      <c r="A705" s="35"/>
      <c r="B705" s="60"/>
      <c r="C705" s="37"/>
    </row>
    <row r="706">
      <c r="A706" s="35"/>
      <c r="B706" s="60"/>
      <c r="C706" s="37"/>
    </row>
    <row r="707">
      <c r="A707" s="35"/>
      <c r="B707" s="60"/>
      <c r="C707" s="37"/>
    </row>
    <row r="708">
      <c r="A708" s="35"/>
      <c r="B708" s="60"/>
      <c r="C708" s="37"/>
    </row>
    <row r="709">
      <c r="A709" s="35"/>
      <c r="B709" s="60"/>
      <c r="C709" s="37"/>
    </row>
    <row r="710">
      <c r="A710" s="35"/>
      <c r="B710" s="60"/>
      <c r="C710" s="37"/>
    </row>
    <row r="711">
      <c r="A711" s="35"/>
      <c r="B711" s="60"/>
      <c r="C711" s="37"/>
    </row>
    <row r="712">
      <c r="A712" s="35"/>
      <c r="B712" s="60"/>
      <c r="C712" s="37"/>
    </row>
    <row r="713">
      <c r="A713" s="35"/>
      <c r="B713" s="60"/>
      <c r="C713" s="37"/>
    </row>
    <row r="714">
      <c r="A714" s="35"/>
      <c r="B714" s="60"/>
      <c r="C714" s="37"/>
    </row>
    <row r="715">
      <c r="A715" s="35"/>
      <c r="B715" s="60"/>
      <c r="C715" s="37"/>
    </row>
    <row r="716">
      <c r="A716" s="35"/>
      <c r="B716" s="60"/>
      <c r="C716" s="37"/>
    </row>
    <row r="717">
      <c r="A717" s="35"/>
      <c r="B717" s="60"/>
      <c r="C717" s="37"/>
    </row>
    <row r="718">
      <c r="A718" s="35"/>
      <c r="B718" s="60"/>
      <c r="C718" s="37"/>
    </row>
    <row r="719">
      <c r="A719" s="35"/>
      <c r="B719" s="60"/>
      <c r="C719" s="37"/>
    </row>
    <row r="720">
      <c r="A720" s="35"/>
      <c r="B720" s="60"/>
      <c r="C720" s="37"/>
    </row>
    <row r="721">
      <c r="A721" s="35"/>
      <c r="B721" s="60"/>
      <c r="C721" s="37"/>
    </row>
    <row r="722">
      <c r="A722" s="35"/>
      <c r="B722" s="60"/>
      <c r="C722" s="37"/>
    </row>
    <row r="723">
      <c r="A723" s="35"/>
      <c r="B723" s="60"/>
      <c r="C723" s="37"/>
    </row>
    <row r="724">
      <c r="A724" s="35"/>
      <c r="B724" s="60"/>
      <c r="C724" s="37"/>
    </row>
    <row r="725">
      <c r="A725" s="35"/>
      <c r="B725" s="60"/>
      <c r="C725" s="37"/>
    </row>
    <row r="726">
      <c r="A726" s="35"/>
      <c r="B726" s="60"/>
      <c r="C726" s="37"/>
    </row>
    <row r="727">
      <c r="A727" s="35"/>
      <c r="B727" s="60"/>
      <c r="C727" s="37"/>
    </row>
    <row r="728">
      <c r="A728" s="35"/>
      <c r="B728" s="60"/>
      <c r="C728" s="37"/>
    </row>
    <row r="729">
      <c r="A729" s="35"/>
      <c r="B729" s="60"/>
      <c r="C729" s="37"/>
    </row>
    <row r="730">
      <c r="A730" s="35"/>
      <c r="B730" s="60"/>
      <c r="C730" s="37"/>
    </row>
    <row r="731">
      <c r="A731" s="35"/>
      <c r="B731" s="60"/>
      <c r="C731" s="37"/>
    </row>
    <row r="732">
      <c r="A732" s="35"/>
      <c r="B732" s="60"/>
      <c r="C732" s="37"/>
    </row>
    <row r="733">
      <c r="A733" s="35"/>
      <c r="B733" s="60"/>
      <c r="C733" s="37"/>
    </row>
    <row r="734">
      <c r="A734" s="35"/>
      <c r="B734" s="60"/>
      <c r="C734" s="37"/>
    </row>
    <row r="735">
      <c r="A735" s="35"/>
      <c r="B735" s="60"/>
      <c r="C735" s="37"/>
    </row>
    <row r="736">
      <c r="A736" s="35"/>
      <c r="B736" s="60"/>
      <c r="C736" s="37"/>
    </row>
    <row r="737">
      <c r="A737" s="35"/>
      <c r="B737" s="60"/>
      <c r="C737" s="37"/>
    </row>
    <row r="738">
      <c r="A738" s="35"/>
      <c r="B738" s="60"/>
      <c r="C738" s="37"/>
    </row>
    <row r="739">
      <c r="A739" s="35"/>
      <c r="B739" s="60"/>
      <c r="C739" s="37"/>
    </row>
    <row r="740">
      <c r="A740" s="35"/>
      <c r="B740" s="60"/>
      <c r="C740" s="37"/>
    </row>
    <row r="741">
      <c r="A741" s="35"/>
      <c r="B741" s="60"/>
      <c r="C741" s="37"/>
    </row>
    <row r="742">
      <c r="A742" s="35"/>
      <c r="B742" s="60"/>
      <c r="C742" s="37"/>
    </row>
    <row r="743">
      <c r="A743" s="35"/>
      <c r="B743" s="60"/>
      <c r="C743" s="37"/>
    </row>
    <row r="744">
      <c r="A744" s="35"/>
      <c r="B744" s="60"/>
      <c r="C744" s="37"/>
    </row>
    <row r="745">
      <c r="A745" s="35"/>
      <c r="B745" s="60"/>
      <c r="C745" s="37"/>
    </row>
    <row r="746">
      <c r="A746" s="35"/>
      <c r="B746" s="60"/>
      <c r="C746" s="37"/>
    </row>
    <row r="747">
      <c r="A747" s="35"/>
      <c r="B747" s="60"/>
      <c r="C747" s="37"/>
    </row>
    <row r="748">
      <c r="A748" s="35"/>
      <c r="B748" s="60"/>
      <c r="C748" s="37"/>
    </row>
    <row r="749">
      <c r="A749" s="35"/>
      <c r="B749" s="60"/>
      <c r="C749" s="37"/>
    </row>
    <row r="750">
      <c r="A750" s="35"/>
      <c r="B750" s="60"/>
      <c r="C750" s="37"/>
    </row>
    <row r="751">
      <c r="A751" s="35"/>
      <c r="B751" s="60"/>
      <c r="C751" s="37"/>
    </row>
    <row r="752">
      <c r="A752" s="35"/>
      <c r="B752" s="60"/>
      <c r="C752" s="37"/>
    </row>
    <row r="753">
      <c r="A753" s="35"/>
      <c r="B753" s="60"/>
      <c r="C753" s="37"/>
    </row>
    <row r="754">
      <c r="A754" s="35"/>
      <c r="B754" s="60"/>
      <c r="C754" s="37"/>
    </row>
    <row r="755">
      <c r="A755" s="35"/>
      <c r="B755" s="60"/>
      <c r="C755" s="37"/>
    </row>
    <row r="756">
      <c r="A756" s="35"/>
      <c r="B756" s="60"/>
      <c r="C756" s="37"/>
    </row>
    <row r="757">
      <c r="A757" s="35"/>
      <c r="B757" s="60"/>
      <c r="C757" s="37"/>
    </row>
    <row r="758">
      <c r="A758" s="35"/>
      <c r="B758" s="60"/>
      <c r="C758" s="37"/>
    </row>
    <row r="759">
      <c r="A759" s="35"/>
      <c r="B759" s="60"/>
      <c r="C759" s="37"/>
    </row>
    <row r="760">
      <c r="A760" s="35"/>
      <c r="B760" s="60"/>
      <c r="C760" s="37"/>
    </row>
    <row r="761">
      <c r="A761" s="35"/>
      <c r="B761" s="60"/>
      <c r="C761" s="37"/>
    </row>
    <row r="762">
      <c r="A762" s="35"/>
      <c r="B762" s="60"/>
      <c r="C762" s="37"/>
    </row>
    <row r="763">
      <c r="A763" s="35"/>
      <c r="B763" s="60"/>
      <c r="C763" s="37"/>
    </row>
    <row r="764">
      <c r="A764" s="35"/>
      <c r="B764" s="60"/>
      <c r="C764" s="37"/>
    </row>
    <row r="765">
      <c r="A765" s="35"/>
      <c r="B765" s="60"/>
      <c r="C765" s="37"/>
    </row>
    <row r="766">
      <c r="A766" s="35"/>
      <c r="B766" s="60"/>
      <c r="C766" s="37"/>
    </row>
    <row r="767">
      <c r="A767" s="35"/>
      <c r="B767" s="60"/>
      <c r="C767" s="37"/>
    </row>
    <row r="768">
      <c r="A768" s="35"/>
      <c r="B768" s="60"/>
      <c r="C768" s="37"/>
    </row>
    <row r="769">
      <c r="A769" s="35"/>
      <c r="B769" s="60"/>
      <c r="C769" s="37"/>
    </row>
    <row r="770">
      <c r="A770" s="35"/>
      <c r="B770" s="60"/>
      <c r="C770" s="37"/>
    </row>
    <row r="771">
      <c r="A771" s="35"/>
      <c r="B771" s="60"/>
      <c r="C771" s="37"/>
    </row>
    <row r="772">
      <c r="A772" s="35"/>
      <c r="B772" s="60"/>
      <c r="C772" s="37"/>
    </row>
    <row r="773">
      <c r="A773" s="35"/>
      <c r="B773" s="60"/>
      <c r="C773" s="37"/>
    </row>
    <row r="774">
      <c r="A774" s="35"/>
      <c r="B774" s="60"/>
      <c r="C774" s="37"/>
    </row>
    <row r="775">
      <c r="A775" s="35"/>
      <c r="B775" s="60"/>
      <c r="C775" s="37"/>
    </row>
    <row r="776">
      <c r="A776" s="35"/>
      <c r="B776" s="60"/>
      <c r="C776" s="37"/>
    </row>
    <row r="777">
      <c r="A777" s="35"/>
      <c r="B777" s="60"/>
      <c r="C777" s="37"/>
    </row>
    <row r="778">
      <c r="A778" s="35"/>
      <c r="B778" s="60"/>
      <c r="C778" s="37"/>
    </row>
    <row r="779">
      <c r="A779" s="35"/>
      <c r="B779" s="60"/>
      <c r="C779" s="37"/>
    </row>
    <row r="780">
      <c r="A780" s="35"/>
      <c r="B780" s="60"/>
      <c r="C780" s="37"/>
    </row>
    <row r="781">
      <c r="A781" s="35"/>
      <c r="B781" s="60"/>
      <c r="C781" s="37"/>
    </row>
    <row r="782">
      <c r="A782" s="35"/>
      <c r="B782" s="60"/>
      <c r="C782" s="37"/>
    </row>
    <row r="783">
      <c r="A783" s="35"/>
      <c r="B783" s="60"/>
      <c r="C783" s="37"/>
    </row>
    <row r="784">
      <c r="A784" s="35"/>
      <c r="B784" s="60"/>
      <c r="C784" s="37"/>
    </row>
    <row r="785">
      <c r="A785" s="35"/>
      <c r="B785" s="60"/>
      <c r="C785" s="37"/>
    </row>
    <row r="786">
      <c r="A786" s="35"/>
      <c r="B786" s="60"/>
      <c r="C786" s="37"/>
    </row>
    <row r="787">
      <c r="A787" s="35"/>
      <c r="B787" s="60"/>
      <c r="C787" s="37"/>
    </row>
    <row r="788">
      <c r="A788" s="35"/>
      <c r="B788" s="60"/>
      <c r="C788" s="37"/>
    </row>
    <row r="789">
      <c r="A789" s="35"/>
      <c r="B789" s="60"/>
      <c r="C789" s="37"/>
    </row>
    <row r="790">
      <c r="A790" s="35"/>
      <c r="B790" s="60"/>
      <c r="C790" s="37"/>
    </row>
    <row r="791">
      <c r="A791" s="35"/>
      <c r="B791" s="60"/>
      <c r="C791" s="37"/>
    </row>
    <row r="792">
      <c r="A792" s="35"/>
      <c r="B792" s="60"/>
      <c r="C792" s="37"/>
    </row>
    <row r="793">
      <c r="A793" s="35"/>
      <c r="B793" s="60"/>
      <c r="C793" s="37"/>
    </row>
    <row r="794">
      <c r="A794" s="35"/>
      <c r="B794" s="60"/>
      <c r="C794" s="37"/>
    </row>
    <row r="795">
      <c r="A795" s="35"/>
      <c r="B795" s="60"/>
      <c r="C795" s="37"/>
    </row>
    <row r="796">
      <c r="A796" s="35"/>
      <c r="B796" s="60"/>
      <c r="C796" s="37"/>
    </row>
    <row r="797">
      <c r="A797" s="35"/>
      <c r="B797" s="60"/>
      <c r="C797" s="37"/>
    </row>
    <row r="798">
      <c r="A798" s="35"/>
      <c r="B798" s="60"/>
      <c r="C798" s="37"/>
    </row>
    <row r="799">
      <c r="A799" s="35"/>
      <c r="B799" s="60"/>
      <c r="C799" s="37"/>
    </row>
    <row r="800">
      <c r="A800" s="35"/>
      <c r="B800" s="60"/>
      <c r="C800" s="37"/>
    </row>
    <row r="801">
      <c r="A801" s="35"/>
      <c r="B801" s="60"/>
      <c r="C801" s="37"/>
    </row>
    <row r="802">
      <c r="A802" s="35"/>
      <c r="B802" s="60"/>
      <c r="C802" s="37"/>
    </row>
    <row r="803">
      <c r="A803" s="35"/>
      <c r="B803" s="60"/>
      <c r="C803" s="37"/>
    </row>
    <row r="804">
      <c r="A804" s="35"/>
      <c r="B804" s="60"/>
      <c r="C804" s="37"/>
    </row>
    <row r="805">
      <c r="A805" s="35"/>
      <c r="B805" s="60"/>
      <c r="C805" s="37"/>
    </row>
    <row r="806">
      <c r="A806" s="35"/>
      <c r="B806" s="60"/>
      <c r="C806" s="37"/>
    </row>
    <row r="807">
      <c r="A807" s="35"/>
      <c r="B807" s="60"/>
      <c r="C807" s="37"/>
    </row>
    <row r="808">
      <c r="A808" s="35"/>
      <c r="B808" s="60"/>
      <c r="C808" s="37"/>
    </row>
    <row r="809">
      <c r="A809" s="35"/>
      <c r="B809" s="60"/>
      <c r="C809" s="37"/>
    </row>
    <row r="810">
      <c r="A810" s="35"/>
      <c r="B810" s="60"/>
      <c r="C810" s="37"/>
    </row>
    <row r="811">
      <c r="A811" s="35"/>
      <c r="B811" s="60"/>
      <c r="C811" s="37"/>
    </row>
    <row r="812">
      <c r="A812" s="35"/>
      <c r="B812" s="60"/>
      <c r="C812" s="37"/>
    </row>
    <row r="813">
      <c r="A813" s="35"/>
      <c r="B813" s="60"/>
      <c r="C813" s="37"/>
    </row>
    <row r="814">
      <c r="A814" s="35"/>
      <c r="B814" s="60"/>
      <c r="C814" s="37"/>
    </row>
    <row r="815">
      <c r="A815" s="35"/>
      <c r="B815" s="60"/>
      <c r="C815" s="37"/>
    </row>
    <row r="816">
      <c r="A816" s="35"/>
      <c r="B816" s="60"/>
      <c r="C816" s="37"/>
    </row>
    <row r="817">
      <c r="A817" s="35"/>
      <c r="B817" s="60"/>
      <c r="C817" s="37"/>
    </row>
    <row r="818">
      <c r="A818" s="35"/>
      <c r="B818" s="60"/>
      <c r="C818" s="37"/>
    </row>
    <row r="819">
      <c r="A819" s="35"/>
      <c r="B819" s="60"/>
      <c r="C819" s="37"/>
    </row>
    <row r="820">
      <c r="A820" s="35"/>
      <c r="B820" s="60"/>
      <c r="C820" s="37"/>
    </row>
    <row r="821">
      <c r="A821" s="35"/>
      <c r="B821" s="60"/>
      <c r="C821" s="37"/>
    </row>
    <row r="822">
      <c r="A822" s="35"/>
      <c r="B822" s="60"/>
      <c r="C822" s="37"/>
    </row>
    <row r="823">
      <c r="A823" s="35"/>
      <c r="B823" s="60"/>
      <c r="C823" s="37"/>
    </row>
    <row r="824">
      <c r="A824" s="35"/>
      <c r="B824" s="60"/>
      <c r="C824" s="37"/>
    </row>
    <row r="825">
      <c r="A825" s="35"/>
      <c r="B825" s="60"/>
      <c r="C825" s="37"/>
    </row>
    <row r="826">
      <c r="A826" s="35"/>
      <c r="B826" s="60"/>
      <c r="C826" s="37"/>
    </row>
    <row r="827">
      <c r="A827" s="35"/>
      <c r="B827" s="60"/>
      <c r="C827" s="37"/>
    </row>
    <row r="828">
      <c r="A828" s="35"/>
      <c r="B828" s="60"/>
      <c r="C828" s="37"/>
    </row>
    <row r="829">
      <c r="A829" s="35"/>
      <c r="B829" s="60"/>
      <c r="C829" s="37"/>
    </row>
    <row r="830">
      <c r="A830" s="35"/>
      <c r="B830" s="60"/>
      <c r="C830" s="37"/>
    </row>
    <row r="831">
      <c r="A831" s="35"/>
      <c r="B831" s="60"/>
      <c r="C831" s="37"/>
    </row>
    <row r="832">
      <c r="A832" s="35"/>
      <c r="B832" s="60"/>
      <c r="C832" s="37"/>
    </row>
    <row r="833">
      <c r="A833" s="35"/>
      <c r="B833" s="60"/>
      <c r="C833" s="37"/>
    </row>
    <row r="834">
      <c r="A834" s="35"/>
      <c r="B834" s="60"/>
      <c r="C834" s="37"/>
    </row>
    <row r="835">
      <c r="A835" s="35"/>
      <c r="B835" s="60"/>
      <c r="C835" s="37"/>
    </row>
    <row r="836">
      <c r="A836" s="35"/>
      <c r="B836" s="60"/>
      <c r="C836" s="37"/>
    </row>
    <row r="837">
      <c r="A837" s="35"/>
      <c r="B837" s="60"/>
      <c r="C837" s="37"/>
    </row>
    <row r="838">
      <c r="A838" s="35"/>
      <c r="B838" s="60"/>
      <c r="C838" s="37"/>
    </row>
    <row r="839">
      <c r="A839" s="35"/>
      <c r="B839" s="60"/>
      <c r="C839" s="37"/>
    </row>
    <row r="840">
      <c r="A840" s="35"/>
      <c r="B840" s="60"/>
      <c r="C840" s="37"/>
    </row>
    <row r="841">
      <c r="A841" s="35"/>
      <c r="B841" s="60"/>
      <c r="C841" s="37"/>
    </row>
    <row r="842">
      <c r="A842" s="35"/>
      <c r="B842" s="60"/>
      <c r="C842" s="37"/>
    </row>
    <row r="843">
      <c r="A843" s="35"/>
      <c r="B843" s="60"/>
      <c r="C843" s="37"/>
    </row>
    <row r="844">
      <c r="A844" s="35"/>
      <c r="B844" s="60"/>
      <c r="C844" s="37"/>
    </row>
    <row r="845">
      <c r="A845" s="35"/>
      <c r="B845" s="60"/>
      <c r="C845" s="37"/>
    </row>
    <row r="846">
      <c r="A846" s="35"/>
      <c r="B846" s="60"/>
      <c r="C846" s="37"/>
    </row>
    <row r="847">
      <c r="A847" s="35"/>
      <c r="B847" s="60"/>
      <c r="C847" s="37"/>
    </row>
    <row r="848">
      <c r="A848" s="35"/>
      <c r="B848" s="60"/>
      <c r="C848" s="37"/>
    </row>
    <row r="849">
      <c r="A849" s="35"/>
      <c r="B849" s="60"/>
      <c r="C849" s="37"/>
    </row>
    <row r="850">
      <c r="A850" s="35"/>
      <c r="B850" s="60"/>
      <c r="C850" s="37"/>
    </row>
    <row r="851">
      <c r="A851" s="35"/>
      <c r="B851" s="60"/>
      <c r="C851" s="37"/>
    </row>
    <row r="852">
      <c r="A852" s="35"/>
      <c r="B852" s="60"/>
      <c r="C852" s="37"/>
    </row>
    <row r="853">
      <c r="A853" s="35"/>
      <c r="B853" s="60"/>
      <c r="C853" s="37"/>
    </row>
    <row r="854">
      <c r="A854" s="35"/>
      <c r="B854" s="60"/>
      <c r="C854" s="37"/>
    </row>
    <row r="855">
      <c r="A855" s="35"/>
      <c r="B855" s="60"/>
      <c r="C855" s="37"/>
    </row>
    <row r="856">
      <c r="A856" s="35"/>
      <c r="B856" s="60"/>
      <c r="C856" s="37"/>
    </row>
    <row r="857">
      <c r="A857" s="35"/>
      <c r="B857" s="60"/>
      <c r="C857" s="37"/>
    </row>
    <row r="858">
      <c r="A858" s="35"/>
      <c r="B858" s="60"/>
      <c r="C858" s="37"/>
    </row>
    <row r="859">
      <c r="A859" s="35"/>
      <c r="B859" s="60"/>
      <c r="C859" s="37"/>
    </row>
    <row r="860">
      <c r="A860" s="35"/>
      <c r="B860" s="60"/>
      <c r="C860" s="37"/>
    </row>
    <row r="861">
      <c r="A861" s="35"/>
      <c r="B861" s="60"/>
      <c r="C861" s="37"/>
    </row>
    <row r="862">
      <c r="A862" s="35"/>
      <c r="B862" s="60"/>
      <c r="C862" s="37"/>
    </row>
    <row r="863">
      <c r="A863" s="35"/>
      <c r="B863" s="60"/>
      <c r="C863" s="37"/>
    </row>
    <row r="864">
      <c r="A864" s="35"/>
      <c r="B864" s="60"/>
      <c r="C864" s="37"/>
    </row>
    <row r="865">
      <c r="A865" s="35"/>
      <c r="B865" s="60"/>
      <c r="C865" s="37"/>
    </row>
    <row r="866">
      <c r="A866" s="35"/>
      <c r="B866" s="60"/>
      <c r="C866" s="37"/>
    </row>
    <row r="867">
      <c r="A867" s="35"/>
      <c r="B867" s="60"/>
      <c r="C867" s="37"/>
    </row>
    <row r="868">
      <c r="A868" s="35"/>
      <c r="B868" s="60"/>
      <c r="C868" s="37"/>
    </row>
    <row r="869">
      <c r="A869" s="35"/>
      <c r="B869" s="60"/>
      <c r="C869" s="37"/>
    </row>
    <row r="870">
      <c r="A870" s="35"/>
      <c r="B870" s="60"/>
      <c r="C870" s="37"/>
    </row>
    <row r="871">
      <c r="A871" s="35"/>
      <c r="B871" s="60"/>
      <c r="C871" s="37"/>
    </row>
    <row r="872">
      <c r="A872" s="35"/>
      <c r="B872" s="60"/>
      <c r="C872" s="37"/>
    </row>
    <row r="873">
      <c r="A873" s="35"/>
      <c r="B873" s="60"/>
      <c r="C873" s="37"/>
    </row>
    <row r="874">
      <c r="A874" s="35"/>
      <c r="B874" s="60"/>
      <c r="C874" s="37"/>
    </row>
    <row r="875">
      <c r="A875" s="35"/>
      <c r="B875" s="60"/>
      <c r="C875" s="37"/>
    </row>
    <row r="876">
      <c r="A876" s="35"/>
      <c r="B876" s="60"/>
      <c r="C876" s="37"/>
    </row>
    <row r="877">
      <c r="A877" s="35"/>
      <c r="B877" s="60"/>
      <c r="C877" s="37"/>
    </row>
    <row r="878">
      <c r="A878" s="35"/>
      <c r="B878" s="60"/>
      <c r="C878" s="37"/>
    </row>
    <row r="879">
      <c r="A879" s="35"/>
      <c r="B879" s="60"/>
      <c r="C879" s="37"/>
    </row>
    <row r="880">
      <c r="A880" s="35"/>
      <c r="B880" s="60"/>
      <c r="C880" s="37"/>
    </row>
    <row r="881">
      <c r="A881" s="35"/>
      <c r="B881" s="60"/>
      <c r="C881" s="37"/>
    </row>
    <row r="882">
      <c r="A882" s="35"/>
      <c r="B882" s="60"/>
      <c r="C882" s="37"/>
    </row>
    <row r="883">
      <c r="A883" s="35"/>
      <c r="B883" s="60"/>
      <c r="C883" s="37"/>
    </row>
    <row r="884">
      <c r="A884" s="35"/>
      <c r="B884" s="60"/>
      <c r="C884" s="37"/>
    </row>
    <row r="885">
      <c r="A885" s="35"/>
      <c r="B885" s="60"/>
      <c r="C885" s="37"/>
    </row>
    <row r="886">
      <c r="A886" s="35"/>
      <c r="B886" s="60"/>
      <c r="C886" s="37"/>
    </row>
    <row r="887">
      <c r="A887" s="35"/>
      <c r="B887" s="60"/>
      <c r="C887" s="37"/>
    </row>
    <row r="888">
      <c r="A888" s="35"/>
      <c r="B888" s="60"/>
      <c r="C888" s="37"/>
    </row>
    <row r="889">
      <c r="A889" s="35"/>
      <c r="B889" s="60"/>
      <c r="C889" s="37"/>
    </row>
    <row r="890">
      <c r="A890" s="35"/>
      <c r="B890" s="60"/>
      <c r="C890" s="37"/>
    </row>
    <row r="891">
      <c r="A891" s="35"/>
      <c r="B891" s="60"/>
      <c r="C891" s="37"/>
    </row>
    <row r="892">
      <c r="A892" s="35"/>
      <c r="B892" s="60"/>
      <c r="C892" s="37"/>
    </row>
    <row r="893">
      <c r="A893" s="35"/>
      <c r="B893" s="60"/>
      <c r="C893" s="37"/>
    </row>
    <row r="894">
      <c r="A894" s="35"/>
      <c r="B894" s="60"/>
      <c r="C894" s="37"/>
    </row>
    <row r="895">
      <c r="A895" s="35"/>
      <c r="B895" s="60"/>
      <c r="C895" s="37"/>
    </row>
    <row r="896">
      <c r="A896" s="35"/>
      <c r="B896" s="60"/>
      <c r="C896" s="37"/>
    </row>
    <row r="897">
      <c r="A897" s="35"/>
      <c r="B897" s="60"/>
      <c r="C897" s="37"/>
    </row>
    <row r="898">
      <c r="A898" s="35"/>
      <c r="B898" s="60"/>
      <c r="C898" s="37"/>
    </row>
    <row r="899">
      <c r="A899" s="35"/>
      <c r="B899" s="60"/>
      <c r="C899" s="37"/>
    </row>
    <row r="900">
      <c r="A900" s="35"/>
      <c r="B900" s="60"/>
      <c r="C900" s="37"/>
    </row>
    <row r="901">
      <c r="A901" s="35"/>
      <c r="B901" s="60"/>
      <c r="C901" s="37"/>
    </row>
    <row r="902">
      <c r="A902" s="35"/>
      <c r="B902" s="60"/>
      <c r="C902" s="37"/>
    </row>
    <row r="903">
      <c r="A903" s="35"/>
      <c r="B903" s="60"/>
      <c r="C903" s="37"/>
    </row>
    <row r="904">
      <c r="A904" s="35"/>
      <c r="B904" s="60"/>
      <c r="C904" s="37"/>
    </row>
    <row r="905">
      <c r="A905" s="35"/>
      <c r="B905" s="60"/>
      <c r="C905" s="37"/>
    </row>
    <row r="906">
      <c r="A906" s="35"/>
      <c r="B906" s="60"/>
      <c r="C906" s="37"/>
    </row>
    <row r="907">
      <c r="A907" s="35"/>
      <c r="B907" s="60"/>
      <c r="C907" s="37"/>
    </row>
    <row r="908">
      <c r="A908" s="35"/>
      <c r="B908" s="60"/>
      <c r="C908" s="37"/>
    </row>
    <row r="909">
      <c r="A909" s="35"/>
      <c r="B909" s="60"/>
      <c r="C909" s="37"/>
    </row>
    <row r="910">
      <c r="A910" s="35"/>
      <c r="B910" s="60"/>
      <c r="C910" s="37"/>
    </row>
    <row r="911">
      <c r="A911" s="35"/>
      <c r="B911" s="60"/>
      <c r="C911" s="37"/>
    </row>
    <row r="912">
      <c r="A912" s="35"/>
      <c r="B912" s="60"/>
      <c r="C912" s="37"/>
    </row>
    <row r="913">
      <c r="A913" s="35"/>
      <c r="B913" s="60"/>
      <c r="C913" s="37"/>
    </row>
    <row r="914">
      <c r="A914" s="35"/>
      <c r="B914" s="60"/>
      <c r="C914" s="37"/>
    </row>
    <row r="915">
      <c r="A915" s="35"/>
      <c r="B915" s="60"/>
      <c r="C915" s="37"/>
    </row>
    <row r="916">
      <c r="A916" s="35"/>
      <c r="B916" s="60"/>
      <c r="C916" s="37"/>
    </row>
    <row r="917">
      <c r="A917" s="35"/>
      <c r="B917" s="60"/>
      <c r="C917" s="37"/>
    </row>
    <row r="918">
      <c r="A918" s="35"/>
      <c r="B918" s="60"/>
      <c r="C918" s="37"/>
    </row>
    <row r="919">
      <c r="A919" s="35"/>
      <c r="B919" s="60"/>
      <c r="C919" s="37"/>
    </row>
    <row r="920">
      <c r="A920" s="35"/>
      <c r="B920" s="60"/>
      <c r="C920" s="37"/>
    </row>
    <row r="921">
      <c r="A921" s="35"/>
      <c r="B921" s="60"/>
      <c r="C921" s="37"/>
    </row>
    <row r="922">
      <c r="A922" s="35"/>
      <c r="B922" s="60"/>
      <c r="C922" s="37"/>
    </row>
    <row r="923">
      <c r="A923" s="35"/>
      <c r="B923" s="60"/>
      <c r="C923" s="37"/>
    </row>
    <row r="924">
      <c r="A924" s="35"/>
      <c r="B924" s="60"/>
      <c r="C924" s="37"/>
    </row>
    <row r="925">
      <c r="A925" s="35"/>
      <c r="B925" s="60"/>
      <c r="C925" s="37"/>
    </row>
    <row r="926">
      <c r="A926" s="35"/>
      <c r="B926" s="60"/>
      <c r="C926" s="37"/>
    </row>
    <row r="927">
      <c r="A927" s="35"/>
      <c r="B927" s="60"/>
      <c r="C927" s="37"/>
    </row>
    <row r="928">
      <c r="A928" s="35"/>
      <c r="B928" s="60"/>
      <c r="C928" s="37"/>
    </row>
    <row r="929">
      <c r="A929" s="35"/>
      <c r="B929" s="60"/>
      <c r="C929" s="37"/>
    </row>
    <row r="930">
      <c r="A930" s="35"/>
      <c r="B930" s="60"/>
      <c r="C930" s="37"/>
    </row>
    <row r="931">
      <c r="A931" s="35"/>
      <c r="B931" s="60"/>
      <c r="C931" s="37"/>
    </row>
    <row r="932">
      <c r="A932" s="35"/>
      <c r="B932" s="60"/>
      <c r="C932" s="37"/>
    </row>
    <row r="933">
      <c r="A933" s="35"/>
      <c r="B933" s="60"/>
      <c r="C933" s="37"/>
    </row>
    <row r="934">
      <c r="A934" s="35"/>
      <c r="B934" s="60"/>
      <c r="C934" s="37"/>
    </row>
    <row r="935">
      <c r="A935" s="35"/>
      <c r="B935" s="60"/>
      <c r="C935" s="37"/>
    </row>
    <row r="936">
      <c r="A936" s="35"/>
      <c r="B936" s="60"/>
      <c r="C936" s="37"/>
    </row>
    <row r="937">
      <c r="A937" s="35"/>
      <c r="B937" s="60"/>
      <c r="C937" s="37"/>
    </row>
    <row r="938">
      <c r="A938" s="35"/>
      <c r="B938" s="60"/>
      <c r="C938" s="37"/>
    </row>
    <row r="939">
      <c r="A939" s="35"/>
      <c r="B939" s="60"/>
      <c r="C939" s="37"/>
    </row>
    <row r="940">
      <c r="A940" s="35"/>
      <c r="B940" s="60"/>
      <c r="C940" s="37"/>
    </row>
    <row r="941">
      <c r="A941" s="35"/>
      <c r="B941" s="60"/>
      <c r="C941" s="37"/>
    </row>
    <row r="942">
      <c r="A942" s="35"/>
      <c r="B942" s="60"/>
      <c r="C942" s="37"/>
    </row>
    <row r="943">
      <c r="A943" s="35"/>
      <c r="B943" s="60"/>
      <c r="C943" s="37"/>
    </row>
    <row r="944">
      <c r="A944" s="35"/>
      <c r="B944" s="60"/>
      <c r="C944" s="37"/>
    </row>
    <row r="945">
      <c r="A945" s="35"/>
      <c r="B945" s="60"/>
      <c r="C945" s="37"/>
    </row>
    <row r="946">
      <c r="A946" s="35"/>
      <c r="B946" s="60"/>
      <c r="C946" s="37"/>
    </row>
    <row r="947">
      <c r="A947" s="35"/>
      <c r="B947" s="60"/>
      <c r="C947" s="37"/>
    </row>
    <row r="948">
      <c r="A948" s="35"/>
      <c r="B948" s="60"/>
      <c r="C948" s="37"/>
    </row>
    <row r="949">
      <c r="A949" s="35"/>
      <c r="B949" s="60"/>
      <c r="C949" s="37"/>
    </row>
    <row r="950">
      <c r="A950" s="35"/>
      <c r="B950" s="60"/>
      <c r="C950" s="37"/>
    </row>
    <row r="951">
      <c r="A951" s="35"/>
      <c r="B951" s="60"/>
      <c r="C951" s="37"/>
    </row>
    <row r="952">
      <c r="A952" s="35"/>
      <c r="B952" s="60"/>
      <c r="C952" s="37"/>
    </row>
    <row r="953">
      <c r="A953" s="35"/>
      <c r="B953" s="60"/>
      <c r="C953" s="37"/>
    </row>
    <row r="954">
      <c r="A954" s="35"/>
      <c r="B954" s="60"/>
      <c r="C954" s="37"/>
    </row>
    <row r="955">
      <c r="A955" s="35"/>
      <c r="B955" s="60"/>
      <c r="C955" s="37"/>
    </row>
    <row r="956">
      <c r="A956" s="35"/>
      <c r="B956" s="60"/>
      <c r="C956" s="37"/>
    </row>
    <row r="957">
      <c r="A957" s="35"/>
      <c r="B957" s="60"/>
      <c r="C957" s="37"/>
    </row>
    <row r="958">
      <c r="A958" s="35"/>
      <c r="B958" s="60"/>
      <c r="C958" s="37"/>
    </row>
    <row r="959">
      <c r="A959" s="35"/>
      <c r="B959" s="60"/>
      <c r="C959" s="37"/>
    </row>
    <row r="960">
      <c r="A960" s="35"/>
      <c r="B960" s="60"/>
      <c r="C960" s="37"/>
    </row>
    <row r="961">
      <c r="A961" s="35"/>
      <c r="B961" s="60"/>
      <c r="C961" s="37"/>
    </row>
    <row r="962">
      <c r="A962" s="35"/>
      <c r="B962" s="60"/>
      <c r="C962" s="37"/>
    </row>
    <row r="963">
      <c r="A963" s="35"/>
      <c r="B963" s="60"/>
      <c r="C963" s="37"/>
    </row>
    <row r="964">
      <c r="A964" s="35"/>
      <c r="B964" s="60"/>
      <c r="C964" s="37"/>
    </row>
    <row r="965">
      <c r="A965" s="35"/>
      <c r="B965" s="60"/>
      <c r="C965" s="37"/>
    </row>
    <row r="966">
      <c r="A966" s="35"/>
      <c r="B966" s="60"/>
      <c r="C966" s="37"/>
    </row>
    <row r="967">
      <c r="A967" s="35"/>
      <c r="B967" s="60"/>
      <c r="C967" s="37"/>
    </row>
    <row r="968">
      <c r="A968" s="35"/>
      <c r="B968" s="60"/>
      <c r="C968" s="37"/>
    </row>
    <row r="969">
      <c r="A969" s="35"/>
      <c r="B969" s="60"/>
      <c r="C969" s="37"/>
    </row>
    <row r="970">
      <c r="A970" s="35"/>
      <c r="B970" s="60"/>
      <c r="C970" s="37"/>
    </row>
    <row r="971">
      <c r="A971" s="35"/>
      <c r="B971" s="60"/>
      <c r="C971" s="37"/>
    </row>
    <row r="972">
      <c r="A972" s="35"/>
      <c r="B972" s="60"/>
      <c r="C972" s="37"/>
    </row>
    <row r="973">
      <c r="A973" s="35"/>
      <c r="B973" s="60"/>
      <c r="C973" s="37"/>
    </row>
    <row r="974">
      <c r="A974" s="35"/>
      <c r="B974" s="60"/>
      <c r="C974" s="37"/>
    </row>
    <row r="975">
      <c r="A975" s="35"/>
      <c r="B975" s="60"/>
      <c r="C975" s="37"/>
    </row>
    <row r="976">
      <c r="A976" s="35"/>
      <c r="B976" s="60"/>
      <c r="C976" s="37"/>
    </row>
    <row r="977">
      <c r="A977" s="35"/>
      <c r="B977" s="60"/>
      <c r="C977" s="37"/>
    </row>
    <row r="978">
      <c r="A978" s="35"/>
      <c r="B978" s="60"/>
      <c r="C978" s="37"/>
    </row>
    <row r="979">
      <c r="A979" s="35"/>
      <c r="B979" s="60"/>
      <c r="C979" s="37"/>
    </row>
    <row r="980">
      <c r="A980" s="35"/>
      <c r="B980" s="60"/>
      <c r="C980" s="37"/>
    </row>
    <row r="981">
      <c r="A981" s="35"/>
      <c r="B981" s="60"/>
      <c r="C981" s="37"/>
    </row>
    <row r="982">
      <c r="A982" s="35"/>
      <c r="B982" s="60"/>
      <c r="C982" s="37"/>
    </row>
    <row r="983">
      <c r="A983" s="35"/>
      <c r="B983" s="60"/>
      <c r="C983" s="37"/>
    </row>
    <row r="984">
      <c r="A984" s="35"/>
      <c r="B984" s="60"/>
      <c r="C984" s="37"/>
    </row>
    <row r="985">
      <c r="A985" s="35"/>
      <c r="B985" s="60"/>
      <c r="C985" s="37"/>
    </row>
    <row r="986">
      <c r="A986" s="35"/>
      <c r="B986" s="60"/>
      <c r="C986" s="37"/>
    </row>
    <row r="987">
      <c r="A987" s="35"/>
      <c r="B987" s="60"/>
      <c r="C987" s="37"/>
    </row>
    <row r="988">
      <c r="A988" s="35"/>
      <c r="B988" s="60"/>
      <c r="C988" s="37"/>
    </row>
    <row r="989">
      <c r="A989" s="35"/>
      <c r="B989" s="60"/>
      <c r="C989" s="37"/>
    </row>
    <row r="990">
      <c r="A990" s="35"/>
      <c r="B990" s="60"/>
      <c r="C990" s="37"/>
    </row>
    <row r="991">
      <c r="A991" s="35"/>
      <c r="B991" s="60"/>
      <c r="C991" s="37"/>
    </row>
    <row r="992">
      <c r="A992" s="35"/>
      <c r="B992" s="60"/>
      <c r="C992" s="37"/>
    </row>
    <row r="993">
      <c r="A993" s="35"/>
      <c r="B993" s="60"/>
      <c r="C993" s="37"/>
    </row>
    <row r="994">
      <c r="A994" s="35"/>
      <c r="B994" s="60"/>
      <c r="C994" s="37"/>
    </row>
    <row r="995">
      <c r="A995" s="35"/>
      <c r="B995" s="60"/>
      <c r="C995" s="37"/>
    </row>
    <row r="996">
      <c r="A996" s="35"/>
      <c r="B996" s="60"/>
      <c r="C996" s="37"/>
    </row>
    <row r="997">
      <c r="A997" s="35"/>
      <c r="B997" s="60"/>
      <c r="C997" s="37"/>
    </row>
    <row r="998">
      <c r="A998" s="35"/>
      <c r="B998" s="60"/>
      <c r="C998" s="37"/>
    </row>
    <row r="999">
      <c r="A999" s="35"/>
      <c r="B999" s="60"/>
      <c r="C999" s="37"/>
    </row>
    <row r="1000">
      <c r="A1000" s="35"/>
      <c r="B1000" s="60"/>
      <c r="C1000" s="37"/>
    </row>
  </sheetData>
  <mergeCells count="7">
    <mergeCell ref="B2:B6"/>
    <mergeCell ref="B8:B14"/>
    <mergeCell ref="B16:B23"/>
    <mergeCell ref="B24:B29"/>
    <mergeCell ref="B31:B37"/>
    <mergeCell ref="B39:B46"/>
    <mergeCell ref="B48:B53"/>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61" t="s">
        <v>71</v>
      </c>
      <c r="C1" s="62" t="s">
        <v>75</v>
      </c>
    </row>
    <row r="2">
      <c r="A2" s="13" t="s">
        <v>76</v>
      </c>
      <c r="B2" s="29" t="s">
        <v>14</v>
      </c>
      <c r="C2" s="58">
        <v>0.0</v>
      </c>
    </row>
    <row r="3">
      <c r="A3" s="13" t="s">
        <v>16</v>
      </c>
      <c r="B3" s="14"/>
      <c r="C3" s="78">
        <v>1.0</v>
      </c>
    </row>
    <row r="4">
      <c r="A4" s="13" t="s">
        <v>17</v>
      </c>
      <c r="B4" s="14"/>
      <c r="C4" s="78">
        <v>1.0</v>
      </c>
    </row>
    <row r="5">
      <c r="A5" s="13" t="s">
        <v>18</v>
      </c>
      <c r="B5" s="14"/>
      <c r="C5" s="65"/>
    </row>
    <row r="6">
      <c r="A6" s="13" t="s">
        <v>19</v>
      </c>
      <c r="B6" s="17"/>
      <c r="C6" s="65"/>
    </row>
    <row r="7">
      <c r="A7" s="18"/>
      <c r="B7" s="19"/>
      <c r="C7" s="65"/>
    </row>
    <row r="8">
      <c r="A8" s="25" t="s">
        <v>28</v>
      </c>
      <c r="B8" s="21" t="s">
        <v>29</v>
      </c>
      <c r="C8" s="79">
        <v>6.10788550575</v>
      </c>
    </row>
    <row r="9">
      <c r="A9" s="13" t="s">
        <v>30</v>
      </c>
      <c r="B9" s="14"/>
      <c r="C9" s="79">
        <v>4.35341052275</v>
      </c>
    </row>
    <row r="10">
      <c r="A10" s="18" t="s">
        <v>31</v>
      </c>
      <c r="B10" s="14"/>
      <c r="C10" s="79">
        <v>4.880810056107143</v>
      </c>
    </row>
    <row r="11">
      <c r="A11" s="18" t="s">
        <v>32</v>
      </c>
      <c r="B11" s="14"/>
      <c r="C11" s="58">
        <v>0.8005563407573458</v>
      </c>
    </row>
    <row r="12">
      <c r="A12" s="18" t="s">
        <v>33</v>
      </c>
      <c r="B12" s="14"/>
      <c r="C12" s="58">
        <v>1.0394060536836094</v>
      </c>
    </row>
    <row r="13">
      <c r="A13" s="18" t="s">
        <v>34</v>
      </c>
      <c r="B13" s="14"/>
      <c r="C13" s="58">
        <v>8.202050486685843</v>
      </c>
    </row>
    <row r="14">
      <c r="A14" s="18" t="s">
        <v>35</v>
      </c>
      <c r="B14" s="17"/>
      <c r="C14" s="58">
        <v>1.594104655485338</v>
      </c>
    </row>
    <row r="15">
      <c r="A15" s="18"/>
      <c r="B15" s="19"/>
      <c r="C15" s="65"/>
    </row>
    <row r="16">
      <c r="A16" s="13" t="s">
        <v>20</v>
      </c>
      <c r="B16" s="21" t="s">
        <v>21</v>
      </c>
      <c r="C16" s="79">
        <v>1.41904624425</v>
      </c>
    </row>
    <row r="17">
      <c r="A17" s="13" t="s">
        <v>22</v>
      </c>
      <c r="B17" s="14"/>
      <c r="C17" s="79">
        <v>3.01183452215</v>
      </c>
    </row>
    <row r="18">
      <c r="A18" s="13" t="s">
        <v>23</v>
      </c>
      <c r="B18" s="14"/>
      <c r="C18" s="79">
        <v>3.097125812</v>
      </c>
    </row>
    <row r="19">
      <c r="A19" s="13" t="s">
        <v>24</v>
      </c>
      <c r="B19" s="14"/>
      <c r="C19" s="58">
        <v>0.47737238355257716</v>
      </c>
    </row>
    <row r="20">
      <c r="A20" s="13" t="s">
        <v>25</v>
      </c>
      <c r="B20" s="14"/>
      <c r="C20" s="58">
        <v>1.7181488559118419</v>
      </c>
    </row>
    <row r="21">
      <c r="A21" s="13" t="s">
        <v>26</v>
      </c>
      <c r="B21" s="14"/>
      <c r="C21" s="65"/>
    </row>
    <row r="22">
      <c r="A22" s="13" t="s">
        <v>27</v>
      </c>
      <c r="B22" s="14"/>
      <c r="C22" s="58">
        <v>4.186928102701338</v>
      </c>
    </row>
    <row r="23">
      <c r="A23" s="13"/>
      <c r="B23" s="17"/>
      <c r="C23" s="65"/>
    </row>
    <row r="24">
      <c r="A24" s="13" t="s">
        <v>36</v>
      </c>
      <c r="B24" s="29" t="s">
        <v>37</v>
      </c>
      <c r="C24" s="58">
        <v>80.36599931323809</v>
      </c>
    </row>
    <row r="25">
      <c r="A25" s="13" t="s">
        <v>38</v>
      </c>
      <c r="B25" s="14"/>
      <c r="C25" s="58">
        <v>40.1119390629591</v>
      </c>
    </row>
    <row r="26">
      <c r="A26" s="13" t="s">
        <v>39</v>
      </c>
      <c r="B26" s="14"/>
      <c r="C26" s="58">
        <v>71.73941799015874</v>
      </c>
    </row>
    <row r="27">
      <c r="A27" s="13" t="s">
        <v>40</v>
      </c>
      <c r="B27" s="14"/>
      <c r="C27" s="58">
        <v>52.20088574230624</v>
      </c>
    </row>
    <row r="28">
      <c r="A28" s="13" t="s">
        <v>41</v>
      </c>
      <c r="B28" s="14"/>
      <c r="C28" s="58">
        <v>60.401740539336174</v>
      </c>
    </row>
    <row r="29">
      <c r="A29" s="13" t="s">
        <v>42</v>
      </c>
      <c r="B29" s="17"/>
      <c r="C29" s="58">
        <v>75.1568076867019</v>
      </c>
    </row>
    <row r="30">
      <c r="A30" s="13"/>
      <c r="B30" s="19"/>
      <c r="C30" s="65"/>
    </row>
    <row r="31">
      <c r="A31" s="13" t="s">
        <v>43</v>
      </c>
      <c r="B31" s="29" t="s">
        <v>44</v>
      </c>
      <c r="C31" s="58">
        <v>57.57411233982392</v>
      </c>
    </row>
    <row r="32">
      <c r="A32" s="13" t="s">
        <v>45</v>
      </c>
      <c r="B32" s="14"/>
      <c r="C32" s="58">
        <v>54.8601877992709</v>
      </c>
    </row>
    <row r="33">
      <c r="A33" s="13" t="s">
        <v>46</v>
      </c>
      <c r="B33" s="14"/>
      <c r="C33" s="65"/>
    </row>
    <row r="34">
      <c r="A34" s="13" t="s">
        <v>47</v>
      </c>
      <c r="B34" s="14"/>
      <c r="C34" s="79">
        <v>21.005455485</v>
      </c>
    </row>
    <row r="35">
      <c r="A35" s="13" t="s">
        <v>48</v>
      </c>
      <c r="B35" s="14"/>
      <c r="C35" s="65"/>
    </row>
    <row r="36">
      <c r="A36" s="13" t="s">
        <v>49</v>
      </c>
      <c r="B36" s="14"/>
      <c r="C36" s="58">
        <v>77.73709053577971</v>
      </c>
    </row>
    <row r="37">
      <c r="A37" s="13" t="s">
        <v>50</v>
      </c>
      <c r="B37" s="17"/>
      <c r="C37" s="58">
        <v>56.90974949812341</v>
      </c>
    </row>
    <row r="38">
      <c r="A38" s="13"/>
      <c r="B38" s="19"/>
      <c r="C38" s="65"/>
    </row>
    <row r="39">
      <c r="A39" s="13" t="s">
        <v>51</v>
      </c>
      <c r="B39" s="29" t="s">
        <v>52</v>
      </c>
      <c r="C39" s="79">
        <v>6.786989608</v>
      </c>
    </row>
    <row r="40">
      <c r="A40" s="13" t="s">
        <v>53</v>
      </c>
      <c r="B40" s="14"/>
      <c r="C40" s="79">
        <v>7.362229045036477</v>
      </c>
    </row>
    <row r="41">
      <c r="A41" s="13" t="s">
        <v>54</v>
      </c>
      <c r="B41" s="14"/>
      <c r="C41" s="65"/>
    </row>
    <row r="42">
      <c r="A42" s="13" t="s">
        <v>55</v>
      </c>
      <c r="B42" s="14"/>
      <c r="C42" s="79">
        <v>16.2661897275</v>
      </c>
    </row>
    <row r="43">
      <c r="A43" s="25" t="s">
        <v>56</v>
      </c>
      <c r="B43" s="14"/>
      <c r="C43" s="65"/>
    </row>
    <row r="44">
      <c r="A44" s="13" t="s">
        <v>57</v>
      </c>
      <c r="B44" s="14"/>
      <c r="C44" s="65"/>
    </row>
    <row r="45">
      <c r="A45" s="13" t="s">
        <v>58</v>
      </c>
      <c r="B45" s="14"/>
      <c r="C45" s="65"/>
    </row>
    <row r="46">
      <c r="A46" s="13" t="s">
        <v>59</v>
      </c>
      <c r="B46" s="17"/>
      <c r="C46" s="58">
        <v>1.2362637362637363</v>
      </c>
    </row>
    <row r="47">
      <c r="A47" s="13"/>
      <c r="B47" s="19"/>
      <c r="C47" s="65"/>
    </row>
    <row r="48">
      <c r="A48" s="13" t="s">
        <v>60</v>
      </c>
      <c r="B48" s="29" t="s">
        <v>61</v>
      </c>
      <c r="C48" s="65"/>
    </row>
    <row r="49">
      <c r="A49" s="13" t="s">
        <v>62</v>
      </c>
      <c r="B49" s="14"/>
      <c r="C49" s="58">
        <v>3.671790094705791</v>
      </c>
    </row>
    <row r="50">
      <c r="A50" s="13" t="s">
        <v>63</v>
      </c>
      <c r="B50" s="14"/>
      <c r="C50" s="79">
        <v>8.682607183</v>
      </c>
    </row>
    <row r="51">
      <c r="A51" s="13" t="s">
        <v>64</v>
      </c>
      <c r="B51" s="14"/>
      <c r="C51" s="65"/>
    </row>
    <row r="52">
      <c r="A52" s="13" t="s">
        <v>65</v>
      </c>
      <c r="B52" s="14"/>
      <c r="C52" s="65"/>
    </row>
    <row r="53">
      <c r="A53" s="13" t="s">
        <v>66</v>
      </c>
      <c r="B53" s="17"/>
      <c r="C53" s="58">
        <v>4.563324938274282</v>
      </c>
    </row>
    <row r="54">
      <c r="A54" s="36"/>
      <c r="B54" s="37"/>
      <c r="C54" s="37"/>
    </row>
    <row r="55">
      <c r="A55" s="39" t="s">
        <v>67</v>
      </c>
      <c r="B55" s="37"/>
      <c r="C55" s="37"/>
    </row>
    <row r="56">
      <c r="A56" s="39" t="s">
        <v>68</v>
      </c>
      <c r="B56" s="37"/>
      <c r="C56" s="37"/>
    </row>
    <row r="57">
      <c r="A57" s="39" t="s">
        <v>69</v>
      </c>
      <c r="B57" s="37"/>
      <c r="C57" s="37"/>
    </row>
    <row r="58">
      <c r="A58" s="35"/>
      <c r="B58" s="60"/>
      <c r="C58" s="37"/>
    </row>
    <row r="59">
      <c r="A59" s="35"/>
      <c r="B59" s="60"/>
      <c r="C59" s="37"/>
    </row>
    <row r="60">
      <c r="A60" s="35"/>
      <c r="B60" s="60"/>
      <c r="C60" s="37"/>
    </row>
    <row r="61">
      <c r="A61" s="35"/>
      <c r="B61" s="60"/>
      <c r="C61" s="37"/>
    </row>
    <row r="62">
      <c r="A62" s="35"/>
      <c r="B62" s="60"/>
      <c r="C62" s="37"/>
    </row>
    <row r="63">
      <c r="A63" s="35"/>
      <c r="B63" s="60"/>
      <c r="C63" s="37"/>
    </row>
    <row r="64">
      <c r="A64" s="35"/>
      <c r="B64" s="60"/>
      <c r="C64" s="37"/>
    </row>
    <row r="65">
      <c r="A65" s="35"/>
      <c r="B65" s="60"/>
      <c r="C65" s="37"/>
    </row>
    <row r="66">
      <c r="A66" s="35"/>
      <c r="B66" s="60"/>
      <c r="C66" s="37"/>
    </row>
    <row r="67">
      <c r="A67" s="35"/>
      <c r="B67" s="60"/>
      <c r="C67" s="37"/>
    </row>
    <row r="68">
      <c r="A68" s="35"/>
      <c r="B68" s="60"/>
      <c r="C68" s="37"/>
    </row>
    <row r="69">
      <c r="A69" s="35"/>
      <c r="B69" s="60"/>
      <c r="C69" s="37"/>
    </row>
    <row r="70">
      <c r="A70" s="35"/>
      <c r="B70" s="60"/>
      <c r="C70" s="37"/>
    </row>
    <row r="71">
      <c r="A71" s="35"/>
      <c r="B71" s="60"/>
      <c r="C71" s="37"/>
    </row>
    <row r="72">
      <c r="A72" s="35"/>
      <c r="B72" s="60"/>
      <c r="C72" s="37"/>
    </row>
    <row r="73">
      <c r="A73" s="35"/>
      <c r="B73" s="60"/>
      <c r="C73" s="37"/>
    </row>
    <row r="74">
      <c r="A74" s="35"/>
      <c r="B74" s="60"/>
      <c r="C74" s="37"/>
    </row>
    <row r="75">
      <c r="A75" s="35"/>
      <c r="B75" s="60"/>
      <c r="C75" s="37"/>
    </row>
    <row r="76">
      <c r="A76" s="35"/>
      <c r="B76" s="60"/>
      <c r="C76" s="37"/>
    </row>
    <row r="77">
      <c r="A77" s="35"/>
      <c r="B77" s="60"/>
      <c r="C77" s="37"/>
    </row>
    <row r="78">
      <c r="A78" s="35"/>
      <c r="B78" s="60"/>
      <c r="C78" s="37"/>
    </row>
    <row r="79">
      <c r="A79" s="35"/>
      <c r="B79" s="60"/>
      <c r="C79" s="37"/>
    </row>
    <row r="80">
      <c r="A80" s="35"/>
      <c r="B80" s="60"/>
      <c r="C80" s="37"/>
    </row>
    <row r="81">
      <c r="A81" s="35"/>
      <c r="B81" s="60"/>
      <c r="C81" s="37"/>
    </row>
    <row r="82">
      <c r="A82" s="35"/>
      <c r="B82" s="60"/>
      <c r="C82" s="37"/>
    </row>
    <row r="83">
      <c r="A83" s="35"/>
      <c r="B83" s="60"/>
      <c r="C83" s="37"/>
    </row>
    <row r="84">
      <c r="A84" s="35"/>
      <c r="B84" s="60"/>
      <c r="C84" s="37"/>
    </row>
    <row r="85">
      <c r="A85" s="35"/>
      <c r="B85" s="60"/>
      <c r="C85" s="37"/>
    </row>
    <row r="86">
      <c r="A86" s="35"/>
      <c r="B86" s="60"/>
      <c r="C86" s="37"/>
    </row>
    <row r="87">
      <c r="A87" s="35"/>
      <c r="B87" s="60"/>
      <c r="C87" s="37"/>
    </row>
    <row r="88">
      <c r="A88" s="35"/>
      <c r="B88" s="60"/>
      <c r="C88" s="37"/>
    </row>
    <row r="89">
      <c r="A89" s="35"/>
      <c r="B89" s="60"/>
      <c r="C89" s="37"/>
    </row>
    <row r="90">
      <c r="A90" s="35"/>
      <c r="B90" s="60"/>
      <c r="C90" s="37"/>
    </row>
    <row r="91">
      <c r="A91" s="35"/>
      <c r="B91" s="60"/>
      <c r="C91" s="37"/>
    </row>
    <row r="92">
      <c r="A92" s="35"/>
      <c r="B92" s="60"/>
      <c r="C92" s="37"/>
    </row>
    <row r="93">
      <c r="A93" s="35"/>
      <c r="B93" s="60"/>
      <c r="C93" s="37"/>
    </row>
    <row r="94">
      <c r="A94" s="35"/>
      <c r="B94" s="60"/>
      <c r="C94" s="37"/>
    </row>
    <row r="95">
      <c r="A95" s="35"/>
      <c r="B95" s="60"/>
      <c r="C95" s="37"/>
    </row>
    <row r="96">
      <c r="A96" s="35"/>
      <c r="B96" s="60"/>
      <c r="C96" s="37"/>
    </row>
    <row r="97">
      <c r="A97" s="35"/>
      <c r="B97" s="60"/>
      <c r="C97" s="37"/>
    </row>
    <row r="98">
      <c r="A98" s="35"/>
      <c r="B98" s="60"/>
      <c r="C98" s="37"/>
    </row>
    <row r="99">
      <c r="A99" s="35"/>
      <c r="B99" s="60"/>
      <c r="C99" s="37"/>
    </row>
    <row r="100">
      <c r="A100" s="35"/>
      <c r="B100" s="60"/>
      <c r="C100" s="37"/>
    </row>
    <row r="101">
      <c r="A101" s="35"/>
      <c r="B101" s="60"/>
      <c r="C101" s="37"/>
    </row>
    <row r="102">
      <c r="A102" s="35"/>
      <c r="B102" s="60"/>
      <c r="C102" s="37"/>
    </row>
    <row r="103">
      <c r="A103" s="35"/>
      <c r="B103" s="60"/>
      <c r="C103" s="37"/>
    </row>
    <row r="104">
      <c r="A104" s="35"/>
      <c r="B104" s="60"/>
      <c r="C104" s="37"/>
    </row>
    <row r="105">
      <c r="A105" s="35"/>
      <c r="B105" s="60"/>
      <c r="C105" s="37"/>
    </row>
    <row r="106">
      <c r="A106" s="35"/>
      <c r="B106" s="60"/>
      <c r="C106" s="37"/>
    </row>
    <row r="107">
      <c r="A107" s="35"/>
      <c r="B107" s="60"/>
      <c r="C107" s="37"/>
    </row>
    <row r="108">
      <c r="A108" s="35"/>
      <c r="B108" s="60"/>
      <c r="C108" s="37"/>
    </row>
    <row r="109">
      <c r="A109" s="35"/>
      <c r="B109" s="60"/>
      <c r="C109" s="37"/>
    </row>
    <row r="110">
      <c r="A110" s="35"/>
      <c r="B110" s="60"/>
      <c r="C110" s="37"/>
    </row>
    <row r="111">
      <c r="A111" s="35"/>
      <c r="B111" s="60"/>
      <c r="C111" s="37"/>
    </row>
    <row r="112">
      <c r="A112" s="35"/>
      <c r="B112" s="60"/>
      <c r="C112" s="37"/>
    </row>
    <row r="113">
      <c r="A113" s="35"/>
      <c r="B113" s="60"/>
      <c r="C113" s="37"/>
    </row>
    <row r="114">
      <c r="A114" s="35"/>
      <c r="B114" s="60"/>
      <c r="C114" s="37"/>
    </row>
    <row r="115">
      <c r="A115" s="35"/>
      <c r="B115" s="60"/>
      <c r="C115" s="37"/>
    </row>
    <row r="116">
      <c r="A116" s="35"/>
      <c r="B116" s="60"/>
      <c r="C116" s="37"/>
    </row>
    <row r="117">
      <c r="A117" s="35"/>
      <c r="B117" s="60"/>
      <c r="C117" s="37"/>
    </row>
    <row r="118">
      <c r="A118" s="35"/>
      <c r="B118" s="60"/>
      <c r="C118" s="37"/>
    </row>
    <row r="119">
      <c r="A119" s="35"/>
      <c r="B119" s="60"/>
      <c r="C119" s="37"/>
    </row>
    <row r="120">
      <c r="A120" s="35"/>
      <c r="B120" s="60"/>
      <c r="C120" s="37"/>
    </row>
    <row r="121">
      <c r="A121" s="35"/>
      <c r="B121" s="60"/>
      <c r="C121" s="37"/>
    </row>
    <row r="122">
      <c r="A122" s="35"/>
      <c r="B122" s="60"/>
      <c r="C122" s="37"/>
    </row>
    <row r="123">
      <c r="A123" s="35"/>
      <c r="B123" s="60"/>
      <c r="C123" s="37"/>
    </row>
    <row r="124">
      <c r="A124" s="35"/>
      <c r="B124" s="60"/>
      <c r="C124" s="37"/>
    </row>
    <row r="125">
      <c r="A125" s="35"/>
      <c r="B125" s="60"/>
      <c r="C125" s="37"/>
    </row>
    <row r="126">
      <c r="A126" s="35"/>
      <c r="B126" s="60"/>
      <c r="C126" s="37"/>
    </row>
    <row r="127">
      <c r="A127" s="35"/>
      <c r="B127" s="60"/>
      <c r="C127" s="37"/>
    </row>
    <row r="128">
      <c r="A128" s="35"/>
      <c r="B128" s="60"/>
      <c r="C128" s="37"/>
    </row>
    <row r="129">
      <c r="A129" s="35"/>
      <c r="B129" s="60"/>
      <c r="C129" s="37"/>
    </row>
    <row r="130">
      <c r="A130" s="35"/>
      <c r="B130" s="60"/>
      <c r="C130" s="37"/>
    </row>
    <row r="131">
      <c r="A131" s="35"/>
      <c r="B131" s="60"/>
      <c r="C131" s="37"/>
    </row>
    <row r="132">
      <c r="A132" s="35"/>
      <c r="B132" s="60"/>
      <c r="C132" s="37"/>
    </row>
    <row r="133">
      <c r="A133" s="35"/>
      <c r="B133" s="60"/>
      <c r="C133" s="37"/>
    </row>
    <row r="134">
      <c r="A134" s="35"/>
      <c r="B134" s="60"/>
      <c r="C134" s="37"/>
    </row>
    <row r="135">
      <c r="A135" s="35"/>
      <c r="B135" s="60"/>
      <c r="C135" s="37"/>
    </row>
    <row r="136">
      <c r="A136" s="35"/>
      <c r="B136" s="60"/>
      <c r="C136" s="37"/>
    </row>
    <row r="137">
      <c r="A137" s="35"/>
      <c r="B137" s="60"/>
      <c r="C137" s="37"/>
    </row>
    <row r="138">
      <c r="A138" s="35"/>
      <c r="B138" s="60"/>
      <c r="C138" s="37"/>
    </row>
    <row r="139">
      <c r="A139" s="35"/>
      <c r="B139" s="60"/>
      <c r="C139" s="37"/>
    </row>
    <row r="140">
      <c r="A140" s="35"/>
      <c r="B140" s="60"/>
      <c r="C140" s="37"/>
    </row>
    <row r="141">
      <c r="A141" s="35"/>
      <c r="B141" s="60"/>
      <c r="C141" s="37"/>
    </row>
    <row r="142">
      <c r="A142" s="35"/>
      <c r="B142" s="60"/>
      <c r="C142" s="37"/>
    </row>
    <row r="143">
      <c r="A143" s="35"/>
      <c r="B143" s="60"/>
      <c r="C143" s="37"/>
    </row>
    <row r="144">
      <c r="A144" s="35"/>
      <c r="B144" s="60"/>
      <c r="C144" s="37"/>
    </row>
    <row r="145">
      <c r="A145" s="35"/>
      <c r="B145" s="60"/>
      <c r="C145" s="37"/>
    </row>
    <row r="146">
      <c r="A146" s="35"/>
      <c r="B146" s="60"/>
      <c r="C146" s="37"/>
    </row>
    <row r="147">
      <c r="A147" s="35"/>
      <c r="B147" s="60"/>
      <c r="C147" s="37"/>
    </row>
    <row r="148">
      <c r="A148" s="35"/>
      <c r="B148" s="60"/>
      <c r="C148" s="37"/>
    </row>
    <row r="149">
      <c r="A149" s="35"/>
      <c r="B149" s="60"/>
      <c r="C149" s="37"/>
    </row>
    <row r="150">
      <c r="A150" s="35"/>
      <c r="B150" s="60"/>
      <c r="C150" s="37"/>
    </row>
    <row r="151">
      <c r="A151" s="35"/>
      <c r="B151" s="60"/>
      <c r="C151" s="37"/>
    </row>
    <row r="152">
      <c r="A152" s="35"/>
      <c r="B152" s="60"/>
      <c r="C152" s="37"/>
    </row>
    <row r="153">
      <c r="A153" s="35"/>
      <c r="B153" s="60"/>
      <c r="C153" s="37"/>
    </row>
    <row r="154">
      <c r="A154" s="35"/>
      <c r="B154" s="60"/>
      <c r="C154" s="37"/>
    </row>
    <row r="155">
      <c r="A155" s="35"/>
      <c r="B155" s="60"/>
      <c r="C155" s="37"/>
    </row>
    <row r="156">
      <c r="A156" s="35"/>
      <c r="B156" s="60"/>
      <c r="C156" s="37"/>
    </row>
    <row r="157">
      <c r="A157" s="35"/>
      <c r="B157" s="60"/>
      <c r="C157" s="37"/>
    </row>
    <row r="158">
      <c r="A158" s="35"/>
      <c r="B158" s="60"/>
      <c r="C158" s="37"/>
    </row>
    <row r="159">
      <c r="A159" s="35"/>
      <c r="B159" s="60"/>
      <c r="C159" s="37"/>
    </row>
    <row r="160">
      <c r="A160" s="35"/>
      <c r="B160" s="60"/>
      <c r="C160" s="37"/>
    </row>
    <row r="161">
      <c r="A161" s="35"/>
      <c r="B161" s="60"/>
      <c r="C161" s="37"/>
    </row>
    <row r="162">
      <c r="A162" s="35"/>
      <c r="B162" s="60"/>
      <c r="C162" s="37"/>
    </row>
    <row r="163">
      <c r="A163" s="35"/>
      <c r="B163" s="60"/>
      <c r="C163" s="37"/>
    </row>
    <row r="164">
      <c r="A164" s="35"/>
      <c r="B164" s="60"/>
      <c r="C164" s="37"/>
    </row>
    <row r="165">
      <c r="A165" s="35"/>
      <c r="B165" s="60"/>
      <c r="C165" s="37"/>
    </row>
    <row r="166">
      <c r="A166" s="35"/>
      <c r="B166" s="60"/>
      <c r="C166" s="37"/>
    </row>
    <row r="167">
      <c r="A167" s="35"/>
      <c r="B167" s="60"/>
      <c r="C167" s="37"/>
    </row>
    <row r="168">
      <c r="A168" s="35"/>
      <c r="B168" s="60"/>
      <c r="C168" s="37"/>
    </row>
    <row r="169">
      <c r="A169" s="35"/>
      <c r="B169" s="60"/>
      <c r="C169" s="37"/>
    </row>
    <row r="170">
      <c r="A170" s="35"/>
      <c r="B170" s="60"/>
      <c r="C170" s="37"/>
    </row>
    <row r="171">
      <c r="A171" s="35"/>
      <c r="B171" s="60"/>
      <c r="C171" s="37"/>
    </row>
    <row r="172">
      <c r="A172" s="35"/>
      <c r="B172" s="60"/>
      <c r="C172" s="37"/>
    </row>
    <row r="173">
      <c r="A173" s="35"/>
      <c r="B173" s="60"/>
      <c r="C173" s="37"/>
    </row>
    <row r="174">
      <c r="A174" s="35"/>
      <c r="B174" s="60"/>
      <c r="C174" s="37"/>
    </row>
    <row r="175">
      <c r="A175" s="35"/>
      <c r="B175" s="60"/>
      <c r="C175" s="37"/>
    </row>
    <row r="176">
      <c r="A176" s="35"/>
      <c r="B176" s="60"/>
      <c r="C176" s="37"/>
    </row>
    <row r="177">
      <c r="A177" s="35"/>
      <c r="B177" s="60"/>
      <c r="C177" s="37"/>
    </row>
    <row r="178">
      <c r="A178" s="35"/>
      <c r="B178" s="60"/>
      <c r="C178" s="37"/>
    </row>
    <row r="179">
      <c r="A179" s="35"/>
      <c r="B179" s="60"/>
      <c r="C179" s="37"/>
    </row>
    <row r="180">
      <c r="A180" s="35"/>
      <c r="B180" s="60"/>
      <c r="C180" s="37"/>
    </row>
    <row r="181">
      <c r="A181" s="35"/>
      <c r="B181" s="60"/>
      <c r="C181" s="37"/>
    </row>
    <row r="182">
      <c r="A182" s="35"/>
      <c r="B182" s="60"/>
      <c r="C182" s="37"/>
    </row>
    <row r="183">
      <c r="A183" s="35"/>
      <c r="B183" s="60"/>
      <c r="C183" s="37"/>
    </row>
    <row r="184">
      <c r="A184" s="35"/>
      <c r="B184" s="60"/>
      <c r="C184" s="37"/>
    </row>
    <row r="185">
      <c r="A185" s="35"/>
      <c r="B185" s="60"/>
      <c r="C185" s="37"/>
    </row>
    <row r="186">
      <c r="A186" s="35"/>
      <c r="B186" s="60"/>
      <c r="C186" s="37"/>
    </row>
    <row r="187">
      <c r="A187" s="35"/>
      <c r="B187" s="60"/>
      <c r="C187" s="37"/>
    </row>
    <row r="188">
      <c r="A188" s="35"/>
      <c r="B188" s="60"/>
      <c r="C188" s="37"/>
    </row>
    <row r="189">
      <c r="A189" s="35"/>
      <c r="B189" s="60"/>
      <c r="C189" s="37"/>
    </row>
    <row r="190">
      <c r="A190" s="35"/>
      <c r="B190" s="60"/>
      <c r="C190" s="37"/>
    </row>
    <row r="191">
      <c r="A191" s="35"/>
      <c r="B191" s="60"/>
      <c r="C191" s="37"/>
    </row>
    <row r="192">
      <c r="A192" s="35"/>
      <c r="B192" s="60"/>
      <c r="C192" s="37"/>
    </row>
    <row r="193">
      <c r="A193" s="35"/>
      <c r="B193" s="60"/>
      <c r="C193" s="37"/>
    </row>
    <row r="194">
      <c r="A194" s="35"/>
      <c r="B194" s="60"/>
      <c r="C194" s="37"/>
    </row>
    <row r="195">
      <c r="A195" s="35"/>
      <c r="B195" s="60"/>
      <c r="C195" s="37"/>
    </row>
    <row r="196">
      <c r="A196" s="35"/>
      <c r="B196" s="60"/>
      <c r="C196" s="37"/>
    </row>
    <row r="197">
      <c r="A197" s="35"/>
      <c r="B197" s="60"/>
      <c r="C197" s="37"/>
    </row>
    <row r="198">
      <c r="A198" s="35"/>
      <c r="B198" s="60"/>
      <c r="C198" s="37"/>
    </row>
    <row r="199">
      <c r="A199" s="35"/>
      <c r="B199" s="60"/>
      <c r="C199" s="37"/>
    </row>
    <row r="200">
      <c r="A200" s="35"/>
      <c r="B200" s="60"/>
      <c r="C200" s="37"/>
    </row>
    <row r="201">
      <c r="A201" s="35"/>
      <c r="B201" s="60"/>
      <c r="C201" s="37"/>
    </row>
    <row r="202">
      <c r="A202" s="35"/>
      <c r="B202" s="60"/>
      <c r="C202" s="37"/>
    </row>
    <row r="203">
      <c r="A203" s="35"/>
      <c r="B203" s="60"/>
      <c r="C203" s="37"/>
    </row>
    <row r="204">
      <c r="A204" s="35"/>
      <c r="B204" s="60"/>
      <c r="C204" s="37"/>
    </row>
    <row r="205">
      <c r="A205" s="35"/>
      <c r="B205" s="60"/>
      <c r="C205" s="37"/>
    </row>
    <row r="206">
      <c r="A206" s="35"/>
      <c r="B206" s="60"/>
      <c r="C206" s="37"/>
    </row>
    <row r="207">
      <c r="A207" s="35"/>
      <c r="B207" s="60"/>
      <c r="C207" s="37"/>
    </row>
    <row r="208">
      <c r="A208" s="35"/>
      <c r="B208" s="60"/>
      <c r="C208" s="37"/>
    </row>
    <row r="209">
      <c r="A209" s="35"/>
      <c r="B209" s="60"/>
      <c r="C209" s="37"/>
    </row>
    <row r="210">
      <c r="A210" s="35"/>
      <c r="B210" s="60"/>
      <c r="C210" s="37"/>
    </row>
    <row r="211">
      <c r="A211" s="35"/>
      <c r="B211" s="60"/>
      <c r="C211" s="37"/>
    </row>
    <row r="212">
      <c r="A212" s="35"/>
      <c r="B212" s="60"/>
      <c r="C212" s="37"/>
    </row>
    <row r="213">
      <c r="A213" s="35"/>
      <c r="B213" s="60"/>
      <c r="C213" s="37"/>
    </row>
    <row r="214">
      <c r="A214" s="35"/>
      <c r="B214" s="60"/>
      <c r="C214" s="37"/>
    </row>
    <row r="215">
      <c r="A215" s="35"/>
      <c r="B215" s="60"/>
      <c r="C215" s="37"/>
    </row>
    <row r="216">
      <c r="A216" s="35"/>
      <c r="B216" s="60"/>
      <c r="C216" s="37"/>
    </row>
    <row r="217">
      <c r="A217" s="35"/>
      <c r="B217" s="60"/>
      <c r="C217" s="37"/>
    </row>
    <row r="218">
      <c r="A218" s="35"/>
      <c r="B218" s="60"/>
      <c r="C218" s="37"/>
    </row>
    <row r="219">
      <c r="A219" s="35"/>
      <c r="B219" s="60"/>
      <c r="C219" s="37"/>
    </row>
    <row r="220">
      <c r="A220" s="35"/>
      <c r="B220" s="60"/>
      <c r="C220" s="37"/>
    </row>
    <row r="221">
      <c r="A221" s="35"/>
      <c r="B221" s="60"/>
      <c r="C221" s="37"/>
    </row>
    <row r="222">
      <c r="A222" s="35"/>
      <c r="B222" s="60"/>
      <c r="C222" s="37"/>
    </row>
    <row r="223">
      <c r="A223" s="35"/>
      <c r="B223" s="60"/>
      <c r="C223" s="37"/>
    </row>
    <row r="224">
      <c r="A224" s="35"/>
      <c r="B224" s="60"/>
      <c r="C224" s="37"/>
    </row>
    <row r="225">
      <c r="A225" s="35"/>
      <c r="B225" s="60"/>
      <c r="C225" s="37"/>
    </row>
    <row r="226">
      <c r="A226" s="35"/>
      <c r="B226" s="60"/>
      <c r="C226" s="37"/>
    </row>
    <row r="227">
      <c r="A227" s="35"/>
      <c r="B227" s="60"/>
      <c r="C227" s="37"/>
    </row>
    <row r="228">
      <c r="A228" s="35"/>
      <c r="B228" s="60"/>
      <c r="C228" s="37"/>
    </row>
    <row r="229">
      <c r="A229" s="35"/>
      <c r="B229" s="60"/>
      <c r="C229" s="37"/>
    </row>
    <row r="230">
      <c r="A230" s="35"/>
      <c r="B230" s="60"/>
      <c r="C230" s="37"/>
    </row>
    <row r="231">
      <c r="A231" s="35"/>
      <c r="B231" s="60"/>
      <c r="C231" s="37"/>
    </row>
    <row r="232">
      <c r="A232" s="35"/>
      <c r="B232" s="60"/>
      <c r="C232" s="37"/>
    </row>
    <row r="233">
      <c r="A233" s="35"/>
      <c r="B233" s="60"/>
      <c r="C233" s="37"/>
    </row>
    <row r="234">
      <c r="A234" s="35"/>
      <c r="B234" s="60"/>
      <c r="C234" s="37"/>
    </row>
    <row r="235">
      <c r="A235" s="35"/>
      <c r="B235" s="60"/>
      <c r="C235" s="37"/>
    </row>
    <row r="236">
      <c r="A236" s="35"/>
      <c r="B236" s="60"/>
      <c r="C236" s="37"/>
    </row>
    <row r="237">
      <c r="A237" s="35"/>
      <c r="B237" s="60"/>
      <c r="C237" s="37"/>
    </row>
    <row r="238">
      <c r="A238" s="35"/>
      <c r="B238" s="60"/>
      <c r="C238" s="37"/>
    </row>
    <row r="239">
      <c r="A239" s="35"/>
      <c r="B239" s="60"/>
      <c r="C239" s="37"/>
    </row>
    <row r="240">
      <c r="A240" s="35"/>
      <c r="B240" s="60"/>
      <c r="C240" s="37"/>
    </row>
    <row r="241">
      <c r="A241" s="35"/>
      <c r="B241" s="60"/>
      <c r="C241" s="37"/>
    </row>
    <row r="242">
      <c r="A242" s="35"/>
      <c r="B242" s="60"/>
      <c r="C242" s="37"/>
    </row>
    <row r="243">
      <c r="A243" s="35"/>
      <c r="B243" s="60"/>
      <c r="C243" s="37"/>
    </row>
    <row r="244">
      <c r="A244" s="35"/>
      <c r="B244" s="60"/>
      <c r="C244" s="37"/>
    </row>
    <row r="245">
      <c r="A245" s="35"/>
      <c r="B245" s="60"/>
      <c r="C245" s="37"/>
    </row>
    <row r="246">
      <c r="A246" s="35"/>
      <c r="B246" s="60"/>
      <c r="C246" s="37"/>
    </row>
    <row r="247">
      <c r="A247" s="35"/>
      <c r="B247" s="60"/>
      <c r="C247" s="37"/>
    </row>
    <row r="248">
      <c r="A248" s="35"/>
      <c r="B248" s="60"/>
      <c r="C248" s="37"/>
    </row>
    <row r="249">
      <c r="A249" s="35"/>
      <c r="B249" s="60"/>
      <c r="C249" s="37"/>
    </row>
    <row r="250">
      <c r="A250" s="35"/>
      <c r="B250" s="60"/>
      <c r="C250" s="37"/>
    </row>
    <row r="251">
      <c r="A251" s="35"/>
      <c r="B251" s="60"/>
      <c r="C251" s="37"/>
    </row>
    <row r="252">
      <c r="A252" s="35"/>
      <c r="B252" s="60"/>
      <c r="C252" s="37"/>
    </row>
    <row r="253">
      <c r="A253" s="35"/>
      <c r="B253" s="60"/>
      <c r="C253" s="37"/>
    </row>
    <row r="254">
      <c r="A254" s="35"/>
      <c r="B254" s="60"/>
      <c r="C254" s="37"/>
    </row>
    <row r="255">
      <c r="A255" s="35"/>
      <c r="B255" s="60"/>
      <c r="C255" s="37"/>
    </row>
    <row r="256">
      <c r="A256" s="35"/>
      <c r="B256" s="60"/>
      <c r="C256" s="37"/>
    </row>
    <row r="257">
      <c r="A257" s="35"/>
      <c r="B257" s="60"/>
      <c r="C257" s="37"/>
    </row>
    <row r="258">
      <c r="A258" s="35"/>
      <c r="B258" s="60"/>
      <c r="C258" s="37"/>
    </row>
    <row r="259">
      <c r="A259" s="35"/>
      <c r="B259" s="60"/>
      <c r="C259" s="37"/>
    </row>
    <row r="260">
      <c r="A260" s="35"/>
      <c r="B260" s="60"/>
      <c r="C260" s="37"/>
    </row>
    <row r="261">
      <c r="A261" s="35"/>
      <c r="B261" s="60"/>
      <c r="C261" s="37"/>
    </row>
    <row r="262">
      <c r="A262" s="35"/>
      <c r="B262" s="60"/>
      <c r="C262" s="37"/>
    </row>
    <row r="263">
      <c r="A263" s="35"/>
      <c r="B263" s="60"/>
      <c r="C263" s="37"/>
    </row>
    <row r="264">
      <c r="A264" s="35"/>
      <c r="B264" s="60"/>
      <c r="C264" s="37"/>
    </row>
    <row r="265">
      <c r="A265" s="35"/>
      <c r="B265" s="60"/>
      <c r="C265" s="37"/>
    </row>
    <row r="266">
      <c r="A266" s="35"/>
      <c r="B266" s="60"/>
      <c r="C266" s="37"/>
    </row>
    <row r="267">
      <c r="A267" s="35"/>
      <c r="B267" s="60"/>
      <c r="C267" s="37"/>
    </row>
    <row r="268">
      <c r="A268" s="35"/>
      <c r="B268" s="60"/>
      <c r="C268" s="37"/>
    </row>
    <row r="269">
      <c r="A269" s="35"/>
      <c r="B269" s="60"/>
      <c r="C269" s="37"/>
    </row>
    <row r="270">
      <c r="A270" s="35"/>
      <c r="B270" s="60"/>
      <c r="C270" s="37"/>
    </row>
    <row r="271">
      <c r="A271" s="35"/>
      <c r="B271" s="60"/>
      <c r="C271" s="37"/>
    </row>
    <row r="272">
      <c r="A272" s="35"/>
      <c r="B272" s="60"/>
      <c r="C272" s="37"/>
    </row>
    <row r="273">
      <c r="A273" s="35"/>
      <c r="B273" s="60"/>
      <c r="C273" s="37"/>
    </row>
    <row r="274">
      <c r="A274" s="35"/>
      <c r="B274" s="60"/>
      <c r="C274" s="37"/>
    </row>
    <row r="275">
      <c r="A275" s="35"/>
      <c r="B275" s="60"/>
      <c r="C275" s="37"/>
    </row>
    <row r="276">
      <c r="A276" s="35"/>
      <c r="B276" s="60"/>
      <c r="C276" s="37"/>
    </row>
    <row r="277">
      <c r="A277" s="35"/>
      <c r="B277" s="60"/>
      <c r="C277" s="37"/>
    </row>
    <row r="278">
      <c r="A278" s="35"/>
      <c r="B278" s="60"/>
      <c r="C278" s="37"/>
    </row>
    <row r="279">
      <c r="A279" s="35"/>
      <c r="B279" s="60"/>
      <c r="C279" s="37"/>
    </row>
    <row r="280">
      <c r="A280" s="35"/>
      <c r="B280" s="60"/>
      <c r="C280" s="37"/>
    </row>
    <row r="281">
      <c r="A281" s="35"/>
      <c r="B281" s="60"/>
      <c r="C281" s="37"/>
    </row>
    <row r="282">
      <c r="A282" s="35"/>
      <c r="B282" s="60"/>
      <c r="C282" s="37"/>
    </row>
    <row r="283">
      <c r="A283" s="35"/>
      <c r="B283" s="60"/>
      <c r="C283" s="37"/>
    </row>
    <row r="284">
      <c r="A284" s="35"/>
      <c r="B284" s="60"/>
      <c r="C284" s="37"/>
    </row>
    <row r="285">
      <c r="A285" s="35"/>
      <c r="B285" s="60"/>
      <c r="C285" s="37"/>
    </row>
    <row r="286">
      <c r="A286" s="35"/>
      <c r="B286" s="60"/>
      <c r="C286" s="37"/>
    </row>
    <row r="287">
      <c r="A287" s="35"/>
      <c r="B287" s="60"/>
      <c r="C287" s="37"/>
    </row>
    <row r="288">
      <c r="A288" s="35"/>
      <c r="B288" s="60"/>
      <c r="C288" s="37"/>
    </row>
    <row r="289">
      <c r="A289" s="35"/>
      <c r="B289" s="60"/>
      <c r="C289" s="37"/>
    </row>
    <row r="290">
      <c r="A290" s="35"/>
      <c r="B290" s="60"/>
      <c r="C290" s="37"/>
    </row>
    <row r="291">
      <c r="A291" s="35"/>
      <c r="B291" s="60"/>
      <c r="C291" s="37"/>
    </row>
    <row r="292">
      <c r="A292" s="35"/>
      <c r="B292" s="60"/>
      <c r="C292" s="37"/>
    </row>
    <row r="293">
      <c r="A293" s="35"/>
      <c r="B293" s="60"/>
      <c r="C293" s="37"/>
    </row>
    <row r="294">
      <c r="A294" s="35"/>
      <c r="B294" s="60"/>
      <c r="C294" s="37"/>
    </row>
    <row r="295">
      <c r="A295" s="35"/>
      <c r="B295" s="60"/>
      <c r="C295" s="37"/>
    </row>
    <row r="296">
      <c r="A296" s="35"/>
      <c r="B296" s="60"/>
      <c r="C296" s="37"/>
    </row>
    <row r="297">
      <c r="A297" s="35"/>
      <c r="B297" s="60"/>
      <c r="C297" s="37"/>
    </row>
    <row r="298">
      <c r="A298" s="35"/>
      <c r="B298" s="60"/>
      <c r="C298" s="37"/>
    </row>
    <row r="299">
      <c r="A299" s="35"/>
      <c r="B299" s="60"/>
      <c r="C299" s="37"/>
    </row>
    <row r="300">
      <c r="A300" s="35"/>
      <c r="B300" s="60"/>
      <c r="C300" s="37"/>
    </row>
    <row r="301">
      <c r="A301" s="35"/>
      <c r="B301" s="60"/>
      <c r="C301" s="37"/>
    </row>
    <row r="302">
      <c r="A302" s="35"/>
      <c r="B302" s="60"/>
      <c r="C302" s="37"/>
    </row>
    <row r="303">
      <c r="A303" s="35"/>
      <c r="B303" s="60"/>
      <c r="C303" s="37"/>
    </row>
    <row r="304">
      <c r="A304" s="35"/>
      <c r="B304" s="60"/>
      <c r="C304" s="37"/>
    </row>
    <row r="305">
      <c r="A305" s="35"/>
      <c r="B305" s="60"/>
      <c r="C305" s="37"/>
    </row>
    <row r="306">
      <c r="A306" s="35"/>
      <c r="B306" s="60"/>
      <c r="C306" s="37"/>
    </row>
    <row r="307">
      <c r="A307" s="35"/>
      <c r="B307" s="60"/>
      <c r="C307" s="37"/>
    </row>
    <row r="308">
      <c r="A308" s="35"/>
      <c r="B308" s="60"/>
      <c r="C308" s="37"/>
    </row>
    <row r="309">
      <c r="A309" s="35"/>
      <c r="B309" s="60"/>
      <c r="C309" s="37"/>
    </row>
    <row r="310">
      <c r="A310" s="35"/>
      <c r="B310" s="60"/>
      <c r="C310" s="37"/>
    </row>
    <row r="311">
      <c r="A311" s="35"/>
      <c r="B311" s="60"/>
      <c r="C311" s="37"/>
    </row>
    <row r="312">
      <c r="A312" s="35"/>
      <c r="B312" s="60"/>
      <c r="C312" s="37"/>
    </row>
    <row r="313">
      <c r="A313" s="35"/>
      <c r="B313" s="60"/>
      <c r="C313" s="37"/>
    </row>
    <row r="314">
      <c r="A314" s="35"/>
      <c r="B314" s="60"/>
      <c r="C314" s="37"/>
    </row>
    <row r="315">
      <c r="A315" s="35"/>
      <c r="B315" s="60"/>
      <c r="C315" s="37"/>
    </row>
    <row r="316">
      <c r="A316" s="35"/>
      <c r="B316" s="60"/>
      <c r="C316" s="37"/>
    </row>
    <row r="317">
      <c r="A317" s="35"/>
      <c r="B317" s="60"/>
      <c r="C317" s="37"/>
    </row>
    <row r="318">
      <c r="A318" s="35"/>
      <c r="B318" s="60"/>
      <c r="C318" s="37"/>
    </row>
    <row r="319">
      <c r="A319" s="35"/>
      <c r="B319" s="60"/>
      <c r="C319" s="37"/>
    </row>
    <row r="320">
      <c r="A320" s="35"/>
      <c r="B320" s="60"/>
      <c r="C320" s="37"/>
    </row>
    <row r="321">
      <c r="A321" s="35"/>
      <c r="B321" s="60"/>
      <c r="C321" s="37"/>
    </row>
    <row r="322">
      <c r="A322" s="35"/>
      <c r="B322" s="60"/>
      <c r="C322" s="37"/>
    </row>
    <row r="323">
      <c r="A323" s="35"/>
      <c r="B323" s="60"/>
      <c r="C323" s="37"/>
    </row>
    <row r="324">
      <c r="A324" s="35"/>
      <c r="B324" s="60"/>
      <c r="C324" s="37"/>
    </row>
    <row r="325">
      <c r="A325" s="35"/>
      <c r="B325" s="60"/>
      <c r="C325" s="37"/>
    </row>
    <row r="326">
      <c r="A326" s="35"/>
      <c r="B326" s="60"/>
      <c r="C326" s="37"/>
    </row>
    <row r="327">
      <c r="A327" s="35"/>
      <c r="B327" s="60"/>
      <c r="C327" s="37"/>
    </row>
    <row r="328">
      <c r="A328" s="35"/>
      <c r="B328" s="60"/>
      <c r="C328" s="37"/>
    </row>
    <row r="329">
      <c r="A329" s="35"/>
      <c r="B329" s="60"/>
      <c r="C329" s="37"/>
    </row>
    <row r="330">
      <c r="A330" s="35"/>
      <c r="B330" s="60"/>
      <c r="C330" s="37"/>
    </row>
    <row r="331">
      <c r="A331" s="35"/>
      <c r="B331" s="60"/>
      <c r="C331" s="37"/>
    </row>
    <row r="332">
      <c r="A332" s="35"/>
      <c r="B332" s="60"/>
      <c r="C332" s="37"/>
    </row>
    <row r="333">
      <c r="A333" s="35"/>
      <c r="B333" s="60"/>
      <c r="C333" s="37"/>
    </row>
    <row r="334">
      <c r="A334" s="35"/>
      <c r="B334" s="60"/>
      <c r="C334" s="37"/>
    </row>
    <row r="335">
      <c r="A335" s="35"/>
      <c r="B335" s="60"/>
      <c r="C335" s="37"/>
    </row>
    <row r="336">
      <c r="A336" s="35"/>
      <c r="B336" s="60"/>
      <c r="C336" s="37"/>
    </row>
    <row r="337">
      <c r="A337" s="35"/>
      <c r="B337" s="60"/>
      <c r="C337" s="37"/>
    </row>
    <row r="338">
      <c r="A338" s="35"/>
      <c r="B338" s="60"/>
      <c r="C338" s="37"/>
    </row>
    <row r="339">
      <c r="A339" s="35"/>
      <c r="B339" s="60"/>
      <c r="C339" s="37"/>
    </row>
    <row r="340">
      <c r="A340" s="35"/>
      <c r="B340" s="60"/>
      <c r="C340" s="37"/>
    </row>
    <row r="341">
      <c r="A341" s="35"/>
      <c r="B341" s="60"/>
      <c r="C341" s="37"/>
    </row>
    <row r="342">
      <c r="A342" s="35"/>
      <c r="B342" s="60"/>
      <c r="C342" s="37"/>
    </row>
    <row r="343">
      <c r="A343" s="35"/>
      <c r="B343" s="60"/>
      <c r="C343" s="37"/>
    </row>
    <row r="344">
      <c r="A344" s="35"/>
      <c r="B344" s="60"/>
      <c r="C344" s="37"/>
    </row>
    <row r="345">
      <c r="A345" s="35"/>
      <c r="B345" s="60"/>
      <c r="C345" s="37"/>
    </row>
    <row r="346">
      <c r="A346" s="35"/>
      <c r="B346" s="60"/>
      <c r="C346" s="37"/>
    </row>
    <row r="347">
      <c r="A347" s="35"/>
      <c r="B347" s="60"/>
      <c r="C347" s="37"/>
    </row>
    <row r="348">
      <c r="A348" s="35"/>
      <c r="B348" s="60"/>
      <c r="C348" s="37"/>
    </row>
    <row r="349">
      <c r="A349" s="35"/>
      <c r="B349" s="60"/>
      <c r="C349" s="37"/>
    </row>
    <row r="350">
      <c r="A350" s="35"/>
      <c r="B350" s="60"/>
      <c r="C350" s="37"/>
    </row>
    <row r="351">
      <c r="A351" s="35"/>
      <c r="B351" s="60"/>
      <c r="C351" s="37"/>
    </row>
    <row r="352">
      <c r="A352" s="35"/>
      <c r="B352" s="60"/>
      <c r="C352" s="37"/>
    </row>
    <row r="353">
      <c r="A353" s="35"/>
      <c r="B353" s="60"/>
      <c r="C353" s="37"/>
    </row>
    <row r="354">
      <c r="A354" s="35"/>
      <c r="B354" s="60"/>
      <c r="C354" s="37"/>
    </row>
    <row r="355">
      <c r="A355" s="35"/>
      <c r="B355" s="60"/>
      <c r="C355" s="37"/>
    </row>
    <row r="356">
      <c r="A356" s="35"/>
      <c r="B356" s="60"/>
      <c r="C356" s="37"/>
    </row>
    <row r="357">
      <c r="A357" s="35"/>
      <c r="B357" s="60"/>
      <c r="C357" s="37"/>
    </row>
    <row r="358">
      <c r="A358" s="35"/>
      <c r="B358" s="60"/>
      <c r="C358" s="37"/>
    </row>
    <row r="359">
      <c r="A359" s="35"/>
      <c r="B359" s="60"/>
      <c r="C359" s="37"/>
    </row>
    <row r="360">
      <c r="A360" s="35"/>
      <c r="B360" s="60"/>
      <c r="C360" s="37"/>
    </row>
    <row r="361">
      <c r="A361" s="35"/>
      <c r="B361" s="60"/>
      <c r="C361" s="37"/>
    </row>
    <row r="362">
      <c r="A362" s="35"/>
      <c r="B362" s="60"/>
      <c r="C362" s="37"/>
    </row>
    <row r="363">
      <c r="A363" s="35"/>
      <c r="B363" s="60"/>
      <c r="C363" s="37"/>
    </row>
    <row r="364">
      <c r="A364" s="35"/>
      <c r="B364" s="60"/>
      <c r="C364" s="37"/>
    </row>
    <row r="365">
      <c r="A365" s="35"/>
      <c r="B365" s="60"/>
      <c r="C365" s="37"/>
    </row>
    <row r="366">
      <c r="A366" s="35"/>
      <c r="B366" s="60"/>
      <c r="C366" s="37"/>
    </row>
    <row r="367">
      <c r="A367" s="35"/>
      <c r="B367" s="60"/>
      <c r="C367" s="37"/>
    </row>
    <row r="368">
      <c r="A368" s="35"/>
      <c r="B368" s="60"/>
      <c r="C368" s="37"/>
    </row>
    <row r="369">
      <c r="A369" s="35"/>
      <c r="B369" s="60"/>
      <c r="C369" s="37"/>
    </row>
    <row r="370">
      <c r="A370" s="35"/>
      <c r="B370" s="60"/>
      <c r="C370" s="37"/>
    </row>
    <row r="371">
      <c r="A371" s="35"/>
      <c r="B371" s="60"/>
      <c r="C371" s="37"/>
    </row>
    <row r="372">
      <c r="A372" s="35"/>
      <c r="B372" s="60"/>
      <c r="C372" s="37"/>
    </row>
    <row r="373">
      <c r="A373" s="35"/>
      <c r="B373" s="60"/>
      <c r="C373" s="37"/>
    </row>
    <row r="374">
      <c r="A374" s="35"/>
      <c r="B374" s="60"/>
      <c r="C374" s="37"/>
    </row>
    <row r="375">
      <c r="A375" s="35"/>
      <c r="B375" s="60"/>
      <c r="C375" s="37"/>
    </row>
    <row r="376">
      <c r="A376" s="35"/>
      <c r="B376" s="60"/>
      <c r="C376" s="37"/>
    </row>
    <row r="377">
      <c r="A377" s="35"/>
      <c r="B377" s="60"/>
      <c r="C377" s="37"/>
    </row>
    <row r="378">
      <c r="A378" s="35"/>
      <c r="B378" s="60"/>
      <c r="C378" s="37"/>
    </row>
    <row r="379">
      <c r="A379" s="35"/>
      <c r="B379" s="60"/>
      <c r="C379" s="37"/>
    </row>
    <row r="380">
      <c r="A380" s="35"/>
      <c r="B380" s="60"/>
      <c r="C380" s="37"/>
    </row>
    <row r="381">
      <c r="A381" s="35"/>
      <c r="B381" s="60"/>
      <c r="C381" s="37"/>
    </row>
    <row r="382">
      <c r="A382" s="35"/>
      <c r="B382" s="60"/>
      <c r="C382" s="37"/>
    </row>
    <row r="383">
      <c r="A383" s="35"/>
      <c r="B383" s="60"/>
      <c r="C383" s="37"/>
    </row>
    <row r="384">
      <c r="A384" s="35"/>
      <c r="B384" s="60"/>
      <c r="C384" s="37"/>
    </row>
    <row r="385">
      <c r="A385" s="35"/>
      <c r="B385" s="60"/>
      <c r="C385" s="37"/>
    </row>
    <row r="386">
      <c r="A386" s="35"/>
      <c r="B386" s="60"/>
      <c r="C386" s="37"/>
    </row>
    <row r="387">
      <c r="A387" s="35"/>
      <c r="B387" s="60"/>
      <c r="C387" s="37"/>
    </row>
    <row r="388">
      <c r="A388" s="35"/>
      <c r="B388" s="60"/>
      <c r="C388" s="37"/>
    </row>
    <row r="389">
      <c r="A389" s="35"/>
      <c r="B389" s="60"/>
      <c r="C389" s="37"/>
    </row>
    <row r="390">
      <c r="A390" s="35"/>
      <c r="B390" s="60"/>
      <c r="C390" s="37"/>
    </row>
    <row r="391">
      <c r="A391" s="35"/>
      <c r="B391" s="60"/>
      <c r="C391" s="37"/>
    </row>
    <row r="392">
      <c r="A392" s="35"/>
      <c r="B392" s="60"/>
      <c r="C392" s="37"/>
    </row>
    <row r="393">
      <c r="A393" s="35"/>
      <c r="B393" s="60"/>
      <c r="C393" s="37"/>
    </row>
    <row r="394">
      <c r="A394" s="35"/>
      <c r="B394" s="60"/>
      <c r="C394" s="37"/>
    </row>
    <row r="395">
      <c r="A395" s="35"/>
      <c r="B395" s="60"/>
      <c r="C395" s="37"/>
    </row>
    <row r="396">
      <c r="A396" s="35"/>
      <c r="B396" s="60"/>
      <c r="C396" s="37"/>
    </row>
    <row r="397">
      <c r="A397" s="35"/>
      <c r="B397" s="60"/>
      <c r="C397" s="37"/>
    </row>
    <row r="398">
      <c r="A398" s="35"/>
      <c r="B398" s="60"/>
      <c r="C398" s="37"/>
    </row>
    <row r="399">
      <c r="A399" s="35"/>
      <c r="B399" s="60"/>
      <c r="C399" s="37"/>
    </row>
    <row r="400">
      <c r="A400" s="35"/>
      <c r="B400" s="60"/>
      <c r="C400" s="37"/>
    </row>
    <row r="401">
      <c r="A401" s="35"/>
      <c r="B401" s="60"/>
      <c r="C401" s="37"/>
    </row>
    <row r="402">
      <c r="A402" s="35"/>
      <c r="B402" s="60"/>
      <c r="C402" s="37"/>
    </row>
    <row r="403">
      <c r="A403" s="35"/>
      <c r="B403" s="60"/>
      <c r="C403" s="37"/>
    </row>
    <row r="404">
      <c r="A404" s="35"/>
      <c r="B404" s="60"/>
      <c r="C404" s="37"/>
    </row>
    <row r="405">
      <c r="A405" s="35"/>
      <c r="B405" s="60"/>
      <c r="C405" s="37"/>
    </row>
    <row r="406">
      <c r="A406" s="35"/>
      <c r="B406" s="60"/>
      <c r="C406" s="37"/>
    </row>
    <row r="407">
      <c r="A407" s="35"/>
      <c r="B407" s="60"/>
      <c r="C407" s="37"/>
    </row>
    <row r="408">
      <c r="A408" s="35"/>
      <c r="B408" s="60"/>
      <c r="C408" s="37"/>
    </row>
    <row r="409">
      <c r="A409" s="35"/>
      <c r="B409" s="60"/>
      <c r="C409" s="37"/>
    </row>
    <row r="410">
      <c r="A410" s="35"/>
      <c r="B410" s="60"/>
      <c r="C410" s="37"/>
    </row>
    <row r="411">
      <c r="A411" s="35"/>
      <c r="B411" s="60"/>
      <c r="C411" s="37"/>
    </row>
    <row r="412">
      <c r="A412" s="35"/>
      <c r="B412" s="60"/>
      <c r="C412" s="37"/>
    </row>
    <row r="413">
      <c r="A413" s="35"/>
      <c r="B413" s="60"/>
      <c r="C413" s="37"/>
    </row>
    <row r="414">
      <c r="A414" s="35"/>
      <c r="B414" s="60"/>
      <c r="C414" s="37"/>
    </row>
    <row r="415">
      <c r="A415" s="35"/>
      <c r="B415" s="60"/>
      <c r="C415" s="37"/>
    </row>
    <row r="416">
      <c r="A416" s="35"/>
      <c r="B416" s="60"/>
      <c r="C416" s="37"/>
    </row>
    <row r="417">
      <c r="A417" s="35"/>
      <c r="B417" s="60"/>
      <c r="C417" s="37"/>
    </row>
    <row r="418">
      <c r="A418" s="35"/>
      <c r="B418" s="60"/>
      <c r="C418" s="37"/>
    </row>
    <row r="419">
      <c r="A419" s="35"/>
      <c r="B419" s="60"/>
      <c r="C419" s="37"/>
    </row>
    <row r="420">
      <c r="A420" s="35"/>
      <c r="B420" s="60"/>
      <c r="C420" s="37"/>
    </row>
    <row r="421">
      <c r="A421" s="35"/>
      <c r="B421" s="60"/>
      <c r="C421" s="37"/>
    </row>
    <row r="422">
      <c r="A422" s="35"/>
      <c r="B422" s="60"/>
      <c r="C422" s="37"/>
    </row>
    <row r="423">
      <c r="A423" s="35"/>
      <c r="B423" s="60"/>
      <c r="C423" s="37"/>
    </row>
    <row r="424">
      <c r="A424" s="35"/>
      <c r="B424" s="60"/>
      <c r="C424" s="37"/>
    </row>
    <row r="425">
      <c r="A425" s="35"/>
      <c r="B425" s="60"/>
      <c r="C425" s="37"/>
    </row>
    <row r="426">
      <c r="A426" s="35"/>
      <c r="B426" s="60"/>
      <c r="C426" s="37"/>
    </row>
    <row r="427">
      <c r="A427" s="35"/>
      <c r="B427" s="60"/>
      <c r="C427" s="37"/>
    </row>
    <row r="428">
      <c r="A428" s="35"/>
      <c r="B428" s="60"/>
      <c r="C428" s="37"/>
    </row>
    <row r="429">
      <c r="A429" s="35"/>
      <c r="B429" s="60"/>
      <c r="C429" s="37"/>
    </row>
    <row r="430">
      <c r="A430" s="35"/>
      <c r="B430" s="60"/>
      <c r="C430" s="37"/>
    </row>
    <row r="431">
      <c r="A431" s="35"/>
      <c r="B431" s="60"/>
      <c r="C431" s="37"/>
    </row>
    <row r="432">
      <c r="A432" s="35"/>
      <c r="B432" s="60"/>
      <c r="C432" s="37"/>
    </row>
    <row r="433">
      <c r="A433" s="35"/>
      <c r="B433" s="60"/>
      <c r="C433" s="37"/>
    </row>
    <row r="434">
      <c r="A434" s="35"/>
      <c r="B434" s="60"/>
      <c r="C434" s="37"/>
    </row>
    <row r="435">
      <c r="A435" s="35"/>
      <c r="B435" s="60"/>
      <c r="C435" s="37"/>
    </row>
    <row r="436">
      <c r="A436" s="35"/>
      <c r="B436" s="60"/>
      <c r="C436" s="37"/>
    </row>
    <row r="437">
      <c r="A437" s="35"/>
      <c r="B437" s="60"/>
      <c r="C437" s="37"/>
    </row>
    <row r="438">
      <c r="A438" s="35"/>
      <c r="B438" s="60"/>
      <c r="C438" s="37"/>
    </row>
    <row r="439">
      <c r="A439" s="35"/>
      <c r="B439" s="60"/>
      <c r="C439" s="37"/>
    </row>
    <row r="440">
      <c r="A440" s="35"/>
      <c r="B440" s="60"/>
      <c r="C440" s="37"/>
    </row>
    <row r="441">
      <c r="A441" s="35"/>
      <c r="B441" s="60"/>
      <c r="C441" s="37"/>
    </row>
    <row r="442">
      <c r="A442" s="35"/>
      <c r="B442" s="60"/>
      <c r="C442" s="37"/>
    </row>
    <row r="443">
      <c r="A443" s="35"/>
      <c r="B443" s="60"/>
      <c r="C443" s="37"/>
    </row>
    <row r="444">
      <c r="A444" s="35"/>
      <c r="B444" s="60"/>
      <c r="C444" s="37"/>
    </row>
    <row r="445">
      <c r="A445" s="35"/>
      <c r="B445" s="60"/>
      <c r="C445" s="37"/>
    </row>
    <row r="446">
      <c r="A446" s="35"/>
      <c r="B446" s="60"/>
      <c r="C446" s="37"/>
    </row>
    <row r="447">
      <c r="A447" s="35"/>
      <c r="B447" s="60"/>
      <c r="C447" s="37"/>
    </row>
    <row r="448">
      <c r="A448" s="35"/>
      <c r="B448" s="60"/>
      <c r="C448" s="37"/>
    </row>
    <row r="449">
      <c r="A449" s="35"/>
      <c r="B449" s="60"/>
      <c r="C449" s="37"/>
    </row>
    <row r="450">
      <c r="A450" s="35"/>
      <c r="B450" s="60"/>
      <c r="C450" s="37"/>
    </row>
    <row r="451">
      <c r="A451" s="35"/>
      <c r="B451" s="60"/>
      <c r="C451" s="37"/>
    </row>
    <row r="452">
      <c r="A452" s="35"/>
      <c r="B452" s="60"/>
      <c r="C452" s="37"/>
    </row>
    <row r="453">
      <c r="A453" s="35"/>
      <c r="B453" s="60"/>
      <c r="C453" s="37"/>
    </row>
    <row r="454">
      <c r="A454" s="35"/>
      <c r="B454" s="60"/>
      <c r="C454" s="37"/>
    </row>
    <row r="455">
      <c r="A455" s="35"/>
      <c r="B455" s="60"/>
      <c r="C455" s="37"/>
    </row>
    <row r="456">
      <c r="A456" s="35"/>
      <c r="B456" s="60"/>
      <c r="C456" s="37"/>
    </row>
    <row r="457">
      <c r="A457" s="35"/>
      <c r="B457" s="60"/>
      <c r="C457" s="37"/>
    </row>
    <row r="458">
      <c r="A458" s="35"/>
      <c r="B458" s="60"/>
      <c r="C458" s="37"/>
    </row>
    <row r="459">
      <c r="A459" s="35"/>
      <c r="B459" s="60"/>
      <c r="C459" s="37"/>
    </row>
    <row r="460">
      <c r="A460" s="35"/>
      <c r="B460" s="60"/>
      <c r="C460" s="37"/>
    </row>
    <row r="461">
      <c r="A461" s="35"/>
      <c r="B461" s="60"/>
      <c r="C461" s="37"/>
    </row>
    <row r="462">
      <c r="A462" s="35"/>
      <c r="B462" s="60"/>
      <c r="C462" s="37"/>
    </row>
    <row r="463">
      <c r="A463" s="35"/>
      <c r="B463" s="60"/>
      <c r="C463" s="37"/>
    </row>
    <row r="464">
      <c r="A464" s="35"/>
      <c r="B464" s="60"/>
      <c r="C464" s="37"/>
    </row>
    <row r="465">
      <c r="A465" s="35"/>
      <c r="B465" s="60"/>
      <c r="C465" s="37"/>
    </row>
    <row r="466">
      <c r="A466" s="35"/>
      <c r="B466" s="60"/>
      <c r="C466" s="37"/>
    </row>
    <row r="467">
      <c r="A467" s="35"/>
      <c r="B467" s="60"/>
      <c r="C467" s="37"/>
    </row>
    <row r="468">
      <c r="A468" s="35"/>
      <c r="B468" s="60"/>
      <c r="C468" s="37"/>
    </row>
    <row r="469">
      <c r="A469" s="35"/>
      <c r="B469" s="60"/>
      <c r="C469" s="37"/>
    </row>
    <row r="470">
      <c r="A470" s="35"/>
      <c r="B470" s="60"/>
      <c r="C470" s="37"/>
    </row>
    <row r="471">
      <c r="A471" s="35"/>
      <c r="B471" s="60"/>
      <c r="C471" s="37"/>
    </row>
    <row r="472">
      <c r="A472" s="35"/>
      <c r="B472" s="60"/>
      <c r="C472" s="37"/>
    </row>
    <row r="473">
      <c r="A473" s="35"/>
      <c r="B473" s="60"/>
      <c r="C473" s="37"/>
    </row>
    <row r="474">
      <c r="A474" s="35"/>
      <c r="B474" s="60"/>
      <c r="C474" s="37"/>
    </row>
    <row r="475">
      <c r="A475" s="35"/>
      <c r="B475" s="60"/>
      <c r="C475" s="37"/>
    </row>
    <row r="476">
      <c r="A476" s="35"/>
      <c r="B476" s="60"/>
      <c r="C476" s="37"/>
    </row>
    <row r="477">
      <c r="A477" s="35"/>
      <c r="B477" s="60"/>
      <c r="C477" s="37"/>
    </row>
    <row r="478">
      <c r="A478" s="35"/>
      <c r="B478" s="60"/>
      <c r="C478" s="37"/>
    </row>
    <row r="479">
      <c r="A479" s="35"/>
      <c r="B479" s="60"/>
      <c r="C479" s="37"/>
    </row>
    <row r="480">
      <c r="A480" s="35"/>
      <c r="B480" s="60"/>
      <c r="C480" s="37"/>
    </row>
    <row r="481">
      <c r="A481" s="35"/>
      <c r="B481" s="60"/>
      <c r="C481" s="37"/>
    </row>
    <row r="482">
      <c r="A482" s="35"/>
      <c r="B482" s="60"/>
      <c r="C482" s="37"/>
    </row>
    <row r="483">
      <c r="A483" s="35"/>
      <c r="B483" s="60"/>
      <c r="C483" s="37"/>
    </row>
    <row r="484">
      <c r="A484" s="35"/>
      <c r="B484" s="60"/>
      <c r="C484" s="37"/>
    </row>
    <row r="485">
      <c r="A485" s="35"/>
      <c r="B485" s="60"/>
      <c r="C485" s="37"/>
    </row>
    <row r="486">
      <c r="A486" s="35"/>
      <c r="B486" s="60"/>
      <c r="C486" s="37"/>
    </row>
    <row r="487">
      <c r="A487" s="35"/>
      <c r="B487" s="60"/>
      <c r="C487" s="37"/>
    </row>
    <row r="488">
      <c r="A488" s="35"/>
      <c r="B488" s="60"/>
      <c r="C488" s="37"/>
    </row>
    <row r="489">
      <c r="A489" s="35"/>
      <c r="B489" s="60"/>
      <c r="C489" s="37"/>
    </row>
    <row r="490">
      <c r="A490" s="35"/>
      <c r="B490" s="60"/>
      <c r="C490" s="37"/>
    </row>
    <row r="491">
      <c r="A491" s="35"/>
      <c r="B491" s="60"/>
      <c r="C491" s="37"/>
    </row>
    <row r="492">
      <c r="A492" s="35"/>
      <c r="B492" s="60"/>
      <c r="C492" s="37"/>
    </row>
    <row r="493">
      <c r="A493" s="35"/>
      <c r="B493" s="60"/>
      <c r="C493" s="37"/>
    </row>
    <row r="494">
      <c r="A494" s="35"/>
      <c r="B494" s="60"/>
      <c r="C494" s="37"/>
    </row>
    <row r="495">
      <c r="A495" s="35"/>
      <c r="B495" s="60"/>
      <c r="C495" s="37"/>
    </row>
    <row r="496">
      <c r="A496" s="35"/>
      <c r="B496" s="60"/>
      <c r="C496" s="37"/>
    </row>
    <row r="497">
      <c r="A497" s="35"/>
      <c r="B497" s="60"/>
      <c r="C497" s="37"/>
    </row>
    <row r="498">
      <c r="A498" s="35"/>
      <c r="B498" s="60"/>
      <c r="C498" s="37"/>
    </row>
    <row r="499">
      <c r="A499" s="35"/>
      <c r="B499" s="60"/>
      <c r="C499" s="37"/>
    </row>
    <row r="500">
      <c r="A500" s="35"/>
      <c r="B500" s="60"/>
      <c r="C500" s="37"/>
    </row>
    <row r="501">
      <c r="A501" s="35"/>
      <c r="B501" s="60"/>
      <c r="C501" s="37"/>
    </row>
    <row r="502">
      <c r="A502" s="35"/>
      <c r="B502" s="60"/>
      <c r="C502" s="37"/>
    </row>
    <row r="503">
      <c r="A503" s="35"/>
      <c r="B503" s="60"/>
      <c r="C503" s="37"/>
    </row>
    <row r="504">
      <c r="A504" s="35"/>
      <c r="B504" s="60"/>
      <c r="C504" s="37"/>
    </row>
    <row r="505">
      <c r="A505" s="35"/>
      <c r="B505" s="60"/>
      <c r="C505" s="37"/>
    </row>
    <row r="506">
      <c r="A506" s="35"/>
      <c r="B506" s="60"/>
      <c r="C506" s="37"/>
    </row>
    <row r="507">
      <c r="A507" s="35"/>
      <c r="B507" s="60"/>
      <c r="C507" s="37"/>
    </row>
    <row r="508">
      <c r="A508" s="35"/>
      <c r="B508" s="60"/>
      <c r="C508" s="37"/>
    </row>
    <row r="509">
      <c r="A509" s="35"/>
      <c r="B509" s="60"/>
      <c r="C509" s="37"/>
    </row>
    <row r="510">
      <c r="A510" s="35"/>
      <c r="B510" s="60"/>
      <c r="C510" s="37"/>
    </row>
    <row r="511">
      <c r="A511" s="35"/>
      <c r="B511" s="60"/>
      <c r="C511" s="37"/>
    </row>
    <row r="512">
      <c r="A512" s="35"/>
      <c r="B512" s="60"/>
      <c r="C512" s="37"/>
    </row>
    <row r="513">
      <c r="A513" s="35"/>
      <c r="B513" s="60"/>
      <c r="C513" s="37"/>
    </row>
    <row r="514">
      <c r="A514" s="35"/>
      <c r="B514" s="60"/>
      <c r="C514" s="37"/>
    </row>
    <row r="515">
      <c r="A515" s="35"/>
      <c r="B515" s="60"/>
      <c r="C515" s="37"/>
    </row>
    <row r="516">
      <c r="A516" s="35"/>
      <c r="B516" s="60"/>
      <c r="C516" s="37"/>
    </row>
    <row r="517">
      <c r="A517" s="35"/>
      <c r="B517" s="60"/>
      <c r="C517" s="37"/>
    </row>
    <row r="518">
      <c r="A518" s="35"/>
      <c r="B518" s="60"/>
      <c r="C518" s="37"/>
    </row>
    <row r="519">
      <c r="A519" s="35"/>
      <c r="B519" s="60"/>
      <c r="C519" s="37"/>
    </row>
    <row r="520">
      <c r="A520" s="35"/>
      <c r="B520" s="60"/>
      <c r="C520" s="37"/>
    </row>
    <row r="521">
      <c r="A521" s="35"/>
      <c r="B521" s="60"/>
      <c r="C521" s="37"/>
    </row>
    <row r="522">
      <c r="A522" s="35"/>
      <c r="B522" s="60"/>
      <c r="C522" s="37"/>
    </row>
    <row r="523">
      <c r="A523" s="35"/>
      <c r="B523" s="60"/>
      <c r="C523" s="37"/>
    </row>
    <row r="524">
      <c r="A524" s="35"/>
      <c r="B524" s="60"/>
      <c r="C524" s="37"/>
    </row>
    <row r="525">
      <c r="A525" s="35"/>
      <c r="B525" s="60"/>
      <c r="C525" s="37"/>
    </row>
    <row r="526">
      <c r="A526" s="35"/>
      <c r="B526" s="60"/>
      <c r="C526" s="37"/>
    </row>
    <row r="527">
      <c r="A527" s="35"/>
      <c r="B527" s="60"/>
      <c r="C527" s="37"/>
    </row>
    <row r="528">
      <c r="A528" s="35"/>
      <c r="B528" s="60"/>
      <c r="C528" s="37"/>
    </row>
    <row r="529">
      <c r="A529" s="35"/>
      <c r="B529" s="60"/>
      <c r="C529" s="37"/>
    </row>
    <row r="530">
      <c r="A530" s="35"/>
      <c r="B530" s="60"/>
      <c r="C530" s="37"/>
    </row>
    <row r="531">
      <c r="A531" s="35"/>
      <c r="B531" s="60"/>
      <c r="C531" s="37"/>
    </row>
    <row r="532">
      <c r="A532" s="35"/>
      <c r="B532" s="60"/>
      <c r="C532" s="37"/>
    </row>
    <row r="533">
      <c r="A533" s="35"/>
      <c r="B533" s="60"/>
      <c r="C533" s="37"/>
    </row>
    <row r="534">
      <c r="A534" s="35"/>
      <c r="B534" s="60"/>
      <c r="C534" s="37"/>
    </row>
    <row r="535">
      <c r="A535" s="35"/>
      <c r="B535" s="60"/>
      <c r="C535" s="37"/>
    </row>
    <row r="536">
      <c r="A536" s="35"/>
      <c r="B536" s="60"/>
      <c r="C536" s="37"/>
    </row>
    <row r="537">
      <c r="A537" s="35"/>
      <c r="B537" s="60"/>
      <c r="C537" s="37"/>
    </row>
    <row r="538">
      <c r="A538" s="35"/>
      <c r="B538" s="60"/>
      <c r="C538" s="37"/>
    </row>
    <row r="539">
      <c r="A539" s="35"/>
      <c r="B539" s="60"/>
      <c r="C539" s="37"/>
    </row>
    <row r="540">
      <c r="A540" s="35"/>
      <c r="B540" s="60"/>
      <c r="C540" s="37"/>
    </row>
    <row r="541">
      <c r="A541" s="35"/>
      <c r="B541" s="60"/>
      <c r="C541" s="37"/>
    </row>
    <row r="542">
      <c r="A542" s="35"/>
      <c r="B542" s="60"/>
      <c r="C542" s="37"/>
    </row>
    <row r="543">
      <c r="A543" s="35"/>
      <c r="B543" s="60"/>
      <c r="C543" s="37"/>
    </row>
    <row r="544">
      <c r="A544" s="35"/>
      <c r="B544" s="60"/>
      <c r="C544" s="37"/>
    </row>
    <row r="545">
      <c r="A545" s="35"/>
      <c r="B545" s="60"/>
      <c r="C545" s="37"/>
    </row>
    <row r="546">
      <c r="A546" s="35"/>
      <c r="B546" s="60"/>
      <c r="C546" s="37"/>
    </row>
    <row r="547">
      <c r="A547" s="35"/>
      <c r="B547" s="60"/>
      <c r="C547" s="37"/>
    </row>
    <row r="548">
      <c r="A548" s="35"/>
      <c r="B548" s="60"/>
      <c r="C548" s="37"/>
    </row>
    <row r="549">
      <c r="A549" s="35"/>
      <c r="B549" s="60"/>
      <c r="C549" s="37"/>
    </row>
    <row r="550">
      <c r="A550" s="35"/>
      <c r="B550" s="60"/>
      <c r="C550" s="37"/>
    </row>
    <row r="551">
      <c r="A551" s="35"/>
      <c r="B551" s="60"/>
      <c r="C551" s="37"/>
    </row>
    <row r="552">
      <c r="A552" s="35"/>
      <c r="B552" s="60"/>
      <c r="C552" s="37"/>
    </row>
    <row r="553">
      <c r="A553" s="35"/>
      <c r="B553" s="60"/>
      <c r="C553" s="37"/>
    </row>
    <row r="554">
      <c r="A554" s="35"/>
      <c r="B554" s="60"/>
      <c r="C554" s="37"/>
    </row>
    <row r="555">
      <c r="A555" s="35"/>
      <c r="B555" s="60"/>
      <c r="C555" s="37"/>
    </row>
    <row r="556">
      <c r="A556" s="35"/>
      <c r="B556" s="60"/>
      <c r="C556" s="37"/>
    </row>
    <row r="557">
      <c r="A557" s="35"/>
      <c r="B557" s="60"/>
      <c r="C557" s="37"/>
    </row>
    <row r="558">
      <c r="A558" s="35"/>
      <c r="B558" s="60"/>
      <c r="C558" s="37"/>
    </row>
    <row r="559">
      <c r="A559" s="35"/>
      <c r="B559" s="60"/>
      <c r="C559" s="37"/>
    </row>
    <row r="560">
      <c r="A560" s="35"/>
      <c r="B560" s="60"/>
      <c r="C560" s="37"/>
    </row>
    <row r="561">
      <c r="A561" s="35"/>
      <c r="B561" s="60"/>
      <c r="C561" s="37"/>
    </row>
    <row r="562">
      <c r="A562" s="35"/>
      <c r="B562" s="60"/>
      <c r="C562" s="37"/>
    </row>
    <row r="563">
      <c r="A563" s="35"/>
      <c r="B563" s="60"/>
      <c r="C563" s="37"/>
    </row>
    <row r="564">
      <c r="A564" s="35"/>
      <c r="B564" s="60"/>
      <c r="C564" s="37"/>
    </row>
    <row r="565">
      <c r="A565" s="35"/>
      <c r="B565" s="60"/>
      <c r="C565" s="37"/>
    </row>
    <row r="566">
      <c r="A566" s="35"/>
      <c r="B566" s="60"/>
      <c r="C566" s="37"/>
    </row>
    <row r="567">
      <c r="A567" s="35"/>
      <c r="B567" s="60"/>
      <c r="C567" s="37"/>
    </row>
    <row r="568">
      <c r="A568" s="35"/>
      <c r="B568" s="60"/>
      <c r="C568" s="37"/>
    </row>
    <row r="569">
      <c r="A569" s="35"/>
      <c r="B569" s="60"/>
      <c r="C569" s="37"/>
    </row>
    <row r="570">
      <c r="A570" s="35"/>
      <c r="B570" s="60"/>
      <c r="C570" s="37"/>
    </row>
    <row r="571">
      <c r="A571" s="35"/>
      <c r="B571" s="60"/>
      <c r="C571" s="37"/>
    </row>
    <row r="572">
      <c r="A572" s="35"/>
      <c r="B572" s="60"/>
      <c r="C572" s="37"/>
    </row>
    <row r="573">
      <c r="A573" s="35"/>
      <c r="B573" s="60"/>
      <c r="C573" s="37"/>
    </row>
    <row r="574">
      <c r="A574" s="35"/>
      <c r="B574" s="60"/>
      <c r="C574" s="37"/>
    </row>
    <row r="575">
      <c r="A575" s="35"/>
      <c r="B575" s="60"/>
      <c r="C575" s="37"/>
    </row>
    <row r="576">
      <c r="A576" s="35"/>
      <c r="B576" s="60"/>
      <c r="C576" s="37"/>
    </row>
    <row r="577">
      <c r="A577" s="35"/>
      <c r="B577" s="60"/>
      <c r="C577" s="37"/>
    </row>
    <row r="578">
      <c r="A578" s="35"/>
      <c r="B578" s="60"/>
      <c r="C578" s="37"/>
    </row>
    <row r="579">
      <c r="A579" s="35"/>
      <c r="B579" s="60"/>
      <c r="C579" s="37"/>
    </row>
    <row r="580">
      <c r="A580" s="35"/>
      <c r="B580" s="60"/>
      <c r="C580" s="37"/>
    </row>
    <row r="581">
      <c r="A581" s="35"/>
      <c r="B581" s="60"/>
      <c r="C581" s="37"/>
    </row>
    <row r="582">
      <c r="A582" s="35"/>
      <c r="B582" s="60"/>
      <c r="C582" s="37"/>
    </row>
    <row r="583">
      <c r="A583" s="35"/>
      <c r="B583" s="60"/>
      <c r="C583" s="37"/>
    </row>
    <row r="584">
      <c r="A584" s="35"/>
      <c r="B584" s="60"/>
      <c r="C584" s="37"/>
    </row>
    <row r="585">
      <c r="A585" s="35"/>
      <c r="B585" s="60"/>
      <c r="C585" s="37"/>
    </row>
    <row r="586">
      <c r="A586" s="35"/>
      <c r="B586" s="60"/>
      <c r="C586" s="37"/>
    </row>
    <row r="587">
      <c r="A587" s="35"/>
      <c r="B587" s="60"/>
      <c r="C587" s="37"/>
    </row>
    <row r="588">
      <c r="A588" s="35"/>
      <c r="B588" s="60"/>
      <c r="C588" s="37"/>
    </row>
    <row r="589">
      <c r="A589" s="35"/>
      <c r="B589" s="60"/>
      <c r="C589" s="37"/>
    </row>
    <row r="590">
      <c r="A590" s="35"/>
      <c r="B590" s="60"/>
      <c r="C590" s="37"/>
    </row>
    <row r="591">
      <c r="A591" s="35"/>
      <c r="B591" s="60"/>
      <c r="C591" s="37"/>
    </row>
    <row r="592">
      <c r="A592" s="35"/>
      <c r="B592" s="60"/>
      <c r="C592" s="37"/>
    </row>
    <row r="593">
      <c r="A593" s="35"/>
      <c r="B593" s="60"/>
      <c r="C593" s="37"/>
    </row>
    <row r="594">
      <c r="A594" s="35"/>
      <c r="B594" s="60"/>
      <c r="C594" s="37"/>
    </row>
    <row r="595">
      <c r="A595" s="35"/>
      <c r="B595" s="60"/>
      <c r="C595" s="37"/>
    </row>
    <row r="596">
      <c r="A596" s="35"/>
      <c r="B596" s="60"/>
      <c r="C596" s="37"/>
    </row>
    <row r="597">
      <c r="A597" s="35"/>
      <c r="B597" s="60"/>
      <c r="C597" s="37"/>
    </row>
    <row r="598">
      <c r="A598" s="35"/>
      <c r="B598" s="60"/>
      <c r="C598" s="37"/>
    </row>
    <row r="599">
      <c r="A599" s="35"/>
      <c r="B599" s="60"/>
      <c r="C599" s="37"/>
    </row>
    <row r="600">
      <c r="A600" s="35"/>
      <c r="B600" s="60"/>
      <c r="C600" s="37"/>
    </row>
    <row r="601">
      <c r="A601" s="35"/>
      <c r="B601" s="60"/>
      <c r="C601" s="37"/>
    </row>
    <row r="602">
      <c r="A602" s="35"/>
      <c r="B602" s="60"/>
      <c r="C602" s="37"/>
    </row>
    <row r="603">
      <c r="A603" s="35"/>
      <c r="B603" s="60"/>
      <c r="C603" s="37"/>
    </row>
    <row r="604">
      <c r="A604" s="35"/>
      <c r="B604" s="60"/>
      <c r="C604" s="37"/>
    </row>
    <row r="605">
      <c r="A605" s="35"/>
      <c r="B605" s="60"/>
      <c r="C605" s="37"/>
    </row>
    <row r="606">
      <c r="A606" s="35"/>
      <c r="B606" s="60"/>
      <c r="C606" s="37"/>
    </row>
    <row r="607">
      <c r="A607" s="35"/>
      <c r="B607" s="60"/>
      <c r="C607" s="37"/>
    </row>
    <row r="608">
      <c r="A608" s="35"/>
      <c r="B608" s="60"/>
      <c r="C608" s="37"/>
    </row>
    <row r="609">
      <c r="A609" s="35"/>
      <c r="B609" s="60"/>
      <c r="C609" s="37"/>
    </row>
    <row r="610">
      <c r="A610" s="35"/>
      <c r="B610" s="60"/>
      <c r="C610" s="37"/>
    </row>
    <row r="611">
      <c r="A611" s="35"/>
      <c r="B611" s="60"/>
      <c r="C611" s="37"/>
    </row>
    <row r="612">
      <c r="A612" s="35"/>
      <c r="B612" s="60"/>
      <c r="C612" s="37"/>
    </row>
    <row r="613">
      <c r="A613" s="35"/>
      <c r="B613" s="60"/>
      <c r="C613" s="37"/>
    </row>
    <row r="614">
      <c r="A614" s="35"/>
      <c r="B614" s="60"/>
      <c r="C614" s="37"/>
    </row>
    <row r="615">
      <c r="A615" s="35"/>
      <c r="B615" s="60"/>
      <c r="C615" s="37"/>
    </row>
    <row r="616">
      <c r="A616" s="35"/>
      <c r="B616" s="60"/>
      <c r="C616" s="37"/>
    </row>
    <row r="617">
      <c r="A617" s="35"/>
      <c r="B617" s="60"/>
      <c r="C617" s="37"/>
    </row>
    <row r="618">
      <c r="A618" s="35"/>
      <c r="B618" s="60"/>
      <c r="C618" s="37"/>
    </row>
    <row r="619">
      <c r="A619" s="35"/>
      <c r="B619" s="60"/>
      <c r="C619" s="37"/>
    </row>
    <row r="620">
      <c r="A620" s="35"/>
      <c r="B620" s="60"/>
      <c r="C620" s="37"/>
    </row>
    <row r="621">
      <c r="A621" s="35"/>
      <c r="B621" s="60"/>
      <c r="C621" s="37"/>
    </row>
    <row r="622">
      <c r="A622" s="35"/>
      <c r="B622" s="60"/>
      <c r="C622" s="37"/>
    </row>
    <row r="623">
      <c r="A623" s="35"/>
      <c r="B623" s="60"/>
      <c r="C623" s="37"/>
    </row>
    <row r="624">
      <c r="A624" s="35"/>
      <c r="B624" s="60"/>
      <c r="C624" s="37"/>
    </row>
    <row r="625">
      <c r="A625" s="35"/>
      <c r="B625" s="60"/>
      <c r="C625" s="37"/>
    </row>
    <row r="626">
      <c r="A626" s="35"/>
      <c r="B626" s="60"/>
      <c r="C626" s="37"/>
    </row>
    <row r="627">
      <c r="A627" s="35"/>
      <c r="B627" s="60"/>
      <c r="C627" s="37"/>
    </row>
    <row r="628">
      <c r="A628" s="35"/>
      <c r="B628" s="60"/>
      <c r="C628" s="37"/>
    </row>
    <row r="629">
      <c r="A629" s="35"/>
      <c r="B629" s="60"/>
      <c r="C629" s="37"/>
    </row>
    <row r="630">
      <c r="A630" s="35"/>
      <c r="B630" s="60"/>
      <c r="C630" s="37"/>
    </row>
    <row r="631">
      <c r="A631" s="35"/>
      <c r="B631" s="60"/>
      <c r="C631" s="37"/>
    </row>
    <row r="632">
      <c r="A632" s="35"/>
      <c r="B632" s="60"/>
      <c r="C632" s="37"/>
    </row>
    <row r="633">
      <c r="A633" s="35"/>
      <c r="B633" s="60"/>
      <c r="C633" s="37"/>
    </row>
    <row r="634">
      <c r="A634" s="35"/>
      <c r="B634" s="60"/>
      <c r="C634" s="37"/>
    </row>
    <row r="635">
      <c r="A635" s="35"/>
      <c r="B635" s="60"/>
      <c r="C635" s="37"/>
    </row>
    <row r="636">
      <c r="A636" s="35"/>
      <c r="B636" s="60"/>
      <c r="C636" s="37"/>
    </row>
    <row r="637">
      <c r="A637" s="35"/>
      <c r="B637" s="60"/>
      <c r="C637" s="37"/>
    </row>
    <row r="638">
      <c r="A638" s="35"/>
      <c r="B638" s="60"/>
      <c r="C638" s="37"/>
    </row>
    <row r="639">
      <c r="A639" s="35"/>
      <c r="B639" s="60"/>
      <c r="C639" s="37"/>
    </row>
    <row r="640">
      <c r="A640" s="35"/>
      <c r="B640" s="60"/>
      <c r="C640" s="37"/>
    </row>
    <row r="641">
      <c r="A641" s="35"/>
      <c r="B641" s="60"/>
      <c r="C641" s="37"/>
    </row>
    <row r="642">
      <c r="A642" s="35"/>
      <c r="B642" s="60"/>
      <c r="C642" s="37"/>
    </row>
    <row r="643">
      <c r="A643" s="35"/>
      <c r="B643" s="60"/>
      <c r="C643" s="37"/>
    </row>
    <row r="644">
      <c r="A644" s="35"/>
      <c r="B644" s="60"/>
      <c r="C644" s="37"/>
    </row>
    <row r="645">
      <c r="A645" s="35"/>
      <c r="B645" s="60"/>
      <c r="C645" s="37"/>
    </row>
    <row r="646">
      <c r="A646" s="35"/>
      <c r="B646" s="60"/>
      <c r="C646" s="37"/>
    </row>
    <row r="647">
      <c r="A647" s="35"/>
      <c r="B647" s="60"/>
      <c r="C647" s="37"/>
    </row>
    <row r="648">
      <c r="A648" s="35"/>
      <c r="B648" s="60"/>
      <c r="C648" s="37"/>
    </row>
    <row r="649">
      <c r="A649" s="35"/>
      <c r="B649" s="60"/>
      <c r="C649" s="37"/>
    </row>
    <row r="650">
      <c r="A650" s="35"/>
      <c r="B650" s="60"/>
      <c r="C650" s="37"/>
    </row>
    <row r="651">
      <c r="A651" s="35"/>
      <c r="B651" s="60"/>
      <c r="C651" s="37"/>
    </row>
    <row r="652">
      <c r="A652" s="35"/>
      <c r="B652" s="60"/>
      <c r="C652" s="37"/>
    </row>
    <row r="653">
      <c r="A653" s="35"/>
      <c r="B653" s="60"/>
      <c r="C653" s="37"/>
    </row>
    <row r="654">
      <c r="A654" s="35"/>
      <c r="B654" s="60"/>
      <c r="C654" s="37"/>
    </row>
    <row r="655">
      <c r="A655" s="35"/>
      <c r="B655" s="60"/>
      <c r="C655" s="37"/>
    </row>
    <row r="656">
      <c r="A656" s="35"/>
      <c r="B656" s="60"/>
      <c r="C656" s="37"/>
    </row>
    <row r="657">
      <c r="A657" s="35"/>
      <c r="B657" s="60"/>
      <c r="C657" s="37"/>
    </row>
    <row r="658">
      <c r="A658" s="35"/>
      <c r="B658" s="60"/>
      <c r="C658" s="37"/>
    </row>
    <row r="659">
      <c r="A659" s="35"/>
      <c r="B659" s="60"/>
      <c r="C659" s="37"/>
    </row>
    <row r="660">
      <c r="A660" s="35"/>
      <c r="B660" s="60"/>
      <c r="C660" s="37"/>
    </row>
    <row r="661">
      <c r="A661" s="35"/>
      <c r="B661" s="60"/>
      <c r="C661" s="37"/>
    </row>
    <row r="662">
      <c r="A662" s="35"/>
      <c r="B662" s="60"/>
      <c r="C662" s="37"/>
    </row>
    <row r="663">
      <c r="A663" s="35"/>
      <c r="B663" s="60"/>
      <c r="C663" s="37"/>
    </row>
    <row r="664">
      <c r="A664" s="35"/>
      <c r="B664" s="60"/>
      <c r="C664" s="37"/>
    </row>
    <row r="665">
      <c r="A665" s="35"/>
      <c r="B665" s="60"/>
      <c r="C665" s="37"/>
    </row>
    <row r="666">
      <c r="A666" s="35"/>
      <c r="B666" s="60"/>
      <c r="C666" s="37"/>
    </row>
    <row r="667">
      <c r="A667" s="35"/>
      <c r="B667" s="60"/>
      <c r="C667" s="37"/>
    </row>
    <row r="668">
      <c r="A668" s="35"/>
      <c r="B668" s="60"/>
      <c r="C668" s="37"/>
    </row>
    <row r="669">
      <c r="A669" s="35"/>
      <c r="B669" s="60"/>
      <c r="C669" s="37"/>
    </row>
    <row r="670">
      <c r="A670" s="35"/>
      <c r="B670" s="60"/>
      <c r="C670" s="37"/>
    </row>
    <row r="671">
      <c r="A671" s="35"/>
      <c r="B671" s="60"/>
      <c r="C671" s="37"/>
    </row>
    <row r="672">
      <c r="A672" s="35"/>
      <c r="B672" s="60"/>
      <c r="C672" s="37"/>
    </row>
    <row r="673">
      <c r="A673" s="35"/>
      <c r="B673" s="60"/>
      <c r="C673" s="37"/>
    </row>
    <row r="674">
      <c r="A674" s="35"/>
      <c r="B674" s="60"/>
      <c r="C674" s="37"/>
    </row>
    <row r="675">
      <c r="A675" s="35"/>
      <c r="B675" s="60"/>
      <c r="C675" s="37"/>
    </row>
    <row r="676">
      <c r="A676" s="35"/>
      <c r="B676" s="60"/>
      <c r="C676" s="37"/>
    </row>
    <row r="677">
      <c r="A677" s="35"/>
      <c r="B677" s="60"/>
      <c r="C677" s="37"/>
    </row>
    <row r="678">
      <c r="A678" s="35"/>
      <c r="B678" s="60"/>
      <c r="C678" s="37"/>
    </row>
    <row r="679">
      <c r="A679" s="35"/>
      <c r="B679" s="60"/>
      <c r="C679" s="37"/>
    </row>
    <row r="680">
      <c r="A680" s="35"/>
      <c r="B680" s="60"/>
      <c r="C680" s="37"/>
    </row>
    <row r="681">
      <c r="A681" s="35"/>
      <c r="B681" s="60"/>
      <c r="C681" s="37"/>
    </row>
    <row r="682">
      <c r="A682" s="35"/>
      <c r="B682" s="60"/>
      <c r="C682" s="37"/>
    </row>
    <row r="683">
      <c r="A683" s="35"/>
      <c r="B683" s="60"/>
      <c r="C683" s="37"/>
    </row>
    <row r="684">
      <c r="A684" s="35"/>
      <c r="B684" s="60"/>
      <c r="C684" s="37"/>
    </row>
    <row r="685">
      <c r="A685" s="35"/>
      <c r="B685" s="60"/>
      <c r="C685" s="37"/>
    </row>
    <row r="686">
      <c r="A686" s="35"/>
      <c r="B686" s="60"/>
      <c r="C686" s="37"/>
    </row>
    <row r="687">
      <c r="A687" s="35"/>
      <c r="B687" s="60"/>
      <c r="C687" s="37"/>
    </row>
    <row r="688">
      <c r="A688" s="35"/>
      <c r="B688" s="60"/>
      <c r="C688" s="37"/>
    </row>
    <row r="689">
      <c r="A689" s="35"/>
      <c r="B689" s="60"/>
      <c r="C689" s="37"/>
    </row>
    <row r="690">
      <c r="A690" s="35"/>
      <c r="B690" s="60"/>
      <c r="C690" s="37"/>
    </row>
    <row r="691">
      <c r="A691" s="35"/>
      <c r="B691" s="60"/>
      <c r="C691" s="37"/>
    </row>
    <row r="692">
      <c r="A692" s="35"/>
      <c r="B692" s="60"/>
      <c r="C692" s="37"/>
    </row>
    <row r="693">
      <c r="A693" s="35"/>
      <c r="B693" s="60"/>
      <c r="C693" s="37"/>
    </row>
    <row r="694">
      <c r="A694" s="35"/>
      <c r="B694" s="60"/>
      <c r="C694" s="37"/>
    </row>
    <row r="695">
      <c r="A695" s="35"/>
      <c r="B695" s="60"/>
      <c r="C695" s="37"/>
    </row>
    <row r="696">
      <c r="A696" s="35"/>
      <c r="B696" s="60"/>
      <c r="C696" s="37"/>
    </row>
    <row r="697">
      <c r="A697" s="35"/>
      <c r="B697" s="60"/>
      <c r="C697" s="37"/>
    </row>
    <row r="698">
      <c r="A698" s="35"/>
      <c r="B698" s="60"/>
      <c r="C698" s="37"/>
    </row>
    <row r="699">
      <c r="A699" s="35"/>
      <c r="B699" s="60"/>
      <c r="C699" s="37"/>
    </row>
    <row r="700">
      <c r="A700" s="35"/>
      <c r="B700" s="60"/>
      <c r="C700" s="37"/>
    </row>
    <row r="701">
      <c r="A701" s="35"/>
      <c r="B701" s="60"/>
      <c r="C701" s="37"/>
    </row>
    <row r="702">
      <c r="A702" s="35"/>
      <c r="B702" s="60"/>
      <c r="C702" s="37"/>
    </row>
    <row r="703">
      <c r="A703" s="35"/>
      <c r="B703" s="60"/>
      <c r="C703" s="37"/>
    </row>
    <row r="704">
      <c r="A704" s="35"/>
      <c r="B704" s="60"/>
      <c r="C704" s="37"/>
    </row>
    <row r="705">
      <c r="A705" s="35"/>
      <c r="B705" s="60"/>
      <c r="C705" s="37"/>
    </row>
    <row r="706">
      <c r="A706" s="35"/>
      <c r="B706" s="60"/>
      <c r="C706" s="37"/>
    </row>
    <row r="707">
      <c r="A707" s="35"/>
      <c r="B707" s="60"/>
      <c r="C707" s="37"/>
    </row>
    <row r="708">
      <c r="A708" s="35"/>
      <c r="B708" s="60"/>
      <c r="C708" s="37"/>
    </row>
    <row r="709">
      <c r="A709" s="35"/>
      <c r="B709" s="60"/>
      <c r="C709" s="37"/>
    </row>
    <row r="710">
      <c r="A710" s="35"/>
      <c r="B710" s="60"/>
      <c r="C710" s="37"/>
    </row>
    <row r="711">
      <c r="A711" s="35"/>
      <c r="B711" s="60"/>
      <c r="C711" s="37"/>
    </row>
    <row r="712">
      <c r="A712" s="35"/>
      <c r="B712" s="60"/>
      <c r="C712" s="37"/>
    </row>
    <row r="713">
      <c r="A713" s="35"/>
      <c r="B713" s="60"/>
      <c r="C713" s="37"/>
    </row>
    <row r="714">
      <c r="A714" s="35"/>
      <c r="B714" s="60"/>
      <c r="C714" s="37"/>
    </row>
    <row r="715">
      <c r="A715" s="35"/>
      <c r="B715" s="60"/>
      <c r="C715" s="37"/>
    </row>
    <row r="716">
      <c r="A716" s="35"/>
      <c r="B716" s="60"/>
      <c r="C716" s="37"/>
    </row>
    <row r="717">
      <c r="A717" s="35"/>
      <c r="B717" s="60"/>
      <c r="C717" s="37"/>
    </row>
    <row r="718">
      <c r="A718" s="35"/>
      <c r="B718" s="60"/>
      <c r="C718" s="37"/>
    </row>
    <row r="719">
      <c r="A719" s="35"/>
      <c r="B719" s="60"/>
      <c r="C719" s="37"/>
    </row>
    <row r="720">
      <c r="A720" s="35"/>
      <c r="B720" s="60"/>
      <c r="C720" s="37"/>
    </row>
    <row r="721">
      <c r="A721" s="35"/>
      <c r="B721" s="60"/>
      <c r="C721" s="37"/>
    </row>
    <row r="722">
      <c r="A722" s="35"/>
      <c r="B722" s="60"/>
      <c r="C722" s="37"/>
    </row>
    <row r="723">
      <c r="A723" s="35"/>
      <c r="B723" s="60"/>
      <c r="C723" s="37"/>
    </row>
    <row r="724">
      <c r="A724" s="35"/>
      <c r="B724" s="60"/>
      <c r="C724" s="37"/>
    </row>
    <row r="725">
      <c r="A725" s="35"/>
      <c r="B725" s="60"/>
      <c r="C725" s="37"/>
    </row>
    <row r="726">
      <c r="A726" s="35"/>
      <c r="B726" s="60"/>
      <c r="C726" s="37"/>
    </row>
    <row r="727">
      <c r="A727" s="35"/>
      <c r="B727" s="60"/>
      <c r="C727" s="37"/>
    </row>
    <row r="728">
      <c r="A728" s="35"/>
      <c r="B728" s="60"/>
      <c r="C728" s="37"/>
    </row>
    <row r="729">
      <c r="A729" s="35"/>
      <c r="B729" s="60"/>
      <c r="C729" s="37"/>
    </row>
    <row r="730">
      <c r="A730" s="35"/>
      <c r="B730" s="60"/>
      <c r="C730" s="37"/>
    </row>
    <row r="731">
      <c r="A731" s="35"/>
      <c r="B731" s="60"/>
      <c r="C731" s="37"/>
    </row>
    <row r="732">
      <c r="A732" s="35"/>
      <c r="B732" s="60"/>
      <c r="C732" s="37"/>
    </row>
    <row r="733">
      <c r="A733" s="35"/>
      <c r="B733" s="60"/>
      <c r="C733" s="37"/>
    </row>
    <row r="734">
      <c r="A734" s="35"/>
      <c r="B734" s="60"/>
      <c r="C734" s="37"/>
    </row>
    <row r="735">
      <c r="A735" s="35"/>
      <c r="B735" s="60"/>
      <c r="C735" s="37"/>
    </row>
    <row r="736">
      <c r="A736" s="35"/>
      <c r="B736" s="60"/>
      <c r="C736" s="37"/>
    </row>
    <row r="737">
      <c r="A737" s="35"/>
      <c r="B737" s="60"/>
      <c r="C737" s="37"/>
    </row>
    <row r="738">
      <c r="A738" s="35"/>
      <c r="B738" s="60"/>
      <c r="C738" s="37"/>
    </row>
    <row r="739">
      <c r="A739" s="35"/>
      <c r="B739" s="60"/>
      <c r="C739" s="37"/>
    </row>
    <row r="740">
      <c r="A740" s="35"/>
      <c r="B740" s="60"/>
      <c r="C740" s="37"/>
    </row>
    <row r="741">
      <c r="A741" s="35"/>
      <c r="B741" s="60"/>
      <c r="C741" s="37"/>
    </row>
    <row r="742">
      <c r="A742" s="35"/>
      <c r="B742" s="60"/>
      <c r="C742" s="37"/>
    </row>
    <row r="743">
      <c r="A743" s="35"/>
      <c r="B743" s="60"/>
      <c r="C743" s="37"/>
    </row>
    <row r="744">
      <c r="A744" s="35"/>
      <c r="B744" s="60"/>
      <c r="C744" s="37"/>
    </row>
    <row r="745">
      <c r="A745" s="35"/>
      <c r="B745" s="60"/>
      <c r="C745" s="37"/>
    </row>
    <row r="746">
      <c r="A746" s="35"/>
      <c r="B746" s="60"/>
      <c r="C746" s="37"/>
    </row>
    <row r="747">
      <c r="A747" s="35"/>
      <c r="B747" s="60"/>
      <c r="C747" s="37"/>
    </row>
    <row r="748">
      <c r="A748" s="35"/>
      <c r="B748" s="60"/>
      <c r="C748" s="37"/>
    </row>
    <row r="749">
      <c r="A749" s="35"/>
      <c r="B749" s="60"/>
      <c r="C749" s="37"/>
    </row>
    <row r="750">
      <c r="A750" s="35"/>
      <c r="B750" s="60"/>
      <c r="C750" s="37"/>
    </row>
    <row r="751">
      <c r="A751" s="35"/>
      <c r="B751" s="60"/>
      <c r="C751" s="37"/>
    </row>
    <row r="752">
      <c r="A752" s="35"/>
      <c r="B752" s="60"/>
      <c r="C752" s="37"/>
    </row>
    <row r="753">
      <c r="A753" s="35"/>
      <c r="B753" s="60"/>
      <c r="C753" s="37"/>
    </row>
    <row r="754">
      <c r="A754" s="35"/>
      <c r="B754" s="60"/>
      <c r="C754" s="37"/>
    </row>
    <row r="755">
      <c r="A755" s="35"/>
      <c r="B755" s="60"/>
      <c r="C755" s="37"/>
    </row>
    <row r="756">
      <c r="A756" s="35"/>
      <c r="B756" s="60"/>
      <c r="C756" s="37"/>
    </row>
    <row r="757">
      <c r="A757" s="35"/>
      <c r="B757" s="60"/>
      <c r="C757" s="37"/>
    </row>
    <row r="758">
      <c r="A758" s="35"/>
      <c r="B758" s="60"/>
      <c r="C758" s="37"/>
    </row>
    <row r="759">
      <c r="A759" s="35"/>
      <c r="B759" s="60"/>
      <c r="C759" s="37"/>
    </row>
    <row r="760">
      <c r="A760" s="35"/>
      <c r="B760" s="60"/>
      <c r="C760" s="37"/>
    </row>
    <row r="761">
      <c r="A761" s="35"/>
      <c r="B761" s="60"/>
      <c r="C761" s="37"/>
    </row>
    <row r="762">
      <c r="A762" s="35"/>
      <c r="B762" s="60"/>
      <c r="C762" s="37"/>
    </row>
    <row r="763">
      <c r="A763" s="35"/>
      <c r="B763" s="60"/>
      <c r="C763" s="37"/>
    </row>
    <row r="764">
      <c r="A764" s="35"/>
      <c r="B764" s="60"/>
      <c r="C764" s="37"/>
    </row>
    <row r="765">
      <c r="A765" s="35"/>
      <c r="B765" s="60"/>
      <c r="C765" s="37"/>
    </row>
    <row r="766">
      <c r="A766" s="35"/>
      <c r="B766" s="60"/>
      <c r="C766" s="37"/>
    </row>
    <row r="767">
      <c r="A767" s="35"/>
      <c r="B767" s="60"/>
      <c r="C767" s="37"/>
    </row>
    <row r="768">
      <c r="A768" s="35"/>
      <c r="B768" s="60"/>
      <c r="C768" s="37"/>
    </row>
    <row r="769">
      <c r="A769" s="35"/>
      <c r="B769" s="60"/>
      <c r="C769" s="37"/>
    </row>
    <row r="770">
      <c r="A770" s="35"/>
      <c r="B770" s="60"/>
      <c r="C770" s="37"/>
    </row>
    <row r="771">
      <c r="A771" s="35"/>
      <c r="B771" s="60"/>
      <c r="C771" s="37"/>
    </row>
    <row r="772">
      <c r="A772" s="35"/>
      <c r="B772" s="60"/>
      <c r="C772" s="37"/>
    </row>
    <row r="773">
      <c r="A773" s="35"/>
      <c r="B773" s="60"/>
      <c r="C773" s="37"/>
    </row>
    <row r="774">
      <c r="A774" s="35"/>
      <c r="B774" s="60"/>
      <c r="C774" s="37"/>
    </row>
    <row r="775">
      <c r="A775" s="35"/>
      <c r="B775" s="60"/>
      <c r="C775" s="37"/>
    </row>
    <row r="776">
      <c r="A776" s="35"/>
      <c r="B776" s="60"/>
      <c r="C776" s="37"/>
    </row>
    <row r="777">
      <c r="A777" s="35"/>
      <c r="B777" s="60"/>
      <c r="C777" s="37"/>
    </row>
    <row r="778">
      <c r="A778" s="35"/>
      <c r="B778" s="60"/>
      <c r="C778" s="37"/>
    </row>
    <row r="779">
      <c r="A779" s="35"/>
      <c r="B779" s="60"/>
      <c r="C779" s="37"/>
    </row>
    <row r="780">
      <c r="A780" s="35"/>
      <c r="B780" s="60"/>
      <c r="C780" s="37"/>
    </row>
    <row r="781">
      <c r="A781" s="35"/>
      <c r="B781" s="60"/>
      <c r="C781" s="37"/>
    </row>
    <row r="782">
      <c r="A782" s="35"/>
      <c r="B782" s="60"/>
      <c r="C782" s="37"/>
    </row>
    <row r="783">
      <c r="A783" s="35"/>
      <c r="B783" s="60"/>
      <c r="C783" s="37"/>
    </row>
    <row r="784">
      <c r="A784" s="35"/>
      <c r="B784" s="60"/>
      <c r="C784" s="37"/>
    </row>
    <row r="785">
      <c r="A785" s="35"/>
      <c r="B785" s="60"/>
      <c r="C785" s="37"/>
    </row>
    <row r="786">
      <c r="A786" s="35"/>
      <c r="B786" s="60"/>
      <c r="C786" s="37"/>
    </row>
    <row r="787">
      <c r="A787" s="35"/>
      <c r="B787" s="60"/>
      <c r="C787" s="37"/>
    </row>
    <row r="788">
      <c r="A788" s="35"/>
      <c r="B788" s="60"/>
      <c r="C788" s="37"/>
    </row>
    <row r="789">
      <c r="A789" s="35"/>
      <c r="B789" s="60"/>
      <c r="C789" s="37"/>
    </row>
    <row r="790">
      <c r="A790" s="35"/>
      <c r="B790" s="60"/>
      <c r="C790" s="37"/>
    </row>
    <row r="791">
      <c r="A791" s="35"/>
      <c r="B791" s="60"/>
      <c r="C791" s="37"/>
    </row>
    <row r="792">
      <c r="A792" s="35"/>
      <c r="B792" s="60"/>
      <c r="C792" s="37"/>
    </row>
    <row r="793">
      <c r="A793" s="35"/>
      <c r="B793" s="60"/>
      <c r="C793" s="37"/>
    </row>
    <row r="794">
      <c r="A794" s="35"/>
      <c r="B794" s="60"/>
      <c r="C794" s="37"/>
    </row>
    <row r="795">
      <c r="A795" s="35"/>
      <c r="B795" s="60"/>
      <c r="C795" s="37"/>
    </row>
    <row r="796">
      <c r="A796" s="35"/>
      <c r="B796" s="60"/>
      <c r="C796" s="37"/>
    </row>
    <row r="797">
      <c r="A797" s="35"/>
      <c r="B797" s="60"/>
      <c r="C797" s="37"/>
    </row>
    <row r="798">
      <c r="A798" s="35"/>
      <c r="B798" s="60"/>
      <c r="C798" s="37"/>
    </row>
    <row r="799">
      <c r="A799" s="35"/>
      <c r="B799" s="60"/>
      <c r="C799" s="37"/>
    </row>
    <row r="800">
      <c r="A800" s="35"/>
      <c r="B800" s="60"/>
      <c r="C800" s="37"/>
    </row>
    <row r="801">
      <c r="A801" s="35"/>
      <c r="B801" s="60"/>
      <c r="C801" s="37"/>
    </row>
    <row r="802">
      <c r="A802" s="35"/>
      <c r="B802" s="60"/>
      <c r="C802" s="37"/>
    </row>
    <row r="803">
      <c r="A803" s="35"/>
      <c r="B803" s="60"/>
      <c r="C803" s="37"/>
    </row>
    <row r="804">
      <c r="A804" s="35"/>
      <c r="B804" s="60"/>
      <c r="C804" s="37"/>
    </row>
    <row r="805">
      <c r="A805" s="35"/>
      <c r="B805" s="60"/>
      <c r="C805" s="37"/>
    </row>
    <row r="806">
      <c r="A806" s="35"/>
      <c r="B806" s="60"/>
      <c r="C806" s="37"/>
    </row>
    <row r="807">
      <c r="A807" s="35"/>
      <c r="B807" s="60"/>
      <c r="C807" s="37"/>
    </row>
    <row r="808">
      <c r="A808" s="35"/>
      <c r="B808" s="60"/>
      <c r="C808" s="37"/>
    </row>
    <row r="809">
      <c r="A809" s="35"/>
      <c r="B809" s="60"/>
      <c r="C809" s="37"/>
    </row>
    <row r="810">
      <c r="A810" s="35"/>
      <c r="B810" s="60"/>
      <c r="C810" s="37"/>
    </row>
    <row r="811">
      <c r="A811" s="35"/>
      <c r="B811" s="60"/>
      <c r="C811" s="37"/>
    </row>
    <row r="812">
      <c r="A812" s="35"/>
      <c r="B812" s="60"/>
      <c r="C812" s="37"/>
    </row>
    <row r="813">
      <c r="A813" s="35"/>
      <c r="B813" s="60"/>
      <c r="C813" s="37"/>
    </row>
    <row r="814">
      <c r="A814" s="35"/>
      <c r="B814" s="60"/>
      <c r="C814" s="37"/>
    </row>
    <row r="815">
      <c r="A815" s="35"/>
      <c r="B815" s="60"/>
      <c r="C815" s="37"/>
    </row>
    <row r="816">
      <c r="A816" s="35"/>
      <c r="B816" s="60"/>
      <c r="C816" s="37"/>
    </row>
    <row r="817">
      <c r="A817" s="35"/>
      <c r="B817" s="60"/>
      <c r="C817" s="37"/>
    </row>
    <row r="818">
      <c r="A818" s="35"/>
      <c r="B818" s="60"/>
      <c r="C818" s="37"/>
    </row>
    <row r="819">
      <c r="A819" s="35"/>
      <c r="B819" s="60"/>
      <c r="C819" s="37"/>
    </row>
    <row r="820">
      <c r="A820" s="35"/>
      <c r="B820" s="60"/>
      <c r="C820" s="37"/>
    </row>
    <row r="821">
      <c r="A821" s="35"/>
      <c r="B821" s="60"/>
      <c r="C821" s="37"/>
    </row>
    <row r="822">
      <c r="A822" s="35"/>
      <c r="B822" s="60"/>
      <c r="C822" s="37"/>
    </row>
    <row r="823">
      <c r="A823" s="35"/>
      <c r="B823" s="60"/>
      <c r="C823" s="37"/>
    </row>
    <row r="824">
      <c r="A824" s="35"/>
      <c r="B824" s="60"/>
      <c r="C824" s="37"/>
    </row>
    <row r="825">
      <c r="A825" s="35"/>
      <c r="B825" s="60"/>
      <c r="C825" s="37"/>
    </row>
    <row r="826">
      <c r="A826" s="35"/>
      <c r="B826" s="60"/>
      <c r="C826" s="37"/>
    </row>
    <row r="827">
      <c r="A827" s="35"/>
      <c r="B827" s="60"/>
      <c r="C827" s="37"/>
    </row>
    <row r="828">
      <c r="A828" s="35"/>
      <c r="B828" s="60"/>
      <c r="C828" s="37"/>
    </row>
    <row r="829">
      <c r="A829" s="35"/>
      <c r="B829" s="60"/>
      <c r="C829" s="37"/>
    </row>
    <row r="830">
      <c r="A830" s="35"/>
      <c r="B830" s="60"/>
      <c r="C830" s="37"/>
    </row>
    <row r="831">
      <c r="A831" s="35"/>
      <c r="B831" s="60"/>
      <c r="C831" s="37"/>
    </row>
    <row r="832">
      <c r="A832" s="35"/>
      <c r="B832" s="60"/>
      <c r="C832" s="37"/>
    </row>
    <row r="833">
      <c r="A833" s="35"/>
      <c r="B833" s="60"/>
      <c r="C833" s="37"/>
    </row>
    <row r="834">
      <c r="A834" s="35"/>
      <c r="B834" s="60"/>
      <c r="C834" s="37"/>
    </row>
    <row r="835">
      <c r="A835" s="35"/>
      <c r="B835" s="60"/>
      <c r="C835" s="37"/>
    </row>
    <row r="836">
      <c r="A836" s="35"/>
      <c r="B836" s="60"/>
      <c r="C836" s="37"/>
    </row>
    <row r="837">
      <c r="A837" s="35"/>
      <c r="B837" s="60"/>
      <c r="C837" s="37"/>
    </row>
    <row r="838">
      <c r="A838" s="35"/>
      <c r="B838" s="60"/>
      <c r="C838" s="37"/>
    </row>
    <row r="839">
      <c r="A839" s="35"/>
      <c r="B839" s="60"/>
      <c r="C839" s="37"/>
    </row>
    <row r="840">
      <c r="A840" s="35"/>
      <c r="B840" s="60"/>
      <c r="C840" s="37"/>
    </row>
    <row r="841">
      <c r="A841" s="35"/>
      <c r="B841" s="60"/>
      <c r="C841" s="37"/>
    </row>
    <row r="842">
      <c r="A842" s="35"/>
      <c r="B842" s="60"/>
      <c r="C842" s="37"/>
    </row>
    <row r="843">
      <c r="A843" s="35"/>
      <c r="B843" s="60"/>
      <c r="C843" s="37"/>
    </row>
    <row r="844">
      <c r="A844" s="35"/>
      <c r="B844" s="60"/>
      <c r="C844" s="37"/>
    </row>
    <row r="845">
      <c r="A845" s="35"/>
      <c r="B845" s="60"/>
      <c r="C845" s="37"/>
    </row>
    <row r="846">
      <c r="A846" s="35"/>
      <c r="B846" s="60"/>
      <c r="C846" s="37"/>
    </row>
    <row r="847">
      <c r="A847" s="35"/>
      <c r="B847" s="60"/>
      <c r="C847" s="37"/>
    </row>
    <row r="848">
      <c r="A848" s="35"/>
      <c r="B848" s="60"/>
      <c r="C848" s="37"/>
    </row>
    <row r="849">
      <c r="A849" s="35"/>
      <c r="B849" s="60"/>
      <c r="C849" s="37"/>
    </row>
    <row r="850">
      <c r="A850" s="35"/>
      <c r="B850" s="60"/>
      <c r="C850" s="37"/>
    </row>
    <row r="851">
      <c r="A851" s="35"/>
      <c r="B851" s="60"/>
      <c r="C851" s="37"/>
    </row>
    <row r="852">
      <c r="A852" s="35"/>
      <c r="B852" s="60"/>
      <c r="C852" s="37"/>
    </row>
    <row r="853">
      <c r="A853" s="35"/>
      <c r="B853" s="60"/>
      <c r="C853" s="37"/>
    </row>
    <row r="854">
      <c r="A854" s="35"/>
      <c r="B854" s="60"/>
      <c r="C854" s="37"/>
    </row>
    <row r="855">
      <c r="A855" s="35"/>
      <c r="B855" s="60"/>
      <c r="C855" s="37"/>
    </row>
    <row r="856">
      <c r="A856" s="35"/>
      <c r="B856" s="60"/>
      <c r="C856" s="37"/>
    </row>
    <row r="857">
      <c r="A857" s="35"/>
      <c r="B857" s="60"/>
      <c r="C857" s="37"/>
    </row>
    <row r="858">
      <c r="A858" s="35"/>
      <c r="B858" s="60"/>
      <c r="C858" s="37"/>
    </row>
    <row r="859">
      <c r="A859" s="35"/>
      <c r="B859" s="60"/>
      <c r="C859" s="37"/>
    </row>
    <row r="860">
      <c r="A860" s="35"/>
      <c r="B860" s="60"/>
      <c r="C860" s="37"/>
    </row>
    <row r="861">
      <c r="A861" s="35"/>
      <c r="B861" s="60"/>
      <c r="C861" s="37"/>
    </row>
    <row r="862">
      <c r="A862" s="35"/>
      <c r="B862" s="60"/>
      <c r="C862" s="37"/>
    </row>
    <row r="863">
      <c r="A863" s="35"/>
      <c r="B863" s="60"/>
      <c r="C863" s="37"/>
    </row>
    <row r="864">
      <c r="A864" s="35"/>
      <c r="B864" s="60"/>
      <c r="C864" s="37"/>
    </row>
    <row r="865">
      <c r="A865" s="35"/>
      <c r="B865" s="60"/>
      <c r="C865" s="37"/>
    </row>
    <row r="866">
      <c r="A866" s="35"/>
      <c r="B866" s="60"/>
      <c r="C866" s="37"/>
    </row>
    <row r="867">
      <c r="A867" s="35"/>
      <c r="B867" s="60"/>
      <c r="C867" s="37"/>
    </row>
    <row r="868">
      <c r="A868" s="35"/>
      <c r="B868" s="60"/>
      <c r="C868" s="37"/>
    </row>
    <row r="869">
      <c r="A869" s="35"/>
      <c r="B869" s="60"/>
      <c r="C869" s="37"/>
    </row>
    <row r="870">
      <c r="A870" s="35"/>
      <c r="B870" s="60"/>
      <c r="C870" s="37"/>
    </row>
    <row r="871">
      <c r="A871" s="35"/>
      <c r="B871" s="60"/>
      <c r="C871" s="37"/>
    </row>
    <row r="872">
      <c r="A872" s="35"/>
      <c r="B872" s="60"/>
      <c r="C872" s="37"/>
    </row>
    <row r="873">
      <c r="A873" s="35"/>
      <c r="B873" s="60"/>
      <c r="C873" s="37"/>
    </row>
    <row r="874">
      <c r="A874" s="35"/>
      <c r="B874" s="60"/>
      <c r="C874" s="37"/>
    </row>
    <row r="875">
      <c r="A875" s="35"/>
      <c r="B875" s="60"/>
      <c r="C875" s="37"/>
    </row>
    <row r="876">
      <c r="A876" s="35"/>
      <c r="B876" s="60"/>
      <c r="C876" s="37"/>
    </row>
    <row r="877">
      <c r="A877" s="35"/>
      <c r="B877" s="60"/>
      <c r="C877" s="37"/>
    </row>
    <row r="878">
      <c r="A878" s="35"/>
      <c r="B878" s="60"/>
      <c r="C878" s="37"/>
    </row>
    <row r="879">
      <c r="A879" s="35"/>
      <c r="B879" s="60"/>
      <c r="C879" s="37"/>
    </row>
    <row r="880">
      <c r="A880" s="35"/>
      <c r="B880" s="60"/>
      <c r="C880" s="37"/>
    </row>
    <row r="881">
      <c r="A881" s="35"/>
      <c r="B881" s="60"/>
      <c r="C881" s="37"/>
    </row>
    <row r="882">
      <c r="A882" s="35"/>
      <c r="B882" s="60"/>
      <c r="C882" s="37"/>
    </row>
    <row r="883">
      <c r="A883" s="35"/>
      <c r="B883" s="60"/>
      <c r="C883" s="37"/>
    </row>
    <row r="884">
      <c r="A884" s="35"/>
      <c r="B884" s="60"/>
      <c r="C884" s="37"/>
    </row>
    <row r="885">
      <c r="A885" s="35"/>
      <c r="B885" s="60"/>
      <c r="C885" s="37"/>
    </row>
    <row r="886">
      <c r="A886" s="35"/>
      <c r="B886" s="60"/>
      <c r="C886" s="37"/>
    </row>
    <row r="887">
      <c r="A887" s="35"/>
      <c r="B887" s="60"/>
      <c r="C887" s="37"/>
    </row>
    <row r="888">
      <c r="A888" s="35"/>
      <c r="B888" s="60"/>
      <c r="C888" s="37"/>
    </row>
    <row r="889">
      <c r="A889" s="35"/>
      <c r="B889" s="60"/>
      <c r="C889" s="37"/>
    </row>
    <row r="890">
      <c r="A890" s="35"/>
      <c r="B890" s="60"/>
      <c r="C890" s="37"/>
    </row>
    <row r="891">
      <c r="A891" s="35"/>
      <c r="B891" s="60"/>
      <c r="C891" s="37"/>
    </row>
    <row r="892">
      <c r="A892" s="35"/>
      <c r="B892" s="60"/>
      <c r="C892" s="37"/>
    </row>
    <row r="893">
      <c r="A893" s="35"/>
      <c r="B893" s="60"/>
      <c r="C893" s="37"/>
    </row>
    <row r="894">
      <c r="A894" s="35"/>
      <c r="B894" s="60"/>
      <c r="C894" s="37"/>
    </row>
    <row r="895">
      <c r="A895" s="35"/>
      <c r="B895" s="60"/>
      <c r="C895" s="37"/>
    </row>
    <row r="896">
      <c r="A896" s="35"/>
      <c r="B896" s="60"/>
      <c r="C896" s="37"/>
    </row>
    <row r="897">
      <c r="A897" s="35"/>
      <c r="B897" s="60"/>
      <c r="C897" s="37"/>
    </row>
    <row r="898">
      <c r="A898" s="35"/>
      <c r="B898" s="60"/>
      <c r="C898" s="37"/>
    </row>
    <row r="899">
      <c r="A899" s="35"/>
      <c r="B899" s="60"/>
      <c r="C899" s="37"/>
    </row>
    <row r="900">
      <c r="A900" s="35"/>
      <c r="B900" s="60"/>
      <c r="C900" s="37"/>
    </row>
    <row r="901">
      <c r="A901" s="35"/>
      <c r="B901" s="60"/>
      <c r="C901" s="37"/>
    </row>
    <row r="902">
      <c r="A902" s="35"/>
      <c r="B902" s="60"/>
      <c r="C902" s="37"/>
    </row>
    <row r="903">
      <c r="A903" s="35"/>
      <c r="B903" s="60"/>
      <c r="C903" s="37"/>
    </row>
    <row r="904">
      <c r="A904" s="35"/>
      <c r="B904" s="60"/>
      <c r="C904" s="37"/>
    </row>
    <row r="905">
      <c r="A905" s="35"/>
      <c r="B905" s="60"/>
      <c r="C905" s="37"/>
    </row>
    <row r="906">
      <c r="A906" s="35"/>
      <c r="B906" s="60"/>
      <c r="C906" s="37"/>
    </row>
    <row r="907">
      <c r="A907" s="35"/>
      <c r="B907" s="60"/>
      <c r="C907" s="37"/>
    </row>
    <row r="908">
      <c r="A908" s="35"/>
      <c r="B908" s="60"/>
      <c r="C908" s="37"/>
    </row>
    <row r="909">
      <c r="A909" s="35"/>
      <c r="B909" s="60"/>
      <c r="C909" s="37"/>
    </row>
    <row r="910">
      <c r="A910" s="35"/>
      <c r="B910" s="60"/>
      <c r="C910" s="37"/>
    </row>
    <row r="911">
      <c r="A911" s="35"/>
      <c r="B911" s="60"/>
      <c r="C911" s="37"/>
    </row>
    <row r="912">
      <c r="A912" s="35"/>
      <c r="B912" s="60"/>
      <c r="C912" s="37"/>
    </row>
    <row r="913">
      <c r="A913" s="35"/>
      <c r="B913" s="60"/>
      <c r="C913" s="37"/>
    </row>
    <row r="914">
      <c r="A914" s="35"/>
      <c r="B914" s="60"/>
      <c r="C914" s="37"/>
    </row>
    <row r="915">
      <c r="A915" s="35"/>
      <c r="B915" s="60"/>
      <c r="C915" s="37"/>
    </row>
    <row r="916">
      <c r="A916" s="35"/>
      <c r="B916" s="60"/>
      <c r="C916" s="37"/>
    </row>
    <row r="917">
      <c r="A917" s="35"/>
      <c r="B917" s="60"/>
      <c r="C917" s="37"/>
    </row>
    <row r="918">
      <c r="A918" s="35"/>
      <c r="B918" s="60"/>
      <c r="C918" s="37"/>
    </row>
    <row r="919">
      <c r="A919" s="35"/>
      <c r="B919" s="60"/>
      <c r="C919" s="37"/>
    </row>
    <row r="920">
      <c r="A920" s="35"/>
      <c r="B920" s="60"/>
      <c r="C920" s="37"/>
    </row>
    <row r="921">
      <c r="A921" s="35"/>
      <c r="B921" s="60"/>
      <c r="C921" s="37"/>
    </row>
    <row r="922">
      <c r="A922" s="35"/>
      <c r="B922" s="60"/>
      <c r="C922" s="37"/>
    </row>
    <row r="923">
      <c r="A923" s="35"/>
      <c r="B923" s="60"/>
      <c r="C923" s="37"/>
    </row>
    <row r="924">
      <c r="A924" s="35"/>
      <c r="B924" s="60"/>
      <c r="C924" s="37"/>
    </row>
    <row r="925">
      <c r="A925" s="35"/>
      <c r="B925" s="60"/>
      <c r="C925" s="37"/>
    </row>
    <row r="926">
      <c r="A926" s="35"/>
      <c r="B926" s="60"/>
      <c r="C926" s="37"/>
    </row>
    <row r="927">
      <c r="A927" s="35"/>
      <c r="B927" s="60"/>
      <c r="C927" s="37"/>
    </row>
    <row r="928">
      <c r="A928" s="35"/>
      <c r="B928" s="60"/>
      <c r="C928" s="37"/>
    </row>
    <row r="929">
      <c r="A929" s="35"/>
      <c r="B929" s="60"/>
      <c r="C929" s="37"/>
    </row>
    <row r="930">
      <c r="A930" s="35"/>
      <c r="B930" s="60"/>
      <c r="C930" s="37"/>
    </row>
    <row r="931">
      <c r="A931" s="35"/>
      <c r="B931" s="60"/>
      <c r="C931" s="37"/>
    </row>
    <row r="932">
      <c r="A932" s="35"/>
      <c r="B932" s="60"/>
      <c r="C932" s="37"/>
    </row>
    <row r="933">
      <c r="A933" s="35"/>
      <c r="B933" s="60"/>
      <c r="C933" s="37"/>
    </row>
    <row r="934">
      <c r="A934" s="35"/>
      <c r="B934" s="60"/>
      <c r="C934" s="37"/>
    </row>
    <row r="935">
      <c r="A935" s="35"/>
      <c r="B935" s="60"/>
      <c r="C935" s="37"/>
    </row>
    <row r="936">
      <c r="A936" s="35"/>
      <c r="B936" s="60"/>
      <c r="C936" s="37"/>
    </row>
    <row r="937">
      <c r="A937" s="35"/>
      <c r="B937" s="60"/>
      <c r="C937" s="37"/>
    </row>
    <row r="938">
      <c r="A938" s="35"/>
      <c r="B938" s="60"/>
      <c r="C938" s="37"/>
    </row>
    <row r="939">
      <c r="A939" s="35"/>
      <c r="B939" s="60"/>
      <c r="C939" s="37"/>
    </row>
    <row r="940">
      <c r="A940" s="35"/>
      <c r="B940" s="60"/>
      <c r="C940" s="37"/>
    </row>
    <row r="941">
      <c r="A941" s="35"/>
      <c r="B941" s="60"/>
      <c r="C941" s="37"/>
    </row>
    <row r="942">
      <c r="A942" s="35"/>
      <c r="B942" s="60"/>
      <c r="C942" s="37"/>
    </row>
    <row r="943">
      <c r="A943" s="35"/>
      <c r="B943" s="60"/>
      <c r="C943" s="37"/>
    </row>
    <row r="944">
      <c r="A944" s="35"/>
      <c r="B944" s="60"/>
      <c r="C944" s="37"/>
    </row>
    <row r="945">
      <c r="A945" s="35"/>
      <c r="B945" s="60"/>
      <c r="C945" s="37"/>
    </row>
    <row r="946">
      <c r="A946" s="35"/>
      <c r="B946" s="60"/>
      <c r="C946" s="37"/>
    </row>
    <row r="947">
      <c r="A947" s="35"/>
      <c r="B947" s="60"/>
      <c r="C947" s="37"/>
    </row>
    <row r="948">
      <c r="A948" s="35"/>
      <c r="B948" s="60"/>
      <c r="C948" s="37"/>
    </row>
    <row r="949">
      <c r="A949" s="35"/>
      <c r="B949" s="60"/>
      <c r="C949" s="37"/>
    </row>
    <row r="950">
      <c r="A950" s="35"/>
      <c r="B950" s="60"/>
      <c r="C950" s="37"/>
    </row>
    <row r="951">
      <c r="A951" s="35"/>
      <c r="B951" s="60"/>
      <c r="C951" s="37"/>
    </row>
    <row r="952">
      <c r="A952" s="35"/>
      <c r="B952" s="60"/>
      <c r="C952" s="37"/>
    </row>
    <row r="953">
      <c r="A953" s="35"/>
      <c r="B953" s="60"/>
      <c r="C953" s="37"/>
    </row>
    <row r="954">
      <c r="A954" s="35"/>
      <c r="B954" s="60"/>
      <c r="C954" s="37"/>
    </row>
    <row r="955">
      <c r="A955" s="35"/>
      <c r="B955" s="60"/>
      <c r="C955" s="37"/>
    </row>
    <row r="956">
      <c r="A956" s="35"/>
      <c r="B956" s="60"/>
      <c r="C956" s="37"/>
    </row>
    <row r="957">
      <c r="A957" s="35"/>
      <c r="B957" s="60"/>
      <c r="C957" s="37"/>
    </row>
    <row r="958">
      <c r="A958" s="35"/>
      <c r="B958" s="60"/>
      <c r="C958" s="37"/>
    </row>
    <row r="959">
      <c r="A959" s="35"/>
      <c r="B959" s="60"/>
      <c r="C959" s="37"/>
    </row>
    <row r="960">
      <c r="A960" s="35"/>
      <c r="B960" s="60"/>
      <c r="C960" s="37"/>
    </row>
    <row r="961">
      <c r="A961" s="35"/>
      <c r="B961" s="60"/>
      <c r="C961" s="37"/>
    </row>
    <row r="962">
      <c r="A962" s="35"/>
      <c r="B962" s="60"/>
      <c r="C962" s="37"/>
    </row>
    <row r="963">
      <c r="A963" s="35"/>
      <c r="B963" s="60"/>
      <c r="C963" s="37"/>
    </row>
    <row r="964">
      <c r="A964" s="35"/>
      <c r="B964" s="60"/>
      <c r="C964" s="37"/>
    </row>
    <row r="965">
      <c r="A965" s="35"/>
      <c r="B965" s="60"/>
      <c r="C965" s="37"/>
    </row>
    <row r="966">
      <c r="A966" s="35"/>
      <c r="B966" s="60"/>
      <c r="C966" s="37"/>
    </row>
    <row r="967">
      <c r="A967" s="35"/>
      <c r="B967" s="60"/>
      <c r="C967" s="37"/>
    </row>
    <row r="968">
      <c r="A968" s="35"/>
      <c r="B968" s="60"/>
      <c r="C968" s="37"/>
    </row>
    <row r="969">
      <c r="A969" s="35"/>
      <c r="B969" s="60"/>
      <c r="C969" s="37"/>
    </row>
    <row r="970">
      <c r="A970" s="35"/>
      <c r="B970" s="60"/>
      <c r="C970" s="37"/>
    </row>
    <row r="971">
      <c r="A971" s="35"/>
      <c r="B971" s="60"/>
      <c r="C971" s="37"/>
    </row>
    <row r="972">
      <c r="A972" s="35"/>
      <c r="B972" s="60"/>
      <c r="C972" s="37"/>
    </row>
    <row r="973">
      <c r="A973" s="35"/>
      <c r="B973" s="60"/>
      <c r="C973" s="37"/>
    </row>
    <row r="974">
      <c r="A974" s="35"/>
      <c r="B974" s="60"/>
      <c r="C974" s="37"/>
    </row>
    <row r="975">
      <c r="A975" s="35"/>
      <c r="B975" s="60"/>
      <c r="C975" s="37"/>
    </row>
    <row r="976">
      <c r="A976" s="35"/>
      <c r="B976" s="60"/>
      <c r="C976" s="37"/>
    </row>
    <row r="977">
      <c r="A977" s="35"/>
      <c r="B977" s="60"/>
      <c r="C977" s="37"/>
    </row>
    <row r="978">
      <c r="A978" s="35"/>
      <c r="B978" s="60"/>
      <c r="C978" s="37"/>
    </row>
    <row r="979">
      <c r="A979" s="35"/>
      <c r="B979" s="60"/>
      <c r="C979" s="37"/>
    </row>
    <row r="980">
      <c r="A980" s="35"/>
      <c r="B980" s="60"/>
      <c r="C980" s="37"/>
    </row>
    <row r="981">
      <c r="A981" s="35"/>
      <c r="B981" s="60"/>
      <c r="C981" s="37"/>
    </row>
    <row r="982">
      <c r="A982" s="35"/>
      <c r="B982" s="60"/>
      <c r="C982" s="37"/>
    </row>
    <row r="983">
      <c r="A983" s="35"/>
      <c r="B983" s="60"/>
      <c r="C983" s="37"/>
    </row>
    <row r="984">
      <c r="A984" s="35"/>
      <c r="B984" s="60"/>
      <c r="C984" s="37"/>
    </row>
    <row r="985">
      <c r="A985" s="35"/>
      <c r="B985" s="60"/>
      <c r="C985" s="37"/>
    </row>
    <row r="986">
      <c r="A986" s="35"/>
      <c r="B986" s="60"/>
      <c r="C986" s="37"/>
    </row>
    <row r="987">
      <c r="A987" s="35"/>
      <c r="B987" s="60"/>
      <c r="C987" s="37"/>
    </row>
    <row r="988">
      <c r="A988" s="35"/>
      <c r="B988" s="60"/>
      <c r="C988" s="37"/>
    </row>
    <row r="989">
      <c r="A989" s="35"/>
      <c r="B989" s="60"/>
      <c r="C989" s="37"/>
    </row>
    <row r="990">
      <c r="A990" s="35"/>
      <c r="B990" s="60"/>
      <c r="C990" s="37"/>
    </row>
    <row r="991">
      <c r="A991" s="35"/>
      <c r="B991" s="60"/>
      <c r="C991" s="37"/>
    </row>
    <row r="992">
      <c r="A992" s="35"/>
      <c r="B992" s="60"/>
      <c r="C992" s="37"/>
    </row>
    <row r="993">
      <c r="A993" s="35"/>
      <c r="B993" s="60"/>
      <c r="C993" s="37"/>
    </row>
    <row r="994">
      <c r="A994" s="35"/>
      <c r="B994" s="60"/>
      <c r="C994" s="37"/>
    </row>
    <row r="995">
      <c r="A995" s="35"/>
      <c r="B995" s="60"/>
      <c r="C995" s="37"/>
    </row>
    <row r="996">
      <c r="A996" s="35"/>
      <c r="B996" s="60"/>
      <c r="C996" s="37"/>
    </row>
    <row r="997">
      <c r="A997" s="35"/>
      <c r="B997" s="60"/>
      <c r="C997" s="37"/>
    </row>
    <row r="998">
      <c r="A998" s="35"/>
      <c r="B998" s="60"/>
      <c r="C998" s="37"/>
    </row>
    <row r="999">
      <c r="A999" s="35"/>
      <c r="B999" s="60"/>
      <c r="C999" s="37"/>
    </row>
    <row r="1000">
      <c r="A1000" s="35"/>
      <c r="B1000" s="60"/>
      <c r="C1000" s="37"/>
    </row>
  </sheetData>
  <mergeCells count="7">
    <mergeCell ref="B2:B6"/>
    <mergeCell ref="B8:B14"/>
    <mergeCell ref="B16:B23"/>
    <mergeCell ref="B24:B29"/>
    <mergeCell ref="B31:B37"/>
    <mergeCell ref="B39:B46"/>
    <mergeCell ref="B48:B5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80" t="s">
        <v>77</v>
      </c>
      <c r="C1" s="42" t="s">
        <v>71</v>
      </c>
      <c r="D1" s="43" t="s">
        <v>72</v>
      </c>
      <c r="E1" s="43" t="s">
        <v>73</v>
      </c>
      <c r="F1" s="44" t="s">
        <v>74</v>
      </c>
    </row>
    <row r="2">
      <c r="A2" s="13" t="s">
        <v>76</v>
      </c>
      <c r="B2" s="81">
        <v>1.0</v>
      </c>
      <c r="C2" s="29" t="s">
        <v>14</v>
      </c>
      <c r="D2" s="19"/>
      <c r="E2" s="19"/>
      <c r="F2" s="82"/>
    </row>
    <row r="3">
      <c r="A3" s="13" t="s">
        <v>16</v>
      </c>
      <c r="B3" s="81">
        <v>8.0</v>
      </c>
      <c r="C3" s="14"/>
      <c r="D3" s="46"/>
      <c r="E3" s="46"/>
      <c r="F3" s="83">
        <v>5.988127940387105</v>
      </c>
    </row>
    <row r="4">
      <c r="A4" s="13" t="s">
        <v>17</v>
      </c>
      <c r="B4" s="81">
        <v>15.0</v>
      </c>
      <c r="C4" s="14"/>
      <c r="D4" s="46"/>
      <c r="E4" s="46"/>
      <c r="F4" s="83">
        <v>0.5555555555555556</v>
      </c>
    </row>
    <row r="5">
      <c r="A5" s="13" t="s">
        <v>18</v>
      </c>
      <c r="B5" s="81">
        <v>22.0</v>
      </c>
      <c r="C5" s="14"/>
      <c r="D5" s="46"/>
      <c r="E5" s="48"/>
      <c r="F5" s="84"/>
    </row>
    <row r="6">
      <c r="A6" s="13" t="s">
        <v>19</v>
      </c>
      <c r="B6" s="81">
        <v>29.0</v>
      </c>
      <c r="C6" s="17"/>
      <c r="D6" s="46"/>
      <c r="E6" s="48"/>
      <c r="F6" s="78">
        <v>1.6123882503192846</v>
      </c>
    </row>
    <row r="7">
      <c r="A7" s="18"/>
      <c r="B7" s="37"/>
      <c r="C7" s="19"/>
      <c r="D7" s="46"/>
      <c r="E7" s="46"/>
      <c r="F7" s="46"/>
    </row>
    <row r="8">
      <c r="A8" s="13" t="s">
        <v>20</v>
      </c>
      <c r="B8" s="85">
        <v>2.0</v>
      </c>
      <c r="C8" s="21" t="s">
        <v>21</v>
      </c>
      <c r="D8" s="49"/>
      <c r="E8" s="50"/>
      <c r="F8" s="51">
        <v>1.5650000000000002</v>
      </c>
    </row>
    <row r="9">
      <c r="A9" s="13" t="s">
        <v>22</v>
      </c>
      <c r="B9" s="81">
        <v>9.0</v>
      </c>
      <c r="C9" s="14"/>
      <c r="D9" s="86"/>
      <c r="E9" s="86"/>
      <c r="F9" s="87"/>
    </row>
    <row r="10">
      <c r="A10" s="13" t="s">
        <v>23</v>
      </c>
      <c r="B10" s="88">
        <v>16.0</v>
      </c>
      <c r="C10" s="14"/>
      <c r="D10" s="49"/>
      <c r="E10" s="50"/>
      <c r="F10" s="83">
        <v>13.045694127097804</v>
      </c>
    </row>
    <row r="11">
      <c r="A11" s="13" t="s">
        <v>24</v>
      </c>
      <c r="B11" s="88">
        <v>23.0</v>
      </c>
      <c r="C11" s="14"/>
      <c r="D11" s="86"/>
      <c r="E11" s="86"/>
      <c r="F11" s="83">
        <v>3.2764094143404487</v>
      </c>
    </row>
    <row r="12">
      <c r="A12" s="13" t="s">
        <v>25</v>
      </c>
      <c r="B12" s="88">
        <v>30.0</v>
      </c>
      <c r="C12" s="14"/>
      <c r="D12" s="49"/>
      <c r="E12" s="50"/>
      <c r="F12" s="83">
        <v>6.051001720062863</v>
      </c>
    </row>
    <row r="13">
      <c r="A13" s="13" t="s">
        <v>26</v>
      </c>
      <c r="B13" s="88">
        <v>36.0</v>
      </c>
      <c r="C13" s="14"/>
      <c r="D13" s="86"/>
      <c r="E13" s="86"/>
      <c r="F13" s="83">
        <v>3.155456417295813</v>
      </c>
    </row>
    <row r="14">
      <c r="A14" s="13" t="s">
        <v>27</v>
      </c>
      <c r="B14" s="88">
        <v>41.0</v>
      </c>
      <c r="C14" s="14"/>
      <c r="D14" s="46"/>
      <c r="E14" s="19"/>
      <c r="F14" s="58">
        <v>1.1718</v>
      </c>
    </row>
    <row r="15">
      <c r="A15" s="13"/>
      <c r="B15" s="88"/>
      <c r="C15" s="17"/>
      <c r="D15" s="49"/>
      <c r="E15" s="49"/>
      <c r="F15" s="46"/>
    </row>
    <row r="16">
      <c r="A16" s="18" t="s">
        <v>28</v>
      </c>
      <c r="B16" s="81">
        <v>3.0</v>
      </c>
      <c r="C16" s="54" t="s">
        <v>29</v>
      </c>
      <c r="D16" s="86"/>
      <c r="E16" s="86"/>
      <c r="F16" s="56">
        <v>8.5925</v>
      </c>
    </row>
    <row r="17">
      <c r="A17" s="13" t="s">
        <v>30</v>
      </c>
      <c r="B17" s="81">
        <v>10.0</v>
      </c>
      <c r="C17" s="55"/>
      <c r="D17" s="46"/>
      <c r="E17" s="46"/>
      <c r="F17" s="56">
        <v>0.8771950000000001</v>
      </c>
    </row>
    <row r="18">
      <c r="A18" s="18" t="s">
        <v>31</v>
      </c>
      <c r="B18" s="81">
        <v>17.0</v>
      </c>
      <c r="C18" s="55"/>
      <c r="D18" s="46"/>
      <c r="E18" s="48"/>
      <c r="F18" s="83">
        <v>7.874737945492662</v>
      </c>
    </row>
    <row r="19">
      <c r="A19" s="18" t="s">
        <v>32</v>
      </c>
      <c r="B19" s="81">
        <v>24.0</v>
      </c>
      <c r="C19" s="55"/>
      <c r="D19" s="49"/>
      <c r="E19" s="57"/>
      <c r="F19" s="89">
        <v>3.755645889792231</v>
      </c>
    </row>
    <row r="20">
      <c r="A20" s="18" t="s">
        <v>33</v>
      </c>
      <c r="B20" s="81">
        <v>31.0</v>
      </c>
      <c r="C20" s="55"/>
      <c r="D20" s="86"/>
      <c r="E20" s="86"/>
      <c r="F20" s="87"/>
    </row>
    <row r="21">
      <c r="A21" s="18" t="s">
        <v>34</v>
      </c>
      <c r="B21" s="81">
        <v>37.0</v>
      </c>
      <c r="C21" s="55"/>
      <c r="D21" s="46"/>
      <c r="E21" s="46"/>
      <c r="F21" s="78">
        <v>2.8632478632478633</v>
      </c>
    </row>
    <row r="22">
      <c r="A22" s="18" t="s">
        <v>35</v>
      </c>
      <c r="B22" s="81">
        <v>42.0</v>
      </c>
      <c r="C22" s="55"/>
      <c r="D22" s="46"/>
      <c r="E22" s="46"/>
      <c r="F22" s="46"/>
    </row>
    <row r="23">
      <c r="A23" s="13"/>
      <c r="B23" s="81"/>
      <c r="C23" s="59"/>
      <c r="D23" s="46"/>
      <c r="E23" s="46"/>
      <c r="F23" s="46"/>
    </row>
    <row r="24">
      <c r="A24" s="13" t="s">
        <v>36</v>
      </c>
      <c r="B24" s="81">
        <v>4.0</v>
      </c>
      <c r="C24" s="29" t="s">
        <v>37</v>
      </c>
      <c r="D24" s="49"/>
      <c r="E24" s="49"/>
      <c r="F24" s="56">
        <v>82.38719999999999</v>
      </c>
    </row>
    <row r="25">
      <c r="A25" s="13" t="s">
        <v>38</v>
      </c>
      <c r="B25" s="81">
        <v>11.0</v>
      </c>
      <c r="C25" s="14"/>
      <c r="D25" s="86"/>
      <c r="E25" s="86"/>
      <c r="F25" s="90">
        <v>57.20000856430185</v>
      </c>
    </row>
    <row r="26">
      <c r="A26" s="13" t="s">
        <v>39</v>
      </c>
      <c r="B26" s="81">
        <v>18.0</v>
      </c>
      <c r="C26" s="14"/>
      <c r="D26" s="86"/>
      <c r="E26" s="86"/>
      <c r="F26" s="90">
        <v>68.2839246809835</v>
      </c>
    </row>
    <row r="27">
      <c r="A27" s="13" t="s">
        <v>40</v>
      </c>
      <c r="B27" s="81">
        <v>25.0</v>
      </c>
      <c r="C27" s="14"/>
      <c r="D27" s="46"/>
      <c r="E27" s="48"/>
      <c r="F27" s="90">
        <v>72.10305671089985</v>
      </c>
    </row>
    <row r="28">
      <c r="A28" s="13" t="s">
        <v>41</v>
      </c>
      <c r="B28" s="81">
        <v>32.0</v>
      </c>
      <c r="C28" s="14"/>
      <c r="D28" s="46"/>
      <c r="E28" s="46"/>
      <c r="F28" s="90">
        <v>79.5719716046718</v>
      </c>
    </row>
    <row r="29">
      <c r="A29" s="13" t="s">
        <v>42</v>
      </c>
      <c r="B29" s="81">
        <v>38.0</v>
      </c>
      <c r="C29" s="17"/>
      <c r="D29" s="46"/>
      <c r="E29" s="46"/>
      <c r="F29" s="37"/>
    </row>
    <row r="30">
      <c r="A30" s="13"/>
      <c r="B30" s="81"/>
      <c r="C30" s="19"/>
      <c r="D30" s="46"/>
      <c r="E30" s="46"/>
      <c r="F30" s="46"/>
    </row>
    <row r="31">
      <c r="A31" s="13" t="s">
        <v>43</v>
      </c>
      <c r="B31" s="81">
        <v>5.0</v>
      </c>
      <c r="C31" s="29" t="s">
        <v>44</v>
      </c>
      <c r="D31" s="46"/>
      <c r="E31" s="46"/>
      <c r="F31" s="58">
        <v>58.39704999999999</v>
      </c>
    </row>
    <row r="32">
      <c r="A32" s="13" t="s">
        <v>45</v>
      </c>
      <c r="B32" s="81">
        <v>12.0</v>
      </c>
      <c r="C32" s="14"/>
      <c r="D32" s="46"/>
      <c r="E32" s="46"/>
      <c r="F32" s="46"/>
    </row>
    <row r="33">
      <c r="A33" s="13" t="s">
        <v>46</v>
      </c>
      <c r="B33" s="81">
        <v>19.0</v>
      </c>
      <c r="C33" s="14"/>
      <c r="D33" s="49"/>
      <c r="E33" s="57"/>
      <c r="F33" s="91">
        <v>69.28192672467482</v>
      </c>
    </row>
    <row r="34">
      <c r="A34" s="13" t="s">
        <v>47</v>
      </c>
      <c r="B34" s="81">
        <v>26.0</v>
      </c>
      <c r="C34" s="14"/>
      <c r="D34" s="86"/>
      <c r="E34" s="86"/>
      <c r="F34" s="87"/>
    </row>
    <row r="35">
      <c r="A35" s="13" t="s">
        <v>48</v>
      </c>
      <c r="B35" s="81">
        <v>33.0</v>
      </c>
      <c r="C35" s="14"/>
      <c r="D35" s="49"/>
      <c r="E35" s="49"/>
      <c r="F35" s="46"/>
    </row>
    <row r="36">
      <c r="A36" s="13" t="s">
        <v>49</v>
      </c>
      <c r="B36" s="81">
        <v>39.0</v>
      </c>
      <c r="C36" s="14"/>
      <c r="D36" s="86"/>
      <c r="E36" s="86"/>
      <c r="F36" s="83">
        <v>59.15873015873016</v>
      </c>
    </row>
    <row r="37">
      <c r="A37" s="13" t="s">
        <v>50</v>
      </c>
      <c r="B37" s="81">
        <v>43.0</v>
      </c>
      <c r="C37" s="17"/>
      <c r="D37" s="46"/>
      <c r="E37" s="46"/>
      <c r="F37" s="78">
        <v>46.40876712158211</v>
      </c>
    </row>
    <row r="38">
      <c r="A38" s="13"/>
      <c r="B38" s="81"/>
      <c r="C38" s="19"/>
      <c r="D38" s="46"/>
      <c r="E38" s="46"/>
      <c r="F38" s="46"/>
    </row>
    <row r="39">
      <c r="A39" s="13" t="s">
        <v>51</v>
      </c>
      <c r="B39" s="81">
        <v>6.0</v>
      </c>
      <c r="C39" s="29" t="s">
        <v>52</v>
      </c>
      <c r="D39" s="49"/>
      <c r="E39" s="49"/>
      <c r="F39" s="89">
        <v>1.9107505070993913</v>
      </c>
    </row>
    <row r="40">
      <c r="A40" s="13" t="s">
        <v>53</v>
      </c>
      <c r="B40" s="81">
        <v>13.0</v>
      </c>
      <c r="C40" s="14"/>
      <c r="D40" s="86"/>
      <c r="E40" s="86"/>
      <c r="F40" s="87"/>
    </row>
    <row r="41">
      <c r="A41" s="13" t="s">
        <v>54</v>
      </c>
      <c r="B41" s="81">
        <v>20.0</v>
      </c>
      <c r="C41" s="14"/>
      <c r="D41" s="46"/>
      <c r="E41" s="48"/>
      <c r="F41" s="60"/>
    </row>
    <row r="42">
      <c r="A42" s="13" t="s">
        <v>55</v>
      </c>
      <c r="B42" s="81">
        <v>27.0</v>
      </c>
      <c r="C42" s="14"/>
      <c r="D42" s="46"/>
      <c r="E42" s="48"/>
      <c r="F42" s="58">
        <v>4.181349999999999</v>
      </c>
    </row>
    <row r="43">
      <c r="A43" s="18" t="s">
        <v>56</v>
      </c>
      <c r="B43" s="85">
        <v>34.0</v>
      </c>
      <c r="C43" s="14"/>
      <c r="D43" s="46"/>
      <c r="E43" s="46"/>
      <c r="F43" s="46"/>
    </row>
    <row r="44">
      <c r="A44" s="13" t="s">
        <v>57</v>
      </c>
      <c r="B44" s="81">
        <v>40.0</v>
      </c>
      <c r="C44" s="14"/>
      <c r="D44" s="46"/>
      <c r="E44" s="46"/>
      <c r="F44" s="78">
        <v>6.229114452798664</v>
      </c>
    </row>
    <row r="45">
      <c r="A45" s="13" t="s">
        <v>58</v>
      </c>
      <c r="B45" s="81">
        <v>44.0</v>
      </c>
      <c r="C45" s="14"/>
      <c r="D45" s="46"/>
      <c r="E45" s="46"/>
      <c r="F45" s="46"/>
    </row>
    <row r="46">
      <c r="A46" s="13" t="s">
        <v>59</v>
      </c>
      <c r="B46" s="81">
        <v>45.0</v>
      </c>
      <c r="C46" s="17"/>
      <c r="D46" s="46"/>
      <c r="E46" s="46"/>
      <c r="F46" s="78">
        <v>0.0</v>
      </c>
    </row>
    <row r="47">
      <c r="A47" s="13"/>
      <c r="B47" s="81"/>
      <c r="C47" s="19"/>
      <c r="D47" s="46"/>
      <c r="E47" s="46"/>
      <c r="F47" s="46"/>
    </row>
    <row r="48">
      <c r="A48" s="13" t="s">
        <v>60</v>
      </c>
      <c r="B48" s="81">
        <v>7.0</v>
      </c>
      <c r="C48" s="29" t="s">
        <v>61</v>
      </c>
      <c r="D48" s="46"/>
      <c r="E48" s="46"/>
      <c r="F48" s="92">
        <v>0.943395</v>
      </c>
    </row>
    <row r="49">
      <c r="A49" s="13" t="s">
        <v>62</v>
      </c>
      <c r="B49" s="81">
        <v>14.0</v>
      </c>
      <c r="C49" s="14"/>
      <c r="D49" s="46"/>
      <c r="E49" s="46"/>
      <c r="F49" s="83">
        <v>0.6802721088435374</v>
      </c>
    </row>
    <row r="50">
      <c r="A50" s="13" t="s">
        <v>63</v>
      </c>
      <c r="B50" s="81">
        <v>21.0</v>
      </c>
      <c r="C50" s="14"/>
      <c r="D50" s="46"/>
      <c r="E50" s="48"/>
      <c r="F50" s="60"/>
    </row>
    <row r="51">
      <c r="A51" s="13" t="s">
        <v>64</v>
      </c>
      <c r="B51" s="81">
        <v>28.0</v>
      </c>
      <c r="C51" s="14"/>
      <c r="D51" s="46"/>
      <c r="E51" s="48"/>
      <c r="F51" s="58">
        <v>2.94179</v>
      </c>
    </row>
    <row r="52">
      <c r="A52" s="13" t="s">
        <v>65</v>
      </c>
      <c r="B52" s="81">
        <v>35.0</v>
      </c>
      <c r="C52" s="14"/>
      <c r="D52" s="46"/>
      <c r="E52" s="46"/>
      <c r="F52" s="46"/>
    </row>
    <row r="53">
      <c r="A53" s="13" t="s">
        <v>66</v>
      </c>
      <c r="B53" s="81">
        <v>46.0</v>
      </c>
      <c r="C53" s="17"/>
      <c r="D53" s="46"/>
      <c r="E53" s="46"/>
      <c r="F53" s="58">
        <v>0.0</v>
      </c>
    </row>
    <row r="54">
      <c r="A54" s="36"/>
      <c r="B54" s="37"/>
      <c r="C54" s="37"/>
      <c r="D54" s="19"/>
      <c r="E54" s="19"/>
      <c r="F54" s="19"/>
    </row>
    <row r="55">
      <c r="A55" s="39" t="s">
        <v>67</v>
      </c>
      <c r="B55" s="37"/>
      <c r="C55" s="37"/>
      <c r="D55" s="19"/>
      <c r="E55" s="19"/>
      <c r="F55" s="19"/>
    </row>
    <row r="56">
      <c r="A56" s="39" t="s">
        <v>68</v>
      </c>
      <c r="B56" s="37"/>
      <c r="C56" s="37"/>
      <c r="D56" s="19"/>
      <c r="E56" s="19"/>
      <c r="F56" s="19"/>
    </row>
    <row r="57">
      <c r="A57" s="39" t="s">
        <v>69</v>
      </c>
      <c r="B57" s="37"/>
      <c r="C57" s="37"/>
      <c r="D57" s="19"/>
      <c r="E57" s="19"/>
      <c r="F57" s="19"/>
    </row>
    <row r="58">
      <c r="A58" s="35"/>
      <c r="B58" s="35"/>
      <c r="C58" s="60"/>
      <c r="D58" s="19"/>
      <c r="E58" s="19"/>
      <c r="F58" s="19"/>
    </row>
    <row r="59">
      <c r="A59" s="35"/>
      <c r="B59" s="35"/>
      <c r="C59" s="60"/>
      <c r="D59" s="19"/>
      <c r="E59" s="19"/>
      <c r="F59" s="19"/>
    </row>
    <row r="60">
      <c r="A60" s="35"/>
      <c r="B60" s="35"/>
      <c r="C60" s="60"/>
      <c r="D60" s="19"/>
      <c r="E60" s="19"/>
      <c r="F60" s="19"/>
    </row>
    <row r="61">
      <c r="A61" s="35"/>
      <c r="B61" s="35"/>
      <c r="C61" s="60"/>
      <c r="D61" s="19"/>
      <c r="E61" s="19"/>
      <c r="F61" s="19"/>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7">
    <mergeCell ref="C2:C6"/>
    <mergeCell ref="C8:C15"/>
    <mergeCell ref="C16:C23"/>
    <mergeCell ref="C24:C29"/>
    <mergeCell ref="C31:C37"/>
    <mergeCell ref="C39:C46"/>
    <mergeCell ref="C48:C5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61" t="s">
        <v>71</v>
      </c>
      <c r="C1" s="62" t="s">
        <v>75</v>
      </c>
    </row>
    <row r="2">
      <c r="A2" s="13" t="s">
        <v>76</v>
      </c>
      <c r="B2" s="29" t="s">
        <v>14</v>
      </c>
      <c r="C2" s="37"/>
    </row>
    <row r="3">
      <c r="A3" s="13" t="s">
        <v>16</v>
      </c>
      <c r="B3" s="14"/>
      <c r="C3" s="72">
        <v>5.218886863623705</v>
      </c>
    </row>
    <row r="4">
      <c r="A4" s="13" t="s">
        <v>17</v>
      </c>
      <c r="B4" s="14"/>
      <c r="C4" s="63">
        <v>1.58808933</v>
      </c>
    </row>
    <row r="5">
      <c r="A5" s="13" t="s">
        <v>18</v>
      </c>
      <c r="B5" s="14"/>
      <c r="C5" s="64">
        <v>1.0173517868209048</v>
      </c>
    </row>
    <row r="6">
      <c r="A6" s="13" t="s">
        <v>19</v>
      </c>
      <c r="B6" s="17"/>
      <c r="C6" s="65"/>
    </row>
    <row r="7">
      <c r="A7" s="18"/>
      <c r="B7" s="19"/>
      <c r="C7" s="65"/>
    </row>
    <row r="8">
      <c r="A8" s="25" t="s">
        <v>28</v>
      </c>
      <c r="B8" s="66" t="s">
        <v>29</v>
      </c>
      <c r="C8" s="12">
        <v>1.9055829716392174</v>
      </c>
    </row>
    <row r="9">
      <c r="A9" s="13" t="s">
        <v>30</v>
      </c>
      <c r="C9" s="72">
        <v>2.196462074510855</v>
      </c>
    </row>
    <row r="10">
      <c r="A10" s="18" t="s">
        <v>31</v>
      </c>
      <c r="C10" s="68">
        <v>0.36832412533333336</v>
      </c>
    </row>
    <row r="11">
      <c r="A11" s="18" t="s">
        <v>32</v>
      </c>
      <c r="C11" s="37"/>
    </row>
    <row r="12">
      <c r="A12" s="18" t="s">
        <v>33</v>
      </c>
      <c r="C12" s="12">
        <v>0.2808988764044944</v>
      </c>
    </row>
    <row r="13">
      <c r="A13" s="18" t="s">
        <v>34</v>
      </c>
      <c r="C13" s="72">
        <v>2.5521825787940515</v>
      </c>
    </row>
    <row r="14">
      <c r="A14" s="18" t="s">
        <v>35</v>
      </c>
      <c r="B14" s="69"/>
      <c r="C14" s="68">
        <v>0.6329113923333333</v>
      </c>
    </row>
    <row r="15">
      <c r="A15" s="18"/>
      <c r="B15" s="19"/>
      <c r="C15" s="65"/>
    </row>
    <row r="16">
      <c r="A16" s="13" t="s">
        <v>20</v>
      </c>
      <c r="B16" s="66" t="s">
        <v>21</v>
      </c>
      <c r="C16" s="72">
        <v>8.263403263403262</v>
      </c>
    </row>
    <row r="17">
      <c r="A17" s="13" t="s">
        <v>22</v>
      </c>
      <c r="C17" s="68">
        <v>0.3472222223333334</v>
      </c>
    </row>
    <row r="18">
      <c r="A18" s="13" t="s">
        <v>23</v>
      </c>
      <c r="C18" s="37"/>
    </row>
    <row r="19">
      <c r="A19" s="13" t="s">
        <v>24</v>
      </c>
      <c r="C19" s="12">
        <v>0.21097046413502107</v>
      </c>
    </row>
    <row r="20">
      <c r="A20" s="13" t="s">
        <v>25</v>
      </c>
      <c r="C20" s="72">
        <v>4.201265486431727</v>
      </c>
    </row>
    <row r="21">
      <c r="A21" s="13" t="s">
        <v>26</v>
      </c>
      <c r="C21" s="63">
        <v>0.6328561453333333</v>
      </c>
    </row>
    <row r="22">
      <c r="A22" s="13" t="s">
        <v>27</v>
      </c>
      <c r="C22" s="64">
        <v>7.59718775847808</v>
      </c>
    </row>
    <row r="23">
      <c r="A23" s="13"/>
      <c r="B23" s="69"/>
      <c r="C23" s="65"/>
    </row>
    <row r="24">
      <c r="A24" s="13" t="s">
        <v>36</v>
      </c>
      <c r="B24" s="29" t="s">
        <v>37</v>
      </c>
      <c r="C24" s="37"/>
    </row>
    <row r="25">
      <c r="A25" s="13" t="s">
        <v>38</v>
      </c>
      <c r="B25" s="14"/>
      <c r="C25" s="63">
        <v>25.969020036666667</v>
      </c>
    </row>
    <row r="26">
      <c r="A26" s="13" t="s">
        <v>39</v>
      </c>
      <c r="B26" s="14"/>
      <c r="C26" s="12">
        <v>56.49606863392783</v>
      </c>
    </row>
    <row r="27">
      <c r="A27" s="13" t="s">
        <v>40</v>
      </c>
      <c r="B27" s="14"/>
      <c r="C27" s="12">
        <v>58.6</v>
      </c>
    </row>
    <row r="28">
      <c r="A28" s="13" t="s">
        <v>41</v>
      </c>
      <c r="B28" s="14"/>
      <c r="C28" s="72">
        <v>65.67686107159791</v>
      </c>
    </row>
    <row r="29">
      <c r="A29" s="13" t="s">
        <v>42</v>
      </c>
      <c r="B29" s="17"/>
      <c r="C29" s="68">
        <v>20.18115797</v>
      </c>
    </row>
    <row r="30">
      <c r="A30" s="13"/>
      <c r="B30" s="19"/>
      <c r="C30" s="65"/>
    </row>
    <row r="31">
      <c r="A31" s="13" t="s">
        <v>43</v>
      </c>
      <c r="B31" s="76" t="s">
        <v>44</v>
      </c>
      <c r="C31" s="63">
        <v>32.20181818333334</v>
      </c>
    </row>
    <row r="32">
      <c r="A32" s="13" t="s">
        <v>45</v>
      </c>
      <c r="B32" s="71"/>
      <c r="C32" s="64">
        <v>50.97496706192358</v>
      </c>
    </row>
    <row r="33">
      <c r="A33" s="13" t="s">
        <v>46</v>
      </c>
      <c r="B33" s="71"/>
      <c r="C33" s="65"/>
    </row>
    <row r="34">
      <c r="A34" s="13" t="s">
        <v>47</v>
      </c>
      <c r="B34" s="71"/>
      <c r="C34" s="72">
        <v>34.50030209089511</v>
      </c>
    </row>
    <row r="35">
      <c r="A35" s="13" t="s">
        <v>48</v>
      </c>
      <c r="B35" s="71"/>
      <c r="C35" s="63">
        <v>23.156842285</v>
      </c>
    </row>
    <row r="36">
      <c r="A36" s="13" t="s">
        <v>49</v>
      </c>
      <c r="B36" s="71"/>
      <c r="C36" s="12">
        <v>65.14744719143697</v>
      </c>
    </row>
    <row r="37">
      <c r="A37" s="13" t="s">
        <v>50</v>
      </c>
      <c r="B37" s="73"/>
      <c r="C37" s="64">
        <v>22.14549698502237</v>
      </c>
    </row>
    <row r="38">
      <c r="A38" s="13"/>
      <c r="B38" s="19"/>
      <c r="C38" s="65"/>
    </row>
    <row r="39">
      <c r="A39" s="13" t="s">
        <v>51</v>
      </c>
      <c r="B39" s="74" t="s">
        <v>52</v>
      </c>
      <c r="C39" s="72">
        <v>3.8496240601503757</v>
      </c>
    </row>
    <row r="40">
      <c r="A40" s="13" t="s">
        <v>53</v>
      </c>
      <c r="C40" s="68">
        <v>7.1964768690000005</v>
      </c>
    </row>
    <row r="41">
      <c r="A41" s="13" t="s">
        <v>54</v>
      </c>
      <c r="C41" s="65"/>
    </row>
    <row r="42">
      <c r="A42" s="13" t="s">
        <v>55</v>
      </c>
      <c r="C42" s="12">
        <v>0.0</v>
      </c>
    </row>
    <row r="43">
      <c r="A43" s="25" t="s">
        <v>56</v>
      </c>
      <c r="C43" s="72">
        <v>0.4166666666666667</v>
      </c>
    </row>
    <row r="44">
      <c r="A44" s="13" t="s">
        <v>57</v>
      </c>
      <c r="C44" s="63">
        <v>1.5509459330000002</v>
      </c>
    </row>
    <row r="45">
      <c r="A45" s="13" t="s">
        <v>58</v>
      </c>
      <c r="C45" s="63">
        <v>1.729571641</v>
      </c>
    </row>
    <row r="46">
      <c r="A46" s="13" t="s">
        <v>59</v>
      </c>
      <c r="B46" s="69"/>
      <c r="C46" s="64">
        <v>0.3703703703703704</v>
      </c>
    </row>
    <row r="47">
      <c r="A47" s="13"/>
      <c r="B47" s="19"/>
      <c r="C47" s="65"/>
    </row>
    <row r="48">
      <c r="A48" s="13" t="s">
        <v>60</v>
      </c>
      <c r="B48" s="29" t="s">
        <v>61</v>
      </c>
      <c r="C48" s="65"/>
    </row>
    <row r="49">
      <c r="A49" s="13" t="s">
        <v>62</v>
      </c>
      <c r="B49" s="14"/>
      <c r="C49" s="63">
        <v>0.6974230220000001</v>
      </c>
    </row>
    <row r="50">
      <c r="A50" s="13" t="s">
        <v>63</v>
      </c>
      <c r="B50" s="14"/>
      <c r="C50" s="12">
        <v>4.744255003706449</v>
      </c>
    </row>
    <row r="51">
      <c r="A51" s="13" t="s">
        <v>64</v>
      </c>
      <c r="B51" s="14"/>
      <c r="C51" s="12">
        <v>0.0</v>
      </c>
    </row>
    <row r="52">
      <c r="A52" s="13" t="s">
        <v>65</v>
      </c>
      <c r="B52" s="14"/>
      <c r="C52" s="12">
        <v>4.878210659056216</v>
      </c>
    </row>
    <row r="53">
      <c r="A53" s="13" t="s">
        <v>66</v>
      </c>
      <c r="B53" s="17"/>
      <c r="C53" s="64">
        <v>1.9343759817281814</v>
      </c>
    </row>
    <row r="54">
      <c r="A54" s="36"/>
      <c r="B54" s="37"/>
      <c r="C54" s="37"/>
    </row>
    <row r="55">
      <c r="A55" s="35"/>
      <c r="B55" s="60"/>
      <c r="C55" s="37"/>
    </row>
    <row r="56">
      <c r="A56" s="35"/>
      <c r="B56" s="60"/>
      <c r="C56" s="37"/>
    </row>
    <row r="57">
      <c r="A57" s="35"/>
      <c r="B57" s="60"/>
      <c r="C57" s="37"/>
    </row>
    <row r="58">
      <c r="A58" s="35"/>
      <c r="B58" s="60"/>
      <c r="C58" s="37"/>
    </row>
    <row r="59">
      <c r="A59" s="35"/>
      <c r="B59" s="60"/>
      <c r="C59" s="37"/>
    </row>
    <row r="60">
      <c r="A60" s="35"/>
      <c r="B60" s="60"/>
      <c r="C60" s="37"/>
    </row>
    <row r="61">
      <c r="A61" s="35"/>
      <c r="B61" s="60"/>
      <c r="C61" s="37"/>
    </row>
    <row r="62">
      <c r="A62" s="35"/>
      <c r="B62" s="60"/>
      <c r="C62" s="37"/>
    </row>
    <row r="63">
      <c r="A63" s="35"/>
      <c r="B63" s="60"/>
      <c r="C63" s="37"/>
    </row>
    <row r="64">
      <c r="A64" s="35"/>
      <c r="B64" s="60"/>
      <c r="C64" s="37"/>
    </row>
    <row r="65">
      <c r="A65" s="35"/>
      <c r="B65" s="60"/>
      <c r="C65" s="37"/>
    </row>
    <row r="66">
      <c r="A66" s="35"/>
      <c r="B66" s="60"/>
      <c r="C66" s="37"/>
    </row>
    <row r="67">
      <c r="A67" s="35"/>
      <c r="B67" s="60"/>
      <c r="C67" s="37"/>
    </row>
    <row r="68">
      <c r="A68" s="35"/>
      <c r="B68" s="60"/>
      <c r="C68" s="37"/>
    </row>
    <row r="69">
      <c r="A69" s="35"/>
      <c r="B69" s="60"/>
      <c r="C69" s="37"/>
    </row>
    <row r="70">
      <c r="A70" s="35"/>
      <c r="B70" s="60"/>
      <c r="C70" s="37"/>
    </row>
    <row r="71">
      <c r="A71" s="35"/>
      <c r="B71" s="60"/>
      <c r="C71" s="37"/>
    </row>
    <row r="72">
      <c r="A72" s="35"/>
      <c r="B72" s="60"/>
      <c r="C72" s="37"/>
    </row>
    <row r="73">
      <c r="A73" s="35"/>
      <c r="B73" s="60"/>
      <c r="C73" s="37"/>
    </row>
    <row r="74">
      <c r="A74" s="35"/>
      <c r="B74" s="60"/>
      <c r="C74" s="37"/>
    </row>
    <row r="75">
      <c r="A75" s="35"/>
      <c r="B75" s="60"/>
      <c r="C75" s="37"/>
    </row>
    <row r="76">
      <c r="A76" s="35"/>
      <c r="B76" s="60"/>
      <c r="C76" s="37"/>
    </row>
    <row r="77">
      <c r="A77" s="35"/>
      <c r="B77" s="60"/>
      <c r="C77" s="37"/>
    </row>
    <row r="78">
      <c r="A78" s="35"/>
      <c r="B78" s="60"/>
      <c r="C78" s="37"/>
    </row>
    <row r="79">
      <c r="A79" s="35"/>
      <c r="B79" s="60"/>
      <c r="C79" s="37"/>
    </row>
    <row r="80">
      <c r="A80" s="35"/>
      <c r="B80" s="60"/>
      <c r="C80" s="37"/>
    </row>
    <row r="81">
      <c r="A81" s="35"/>
      <c r="B81" s="60"/>
      <c r="C81" s="37"/>
    </row>
    <row r="82">
      <c r="A82" s="35"/>
      <c r="B82" s="60"/>
      <c r="C82" s="37"/>
    </row>
    <row r="83">
      <c r="A83" s="35"/>
      <c r="B83" s="60"/>
      <c r="C83" s="37"/>
    </row>
    <row r="84">
      <c r="A84" s="35"/>
      <c r="B84" s="60"/>
      <c r="C84" s="37"/>
    </row>
    <row r="85">
      <c r="A85" s="35"/>
      <c r="B85" s="60"/>
      <c r="C85" s="37"/>
    </row>
    <row r="86">
      <c r="A86" s="35"/>
      <c r="B86" s="60"/>
      <c r="C86" s="37"/>
    </row>
    <row r="87">
      <c r="A87" s="35"/>
      <c r="B87" s="60"/>
      <c r="C87" s="37"/>
    </row>
    <row r="88">
      <c r="A88" s="35"/>
      <c r="B88" s="60"/>
      <c r="C88" s="37"/>
    </row>
    <row r="89">
      <c r="A89" s="35"/>
      <c r="B89" s="60"/>
      <c r="C89" s="37"/>
    </row>
    <row r="90">
      <c r="A90" s="35"/>
      <c r="B90" s="60"/>
      <c r="C90" s="37"/>
    </row>
    <row r="91">
      <c r="A91" s="35"/>
      <c r="B91" s="60"/>
      <c r="C91" s="37"/>
    </row>
    <row r="92">
      <c r="A92" s="35"/>
      <c r="B92" s="60"/>
      <c r="C92" s="37"/>
    </row>
    <row r="93">
      <c r="A93" s="35"/>
      <c r="B93" s="60"/>
      <c r="C93" s="37"/>
    </row>
    <row r="94">
      <c r="A94" s="35"/>
      <c r="B94" s="60"/>
      <c r="C94" s="37"/>
    </row>
    <row r="95">
      <c r="A95" s="35"/>
      <c r="B95" s="60"/>
      <c r="C95" s="37"/>
    </row>
    <row r="96">
      <c r="A96" s="35"/>
      <c r="B96" s="60"/>
      <c r="C96" s="37"/>
    </row>
    <row r="97">
      <c r="A97" s="35"/>
      <c r="B97" s="60"/>
      <c r="C97" s="37"/>
    </row>
    <row r="98">
      <c r="A98" s="35"/>
      <c r="B98" s="60"/>
      <c r="C98" s="37"/>
    </row>
    <row r="99">
      <c r="A99" s="35"/>
      <c r="B99" s="60"/>
      <c r="C99" s="37"/>
    </row>
    <row r="100">
      <c r="A100" s="35"/>
      <c r="B100" s="60"/>
      <c r="C100" s="37"/>
    </row>
    <row r="101">
      <c r="A101" s="35"/>
      <c r="B101" s="60"/>
      <c r="C101" s="37"/>
    </row>
    <row r="102">
      <c r="A102" s="35"/>
      <c r="B102" s="60"/>
      <c r="C102" s="37"/>
    </row>
    <row r="103">
      <c r="A103" s="35"/>
      <c r="B103" s="60"/>
      <c r="C103" s="37"/>
    </row>
    <row r="104">
      <c r="A104" s="35"/>
      <c r="B104" s="60"/>
      <c r="C104" s="37"/>
    </row>
    <row r="105">
      <c r="A105" s="35"/>
      <c r="B105" s="60"/>
      <c r="C105" s="37"/>
    </row>
    <row r="106">
      <c r="A106" s="35"/>
      <c r="B106" s="60"/>
      <c r="C106" s="37"/>
    </row>
    <row r="107">
      <c r="A107" s="35"/>
      <c r="B107" s="60"/>
      <c r="C107" s="37"/>
    </row>
    <row r="108">
      <c r="A108" s="35"/>
      <c r="B108" s="60"/>
      <c r="C108" s="37"/>
    </row>
    <row r="109">
      <c r="A109" s="35"/>
      <c r="B109" s="60"/>
      <c r="C109" s="37"/>
    </row>
    <row r="110">
      <c r="A110" s="35"/>
      <c r="B110" s="60"/>
      <c r="C110" s="37"/>
    </row>
    <row r="111">
      <c r="A111" s="35"/>
      <c r="B111" s="60"/>
      <c r="C111" s="37"/>
    </row>
    <row r="112">
      <c r="A112" s="35"/>
      <c r="B112" s="60"/>
      <c r="C112" s="37"/>
    </row>
    <row r="113">
      <c r="A113" s="35"/>
      <c r="B113" s="60"/>
      <c r="C113" s="37"/>
    </row>
    <row r="114">
      <c r="A114" s="35"/>
      <c r="B114" s="60"/>
      <c r="C114" s="37"/>
    </row>
    <row r="115">
      <c r="A115" s="35"/>
      <c r="B115" s="60"/>
      <c r="C115" s="37"/>
    </row>
    <row r="116">
      <c r="A116" s="35"/>
      <c r="B116" s="60"/>
      <c r="C116" s="37"/>
    </row>
    <row r="117">
      <c r="A117" s="35"/>
      <c r="B117" s="60"/>
      <c r="C117" s="37"/>
    </row>
    <row r="118">
      <c r="A118" s="35"/>
      <c r="B118" s="60"/>
      <c r="C118" s="37"/>
    </row>
    <row r="119">
      <c r="A119" s="35"/>
      <c r="B119" s="60"/>
      <c r="C119" s="37"/>
    </row>
    <row r="120">
      <c r="A120" s="35"/>
      <c r="B120" s="60"/>
      <c r="C120" s="37"/>
    </row>
    <row r="121">
      <c r="A121" s="35"/>
      <c r="B121" s="60"/>
      <c r="C121" s="37"/>
    </row>
    <row r="122">
      <c r="A122" s="35"/>
      <c r="B122" s="60"/>
      <c r="C122" s="37"/>
    </row>
    <row r="123">
      <c r="A123" s="35"/>
      <c r="B123" s="60"/>
      <c r="C123" s="37"/>
    </row>
    <row r="124">
      <c r="A124" s="35"/>
      <c r="B124" s="60"/>
      <c r="C124" s="37"/>
    </row>
    <row r="125">
      <c r="A125" s="35"/>
      <c r="B125" s="60"/>
      <c r="C125" s="37"/>
    </row>
    <row r="126">
      <c r="A126" s="35"/>
      <c r="B126" s="60"/>
      <c r="C126" s="37"/>
    </row>
    <row r="127">
      <c r="A127" s="35"/>
      <c r="B127" s="60"/>
      <c r="C127" s="37"/>
    </row>
    <row r="128">
      <c r="A128" s="35"/>
      <c r="B128" s="60"/>
      <c r="C128" s="37"/>
    </row>
    <row r="129">
      <c r="A129" s="35"/>
      <c r="B129" s="60"/>
      <c r="C129" s="37"/>
    </row>
    <row r="130">
      <c r="A130" s="35"/>
      <c r="B130" s="60"/>
      <c r="C130" s="37"/>
    </row>
    <row r="131">
      <c r="A131" s="35"/>
      <c r="B131" s="60"/>
      <c r="C131" s="37"/>
    </row>
    <row r="132">
      <c r="A132" s="35"/>
      <c r="B132" s="60"/>
      <c r="C132" s="37"/>
    </row>
    <row r="133">
      <c r="A133" s="35"/>
      <c r="B133" s="60"/>
      <c r="C133" s="37"/>
    </row>
    <row r="134">
      <c r="A134" s="35"/>
      <c r="B134" s="60"/>
      <c r="C134" s="37"/>
    </row>
    <row r="135">
      <c r="A135" s="35"/>
      <c r="B135" s="60"/>
      <c r="C135" s="37"/>
    </row>
    <row r="136">
      <c r="A136" s="35"/>
      <c r="B136" s="60"/>
      <c r="C136" s="37"/>
    </row>
    <row r="137">
      <c r="A137" s="35"/>
      <c r="B137" s="60"/>
      <c r="C137" s="37"/>
    </row>
    <row r="138">
      <c r="A138" s="35"/>
      <c r="B138" s="60"/>
      <c r="C138" s="37"/>
    </row>
    <row r="139">
      <c r="A139" s="35"/>
      <c r="B139" s="60"/>
      <c r="C139" s="37"/>
    </row>
    <row r="140">
      <c r="A140" s="35"/>
      <c r="B140" s="60"/>
      <c r="C140" s="37"/>
    </row>
    <row r="141">
      <c r="A141" s="35"/>
      <c r="B141" s="60"/>
      <c r="C141" s="37"/>
    </row>
    <row r="142">
      <c r="A142" s="35"/>
      <c r="B142" s="60"/>
      <c r="C142" s="37"/>
    </row>
    <row r="143">
      <c r="A143" s="35"/>
      <c r="B143" s="60"/>
      <c r="C143" s="37"/>
    </row>
    <row r="144">
      <c r="A144" s="35"/>
      <c r="B144" s="60"/>
      <c r="C144" s="37"/>
    </row>
    <row r="145">
      <c r="A145" s="35"/>
      <c r="B145" s="60"/>
      <c r="C145" s="37"/>
    </row>
    <row r="146">
      <c r="A146" s="35"/>
      <c r="B146" s="60"/>
      <c r="C146" s="37"/>
    </row>
    <row r="147">
      <c r="A147" s="35"/>
      <c r="B147" s="60"/>
      <c r="C147" s="37"/>
    </row>
    <row r="148">
      <c r="A148" s="35"/>
      <c r="B148" s="60"/>
      <c r="C148" s="37"/>
    </row>
    <row r="149">
      <c r="A149" s="35"/>
      <c r="B149" s="60"/>
      <c r="C149" s="37"/>
    </row>
    <row r="150">
      <c r="A150" s="35"/>
      <c r="B150" s="60"/>
      <c r="C150" s="37"/>
    </row>
    <row r="151">
      <c r="A151" s="35"/>
      <c r="B151" s="60"/>
      <c r="C151" s="37"/>
    </row>
    <row r="152">
      <c r="A152" s="35"/>
      <c r="B152" s="60"/>
      <c r="C152" s="37"/>
    </row>
    <row r="153">
      <c r="A153" s="35"/>
      <c r="B153" s="60"/>
      <c r="C153" s="37"/>
    </row>
    <row r="154">
      <c r="A154" s="35"/>
      <c r="B154" s="60"/>
      <c r="C154" s="37"/>
    </row>
    <row r="155">
      <c r="A155" s="35"/>
      <c r="B155" s="60"/>
      <c r="C155" s="37"/>
    </row>
    <row r="156">
      <c r="A156" s="35"/>
      <c r="B156" s="60"/>
      <c r="C156" s="37"/>
    </row>
    <row r="157">
      <c r="A157" s="35"/>
      <c r="B157" s="60"/>
      <c r="C157" s="37"/>
    </row>
    <row r="158">
      <c r="A158" s="35"/>
      <c r="B158" s="60"/>
      <c r="C158" s="37"/>
    </row>
    <row r="159">
      <c r="A159" s="35"/>
      <c r="B159" s="60"/>
      <c r="C159" s="37"/>
    </row>
    <row r="160">
      <c r="A160" s="35"/>
      <c r="B160" s="60"/>
      <c r="C160" s="37"/>
    </row>
    <row r="161">
      <c r="A161" s="35"/>
      <c r="B161" s="60"/>
      <c r="C161" s="37"/>
    </row>
    <row r="162">
      <c r="A162" s="35"/>
      <c r="B162" s="60"/>
      <c r="C162" s="37"/>
    </row>
    <row r="163">
      <c r="A163" s="35"/>
      <c r="B163" s="60"/>
      <c r="C163" s="37"/>
    </row>
    <row r="164">
      <c r="A164" s="35"/>
      <c r="B164" s="60"/>
      <c r="C164" s="37"/>
    </row>
    <row r="165">
      <c r="A165" s="35"/>
      <c r="B165" s="60"/>
      <c r="C165" s="37"/>
    </row>
    <row r="166">
      <c r="A166" s="35"/>
      <c r="B166" s="60"/>
      <c r="C166" s="37"/>
    </row>
    <row r="167">
      <c r="A167" s="35"/>
      <c r="B167" s="60"/>
      <c r="C167" s="37"/>
    </row>
    <row r="168">
      <c r="A168" s="35"/>
      <c r="B168" s="60"/>
      <c r="C168" s="37"/>
    </row>
    <row r="169">
      <c r="A169" s="35"/>
      <c r="B169" s="60"/>
      <c r="C169" s="37"/>
    </row>
    <row r="170">
      <c r="A170" s="35"/>
      <c r="B170" s="60"/>
      <c r="C170" s="37"/>
    </row>
    <row r="171">
      <c r="A171" s="35"/>
      <c r="B171" s="60"/>
      <c r="C171" s="37"/>
    </row>
    <row r="172">
      <c r="A172" s="35"/>
      <c r="B172" s="60"/>
      <c r="C172" s="37"/>
    </row>
    <row r="173">
      <c r="A173" s="35"/>
      <c r="B173" s="60"/>
      <c r="C173" s="37"/>
    </row>
    <row r="174">
      <c r="A174" s="35"/>
      <c r="B174" s="60"/>
      <c r="C174" s="37"/>
    </row>
    <row r="175">
      <c r="A175" s="35"/>
      <c r="B175" s="60"/>
      <c r="C175" s="37"/>
    </row>
    <row r="176">
      <c r="A176" s="35"/>
      <c r="B176" s="60"/>
      <c r="C176" s="37"/>
    </row>
    <row r="177">
      <c r="A177" s="35"/>
      <c r="B177" s="60"/>
      <c r="C177" s="37"/>
    </row>
    <row r="178">
      <c r="A178" s="35"/>
      <c r="B178" s="60"/>
      <c r="C178" s="37"/>
    </row>
    <row r="179">
      <c r="A179" s="35"/>
      <c r="B179" s="60"/>
      <c r="C179" s="37"/>
    </row>
    <row r="180">
      <c r="A180" s="35"/>
      <c r="B180" s="60"/>
      <c r="C180" s="37"/>
    </row>
    <row r="181">
      <c r="A181" s="35"/>
      <c r="B181" s="60"/>
      <c r="C181" s="37"/>
    </row>
    <row r="182">
      <c r="A182" s="35"/>
      <c r="B182" s="60"/>
      <c r="C182" s="37"/>
    </row>
    <row r="183">
      <c r="A183" s="35"/>
      <c r="B183" s="60"/>
      <c r="C183" s="37"/>
    </row>
    <row r="184">
      <c r="A184" s="35"/>
      <c r="B184" s="60"/>
      <c r="C184" s="37"/>
    </row>
    <row r="185">
      <c r="A185" s="35"/>
      <c r="B185" s="60"/>
      <c r="C185" s="37"/>
    </row>
    <row r="186">
      <c r="A186" s="35"/>
      <c r="B186" s="60"/>
      <c r="C186" s="37"/>
    </row>
    <row r="187">
      <c r="A187" s="35"/>
      <c r="B187" s="60"/>
      <c r="C187" s="37"/>
    </row>
    <row r="188">
      <c r="A188" s="35"/>
      <c r="B188" s="60"/>
      <c r="C188" s="37"/>
    </row>
    <row r="189">
      <c r="A189" s="35"/>
      <c r="B189" s="60"/>
      <c r="C189" s="37"/>
    </row>
    <row r="190">
      <c r="A190" s="35"/>
      <c r="B190" s="60"/>
      <c r="C190" s="37"/>
    </row>
    <row r="191">
      <c r="A191" s="35"/>
      <c r="B191" s="60"/>
      <c r="C191" s="37"/>
    </row>
    <row r="192">
      <c r="A192" s="35"/>
      <c r="B192" s="60"/>
      <c r="C192" s="37"/>
    </row>
    <row r="193">
      <c r="A193" s="35"/>
      <c r="B193" s="60"/>
      <c r="C193" s="37"/>
    </row>
    <row r="194">
      <c r="A194" s="35"/>
      <c r="B194" s="60"/>
      <c r="C194" s="37"/>
    </row>
    <row r="195">
      <c r="A195" s="35"/>
      <c r="B195" s="60"/>
      <c r="C195" s="37"/>
    </row>
    <row r="196">
      <c r="A196" s="35"/>
      <c r="B196" s="60"/>
      <c r="C196" s="37"/>
    </row>
    <row r="197">
      <c r="A197" s="35"/>
      <c r="B197" s="60"/>
      <c r="C197" s="37"/>
    </row>
    <row r="198">
      <c r="A198" s="35"/>
      <c r="B198" s="60"/>
      <c r="C198" s="37"/>
    </row>
    <row r="199">
      <c r="A199" s="35"/>
      <c r="B199" s="60"/>
      <c r="C199" s="37"/>
    </row>
    <row r="200">
      <c r="A200" s="35"/>
      <c r="B200" s="60"/>
      <c r="C200" s="37"/>
    </row>
    <row r="201">
      <c r="A201" s="35"/>
      <c r="B201" s="60"/>
      <c r="C201" s="37"/>
    </row>
    <row r="202">
      <c r="A202" s="35"/>
      <c r="B202" s="60"/>
      <c r="C202" s="37"/>
    </row>
    <row r="203">
      <c r="A203" s="35"/>
      <c r="B203" s="60"/>
      <c r="C203" s="37"/>
    </row>
    <row r="204">
      <c r="A204" s="35"/>
      <c r="B204" s="60"/>
      <c r="C204" s="37"/>
    </row>
    <row r="205">
      <c r="A205" s="35"/>
      <c r="B205" s="60"/>
      <c r="C205" s="37"/>
    </row>
    <row r="206">
      <c r="A206" s="35"/>
      <c r="B206" s="60"/>
      <c r="C206" s="37"/>
    </row>
    <row r="207">
      <c r="A207" s="35"/>
      <c r="B207" s="60"/>
      <c r="C207" s="37"/>
    </row>
    <row r="208">
      <c r="A208" s="35"/>
      <c r="B208" s="60"/>
      <c r="C208" s="37"/>
    </row>
    <row r="209">
      <c r="A209" s="35"/>
      <c r="B209" s="60"/>
      <c r="C209" s="37"/>
    </row>
    <row r="210">
      <c r="A210" s="35"/>
      <c r="B210" s="60"/>
      <c r="C210" s="37"/>
    </row>
    <row r="211">
      <c r="A211" s="35"/>
      <c r="B211" s="60"/>
      <c r="C211" s="37"/>
    </row>
    <row r="212">
      <c r="A212" s="35"/>
      <c r="B212" s="60"/>
      <c r="C212" s="37"/>
    </row>
    <row r="213">
      <c r="A213" s="35"/>
      <c r="B213" s="60"/>
      <c r="C213" s="37"/>
    </row>
    <row r="214">
      <c r="A214" s="35"/>
      <c r="B214" s="60"/>
      <c r="C214" s="37"/>
    </row>
    <row r="215">
      <c r="A215" s="35"/>
      <c r="B215" s="60"/>
      <c r="C215" s="37"/>
    </row>
    <row r="216">
      <c r="A216" s="35"/>
      <c r="B216" s="60"/>
      <c r="C216" s="37"/>
    </row>
    <row r="217">
      <c r="A217" s="35"/>
      <c r="B217" s="60"/>
      <c r="C217" s="37"/>
    </row>
    <row r="218">
      <c r="A218" s="35"/>
      <c r="B218" s="60"/>
      <c r="C218" s="37"/>
    </row>
    <row r="219">
      <c r="A219" s="35"/>
      <c r="B219" s="60"/>
      <c r="C219" s="37"/>
    </row>
    <row r="220">
      <c r="A220" s="35"/>
      <c r="B220" s="60"/>
      <c r="C220" s="37"/>
    </row>
    <row r="221">
      <c r="A221" s="35"/>
      <c r="B221" s="60"/>
      <c r="C221" s="37"/>
    </row>
    <row r="222">
      <c r="A222" s="35"/>
      <c r="B222" s="60"/>
      <c r="C222" s="37"/>
    </row>
    <row r="223">
      <c r="A223" s="35"/>
      <c r="B223" s="60"/>
      <c r="C223" s="37"/>
    </row>
    <row r="224">
      <c r="A224" s="35"/>
      <c r="B224" s="60"/>
      <c r="C224" s="37"/>
    </row>
    <row r="225">
      <c r="A225" s="35"/>
      <c r="B225" s="60"/>
      <c r="C225" s="37"/>
    </row>
    <row r="226">
      <c r="A226" s="35"/>
      <c r="B226" s="60"/>
      <c r="C226" s="37"/>
    </row>
    <row r="227">
      <c r="A227" s="35"/>
      <c r="B227" s="60"/>
      <c r="C227" s="37"/>
    </row>
    <row r="228">
      <c r="A228" s="35"/>
      <c r="B228" s="60"/>
      <c r="C228" s="37"/>
    </row>
    <row r="229">
      <c r="A229" s="35"/>
      <c r="B229" s="60"/>
      <c r="C229" s="37"/>
    </row>
    <row r="230">
      <c r="A230" s="35"/>
      <c r="B230" s="60"/>
      <c r="C230" s="37"/>
    </row>
    <row r="231">
      <c r="A231" s="35"/>
      <c r="B231" s="60"/>
      <c r="C231" s="37"/>
    </row>
    <row r="232">
      <c r="A232" s="35"/>
      <c r="B232" s="60"/>
      <c r="C232" s="37"/>
    </row>
    <row r="233">
      <c r="A233" s="35"/>
      <c r="B233" s="60"/>
      <c r="C233" s="37"/>
    </row>
    <row r="234">
      <c r="A234" s="35"/>
      <c r="B234" s="60"/>
      <c r="C234" s="37"/>
    </row>
    <row r="235">
      <c r="A235" s="35"/>
      <c r="B235" s="60"/>
      <c r="C235" s="37"/>
    </row>
    <row r="236">
      <c r="A236" s="35"/>
      <c r="B236" s="60"/>
      <c r="C236" s="37"/>
    </row>
    <row r="237">
      <c r="A237" s="35"/>
      <c r="B237" s="60"/>
      <c r="C237" s="37"/>
    </row>
    <row r="238">
      <c r="A238" s="35"/>
      <c r="B238" s="60"/>
      <c r="C238" s="37"/>
    </row>
    <row r="239">
      <c r="A239" s="35"/>
      <c r="B239" s="60"/>
      <c r="C239" s="37"/>
    </row>
    <row r="240">
      <c r="A240" s="35"/>
      <c r="B240" s="60"/>
      <c r="C240" s="37"/>
    </row>
    <row r="241">
      <c r="A241" s="35"/>
      <c r="B241" s="60"/>
      <c r="C241" s="37"/>
    </row>
    <row r="242">
      <c r="A242" s="35"/>
      <c r="B242" s="60"/>
      <c r="C242" s="37"/>
    </row>
    <row r="243">
      <c r="A243" s="35"/>
      <c r="B243" s="60"/>
      <c r="C243" s="37"/>
    </row>
    <row r="244">
      <c r="A244" s="35"/>
      <c r="B244" s="60"/>
      <c r="C244" s="37"/>
    </row>
    <row r="245">
      <c r="A245" s="35"/>
      <c r="B245" s="60"/>
      <c r="C245" s="37"/>
    </row>
    <row r="246">
      <c r="A246" s="35"/>
      <c r="B246" s="60"/>
      <c r="C246" s="37"/>
    </row>
    <row r="247">
      <c r="A247" s="35"/>
      <c r="B247" s="60"/>
      <c r="C247" s="37"/>
    </row>
    <row r="248">
      <c r="A248" s="35"/>
      <c r="B248" s="60"/>
      <c r="C248" s="37"/>
    </row>
    <row r="249">
      <c r="A249" s="35"/>
      <c r="B249" s="60"/>
      <c r="C249" s="37"/>
    </row>
    <row r="250">
      <c r="A250" s="35"/>
      <c r="B250" s="60"/>
      <c r="C250" s="37"/>
    </row>
    <row r="251">
      <c r="A251" s="35"/>
      <c r="B251" s="60"/>
      <c r="C251" s="37"/>
    </row>
    <row r="252">
      <c r="A252" s="35"/>
      <c r="B252" s="60"/>
      <c r="C252" s="37"/>
    </row>
    <row r="253">
      <c r="A253" s="35"/>
      <c r="B253" s="60"/>
      <c r="C253" s="37"/>
    </row>
    <row r="254">
      <c r="A254" s="35"/>
      <c r="B254" s="60"/>
      <c r="C254" s="37"/>
    </row>
    <row r="255">
      <c r="A255" s="35"/>
      <c r="B255" s="60"/>
      <c r="C255" s="37"/>
    </row>
    <row r="256">
      <c r="A256" s="35"/>
      <c r="B256" s="60"/>
      <c r="C256" s="37"/>
    </row>
    <row r="257">
      <c r="A257" s="35"/>
      <c r="B257" s="60"/>
      <c r="C257" s="37"/>
    </row>
    <row r="258">
      <c r="A258" s="35"/>
      <c r="B258" s="60"/>
      <c r="C258" s="37"/>
    </row>
    <row r="259">
      <c r="A259" s="35"/>
      <c r="B259" s="60"/>
      <c r="C259" s="37"/>
    </row>
    <row r="260">
      <c r="A260" s="35"/>
      <c r="B260" s="60"/>
      <c r="C260" s="37"/>
    </row>
    <row r="261">
      <c r="A261" s="35"/>
      <c r="B261" s="60"/>
      <c r="C261" s="37"/>
    </row>
    <row r="262">
      <c r="A262" s="35"/>
      <c r="B262" s="60"/>
      <c r="C262" s="37"/>
    </row>
    <row r="263">
      <c r="A263" s="35"/>
      <c r="B263" s="60"/>
      <c r="C263" s="37"/>
    </row>
    <row r="264">
      <c r="A264" s="35"/>
      <c r="B264" s="60"/>
      <c r="C264" s="37"/>
    </row>
    <row r="265">
      <c r="A265" s="35"/>
      <c r="B265" s="60"/>
      <c r="C265" s="37"/>
    </row>
    <row r="266">
      <c r="A266" s="35"/>
      <c r="B266" s="60"/>
      <c r="C266" s="37"/>
    </row>
    <row r="267">
      <c r="A267" s="35"/>
      <c r="B267" s="60"/>
      <c r="C267" s="37"/>
    </row>
    <row r="268">
      <c r="A268" s="35"/>
      <c r="B268" s="60"/>
      <c r="C268" s="37"/>
    </row>
    <row r="269">
      <c r="A269" s="35"/>
      <c r="B269" s="60"/>
      <c r="C269" s="37"/>
    </row>
    <row r="270">
      <c r="A270" s="35"/>
      <c r="B270" s="60"/>
      <c r="C270" s="37"/>
    </row>
    <row r="271">
      <c r="A271" s="35"/>
      <c r="B271" s="60"/>
      <c r="C271" s="37"/>
    </row>
    <row r="272">
      <c r="A272" s="35"/>
      <c r="B272" s="60"/>
      <c r="C272" s="37"/>
    </row>
    <row r="273">
      <c r="A273" s="35"/>
      <c r="B273" s="60"/>
      <c r="C273" s="37"/>
    </row>
    <row r="274">
      <c r="A274" s="35"/>
      <c r="B274" s="60"/>
      <c r="C274" s="37"/>
    </row>
    <row r="275">
      <c r="A275" s="35"/>
      <c r="B275" s="60"/>
      <c r="C275" s="37"/>
    </row>
    <row r="276">
      <c r="A276" s="35"/>
      <c r="B276" s="60"/>
      <c r="C276" s="37"/>
    </row>
    <row r="277">
      <c r="A277" s="35"/>
      <c r="B277" s="60"/>
      <c r="C277" s="37"/>
    </row>
    <row r="278">
      <c r="A278" s="35"/>
      <c r="B278" s="60"/>
      <c r="C278" s="37"/>
    </row>
    <row r="279">
      <c r="A279" s="35"/>
      <c r="B279" s="60"/>
      <c r="C279" s="37"/>
    </row>
    <row r="280">
      <c r="A280" s="35"/>
      <c r="B280" s="60"/>
      <c r="C280" s="37"/>
    </row>
    <row r="281">
      <c r="A281" s="35"/>
      <c r="B281" s="60"/>
      <c r="C281" s="37"/>
    </row>
    <row r="282">
      <c r="A282" s="35"/>
      <c r="B282" s="60"/>
      <c r="C282" s="37"/>
    </row>
    <row r="283">
      <c r="A283" s="35"/>
      <c r="B283" s="60"/>
      <c r="C283" s="37"/>
    </row>
    <row r="284">
      <c r="A284" s="35"/>
      <c r="B284" s="60"/>
      <c r="C284" s="37"/>
    </row>
    <row r="285">
      <c r="A285" s="35"/>
      <c r="B285" s="60"/>
      <c r="C285" s="37"/>
    </row>
    <row r="286">
      <c r="A286" s="35"/>
      <c r="B286" s="60"/>
      <c r="C286" s="37"/>
    </row>
    <row r="287">
      <c r="A287" s="35"/>
      <c r="B287" s="60"/>
      <c r="C287" s="37"/>
    </row>
    <row r="288">
      <c r="A288" s="35"/>
      <c r="B288" s="60"/>
      <c r="C288" s="37"/>
    </row>
    <row r="289">
      <c r="A289" s="35"/>
      <c r="B289" s="60"/>
      <c r="C289" s="37"/>
    </row>
    <row r="290">
      <c r="A290" s="35"/>
      <c r="B290" s="60"/>
      <c r="C290" s="37"/>
    </row>
    <row r="291">
      <c r="A291" s="35"/>
      <c r="B291" s="60"/>
      <c r="C291" s="37"/>
    </row>
    <row r="292">
      <c r="A292" s="35"/>
      <c r="B292" s="60"/>
      <c r="C292" s="37"/>
    </row>
    <row r="293">
      <c r="A293" s="35"/>
      <c r="B293" s="60"/>
      <c r="C293" s="37"/>
    </row>
    <row r="294">
      <c r="A294" s="35"/>
      <c r="B294" s="60"/>
      <c r="C294" s="37"/>
    </row>
    <row r="295">
      <c r="A295" s="35"/>
      <c r="B295" s="60"/>
      <c r="C295" s="37"/>
    </row>
    <row r="296">
      <c r="A296" s="35"/>
      <c r="B296" s="60"/>
      <c r="C296" s="37"/>
    </row>
    <row r="297">
      <c r="A297" s="35"/>
      <c r="B297" s="60"/>
      <c r="C297" s="37"/>
    </row>
    <row r="298">
      <c r="A298" s="35"/>
      <c r="B298" s="60"/>
      <c r="C298" s="37"/>
    </row>
    <row r="299">
      <c r="A299" s="35"/>
      <c r="B299" s="60"/>
      <c r="C299" s="37"/>
    </row>
    <row r="300">
      <c r="A300" s="35"/>
      <c r="B300" s="60"/>
      <c r="C300" s="37"/>
    </row>
    <row r="301">
      <c r="A301" s="35"/>
      <c r="B301" s="60"/>
      <c r="C301" s="37"/>
    </row>
    <row r="302">
      <c r="A302" s="35"/>
      <c r="B302" s="60"/>
      <c r="C302" s="37"/>
    </row>
    <row r="303">
      <c r="A303" s="35"/>
      <c r="B303" s="60"/>
      <c r="C303" s="37"/>
    </row>
    <row r="304">
      <c r="A304" s="35"/>
      <c r="B304" s="60"/>
      <c r="C304" s="37"/>
    </row>
    <row r="305">
      <c r="A305" s="35"/>
      <c r="B305" s="60"/>
      <c r="C305" s="37"/>
    </row>
    <row r="306">
      <c r="A306" s="35"/>
      <c r="B306" s="60"/>
      <c r="C306" s="37"/>
    </row>
    <row r="307">
      <c r="A307" s="35"/>
      <c r="B307" s="60"/>
      <c r="C307" s="37"/>
    </row>
    <row r="308">
      <c r="A308" s="35"/>
      <c r="B308" s="60"/>
      <c r="C308" s="37"/>
    </row>
    <row r="309">
      <c r="A309" s="35"/>
      <c r="B309" s="60"/>
      <c r="C309" s="37"/>
    </row>
    <row r="310">
      <c r="A310" s="35"/>
      <c r="B310" s="60"/>
      <c r="C310" s="37"/>
    </row>
    <row r="311">
      <c r="A311" s="35"/>
      <c r="B311" s="60"/>
      <c r="C311" s="37"/>
    </row>
    <row r="312">
      <c r="A312" s="35"/>
      <c r="B312" s="60"/>
      <c r="C312" s="37"/>
    </row>
    <row r="313">
      <c r="A313" s="35"/>
      <c r="B313" s="60"/>
      <c r="C313" s="37"/>
    </row>
    <row r="314">
      <c r="A314" s="35"/>
      <c r="B314" s="60"/>
      <c r="C314" s="37"/>
    </row>
    <row r="315">
      <c r="A315" s="35"/>
      <c r="B315" s="60"/>
      <c r="C315" s="37"/>
    </row>
    <row r="316">
      <c r="A316" s="35"/>
      <c r="B316" s="60"/>
      <c r="C316" s="37"/>
    </row>
    <row r="317">
      <c r="A317" s="35"/>
      <c r="B317" s="60"/>
      <c r="C317" s="37"/>
    </row>
    <row r="318">
      <c r="A318" s="35"/>
      <c r="B318" s="60"/>
      <c r="C318" s="37"/>
    </row>
    <row r="319">
      <c r="A319" s="35"/>
      <c r="B319" s="60"/>
      <c r="C319" s="37"/>
    </row>
    <row r="320">
      <c r="A320" s="35"/>
      <c r="B320" s="60"/>
      <c r="C320" s="37"/>
    </row>
    <row r="321">
      <c r="A321" s="35"/>
      <c r="B321" s="60"/>
      <c r="C321" s="37"/>
    </row>
    <row r="322">
      <c r="A322" s="35"/>
      <c r="B322" s="60"/>
      <c r="C322" s="37"/>
    </row>
    <row r="323">
      <c r="A323" s="35"/>
      <c r="B323" s="60"/>
      <c r="C323" s="37"/>
    </row>
    <row r="324">
      <c r="A324" s="35"/>
      <c r="B324" s="60"/>
      <c r="C324" s="37"/>
    </row>
    <row r="325">
      <c r="A325" s="35"/>
      <c r="B325" s="60"/>
      <c r="C325" s="37"/>
    </row>
    <row r="326">
      <c r="A326" s="35"/>
      <c r="B326" s="60"/>
      <c r="C326" s="37"/>
    </row>
    <row r="327">
      <c r="A327" s="35"/>
      <c r="B327" s="60"/>
      <c r="C327" s="37"/>
    </row>
    <row r="328">
      <c r="A328" s="35"/>
      <c r="B328" s="60"/>
      <c r="C328" s="37"/>
    </row>
    <row r="329">
      <c r="A329" s="35"/>
      <c r="B329" s="60"/>
      <c r="C329" s="37"/>
    </row>
    <row r="330">
      <c r="A330" s="35"/>
      <c r="B330" s="60"/>
      <c r="C330" s="37"/>
    </row>
    <row r="331">
      <c r="A331" s="35"/>
      <c r="B331" s="60"/>
      <c r="C331" s="37"/>
    </row>
    <row r="332">
      <c r="A332" s="35"/>
      <c r="B332" s="60"/>
      <c r="C332" s="37"/>
    </row>
    <row r="333">
      <c r="A333" s="35"/>
      <c r="B333" s="60"/>
      <c r="C333" s="37"/>
    </row>
    <row r="334">
      <c r="A334" s="35"/>
      <c r="B334" s="60"/>
      <c r="C334" s="37"/>
    </row>
    <row r="335">
      <c r="A335" s="35"/>
      <c r="B335" s="60"/>
      <c r="C335" s="37"/>
    </row>
    <row r="336">
      <c r="A336" s="35"/>
      <c r="B336" s="60"/>
      <c r="C336" s="37"/>
    </row>
    <row r="337">
      <c r="A337" s="35"/>
      <c r="B337" s="60"/>
      <c r="C337" s="37"/>
    </row>
    <row r="338">
      <c r="A338" s="35"/>
      <c r="B338" s="60"/>
      <c r="C338" s="37"/>
    </row>
    <row r="339">
      <c r="A339" s="35"/>
      <c r="B339" s="60"/>
      <c r="C339" s="37"/>
    </row>
    <row r="340">
      <c r="A340" s="35"/>
      <c r="B340" s="60"/>
      <c r="C340" s="37"/>
    </row>
    <row r="341">
      <c r="A341" s="35"/>
      <c r="B341" s="60"/>
      <c r="C341" s="37"/>
    </row>
    <row r="342">
      <c r="A342" s="35"/>
      <c r="B342" s="60"/>
      <c r="C342" s="37"/>
    </row>
    <row r="343">
      <c r="A343" s="35"/>
      <c r="B343" s="60"/>
      <c r="C343" s="37"/>
    </row>
    <row r="344">
      <c r="A344" s="35"/>
      <c r="B344" s="60"/>
      <c r="C344" s="37"/>
    </row>
    <row r="345">
      <c r="A345" s="35"/>
      <c r="B345" s="60"/>
      <c r="C345" s="37"/>
    </row>
    <row r="346">
      <c r="A346" s="35"/>
      <c r="B346" s="60"/>
      <c r="C346" s="37"/>
    </row>
    <row r="347">
      <c r="A347" s="35"/>
      <c r="B347" s="60"/>
      <c r="C347" s="37"/>
    </row>
    <row r="348">
      <c r="A348" s="35"/>
      <c r="B348" s="60"/>
      <c r="C348" s="37"/>
    </row>
    <row r="349">
      <c r="A349" s="35"/>
      <c r="B349" s="60"/>
      <c r="C349" s="37"/>
    </row>
    <row r="350">
      <c r="A350" s="35"/>
      <c r="B350" s="60"/>
      <c r="C350" s="37"/>
    </row>
    <row r="351">
      <c r="A351" s="35"/>
      <c r="B351" s="60"/>
      <c r="C351" s="37"/>
    </row>
    <row r="352">
      <c r="A352" s="35"/>
      <c r="B352" s="60"/>
      <c r="C352" s="37"/>
    </row>
    <row r="353">
      <c r="A353" s="35"/>
      <c r="B353" s="60"/>
      <c r="C353" s="37"/>
    </row>
    <row r="354">
      <c r="A354" s="35"/>
      <c r="B354" s="60"/>
      <c r="C354" s="37"/>
    </row>
    <row r="355">
      <c r="A355" s="35"/>
      <c r="B355" s="60"/>
      <c r="C355" s="37"/>
    </row>
    <row r="356">
      <c r="A356" s="35"/>
      <c r="B356" s="60"/>
      <c r="C356" s="37"/>
    </row>
    <row r="357">
      <c r="A357" s="35"/>
      <c r="B357" s="60"/>
      <c r="C357" s="37"/>
    </row>
    <row r="358">
      <c r="A358" s="35"/>
      <c r="B358" s="60"/>
      <c r="C358" s="37"/>
    </row>
    <row r="359">
      <c r="A359" s="35"/>
      <c r="B359" s="60"/>
      <c r="C359" s="37"/>
    </row>
    <row r="360">
      <c r="A360" s="35"/>
      <c r="B360" s="60"/>
      <c r="C360" s="37"/>
    </row>
    <row r="361">
      <c r="A361" s="35"/>
      <c r="B361" s="60"/>
      <c r="C361" s="37"/>
    </row>
    <row r="362">
      <c r="A362" s="35"/>
      <c r="B362" s="60"/>
      <c r="C362" s="37"/>
    </row>
    <row r="363">
      <c r="A363" s="35"/>
      <c r="B363" s="60"/>
      <c r="C363" s="37"/>
    </row>
    <row r="364">
      <c r="A364" s="35"/>
      <c r="B364" s="60"/>
      <c r="C364" s="37"/>
    </row>
    <row r="365">
      <c r="A365" s="35"/>
      <c r="B365" s="60"/>
      <c r="C365" s="37"/>
    </row>
    <row r="366">
      <c r="A366" s="35"/>
      <c r="B366" s="60"/>
      <c r="C366" s="37"/>
    </row>
    <row r="367">
      <c r="A367" s="35"/>
      <c r="B367" s="60"/>
      <c r="C367" s="37"/>
    </row>
    <row r="368">
      <c r="A368" s="35"/>
      <c r="B368" s="60"/>
      <c r="C368" s="37"/>
    </row>
    <row r="369">
      <c r="A369" s="35"/>
      <c r="B369" s="60"/>
      <c r="C369" s="37"/>
    </row>
    <row r="370">
      <c r="A370" s="35"/>
      <c r="B370" s="60"/>
      <c r="C370" s="37"/>
    </row>
    <row r="371">
      <c r="A371" s="35"/>
      <c r="B371" s="60"/>
      <c r="C371" s="37"/>
    </row>
    <row r="372">
      <c r="A372" s="35"/>
      <c r="B372" s="60"/>
      <c r="C372" s="37"/>
    </row>
    <row r="373">
      <c r="A373" s="35"/>
      <c r="B373" s="60"/>
      <c r="C373" s="37"/>
    </row>
    <row r="374">
      <c r="A374" s="35"/>
      <c r="B374" s="60"/>
      <c r="C374" s="37"/>
    </row>
    <row r="375">
      <c r="A375" s="35"/>
      <c r="B375" s="60"/>
      <c r="C375" s="37"/>
    </row>
    <row r="376">
      <c r="A376" s="35"/>
      <c r="B376" s="60"/>
      <c r="C376" s="37"/>
    </row>
    <row r="377">
      <c r="A377" s="35"/>
      <c r="B377" s="60"/>
      <c r="C377" s="37"/>
    </row>
    <row r="378">
      <c r="A378" s="35"/>
      <c r="B378" s="60"/>
      <c r="C378" s="37"/>
    </row>
    <row r="379">
      <c r="A379" s="35"/>
      <c r="B379" s="60"/>
      <c r="C379" s="37"/>
    </row>
    <row r="380">
      <c r="A380" s="35"/>
      <c r="B380" s="60"/>
      <c r="C380" s="37"/>
    </row>
    <row r="381">
      <c r="A381" s="35"/>
      <c r="B381" s="60"/>
      <c r="C381" s="37"/>
    </row>
    <row r="382">
      <c r="A382" s="35"/>
      <c r="B382" s="60"/>
      <c r="C382" s="37"/>
    </row>
    <row r="383">
      <c r="A383" s="35"/>
      <c r="B383" s="60"/>
      <c r="C383" s="37"/>
    </row>
    <row r="384">
      <c r="A384" s="35"/>
      <c r="B384" s="60"/>
      <c r="C384" s="37"/>
    </row>
    <row r="385">
      <c r="A385" s="35"/>
      <c r="B385" s="60"/>
      <c r="C385" s="37"/>
    </row>
    <row r="386">
      <c r="A386" s="35"/>
      <c r="B386" s="60"/>
      <c r="C386" s="37"/>
    </row>
    <row r="387">
      <c r="A387" s="35"/>
      <c r="B387" s="60"/>
      <c r="C387" s="37"/>
    </row>
    <row r="388">
      <c r="A388" s="35"/>
      <c r="B388" s="60"/>
      <c r="C388" s="37"/>
    </row>
    <row r="389">
      <c r="A389" s="35"/>
      <c r="B389" s="60"/>
      <c r="C389" s="37"/>
    </row>
    <row r="390">
      <c r="A390" s="35"/>
      <c r="B390" s="60"/>
      <c r="C390" s="37"/>
    </row>
    <row r="391">
      <c r="A391" s="35"/>
      <c r="B391" s="60"/>
      <c r="C391" s="37"/>
    </row>
    <row r="392">
      <c r="A392" s="35"/>
      <c r="B392" s="60"/>
      <c r="C392" s="37"/>
    </row>
    <row r="393">
      <c r="A393" s="35"/>
      <c r="B393" s="60"/>
      <c r="C393" s="37"/>
    </row>
    <row r="394">
      <c r="A394" s="35"/>
      <c r="B394" s="60"/>
      <c r="C394" s="37"/>
    </row>
    <row r="395">
      <c r="A395" s="35"/>
      <c r="B395" s="60"/>
      <c r="C395" s="37"/>
    </row>
    <row r="396">
      <c r="A396" s="35"/>
      <c r="B396" s="60"/>
      <c r="C396" s="37"/>
    </row>
    <row r="397">
      <c r="A397" s="35"/>
      <c r="B397" s="60"/>
      <c r="C397" s="37"/>
    </row>
    <row r="398">
      <c r="A398" s="35"/>
      <c r="B398" s="60"/>
      <c r="C398" s="37"/>
    </row>
    <row r="399">
      <c r="A399" s="35"/>
      <c r="B399" s="60"/>
      <c r="C399" s="37"/>
    </row>
    <row r="400">
      <c r="A400" s="35"/>
      <c r="B400" s="60"/>
      <c r="C400" s="37"/>
    </row>
    <row r="401">
      <c r="A401" s="35"/>
      <c r="B401" s="60"/>
      <c r="C401" s="37"/>
    </row>
    <row r="402">
      <c r="A402" s="35"/>
      <c r="B402" s="60"/>
      <c r="C402" s="37"/>
    </row>
    <row r="403">
      <c r="A403" s="35"/>
      <c r="B403" s="60"/>
      <c r="C403" s="37"/>
    </row>
    <row r="404">
      <c r="A404" s="35"/>
      <c r="B404" s="60"/>
      <c r="C404" s="37"/>
    </row>
    <row r="405">
      <c r="A405" s="35"/>
      <c r="B405" s="60"/>
      <c r="C405" s="37"/>
    </row>
    <row r="406">
      <c r="A406" s="35"/>
      <c r="B406" s="60"/>
      <c r="C406" s="37"/>
    </row>
    <row r="407">
      <c r="A407" s="35"/>
      <c r="B407" s="60"/>
      <c r="C407" s="37"/>
    </row>
    <row r="408">
      <c r="A408" s="35"/>
      <c r="B408" s="60"/>
      <c r="C408" s="37"/>
    </row>
    <row r="409">
      <c r="A409" s="35"/>
      <c r="B409" s="60"/>
      <c r="C409" s="37"/>
    </row>
    <row r="410">
      <c r="A410" s="35"/>
      <c r="B410" s="60"/>
      <c r="C410" s="37"/>
    </row>
    <row r="411">
      <c r="A411" s="35"/>
      <c r="B411" s="60"/>
      <c r="C411" s="37"/>
    </row>
    <row r="412">
      <c r="A412" s="35"/>
      <c r="B412" s="60"/>
      <c r="C412" s="37"/>
    </row>
    <row r="413">
      <c r="A413" s="35"/>
      <c r="B413" s="60"/>
      <c r="C413" s="37"/>
    </row>
    <row r="414">
      <c r="A414" s="35"/>
      <c r="B414" s="60"/>
      <c r="C414" s="37"/>
    </row>
    <row r="415">
      <c r="A415" s="35"/>
      <c r="B415" s="60"/>
      <c r="C415" s="37"/>
    </row>
    <row r="416">
      <c r="A416" s="35"/>
      <c r="B416" s="60"/>
      <c r="C416" s="37"/>
    </row>
    <row r="417">
      <c r="A417" s="35"/>
      <c r="B417" s="60"/>
      <c r="C417" s="37"/>
    </row>
    <row r="418">
      <c r="A418" s="35"/>
      <c r="B418" s="60"/>
      <c r="C418" s="37"/>
    </row>
    <row r="419">
      <c r="A419" s="35"/>
      <c r="B419" s="60"/>
      <c r="C419" s="37"/>
    </row>
    <row r="420">
      <c r="A420" s="35"/>
      <c r="B420" s="60"/>
      <c r="C420" s="37"/>
    </row>
    <row r="421">
      <c r="A421" s="35"/>
      <c r="B421" s="60"/>
      <c r="C421" s="37"/>
    </row>
    <row r="422">
      <c r="A422" s="35"/>
      <c r="B422" s="60"/>
      <c r="C422" s="37"/>
    </row>
    <row r="423">
      <c r="A423" s="35"/>
      <c r="B423" s="60"/>
      <c r="C423" s="37"/>
    </row>
    <row r="424">
      <c r="A424" s="35"/>
      <c r="B424" s="60"/>
      <c r="C424" s="37"/>
    </row>
    <row r="425">
      <c r="A425" s="35"/>
      <c r="B425" s="60"/>
      <c r="C425" s="37"/>
    </row>
    <row r="426">
      <c r="A426" s="35"/>
      <c r="B426" s="60"/>
      <c r="C426" s="37"/>
    </row>
    <row r="427">
      <c r="A427" s="35"/>
      <c r="B427" s="60"/>
      <c r="C427" s="37"/>
    </row>
    <row r="428">
      <c r="A428" s="35"/>
      <c r="B428" s="60"/>
      <c r="C428" s="37"/>
    </row>
    <row r="429">
      <c r="A429" s="35"/>
      <c r="B429" s="60"/>
      <c r="C429" s="37"/>
    </row>
    <row r="430">
      <c r="A430" s="35"/>
      <c r="B430" s="60"/>
      <c r="C430" s="37"/>
    </row>
    <row r="431">
      <c r="A431" s="35"/>
      <c r="B431" s="60"/>
      <c r="C431" s="37"/>
    </row>
    <row r="432">
      <c r="A432" s="35"/>
      <c r="B432" s="60"/>
      <c r="C432" s="37"/>
    </row>
    <row r="433">
      <c r="A433" s="35"/>
      <c r="B433" s="60"/>
      <c r="C433" s="37"/>
    </row>
    <row r="434">
      <c r="A434" s="35"/>
      <c r="B434" s="60"/>
      <c r="C434" s="37"/>
    </row>
    <row r="435">
      <c r="A435" s="35"/>
      <c r="B435" s="60"/>
      <c r="C435" s="37"/>
    </row>
    <row r="436">
      <c r="A436" s="35"/>
      <c r="B436" s="60"/>
      <c r="C436" s="37"/>
    </row>
    <row r="437">
      <c r="A437" s="35"/>
      <c r="B437" s="60"/>
      <c r="C437" s="37"/>
    </row>
    <row r="438">
      <c r="A438" s="35"/>
      <c r="B438" s="60"/>
      <c r="C438" s="37"/>
    </row>
    <row r="439">
      <c r="A439" s="35"/>
      <c r="B439" s="60"/>
      <c r="C439" s="37"/>
    </row>
    <row r="440">
      <c r="A440" s="35"/>
      <c r="B440" s="60"/>
      <c r="C440" s="37"/>
    </row>
    <row r="441">
      <c r="A441" s="35"/>
      <c r="B441" s="60"/>
      <c r="C441" s="37"/>
    </row>
    <row r="442">
      <c r="A442" s="35"/>
      <c r="B442" s="60"/>
      <c r="C442" s="37"/>
    </row>
    <row r="443">
      <c r="A443" s="35"/>
      <c r="B443" s="60"/>
      <c r="C443" s="37"/>
    </row>
    <row r="444">
      <c r="A444" s="35"/>
      <c r="B444" s="60"/>
      <c r="C444" s="37"/>
    </row>
    <row r="445">
      <c r="A445" s="35"/>
      <c r="B445" s="60"/>
      <c r="C445" s="37"/>
    </row>
    <row r="446">
      <c r="A446" s="35"/>
      <c r="B446" s="60"/>
      <c r="C446" s="37"/>
    </row>
    <row r="447">
      <c r="A447" s="35"/>
      <c r="B447" s="60"/>
      <c r="C447" s="37"/>
    </row>
    <row r="448">
      <c r="A448" s="35"/>
      <c r="B448" s="60"/>
      <c r="C448" s="37"/>
    </row>
    <row r="449">
      <c r="A449" s="35"/>
      <c r="B449" s="60"/>
      <c r="C449" s="37"/>
    </row>
    <row r="450">
      <c r="A450" s="35"/>
      <c r="B450" s="60"/>
      <c r="C450" s="37"/>
    </row>
    <row r="451">
      <c r="A451" s="35"/>
      <c r="B451" s="60"/>
      <c r="C451" s="37"/>
    </row>
    <row r="452">
      <c r="A452" s="35"/>
      <c r="B452" s="60"/>
      <c r="C452" s="37"/>
    </row>
    <row r="453">
      <c r="A453" s="35"/>
      <c r="B453" s="60"/>
      <c r="C453" s="37"/>
    </row>
    <row r="454">
      <c r="A454" s="35"/>
      <c r="B454" s="60"/>
      <c r="C454" s="37"/>
    </row>
    <row r="455">
      <c r="A455" s="35"/>
      <c r="B455" s="60"/>
      <c r="C455" s="37"/>
    </row>
    <row r="456">
      <c r="A456" s="35"/>
      <c r="B456" s="60"/>
      <c r="C456" s="37"/>
    </row>
    <row r="457">
      <c r="A457" s="35"/>
      <c r="B457" s="60"/>
      <c r="C457" s="37"/>
    </row>
    <row r="458">
      <c r="A458" s="35"/>
      <c r="B458" s="60"/>
      <c r="C458" s="37"/>
    </row>
    <row r="459">
      <c r="A459" s="35"/>
      <c r="B459" s="60"/>
      <c r="C459" s="37"/>
    </row>
    <row r="460">
      <c r="A460" s="35"/>
      <c r="B460" s="60"/>
      <c r="C460" s="37"/>
    </row>
    <row r="461">
      <c r="A461" s="35"/>
      <c r="B461" s="60"/>
      <c r="C461" s="37"/>
    </row>
    <row r="462">
      <c r="A462" s="35"/>
      <c r="B462" s="60"/>
      <c r="C462" s="37"/>
    </row>
    <row r="463">
      <c r="A463" s="35"/>
      <c r="B463" s="60"/>
      <c r="C463" s="37"/>
    </row>
    <row r="464">
      <c r="A464" s="35"/>
      <c r="B464" s="60"/>
      <c r="C464" s="37"/>
    </row>
    <row r="465">
      <c r="A465" s="35"/>
      <c r="B465" s="60"/>
      <c r="C465" s="37"/>
    </row>
    <row r="466">
      <c r="A466" s="35"/>
      <c r="B466" s="60"/>
      <c r="C466" s="37"/>
    </row>
    <row r="467">
      <c r="A467" s="35"/>
      <c r="B467" s="60"/>
      <c r="C467" s="37"/>
    </row>
    <row r="468">
      <c r="A468" s="35"/>
      <c r="B468" s="60"/>
      <c r="C468" s="37"/>
    </row>
    <row r="469">
      <c r="A469" s="35"/>
      <c r="B469" s="60"/>
      <c r="C469" s="37"/>
    </row>
    <row r="470">
      <c r="A470" s="35"/>
      <c r="B470" s="60"/>
      <c r="C470" s="37"/>
    </row>
    <row r="471">
      <c r="A471" s="35"/>
      <c r="B471" s="60"/>
      <c r="C471" s="37"/>
    </row>
    <row r="472">
      <c r="A472" s="35"/>
      <c r="B472" s="60"/>
      <c r="C472" s="37"/>
    </row>
    <row r="473">
      <c r="A473" s="35"/>
      <c r="B473" s="60"/>
      <c r="C473" s="37"/>
    </row>
    <row r="474">
      <c r="A474" s="35"/>
      <c r="B474" s="60"/>
      <c r="C474" s="37"/>
    </row>
    <row r="475">
      <c r="A475" s="35"/>
      <c r="B475" s="60"/>
      <c r="C475" s="37"/>
    </row>
    <row r="476">
      <c r="A476" s="35"/>
      <c r="B476" s="60"/>
      <c r="C476" s="37"/>
    </row>
    <row r="477">
      <c r="A477" s="35"/>
      <c r="B477" s="60"/>
      <c r="C477" s="37"/>
    </row>
    <row r="478">
      <c r="A478" s="35"/>
      <c r="B478" s="60"/>
      <c r="C478" s="37"/>
    </row>
    <row r="479">
      <c r="A479" s="35"/>
      <c r="B479" s="60"/>
      <c r="C479" s="37"/>
    </row>
    <row r="480">
      <c r="A480" s="35"/>
      <c r="B480" s="60"/>
      <c r="C480" s="37"/>
    </row>
    <row r="481">
      <c r="A481" s="35"/>
      <c r="B481" s="60"/>
      <c r="C481" s="37"/>
    </row>
    <row r="482">
      <c r="A482" s="35"/>
      <c r="B482" s="60"/>
      <c r="C482" s="37"/>
    </row>
    <row r="483">
      <c r="A483" s="35"/>
      <c r="B483" s="60"/>
      <c r="C483" s="37"/>
    </row>
    <row r="484">
      <c r="A484" s="35"/>
      <c r="B484" s="60"/>
      <c r="C484" s="37"/>
    </row>
    <row r="485">
      <c r="A485" s="35"/>
      <c r="B485" s="60"/>
      <c r="C485" s="37"/>
    </row>
    <row r="486">
      <c r="A486" s="35"/>
      <c r="B486" s="60"/>
      <c r="C486" s="37"/>
    </row>
    <row r="487">
      <c r="A487" s="35"/>
      <c r="B487" s="60"/>
      <c r="C487" s="37"/>
    </row>
    <row r="488">
      <c r="A488" s="35"/>
      <c r="B488" s="60"/>
      <c r="C488" s="37"/>
    </row>
    <row r="489">
      <c r="A489" s="35"/>
      <c r="B489" s="60"/>
      <c r="C489" s="37"/>
    </row>
    <row r="490">
      <c r="A490" s="35"/>
      <c r="B490" s="60"/>
      <c r="C490" s="37"/>
    </row>
    <row r="491">
      <c r="A491" s="35"/>
      <c r="B491" s="60"/>
      <c r="C491" s="37"/>
    </row>
    <row r="492">
      <c r="A492" s="35"/>
      <c r="B492" s="60"/>
      <c r="C492" s="37"/>
    </row>
    <row r="493">
      <c r="A493" s="35"/>
      <c r="B493" s="60"/>
      <c r="C493" s="37"/>
    </row>
    <row r="494">
      <c r="A494" s="35"/>
      <c r="B494" s="60"/>
      <c r="C494" s="37"/>
    </row>
    <row r="495">
      <c r="A495" s="35"/>
      <c r="B495" s="60"/>
      <c r="C495" s="37"/>
    </row>
    <row r="496">
      <c r="A496" s="35"/>
      <c r="B496" s="60"/>
      <c r="C496" s="37"/>
    </row>
    <row r="497">
      <c r="A497" s="35"/>
      <c r="B497" s="60"/>
      <c r="C497" s="37"/>
    </row>
    <row r="498">
      <c r="A498" s="35"/>
      <c r="B498" s="60"/>
      <c r="C498" s="37"/>
    </row>
    <row r="499">
      <c r="A499" s="35"/>
      <c r="B499" s="60"/>
      <c r="C499" s="37"/>
    </row>
    <row r="500">
      <c r="A500" s="35"/>
      <c r="B500" s="60"/>
      <c r="C500" s="37"/>
    </row>
    <row r="501">
      <c r="A501" s="35"/>
      <c r="B501" s="60"/>
      <c r="C501" s="37"/>
    </row>
    <row r="502">
      <c r="A502" s="35"/>
      <c r="B502" s="60"/>
      <c r="C502" s="37"/>
    </row>
    <row r="503">
      <c r="A503" s="35"/>
      <c r="B503" s="60"/>
      <c r="C503" s="37"/>
    </row>
    <row r="504">
      <c r="A504" s="35"/>
      <c r="B504" s="60"/>
      <c r="C504" s="37"/>
    </row>
    <row r="505">
      <c r="A505" s="35"/>
      <c r="B505" s="60"/>
      <c r="C505" s="37"/>
    </row>
    <row r="506">
      <c r="A506" s="35"/>
      <c r="B506" s="60"/>
      <c r="C506" s="37"/>
    </row>
    <row r="507">
      <c r="A507" s="35"/>
      <c r="B507" s="60"/>
      <c r="C507" s="37"/>
    </row>
    <row r="508">
      <c r="A508" s="35"/>
      <c r="B508" s="60"/>
      <c r="C508" s="37"/>
    </row>
    <row r="509">
      <c r="A509" s="35"/>
      <c r="B509" s="60"/>
      <c r="C509" s="37"/>
    </row>
    <row r="510">
      <c r="A510" s="35"/>
      <c r="B510" s="60"/>
      <c r="C510" s="37"/>
    </row>
    <row r="511">
      <c r="A511" s="35"/>
      <c r="B511" s="60"/>
      <c r="C511" s="37"/>
    </row>
    <row r="512">
      <c r="A512" s="35"/>
      <c r="B512" s="60"/>
      <c r="C512" s="37"/>
    </row>
    <row r="513">
      <c r="A513" s="35"/>
      <c r="B513" s="60"/>
      <c r="C513" s="37"/>
    </row>
    <row r="514">
      <c r="A514" s="35"/>
      <c r="B514" s="60"/>
      <c r="C514" s="37"/>
    </row>
    <row r="515">
      <c r="A515" s="35"/>
      <c r="B515" s="60"/>
      <c r="C515" s="37"/>
    </row>
    <row r="516">
      <c r="A516" s="35"/>
      <c r="B516" s="60"/>
      <c r="C516" s="37"/>
    </row>
    <row r="517">
      <c r="A517" s="35"/>
      <c r="B517" s="60"/>
      <c r="C517" s="37"/>
    </row>
    <row r="518">
      <c r="A518" s="35"/>
      <c r="B518" s="60"/>
      <c r="C518" s="37"/>
    </row>
    <row r="519">
      <c r="A519" s="35"/>
      <c r="B519" s="60"/>
      <c r="C519" s="37"/>
    </row>
    <row r="520">
      <c r="A520" s="35"/>
      <c r="B520" s="60"/>
      <c r="C520" s="37"/>
    </row>
    <row r="521">
      <c r="A521" s="35"/>
      <c r="B521" s="60"/>
      <c r="C521" s="37"/>
    </row>
    <row r="522">
      <c r="A522" s="35"/>
      <c r="B522" s="60"/>
      <c r="C522" s="37"/>
    </row>
    <row r="523">
      <c r="A523" s="35"/>
      <c r="B523" s="60"/>
      <c r="C523" s="37"/>
    </row>
    <row r="524">
      <c r="A524" s="35"/>
      <c r="B524" s="60"/>
      <c r="C524" s="37"/>
    </row>
    <row r="525">
      <c r="A525" s="35"/>
      <c r="B525" s="60"/>
      <c r="C525" s="37"/>
    </row>
    <row r="526">
      <c r="A526" s="35"/>
      <c r="B526" s="60"/>
      <c r="C526" s="37"/>
    </row>
    <row r="527">
      <c r="A527" s="35"/>
      <c r="B527" s="60"/>
      <c r="C527" s="37"/>
    </row>
    <row r="528">
      <c r="A528" s="35"/>
      <c r="B528" s="60"/>
      <c r="C528" s="37"/>
    </row>
    <row r="529">
      <c r="A529" s="35"/>
      <c r="B529" s="60"/>
      <c r="C529" s="37"/>
    </row>
    <row r="530">
      <c r="A530" s="35"/>
      <c r="B530" s="60"/>
      <c r="C530" s="37"/>
    </row>
    <row r="531">
      <c r="A531" s="35"/>
      <c r="B531" s="60"/>
      <c r="C531" s="37"/>
    </row>
    <row r="532">
      <c r="A532" s="35"/>
      <c r="B532" s="60"/>
      <c r="C532" s="37"/>
    </row>
    <row r="533">
      <c r="A533" s="35"/>
      <c r="B533" s="60"/>
      <c r="C533" s="37"/>
    </row>
    <row r="534">
      <c r="A534" s="35"/>
      <c r="B534" s="60"/>
      <c r="C534" s="37"/>
    </row>
    <row r="535">
      <c r="A535" s="35"/>
      <c r="B535" s="60"/>
      <c r="C535" s="37"/>
    </row>
    <row r="536">
      <c r="A536" s="35"/>
      <c r="B536" s="60"/>
      <c r="C536" s="37"/>
    </row>
    <row r="537">
      <c r="A537" s="35"/>
      <c r="B537" s="60"/>
      <c r="C537" s="37"/>
    </row>
    <row r="538">
      <c r="A538" s="35"/>
      <c r="B538" s="60"/>
      <c r="C538" s="37"/>
    </row>
    <row r="539">
      <c r="A539" s="35"/>
      <c r="B539" s="60"/>
      <c r="C539" s="37"/>
    </row>
    <row r="540">
      <c r="A540" s="35"/>
      <c r="B540" s="60"/>
      <c r="C540" s="37"/>
    </row>
    <row r="541">
      <c r="A541" s="35"/>
      <c r="B541" s="60"/>
      <c r="C541" s="37"/>
    </row>
    <row r="542">
      <c r="A542" s="35"/>
      <c r="B542" s="60"/>
      <c r="C542" s="37"/>
    </row>
    <row r="543">
      <c r="A543" s="35"/>
      <c r="B543" s="60"/>
      <c r="C543" s="37"/>
    </row>
    <row r="544">
      <c r="A544" s="35"/>
      <c r="B544" s="60"/>
      <c r="C544" s="37"/>
    </row>
    <row r="545">
      <c r="A545" s="35"/>
      <c r="B545" s="60"/>
      <c r="C545" s="37"/>
    </row>
    <row r="546">
      <c r="A546" s="35"/>
      <c r="B546" s="60"/>
      <c r="C546" s="37"/>
    </row>
    <row r="547">
      <c r="A547" s="35"/>
      <c r="B547" s="60"/>
      <c r="C547" s="37"/>
    </row>
    <row r="548">
      <c r="A548" s="35"/>
      <c r="B548" s="60"/>
      <c r="C548" s="37"/>
    </row>
    <row r="549">
      <c r="A549" s="35"/>
      <c r="B549" s="60"/>
      <c r="C549" s="37"/>
    </row>
    <row r="550">
      <c r="A550" s="35"/>
      <c r="B550" s="60"/>
      <c r="C550" s="37"/>
    </row>
    <row r="551">
      <c r="A551" s="35"/>
      <c r="B551" s="60"/>
      <c r="C551" s="37"/>
    </row>
    <row r="552">
      <c r="A552" s="35"/>
      <c r="B552" s="60"/>
      <c r="C552" s="37"/>
    </row>
    <row r="553">
      <c r="A553" s="35"/>
      <c r="B553" s="60"/>
      <c r="C553" s="37"/>
    </row>
    <row r="554">
      <c r="A554" s="35"/>
      <c r="B554" s="60"/>
      <c r="C554" s="37"/>
    </row>
    <row r="555">
      <c r="A555" s="35"/>
      <c r="B555" s="60"/>
      <c r="C555" s="37"/>
    </row>
    <row r="556">
      <c r="A556" s="35"/>
      <c r="B556" s="60"/>
      <c r="C556" s="37"/>
    </row>
    <row r="557">
      <c r="A557" s="35"/>
      <c r="B557" s="60"/>
      <c r="C557" s="37"/>
    </row>
    <row r="558">
      <c r="A558" s="35"/>
      <c r="B558" s="60"/>
      <c r="C558" s="37"/>
    </row>
    <row r="559">
      <c r="A559" s="35"/>
      <c r="B559" s="60"/>
      <c r="C559" s="37"/>
    </row>
    <row r="560">
      <c r="A560" s="35"/>
      <c r="B560" s="60"/>
      <c r="C560" s="37"/>
    </row>
    <row r="561">
      <c r="A561" s="35"/>
      <c r="B561" s="60"/>
      <c r="C561" s="37"/>
    </row>
    <row r="562">
      <c r="A562" s="35"/>
      <c r="B562" s="60"/>
      <c r="C562" s="37"/>
    </row>
    <row r="563">
      <c r="A563" s="35"/>
      <c r="B563" s="60"/>
      <c r="C563" s="37"/>
    </row>
    <row r="564">
      <c r="A564" s="35"/>
      <c r="B564" s="60"/>
      <c r="C564" s="37"/>
    </row>
    <row r="565">
      <c r="A565" s="35"/>
      <c r="B565" s="60"/>
      <c r="C565" s="37"/>
    </row>
    <row r="566">
      <c r="A566" s="35"/>
      <c r="B566" s="60"/>
      <c r="C566" s="37"/>
    </row>
    <row r="567">
      <c r="A567" s="35"/>
      <c r="B567" s="60"/>
      <c r="C567" s="37"/>
    </row>
    <row r="568">
      <c r="A568" s="35"/>
      <c r="B568" s="60"/>
      <c r="C568" s="37"/>
    </row>
    <row r="569">
      <c r="A569" s="35"/>
      <c r="B569" s="60"/>
      <c r="C569" s="37"/>
    </row>
    <row r="570">
      <c r="A570" s="35"/>
      <c r="B570" s="60"/>
      <c r="C570" s="37"/>
    </row>
    <row r="571">
      <c r="A571" s="35"/>
      <c r="B571" s="60"/>
      <c r="C571" s="37"/>
    </row>
    <row r="572">
      <c r="A572" s="35"/>
      <c r="B572" s="60"/>
      <c r="C572" s="37"/>
    </row>
    <row r="573">
      <c r="A573" s="35"/>
      <c r="B573" s="60"/>
      <c r="C573" s="37"/>
    </row>
    <row r="574">
      <c r="A574" s="35"/>
      <c r="B574" s="60"/>
      <c r="C574" s="37"/>
    </row>
    <row r="575">
      <c r="A575" s="35"/>
      <c r="B575" s="60"/>
      <c r="C575" s="37"/>
    </row>
    <row r="576">
      <c r="A576" s="35"/>
      <c r="B576" s="60"/>
      <c r="C576" s="37"/>
    </row>
    <row r="577">
      <c r="A577" s="35"/>
      <c r="B577" s="60"/>
      <c r="C577" s="37"/>
    </row>
    <row r="578">
      <c r="A578" s="35"/>
      <c r="B578" s="60"/>
      <c r="C578" s="37"/>
    </row>
    <row r="579">
      <c r="A579" s="35"/>
      <c r="B579" s="60"/>
      <c r="C579" s="37"/>
    </row>
    <row r="580">
      <c r="A580" s="35"/>
      <c r="B580" s="60"/>
      <c r="C580" s="37"/>
    </row>
    <row r="581">
      <c r="A581" s="35"/>
      <c r="B581" s="60"/>
      <c r="C581" s="37"/>
    </row>
    <row r="582">
      <c r="A582" s="35"/>
      <c r="B582" s="60"/>
      <c r="C582" s="37"/>
    </row>
    <row r="583">
      <c r="A583" s="35"/>
      <c r="B583" s="60"/>
      <c r="C583" s="37"/>
    </row>
    <row r="584">
      <c r="A584" s="35"/>
      <c r="B584" s="60"/>
      <c r="C584" s="37"/>
    </row>
    <row r="585">
      <c r="A585" s="35"/>
      <c r="B585" s="60"/>
      <c r="C585" s="37"/>
    </row>
    <row r="586">
      <c r="A586" s="35"/>
      <c r="B586" s="60"/>
      <c r="C586" s="37"/>
    </row>
    <row r="587">
      <c r="A587" s="35"/>
      <c r="B587" s="60"/>
      <c r="C587" s="37"/>
    </row>
    <row r="588">
      <c r="A588" s="35"/>
      <c r="B588" s="60"/>
      <c r="C588" s="37"/>
    </row>
    <row r="589">
      <c r="A589" s="35"/>
      <c r="B589" s="60"/>
      <c r="C589" s="37"/>
    </row>
    <row r="590">
      <c r="A590" s="35"/>
      <c r="B590" s="60"/>
      <c r="C590" s="37"/>
    </row>
    <row r="591">
      <c r="A591" s="35"/>
      <c r="B591" s="60"/>
      <c r="C591" s="37"/>
    </row>
    <row r="592">
      <c r="A592" s="35"/>
      <c r="B592" s="60"/>
      <c r="C592" s="37"/>
    </row>
    <row r="593">
      <c r="A593" s="35"/>
      <c r="B593" s="60"/>
      <c r="C593" s="37"/>
    </row>
    <row r="594">
      <c r="A594" s="35"/>
      <c r="B594" s="60"/>
      <c r="C594" s="37"/>
    </row>
    <row r="595">
      <c r="A595" s="35"/>
      <c r="B595" s="60"/>
      <c r="C595" s="37"/>
    </row>
    <row r="596">
      <c r="A596" s="35"/>
      <c r="B596" s="60"/>
      <c r="C596" s="37"/>
    </row>
    <row r="597">
      <c r="A597" s="35"/>
      <c r="B597" s="60"/>
      <c r="C597" s="37"/>
    </row>
    <row r="598">
      <c r="A598" s="35"/>
      <c r="B598" s="60"/>
      <c r="C598" s="37"/>
    </row>
    <row r="599">
      <c r="A599" s="35"/>
      <c r="B599" s="60"/>
      <c r="C599" s="37"/>
    </row>
    <row r="600">
      <c r="A600" s="35"/>
      <c r="B600" s="60"/>
      <c r="C600" s="37"/>
    </row>
    <row r="601">
      <c r="A601" s="35"/>
      <c r="B601" s="60"/>
      <c r="C601" s="37"/>
    </row>
    <row r="602">
      <c r="A602" s="35"/>
      <c r="B602" s="60"/>
      <c r="C602" s="37"/>
    </row>
    <row r="603">
      <c r="A603" s="35"/>
      <c r="B603" s="60"/>
      <c r="C603" s="37"/>
    </row>
    <row r="604">
      <c r="A604" s="35"/>
      <c r="B604" s="60"/>
      <c r="C604" s="37"/>
    </row>
    <row r="605">
      <c r="A605" s="35"/>
      <c r="B605" s="60"/>
      <c r="C605" s="37"/>
    </row>
    <row r="606">
      <c r="A606" s="35"/>
      <c r="B606" s="60"/>
      <c r="C606" s="37"/>
    </row>
    <row r="607">
      <c r="A607" s="35"/>
      <c r="B607" s="60"/>
      <c r="C607" s="37"/>
    </row>
    <row r="608">
      <c r="A608" s="35"/>
      <c r="B608" s="60"/>
      <c r="C608" s="37"/>
    </row>
    <row r="609">
      <c r="A609" s="35"/>
      <c r="B609" s="60"/>
      <c r="C609" s="37"/>
    </row>
    <row r="610">
      <c r="A610" s="35"/>
      <c r="B610" s="60"/>
      <c r="C610" s="37"/>
    </row>
    <row r="611">
      <c r="A611" s="35"/>
      <c r="B611" s="60"/>
      <c r="C611" s="37"/>
    </row>
    <row r="612">
      <c r="A612" s="35"/>
      <c r="B612" s="60"/>
      <c r="C612" s="37"/>
    </row>
    <row r="613">
      <c r="A613" s="35"/>
      <c r="B613" s="60"/>
      <c r="C613" s="37"/>
    </row>
    <row r="614">
      <c r="A614" s="35"/>
      <c r="B614" s="60"/>
      <c r="C614" s="37"/>
    </row>
    <row r="615">
      <c r="A615" s="35"/>
      <c r="B615" s="60"/>
      <c r="C615" s="37"/>
    </row>
    <row r="616">
      <c r="A616" s="35"/>
      <c r="B616" s="60"/>
      <c r="C616" s="37"/>
    </row>
    <row r="617">
      <c r="A617" s="35"/>
      <c r="B617" s="60"/>
      <c r="C617" s="37"/>
    </row>
    <row r="618">
      <c r="A618" s="35"/>
      <c r="B618" s="60"/>
      <c r="C618" s="37"/>
    </row>
    <row r="619">
      <c r="A619" s="35"/>
      <c r="B619" s="60"/>
      <c r="C619" s="37"/>
    </row>
    <row r="620">
      <c r="A620" s="35"/>
      <c r="B620" s="60"/>
      <c r="C620" s="37"/>
    </row>
    <row r="621">
      <c r="A621" s="35"/>
      <c r="B621" s="60"/>
      <c r="C621" s="37"/>
    </row>
    <row r="622">
      <c r="A622" s="35"/>
      <c r="B622" s="60"/>
      <c r="C622" s="37"/>
    </row>
    <row r="623">
      <c r="A623" s="35"/>
      <c r="B623" s="60"/>
      <c r="C623" s="37"/>
    </row>
    <row r="624">
      <c r="A624" s="35"/>
      <c r="B624" s="60"/>
      <c r="C624" s="37"/>
    </row>
    <row r="625">
      <c r="A625" s="35"/>
      <c r="B625" s="60"/>
      <c r="C625" s="37"/>
    </row>
    <row r="626">
      <c r="A626" s="35"/>
      <c r="B626" s="60"/>
      <c r="C626" s="37"/>
    </row>
    <row r="627">
      <c r="A627" s="35"/>
      <c r="B627" s="60"/>
      <c r="C627" s="37"/>
    </row>
    <row r="628">
      <c r="A628" s="35"/>
      <c r="B628" s="60"/>
      <c r="C628" s="37"/>
    </row>
    <row r="629">
      <c r="A629" s="35"/>
      <c r="B629" s="60"/>
      <c r="C629" s="37"/>
    </row>
    <row r="630">
      <c r="A630" s="35"/>
      <c r="B630" s="60"/>
      <c r="C630" s="37"/>
    </row>
    <row r="631">
      <c r="A631" s="35"/>
      <c r="B631" s="60"/>
      <c r="C631" s="37"/>
    </row>
    <row r="632">
      <c r="A632" s="35"/>
      <c r="B632" s="60"/>
      <c r="C632" s="37"/>
    </row>
    <row r="633">
      <c r="A633" s="35"/>
      <c r="B633" s="60"/>
      <c r="C633" s="37"/>
    </row>
    <row r="634">
      <c r="A634" s="35"/>
      <c r="B634" s="60"/>
      <c r="C634" s="37"/>
    </row>
    <row r="635">
      <c r="A635" s="35"/>
      <c r="B635" s="60"/>
      <c r="C635" s="37"/>
    </row>
    <row r="636">
      <c r="A636" s="35"/>
      <c r="B636" s="60"/>
      <c r="C636" s="37"/>
    </row>
    <row r="637">
      <c r="A637" s="35"/>
      <c r="B637" s="60"/>
      <c r="C637" s="37"/>
    </row>
    <row r="638">
      <c r="A638" s="35"/>
      <c r="B638" s="60"/>
      <c r="C638" s="37"/>
    </row>
    <row r="639">
      <c r="A639" s="35"/>
      <c r="B639" s="60"/>
      <c r="C639" s="37"/>
    </row>
    <row r="640">
      <c r="A640" s="35"/>
      <c r="B640" s="60"/>
      <c r="C640" s="37"/>
    </row>
    <row r="641">
      <c r="A641" s="35"/>
      <c r="B641" s="60"/>
      <c r="C641" s="37"/>
    </row>
    <row r="642">
      <c r="A642" s="35"/>
      <c r="B642" s="60"/>
      <c r="C642" s="37"/>
    </row>
    <row r="643">
      <c r="A643" s="35"/>
      <c r="B643" s="60"/>
      <c r="C643" s="37"/>
    </row>
    <row r="644">
      <c r="A644" s="35"/>
      <c r="B644" s="60"/>
      <c r="C644" s="37"/>
    </row>
    <row r="645">
      <c r="A645" s="35"/>
      <c r="B645" s="60"/>
      <c r="C645" s="37"/>
    </row>
    <row r="646">
      <c r="A646" s="35"/>
      <c r="B646" s="60"/>
      <c r="C646" s="37"/>
    </row>
    <row r="647">
      <c r="A647" s="35"/>
      <c r="B647" s="60"/>
      <c r="C647" s="37"/>
    </row>
    <row r="648">
      <c r="A648" s="35"/>
      <c r="B648" s="60"/>
      <c r="C648" s="37"/>
    </row>
    <row r="649">
      <c r="A649" s="35"/>
      <c r="B649" s="60"/>
      <c r="C649" s="37"/>
    </row>
    <row r="650">
      <c r="A650" s="35"/>
      <c r="B650" s="60"/>
      <c r="C650" s="37"/>
    </row>
    <row r="651">
      <c r="A651" s="35"/>
      <c r="B651" s="60"/>
      <c r="C651" s="37"/>
    </row>
    <row r="652">
      <c r="A652" s="35"/>
      <c r="B652" s="60"/>
      <c r="C652" s="37"/>
    </row>
    <row r="653">
      <c r="A653" s="35"/>
      <c r="B653" s="60"/>
      <c r="C653" s="37"/>
    </row>
    <row r="654">
      <c r="A654" s="35"/>
      <c r="B654" s="60"/>
      <c r="C654" s="37"/>
    </row>
    <row r="655">
      <c r="A655" s="35"/>
      <c r="B655" s="60"/>
      <c r="C655" s="37"/>
    </row>
    <row r="656">
      <c r="A656" s="35"/>
      <c r="B656" s="60"/>
      <c r="C656" s="37"/>
    </row>
    <row r="657">
      <c r="A657" s="35"/>
      <c r="B657" s="60"/>
      <c r="C657" s="37"/>
    </row>
    <row r="658">
      <c r="A658" s="35"/>
      <c r="B658" s="60"/>
      <c r="C658" s="37"/>
    </row>
    <row r="659">
      <c r="A659" s="35"/>
      <c r="B659" s="60"/>
      <c r="C659" s="37"/>
    </row>
    <row r="660">
      <c r="A660" s="35"/>
      <c r="B660" s="60"/>
      <c r="C660" s="37"/>
    </row>
    <row r="661">
      <c r="A661" s="35"/>
      <c r="B661" s="60"/>
      <c r="C661" s="37"/>
    </row>
    <row r="662">
      <c r="A662" s="35"/>
      <c r="B662" s="60"/>
      <c r="C662" s="37"/>
    </row>
    <row r="663">
      <c r="A663" s="35"/>
      <c r="B663" s="60"/>
      <c r="C663" s="37"/>
    </row>
    <row r="664">
      <c r="A664" s="35"/>
      <c r="B664" s="60"/>
      <c r="C664" s="37"/>
    </row>
    <row r="665">
      <c r="A665" s="35"/>
      <c r="B665" s="60"/>
      <c r="C665" s="37"/>
    </row>
    <row r="666">
      <c r="A666" s="35"/>
      <c r="B666" s="60"/>
      <c r="C666" s="37"/>
    </row>
    <row r="667">
      <c r="A667" s="35"/>
      <c r="B667" s="60"/>
      <c r="C667" s="37"/>
    </row>
    <row r="668">
      <c r="A668" s="35"/>
      <c r="B668" s="60"/>
      <c r="C668" s="37"/>
    </row>
    <row r="669">
      <c r="A669" s="35"/>
      <c r="B669" s="60"/>
      <c r="C669" s="37"/>
    </row>
    <row r="670">
      <c r="A670" s="35"/>
      <c r="B670" s="60"/>
      <c r="C670" s="37"/>
    </row>
    <row r="671">
      <c r="A671" s="35"/>
      <c r="B671" s="60"/>
      <c r="C671" s="37"/>
    </row>
    <row r="672">
      <c r="A672" s="35"/>
      <c r="B672" s="60"/>
      <c r="C672" s="37"/>
    </row>
    <row r="673">
      <c r="A673" s="35"/>
      <c r="B673" s="60"/>
      <c r="C673" s="37"/>
    </row>
    <row r="674">
      <c r="A674" s="35"/>
      <c r="B674" s="60"/>
      <c r="C674" s="37"/>
    </row>
    <row r="675">
      <c r="A675" s="35"/>
      <c r="B675" s="60"/>
      <c r="C675" s="37"/>
    </row>
    <row r="676">
      <c r="A676" s="35"/>
      <c r="B676" s="60"/>
      <c r="C676" s="37"/>
    </row>
    <row r="677">
      <c r="A677" s="35"/>
      <c r="B677" s="60"/>
      <c r="C677" s="37"/>
    </row>
    <row r="678">
      <c r="A678" s="35"/>
      <c r="B678" s="60"/>
      <c r="C678" s="37"/>
    </row>
    <row r="679">
      <c r="A679" s="35"/>
      <c r="B679" s="60"/>
      <c r="C679" s="37"/>
    </row>
    <row r="680">
      <c r="A680" s="35"/>
      <c r="B680" s="60"/>
      <c r="C680" s="37"/>
    </row>
    <row r="681">
      <c r="A681" s="35"/>
      <c r="B681" s="60"/>
      <c r="C681" s="37"/>
    </row>
    <row r="682">
      <c r="A682" s="35"/>
      <c r="B682" s="60"/>
      <c r="C682" s="37"/>
    </row>
    <row r="683">
      <c r="A683" s="35"/>
      <c r="B683" s="60"/>
      <c r="C683" s="37"/>
    </row>
    <row r="684">
      <c r="A684" s="35"/>
      <c r="B684" s="60"/>
      <c r="C684" s="37"/>
    </row>
    <row r="685">
      <c r="A685" s="35"/>
      <c r="B685" s="60"/>
      <c r="C685" s="37"/>
    </row>
    <row r="686">
      <c r="A686" s="35"/>
      <c r="B686" s="60"/>
      <c r="C686" s="37"/>
    </row>
    <row r="687">
      <c r="A687" s="35"/>
      <c r="B687" s="60"/>
      <c r="C687" s="37"/>
    </row>
    <row r="688">
      <c r="A688" s="35"/>
      <c r="B688" s="60"/>
      <c r="C688" s="37"/>
    </row>
    <row r="689">
      <c r="A689" s="35"/>
      <c r="B689" s="60"/>
      <c r="C689" s="37"/>
    </row>
    <row r="690">
      <c r="A690" s="35"/>
      <c r="B690" s="60"/>
      <c r="C690" s="37"/>
    </row>
    <row r="691">
      <c r="A691" s="35"/>
      <c r="B691" s="60"/>
      <c r="C691" s="37"/>
    </row>
    <row r="692">
      <c r="A692" s="35"/>
      <c r="B692" s="60"/>
      <c r="C692" s="37"/>
    </row>
    <row r="693">
      <c r="A693" s="35"/>
      <c r="B693" s="60"/>
      <c r="C693" s="37"/>
    </row>
    <row r="694">
      <c r="A694" s="35"/>
      <c r="B694" s="60"/>
      <c r="C694" s="37"/>
    </row>
    <row r="695">
      <c r="A695" s="35"/>
      <c r="B695" s="60"/>
      <c r="C695" s="37"/>
    </row>
    <row r="696">
      <c r="A696" s="35"/>
      <c r="B696" s="60"/>
      <c r="C696" s="37"/>
    </row>
    <row r="697">
      <c r="A697" s="35"/>
      <c r="B697" s="60"/>
      <c r="C697" s="37"/>
    </row>
    <row r="698">
      <c r="A698" s="35"/>
      <c r="B698" s="60"/>
      <c r="C698" s="37"/>
    </row>
    <row r="699">
      <c r="A699" s="35"/>
      <c r="B699" s="60"/>
      <c r="C699" s="37"/>
    </row>
    <row r="700">
      <c r="A700" s="35"/>
      <c r="B700" s="60"/>
      <c r="C700" s="37"/>
    </row>
    <row r="701">
      <c r="A701" s="35"/>
      <c r="B701" s="60"/>
      <c r="C701" s="37"/>
    </row>
    <row r="702">
      <c r="A702" s="35"/>
      <c r="B702" s="60"/>
      <c r="C702" s="37"/>
    </row>
    <row r="703">
      <c r="A703" s="35"/>
      <c r="B703" s="60"/>
      <c r="C703" s="37"/>
    </row>
    <row r="704">
      <c r="A704" s="35"/>
      <c r="B704" s="60"/>
      <c r="C704" s="37"/>
    </row>
    <row r="705">
      <c r="A705" s="35"/>
      <c r="B705" s="60"/>
      <c r="C705" s="37"/>
    </row>
    <row r="706">
      <c r="A706" s="35"/>
      <c r="B706" s="60"/>
      <c r="C706" s="37"/>
    </row>
    <row r="707">
      <c r="A707" s="35"/>
      <c r="B707" s="60"/>
      <c r="C707" s="37"/>
    </row>
    <row r="708">
      <c r="A708" s="35"/>
      <c r="B708" s="60"/>
      <c r="C708" s="37"/>
    </row>
    <row r="709">
      <c r="A709" s="35"/>
      <c r="B709" s="60"/>
      <c r="C709" s="37"/>
    </row>
    <row r="710">
      <c r="A710" s="35"/>
      <c r="B710" s="60"/>
      <c r="C710" s="37"/>
    </row>
    <row r="711">
      <c r="A711" s="35"/>
      <c r="B711" s="60"/>
      <c r="C711" s="37"/>
    </row>
    <row r="712">
      <c r="A712" s="35"/>
      <c r="B712" s="60"/>
      <c r="C712" s="37"/>
    </row>
    <row r="713">
      <c r="A713" s="35"/>
      <c r="B713" s="60"/>
      <c r="C713" s="37"/>
    </row>
    <row r="714">
      <c r="A714" s="35"/>
      <c r="B714" s="60"/>
      <c r="C714" s="37"/>
    </row>
    <row r="715">
      <c r="A715" s="35"/>
      <c r="B715" s="60"/>
      <c r="C715" s="37"/>
    </row>
    <row r="716">
      <c r="A716" s="35"/>
      <c r="B716" s="60"/>
      <c r="C716" s="37"/>
    </row>
    <row r="717">
      <c r="A717" s="35"/>
      <c r="B717" s="60"/>
      <c r="C717" s="37"/>
    </row>
    <row r="718">
      <c r="A718" s="35"/>
      <c r="B718" s="60"/>
      <c r="C718" s="37"/>
    </row>
    <row r="719">
      <c r="A719" s="35"/>
      <c r="B719" s="60"/>
      <c r="C719" s="37"/>
    </row>
    <row r="720">
      <c r="A720" s="35"/>
      <c r="B720" s="60"/>
      <c r="C720" s="37"/>
    </row>
    <row r="721">
      <c r="A721" s="35"/>
      <c r="B721" s="60"/>
      <c r="C721" s="37"/>
    </row>
    <row r="722">
      <c r="A722" s="35"/>
      <c r="B722" s="60"/>
      <c r="C722" s="37"/>
    </row>
    <row r="723">
      <c r="A723" s="35"/>
      <c r="B723" s="60"/>
      <c r="C723" s="37"/>
    </row>
    <row r="724">
      <c r="A724" s="35"/>
      <c r="B724" s="60"/>
      <c r="C724" s="37"/>
    </row>
    <row r="725">
      <c r="A725" s="35"/>
      <c r="B725" s="60"/>
      <c r="C725" s="37"/>
    </row>
    <row r="726">
      <c r="A726" s="35"/>
      <c r="B726" s="60"/>
      <c r="C726" s="37"/>
    </row>
    <row r="727">
      <c r="A727" s="35"/>
      <c r="B727" s="60"/>
      <c r="C727" s="37"/>
    </row>
    <row r="728">
      <c r="A728" s="35"/>
      <c r="B728" s="60"/>
      <c r="C728" s="37"/>
    </row>
    <row r="729">
      <c r="A729" s="35"/>
      <c r="B729" s="60"/>
      <c r="C729" s="37"/>
    </row>
    <row r="730">
      <c r="A730" s="35"/>
      <c r="B730" s="60"/>
      <c r="C730" s="37"/>
    </row>
    <row r="731">
      <c r="A731" s="35"/>
      <c r="B731" s="60"/>
      <c r="C731" s="37"/>
    </row>
    <row r="732">
      <c r="A732" s="35"/>
      <c r="B732" s="60"/>
      <c r="C732" s="37"/>
    </row>
    <row r="733">
      <c r="A733" s="35"/>
      <c r="B733" s="60"/>
      <c r="C733" s="37"/>
    </row>
    <row r="734">
      <c r="A734" s="35"/>
      <c r="B734" s="60"/>
      <c r="C734" s="37"/>
    </row>
    <row r="735">
      <c r="A735" s="35"/>
      <c r="B735" s="60"/>
      <c r="C735" s="37"/>
    </row>
    <row r="736">
      <c r="A736" s="35"/>
      <c r="B736" s="60"/>
      <c r="C736" s="37"/>
    </row>
    <row r="737">
      <c r="A737" s="35"/>
      <c r="B737" s="60"/>
      <c r="C737" s="37"/>
    </row>
    <row r="738">
      <c r="A738" s="35"/>
      <c r="B738" s="60"/>
      <c r="C738" s="37"/>
    </row>
    <row r="739">
      <c r="A739" s="35"/>
      <c r="B739" s="60"/>
      <c r="C739" s="37"/>
    </row>
    <row r="740">
      <c r="A740" s="35"/>
      <c r="B740" s="60"/>
      <c r="C740" s="37"/>
    </row>
    <row r="741">
      <c r="A741" s="35"/>
      <c r="B741" s="60"/>
      <c r="C741" s="37"/>
    </row>
    <row r="742">
      <c r="A742" s="35"/>
      <c r="B742" s="60"/>
      <c r="C742" s="37"/>
    </row>
    <row r="743">
      <c r="A743" s="35"/>
      <c r="B743" s="60"/>
      <c r="C743" s="37"/>
    </row>
    <row r="744">
      <c r="A744" s="35"/>
      <c r="B744" s="60"/>
      <c r="C744" s="37"/>
    </row>
    <row r="745">
      <c r="A745" s="35"/>
      <c r="B745" s="60"/>
      <c r="C745" s="37"/>
    </row>
    <row r="746">
      <c r="A746" s="35"/>
      <c r="B746" s="60"/>
      <c r="C746" s="37"/>
    </row>
    <row r="747">
      <c r="A747" s="35"/>
      <c r="B747" s="60"/>
      <c r="C747" s="37"/>
    </row>
    <row r="748">
      <c r="A748" s="35"/>
      <c r="B748" s="60"/>
      <c r="C748" s="37"/>
    </row>
    <row r="749">
      <c r="A749" s="35"/>
      <c r="B749" s="60"/>
      <c r="C749" s="37"/>
    </row>
    <row r="750">
      <c r="A750" s="35"/>
      <c r="B750" s="60"/>
      <c r="C750" s="37"/>
    </row>
    <row r="751">
      <c r="A751" s="35"/>
      <c r="B751" s="60"/>
      <c r="C751" s="37"/>
    </row>
    <row r="752">
      <c r="A752" s="35"/>
      <c r="B752" s="60"/>
      <c r="C752" s="37"/>
    </row>
    <row r="753">
      <c r="A753" s="35"/>
      <c r="B753" s="60"/>
      <c r="C753" s="37"/>
    </row>
    <row r="754">
      <c r="A754" s="35"/>
      <c r="B754" s="60"/>
      <c r="C754" s="37"/>
    </row>
    <row r="755">
      <c r="A755" s="35"/>
      <c r="B755" s="60"/>
      <c r="C755" s="37"/>
    </row>
    <row r="756">
      <c r="A756" s="35"/>
      <c r="B756" s="60"/>
      <c r="C756" s="37"/>
    </row>
    <row r="757">
      <c r="A757" s="35"/>
      <c r="B757" s="60"/>
      <c r="C757" s="37"/>
    </row>
    <row r="758">
      <c r="A758" s="35"/>
      <c r="B758" s="60"/>
      <c r="C758" s="37"/>
    </row>
    <row r="759">
      <c r="A759" s="35"/>
      <c r="B759" s="60"/>
      <c r="C759" s="37"/>
    </row>
    <row r="760">
      <c r="A760" s="35"/>
      <c r="B760" s="60"/>
      <c r="C760" s="37"/>
    </row>
    <row r="761">
      <c r="A761" s="35"/>
      <c r="B761" s="60"/>
      <c r="C761" s="37"/>
    </row>
    <row r="762">
      <c r="A762" s="35"/>
      <c r="B762" s="60"/>
      <c r="C762" s="37"/>
    </row>
    <row r="763">
      <c r="A763" s="35"/>
      <c r="B763" s="60"/>
      <c r="C763" s="37"/>
    </row>
    <row r="764">
      <c r="A764" s="35"/>
      <c r="B764" s="60"/>
      <c r="C764" s="37"/>
    </row>
    <row r="765">
      <c r="A765" s="35"/>
      <c r="B765" s="60"/>
      <c r="C765" s="37"/>
    </row>
    <row r="766">
      <c r="A766" s="35"/>
      <c r="B766" s="60"/>
      <c r="C766" s="37"/>
    </row>
    <row r="767">
      <c r="A767" s="35"/>
      <c r="B767" s="60"/>
      <c r="C767" s="37"/>
    </row>
    <row r="768">
      <c r="A768" s="35"/>
      <c r="B768" s="60"/>
      <c r="C768" s="37"/>
    </row>
    <row r="769">
      <c r="A769" s="35"/>
      <c r="B769" s="60"/>
      <c r="C769" s="37"/>
    </row>
    <row r="770">
      <c r="A770" s="35"/>
      <c r="B770" s="60"/>
      <c r="C770" s="37"/>
    </row>
    <row r="771">
      <c r="A771" s="35"/>
      <c r="B771" s="60"/>
      <c r="C771" s="37"/>
    </row>
    <row r="772">
      <c r="A772" s="35"/>
      <c r="B772" s="60"/>
      <c r="C772" s="37"/>
    </row>
    <row r="773">
      <c r="A773" s="35"/>
      <c r="B773" s="60"/>
      <c r="C773" s="37"/>
    </row>
    <row r="774">
      <c r="A774" s="35"/>
      <c r="B774" s="60"/>
      <c r="C774" s="37"/>
    </row>
    <row r="775">
      <c r="A775" s="35"/>
      <c r="B775" s="60"/>
      <c r="C775" s="37"/>
    </row>
    <row r="776">
      <c r="A776" s="35"/>
      <c r="B776" s="60"/>
      <c r="C776" s="37"/>
    </row>
    <row r="777">
      <c r="A777" s="35"/>
      <c r="B777" s="60"/>
      <c r="C777" s="37"/>
    </row>
    <row r="778">
      <c r="A778" s="35"/>
      <c r="B778" s="60"/>
      <c r="C778" s="37"/>
    </row>
    <row r="779">
      <c r="A779" s="35"/>
      <c r="B779" s="60"/>
      <c r="C779" s="37"/>
    </row>
    <row r="780">
      <c r="A780" s="35"/>
      <c r="B780" s="60"/>
      <c r="C780" s="37"/>
    </row>
    <row r="781">
      <c r="A781" s="35"/>
      <c r="B781" s="60"/>
      <c r="C781" s="37"/>
    </row>
    <row r="782">
      <c r="A782" s="35"/>
      <c r="B782" s="60"/>
      <c r="C782" s="37"/>
    </row>
    <row r="783">
      <c r="A783" s="35"/>
      <c r="B783" s="60"/>
      <c r="C783" s="37"/>
    </row>
    <row r="784">
      <c r="A784" s="35"/>
      <c r="B784" s="60"/>
      <c r="C784" s="37"/>
    </row>
    <row r="785">
      <c r="A785" s="35"/>
      <c r="B785" s="60"/>
      <c r="C785" s="37"/>
    </row>
    <row r="786">
      <c r="A786" s="35"/>
      <c r="B786" s="60"/>
      <c r="C786" s="37"/>
    </row>
    <row r="787">
      <c r="A787" s="35"/>
      <c r="B787" s="60"/>
      <c r="C787" s="37"/>
    </row>
    <row r="788">
      <c r="A788" s="35"/>
      <c r="B788" s="60"/>
      <c r="C788" s="37"/>
    </row>
    <row r="789">
      <c r="A789" s="35"/>
      <c r="B789" s="60"/>
      <c r="C789" s="37"/>
    </row>
    <row r="790">
      <c r="A790" s="35"/>
      <c r="B790" s="60"/>
      <c r="C790" s="37"/>
    </row>
    <row r="791">
      <c r="A791" s="35"/>
      <c r="B791" s="60"/>
      <c r="C791" s="37"/>
    </row>
    <row r="792">
      <c r="A792" s="35"/>
      <c r="B792" s="60"/>
      <c r="C792" s="37"/>
    </row>
    <row r="793">
      <c r="A793" s="35"/>
      <c r="B793" s="60"/>
      <c r="C793" s="37"/>
    </row>
    <row r="794">
      <c r="A794" s="35"/>
      <c r="B794" s="60"/>
      <c r="C794" s="37"/>
    </row>
    <row r="795">
      <c r="A795" s="35"/>
      <c r="B795" s="60"/>
      <c r="C795" s="37"/>
    </row>
    <row r="796">
      <c r="A796" s="35"/>
      <c r="B796" s="60"/>
      <c r="C796" s="37"/>
    </row>
    <row r="797">
      <c r="A797" s="35"/>
      <c r="B797" s="60"/>
      <c r="C797" s="37"/>
    </row>
    <row r="798">
      <c r="A798" s="35"/>
      <c r="B798" s="60"/>
      <c r="C798" s="37"/>
    </row>
    <row r="799">
      <c r="A799" s="35"/>
      <c r="B799" s="60"/>
      <c r="C799" s="37"/>
    </row>
    <row r="800">
      <c r="A800" s="35"/>
      <c r="B800" s="60"/>
      <c r="C800" s="37"/>
    </row>
    <row r="801">
      <c r="A801" s="35"/>
      <c r="B801" s="60"/>
      <c r="C801" s="37"/>
    </row>
    <row r="802">
      <c r="A802" s="35"/>
      <c r="B802" s="60"/>
      <c r="C802" s="37"/>
    </row>
    <row r="803">
      <c r="A803" s="35"/>
      <c r="B803" s="60"/>
      <c r="C803" s="37"/>
    </row>
    <row r="804">
      <c r="A804" s="35"/>
      <c r="B804" s="60"/>
      <c r="C804" s="37"/>
    </row>
    <row r="805">
      <c r="A805" s="35"/>
      <c r="B805" s="60"/>
      <c r="C805" s="37"/>
    </row>
    <row r="806">
      <c r="A806" s="35"/>
      <c r="B806" s="60"/>
      <c r="C806" s="37"/>
    </row>
    <row r="807">
      <c r="A807" s="35"/>
      <c r="B807" s="60"/>
      <c r="C807" s="37"/>
    </row>
    <row r="808">
      <c r="A808" s="35"/>
      <c r="B808" s="60"/>
      <c r="C808" s="37"/>
    </row>
    <row r="809">
      <c r="A809" s="35"/>
      <c r="B809" s="60"/>
      <c r="C809" s="37"/>
    </row>
    <row r="810">
      <c r="A810" s="35"/>
      <c r="B810" s="60"/>
      <c r="C810" s="37"/>
    </row>
    <row r="811">
      <c r="A811" s="35"/>
      <c r="B811" s="60"/>
      <c r="C811" s="37"/>
    </row>
    <row r="812">
      <c r="A812" s="35"/>
      <c r="B812" s="60"/>
      <c r="C812" s="37"/>
    </row>
    <row r="813">
      <c r="A813" s="35"/>
      <c r="B813" s="60"/>
      <c r="C813" s="37"/>
    </row>
    <row r="814">
      <c r="A814" s="35"/>
      <c r="B814" s="60"/>
      <c r="C814" s="37"/>
    </row>
    <row r="815">
      <c r="A815" s="35"/>
      <c r="B815" s="60"/>
      <c r="C815" s="37"/>
    </row>
    <row r="816">
      <c r="A816" s="35"/>
      <c r="B816" s="60"/>
      <c r="C816" s="37"/>
    </row>
    <row r="817">
      <c r="A817" s="35"/>
      <c r="B817" s="60"/>
      <c r="C817" s="37"/>
    </row>
    <row r="818">
      <c r="A818" s="35"/>
      <c r="B818" s="60"/>
      <c r="C818" s="37"/>
    </row>
    <row r="819">
      <c r="A819" s="35"/>
      <c r="B819" s="60"/>
      <c r="C819" s="37"/>
    </row>
    <row r="820">
      <c r="A820" s="35"/>
      <c r="B820" s="60"/>
      <c r="C820" s="37"/>
    </row>
    <row r="821">
      <c r="A821" s="35"/>
      <c r="B821" s="60"/>
      <c r="C821" s="37"/>
    </row>
    <row r="822">
      <c r="A822" s="35"/>
      <c r="B822" s="60"/>
      <c r="C822" s="37"/>
    </row>
    <row r="823">
      <c r="A823" s="35"/>
      <c r="B823" s="60"/>
      <c r="C823" s="37"/>
    </row>
    <row r="824">
      <c r="A824" s="35"/>
      <c r="B824" s="60"/>
      <c r="C824" s="37"/>
    </row>
    <row r="825">
      <c r="A825" s="35"/>
      <c r="B825" s="60"/>
      <c r="C825" s="37"/>
    </row>
    <row r="826">
      <c r="A826" s="35"/>
      <c r="B826" s="60"/>
      <c r="C826" s="37"/>
    </row>
    <row r="827">
      <c r="A827" s="35"/>
      <c r="B827" s="60"/>
      <c r="C827" s="37"/>
    </row>
    <row r="828">
      <c r="A828" s="35"/>
      <c r="B828" s="60"/>
      <c r="C828" s="37"/>
    </row>
    <row r="829">
      <c r="A829" s="35"/>
      <c r="B829" s="60"/>
      <c r="C829" s="37"/>
    </row>
    <row r="830">
      <c r="A830" s="35"/>
      <c r="B830" s="60"/>
      <c r="C830" s="37"/>
    </row>
    <row r="831">
      <c r="A831" s="35"/>
      <c r="B831" s="60"/>
      <c r="C831" s="37"/>
    </row>
    <row r="832">
      <c r="A832" s="35"/>
      <c r="B832" s="60"/>
      <c r="C832" s="37"/>
    </row>
    <row r="833">
      <c r="A833" s="35"/>
      <c r="B833" s="60"/>
      <c r="C833" s="37"/>
    </row>
    <row r="834">
      <c r="A834" s="35"/>
      <c r="B834" s="60"/>
      <c r="C834" s="37"/>
    </row>
    <row r="835">
      <c r="A835" s="35"/>
      <c r="B835" s="60"/>
      <c r="C835" s="37"/>
    </row>
    <row r="836">
      <c r="A836" s="35"/>
      <c r="B836" s="60"/>
      <c r="C836" s="37"/>
    </row>
    <row r="837">
      <c r="A837" s="35"/>
      <c r="B837" s="60"/>
      <c r="C837" s="37"/>
    </row>
    <row r="838">
      <c r="A838" s="35"/>
      <c r="B838" s="60"/>
      <c r="C838" s="37"/>
    </row>
    <row r="839">
      <c r="A839" s="35"/>
      <c r="B839" s="60"/>
      <c r="C839" s="37"/>
    </row>
    <row r="840">
      <c r="A840" s="35"/>
      <c r="B840" s="60"/>
      <c r="C840" s="37"/>
    </row>
    <row r="841">
      <c r="A841" s="35"/>
      <c r="B841" s="60"/>
      <c r="C841" s="37"/>
    </row>
    <row r="842">
      <c r="A842" s="35"/>
      <c r="B842" s="60"/>
      <c r="C842" s="37"/>
    </row>
    <row r="843">
      <c r="A843" s="35"/>
      <c r="B843" s="60"/>
      <c r="C843" s="37"/>
    </row>
    <row r="844">
      <c r="A844" s="35"/>
      <c r="B844" s="60"/>
      <c r="C844" s="37"/>
    </row>
    <row r="845">
      <c r="A845" s="35"/>
      <c r="B845" s="60"/>
      <c r="C845" s="37"/>
    </row>
    <row r="846">
      <c r="A846" s="35"/>
      <c r="B846" s="60"/>
      <c r="C846" s="37"/>
    </row>
    <row r="847">
      <c r="A847" s="35"/>
      <c r="B847" s="60"/>
      <c r="C847" s="37"/>
    </row>
    <row r="848">
      <c r="A848" s="35"/>
      <c r="B848" s="60"/>
      <c r="C848" s="37"/>
    </row>
    <row r="849">
      <c r="A849" s="35"/>
      <c r="B849" s="60"/>
      <c r="C849" s="37"/>
    </row>
    <row r="850">
      <c r="A850" s="35"/>
      <c r="B850" s="60"/>
      <c r="C850" s="37"/>
    </row>
    <row r="851">
      <c r="A851" s="35"/>
      <c r="B851" s="60"/>
      <c r="C851" s="37"/>
    </row>
    <row r="852">
      <c r="A852" s="35"/>
      <c r="B852" s="60"/>
      <c r="C852" s="37"/>
    </row>
    <row r="853">
      <c r="A853" s="35"/>
      <c r="B853" s="60"/>
      <c r="C853" s="37"/>
    </row>
    <row r="854">
      <c r="A854" s="35"/>
      <c r="B854" s="60"/>
      <c r="C854" s="37"/>
    </row>
    <row r="855">
      <c r="A855" s="35"/>
      <c r="B855" s="60"/>
      <c r="C855" s="37"/>
    </row>
    <row r="856">
      <c r="A856" s="35"/>
      <c r="B856" s="60"/>
      <c r="C856" s="37"/>
    </row>
    <row r="857">
      <c r="A857" s="35"/>
      <c r="B857" s="60"/>
      <c r="C857" s="37"/>
    </row>
    <row r="858">
      <c r="A858" s="35"/>
      <c r="B858" s="60"/>
      <c r="C858" s="37"/>
    </row>
    <row r="859">
      <c r="A859" s="35"/>
      <c r="B859" s="60"/>
      <c r="C859" s="37"/>
    </row>
    <row r="860">
      <c r="A860" s="35"/>
      <c r="B860" s="60"/>
      <c r="C860" s="37"/>
    </row>
    <row r="861">
      <c r="A861" s="35"/>
      <c r="B861" s="60"/>
      <c r="C861" s="37"/>
    </row>
    <row r="862">
      <c r="A862" s="35"/>
      <c r="B862" s="60"/>
      <c r="C862" s="37"/>
    </row>
    <row r="863">
      <c r="A863" s="35"/>
      <c r="B863" s="60"/>
      <c r="C863" s="37"/>
    </row>
    <row r="864">
      <c r="A864" s="35"/>
      <c r="B864" s="60"/>
      <c r="C864" s="37"/>
    </row>
    <row r="865">
      <c r="A865" s="35"/>
      <c r="B865" s="60"/>
      <c r="C865" s="37"/>
    </row>
    <row r="866">
      <c r="A866" s="35"/>
      <c r="B866" s="60"/>
      <c r="C866" s="37"/>
    </row>
    <row r="867">
      <c r="A867" s="35"/>
      <c r="B867" s="60"/>
      <c r="C867" s="37"/>
    </row>
    <row r="868">
      <c r="A868" s="35"/>
      <c r="B868" s="60"/>
      <c r="C868" s="37"/>
    </row>
    <row r="869">
      <c r="A869" s="35"/>
      <c r="B869" s="60"/>
      <c r="C869" s="37"/>
    </row>
    <row r="870">
      <c r="A870" s="35"/>
      <c r="B870" s="60"/>
      <c r="C870" s="37"/>
    </row>
    <row r="871">
      <c r="A871" s="35"/>
      <c r="B871" s="60"/>
      <c r="C871" s="37"/>
    </row>
    <row r="872">
      <c r="A872" s="35"/>
      <c r="B872" s="60"/>
      <c r="C872" s="37"/>
    </row>
    <row r="873">
      <c r="A873" s="35"/>
      <c r="B873" s="60"/>
      <c r="C873" s="37"/>
    </row>
    <row r="874">
      <c r="A874" s="35"/>
      <c r="B874" s="60"/>
      <c r="C874" s="37"/>
    </row>
    <row r="875">
      <c r="A875" s="35"/>
      <c r="B875" s="60"/>
      <c r="C875" s="37"/>
    </row>
    <row r="876">
      <c r="A876" s="35"/>
      <c r="B876" s="60"/>
      <c r="C876" s="37"/>
    </row>
    <row r="877">
      <c r="A877" s="35"/>
      <c r="B877" s="60"/>
      <c r="C877" s="37"/>
    </row>
    <row r="878">
      <c r="A878" s="35"/>
      <c r="B878" s="60"/>
      <c r="C878" s="37"/>
    </row>
    <row r="879">
      <c r="A879" s="35"/>
      <c r="B879" s="60"/>
      <c r="C879" s="37"/>
    </row>
    <row r="880">
      <c r="A880" s="35"/>
      <c r="B880" s="60"/>
      <c r="C880" s="37"/>
    </row>
    <row r="881">
      <c r="A881" s="35"/>
      <c r="B881" s="60"/>
      <c r="C881" s="37"/>
    </row>
    <row r="882">
      <c r="A882" s="35"/>
      <c r="B882" s="60"/>
      <c r="C882" s="37"/>
    </row>
    <row r="883">
      <c r="A883" s="35"/>
      <c r="B883" s="60"/>
      <c r="C883" s="37"/>
    </row>
    <row r="884">
      <c r="A884" s="35"/>
      <c r="B884" s="60"/>
      <c r="C884" s="37"/>
    </row>
    <row r="885">
      <c r="A885" s="35"/>
      <c r="B885" s="60"/>
      <c r="C885" s="37"/>
    </row>
    <row r="886">
      <c r="A886" s="35"/>
      <c r="B886" s="60"/>
      <c r="C886" s="37"/>
    </row>
    <row r="887">
      <c r="A887" s="35"/>
      <c r="B887" s="60"/>
      <c r="C887" s="37"/>
    </row>
    <row r="888">
      <c r="A888" s="35"/>
      <c r="B888" s="60"/>
      <c r="C888" s="37"/>
    </row>
    <row r="889">
      <c r="A889" s="35"/>
      <c r="B889" s="60"/>
      <c r="C889" s="37"/>
    </row>
    <row r="890">
      <c r="A890" s="35"/>
      <c r="B890" s="60"/>
      <c r="C890" s="37"/>
    </row>
    <row r="891">
      <c r="A891" s="35"/>
      <c r="B891" s="60"/>
      <c r="C891" s="37"/>
    </row>
    <row r="892">
      <c r="A892" s="35"/>
      <c r="B892" s="60"/>
      <c r="C892" s="37"/>
    </row>
    <row r="893">
      <c r="A893" s="35"/>
      <c r="B893" s="60"/>
      <c r="C893" s="37"/>
    </row>
    <row r="894">
      <c r="A894" s="35"/>
      <c r="B894" s="60"/>
      <c r="C894" s="37"/>
    </row>
    <row r="895">
      <c r="A895" s="35"/>
      <c r="B895" s="60"/>
      <c r="C895" s="37"/>
    </row>
    <row r="896">
      <c r="A896" s="35"/>
      <c r="B896" s="60"/>
      <c r="C896" s="37"/>
    </row>
    <row r="897">
      <c r="A897" s="35"/>
      <c r="B897" s="60"/>
      <c r="C897" s="37"/>
    </row>
    <row r="898">
      <c r="A898" s="35"/>
      <c r="B898" s="60"/>
      <c r="C898" s="37"/>
    </row>
    <row r="899">
      <c r="A899" s="35"/>
      <c r="B899" s="60"/>
      <c r="C899" s="37"/>
    </row>
    <row r="900">
      <c r="A900" s="35"/>
      <c r="B900" s="60"/>
      <c r="C900" s="37"/>
    </row>
    <row r="901">
      <c r="A901" s="35"/>
      <c r="B901" s="60"/>
      <c r="C901" s="37"/>
    </row>
    <row r="902">
      <c r="A902" s="35"/>
      <c r="B902" s="60"/>
      <c r="C902" s="37"/>
    </row>
    <row r="903">
      <c r="A903" s="35"/>
      <c r="B903" s="60"/>
      <c r="C903" s="37"/>
    </row>
    <row r="904">
      <c r="A904" s="35"/>
      <c r="B904" s="60"/>
      <c r="C904" s="37"/>
    </row>
    <row r="905">
      <c r="A905" s="35"/>
      <c r="B905" s="60"/>
      <c r="C905" s="37"/>
    </row>
    <row r="906">
      <c r="A906" s="35"/>
      <c r="B906" s="60"/>
      <c r="C906" s="37"/>
    </row>
    <row r="907">
      <c r="A907" s="35"/>
      <c r="B907" s="60"/>
      <c r="C907" s="37"/>
    </row>
    <row r="908">
      <c r="A908" s="35"/>
      <c r="B908" s="60"/>
      <c r="C908" s="37"/>
    </row>
    <row r="909">
      <c r="A909" s="35"/>
      <c r="B909" s="60"/>
      <c r="C909" s="37"/>
    </row>
    <row r="910">
      <c r="A910" s="35"/>
      <c r="B910" s="60"/>
      <c r="C910" s="37"/>
    </row>
    <row r="911">
      <c r="A911" s="35"/>
      <c r="B911" s="60"/>
      <c r="C911" s="37"/>
    </row>
    <row r="912">
      <c r="A912" s="35"/>
      <c r="B912" s="60"/>
      <c r="C912" s="37"/>
    </row>
    <row r="913">
      <c r="A913" s="35"/>
      <c r="B913" s="60"/>
      <c r="C913" s="37"/>
    </row>
    <row r="914">
      <c r="A914" s="35"/>
      <c r="B914" s="60"/>
      <c r="C914" s="37"/>
    </row>
    <row r="915">
      <c r="A915" s="35"/>
      <c r="B915" s="60"/>
      <c r="C915" s="37"/>
    </row>
    <row r="916">
      <c r="A916" s="35"/>
      <c r="B916" s="60"/>
      <c r="C916" s="37"/>
    </row>
    <row r="917">
      <c r="A917" s="35"/>
      <c r="B917" s="60"/>
      <c r="C917" s="37"/>
    </row>
    <row r="918">
      <c r="A918" s="35"/>
      <c r="B918" s="60"/>
      <c r="C918" s="37"/>
    </row>
    <row r="919">
      <c r="A919" s="35"/>
      <c r="B919" s="60"/>
      <c r="C919" s="37"/>
    </row>
    <row r="920">
      <c r="A920" s="35"/>
      <c r="B920" s="60"/>
      <c r="C920" s="37"/>
    </row>
    <row r="921">
      <c r="A921" s="35"/>
      <c r="B921" s="60"/>
      <c r="C921" s="37"/>
    </row>
    <row r="922">
      <c r="A922" s="35"/>
      <c r="B922" s="60"/>
      <c r="C922" s="37"/>
    </row>
    <row r="923">
      <c r="A923" s="35"/>
      <c r="B923" s="60"/>
      <c r="C923" s="37"/>
    </row>
    <row r="924">
      <c r="A924" s="35"/>
      <c r="B924" s="60"/>
      <c r="C924" s="37"/>
    </row>
    <row r="925">
      <c r="A925" s="35"/>
      <c r="B925" s="60"/>
      <c r="C925" s="37"/>
    </row>
    <row r="926">
      <c r="A926" s="35"/>
      <c r="B926" s="60"/>
      <c r="C926" s="37"/>
    </row>
    <row r="927">
      <c r="A927" s="35"/>
      <c r="B927" s="60"/>
      <c r="C927" s="37"/>
    </row>
    <row r="928">
      <c r="A928" s="35"/>
      <c r="B928" s="60"/>
      <c r="C928" s="37"/>
    </row>
    <row r="929">
      <c r="A929" s="35"/>
      <c r="B929" s="60"/>
      <c r="C929" s="37"/>
    </row>
    <row r="930">
      <c r="A930" s="35"/>
      <c r="B930" s="60"/>
      <c r="C930" s="37"/>
    </row>
    <row r="931">
      <c r="A931" s="35"/>
      <c r="B931" s="60"/>
      <c r="C931" s="37"/>
    </row>
    <row r="932">
      <c r="A932" s="35"/>
      <c r="B932" s="60"/>
      <c r="C932" s="37"/>
    </row>
    <row r="933">
      <c r="A933" s="35"/>
      <c r="B933" s="60"/>
      <c r="C933" s="37"/>
    </row>
    <row r="934">
      <c r="A934" s="35"/>
      <c r="B934" s="60"/>
      <c r="C934" s="37"/>
    </row>
    <row r="935">
      <c r="A935" s="35"/>
      <c r="B935" s="60"/>
      <c r="C935" s="37"/>
    </row>
    <row r="936">
      <c r="A936" s="35"/>
      <c r="B936" s="60"/>
      <c r="C936" s="37"/>
    </row>
    <row r="937">
      <c r="A937" s="35"/>
      <c r="B937" s="60"/>
      <c r="C937" s="37"/>
    </row>
    <row r="938">
      <c r="A938" s="35"/>
      <c r="B938" s="60"/>
      <c r="C938" s="37"/>
    </row>
    <row r="939">
      <c r="A939" s="35"/>
      <c r="B939" s="60"/>
      <c r="C939" s="37"/>
    </row>
    <row r="940">
      <c r="A940" s="35"/>
      <c r="B940" s="60"/>
      <c r="C940" s="37"/>
    </row>
    <row r="941">
      <c r="A941" s="35"/>
      <c r="B941" s="60"/>
      <c r="C941" s="37"/>
    </row>
    <row r="942">
      <c r="A942" s="35"/>
      <c r="B942" s="60"/>
      <c r="C942" s="37"/>
    </row>
    <row r="943">
      <c r="A943" s="35"/>
      <c r="B943" s="60"/>
      <c r="C943" s="37"/>
    </row>
    <row r="944">
      <c r="A944" s="35"/>
      <c r="B944" s="60"/>
      <c r="C944" s="37"/>
    </row>
    <row r="945">
      <c r="A945" s="35"/>
      <c r="B945" s="60"/>
      <c r="C945" s="37"/>
    </row>
    <row r="946">
      <c r="A946" s="35"/>
      <c r="B946" s="60"/>
      <c r="C946" s="37"/>
    </row>
    <row r="947">
      <c r="A947" s="35"/>
      <c r="B947" s="60"/>
      <c r="C947" s="37"/>
    </row>
    <row r="948">
      <c r="A948" s="35"/>
      <c r="B948" s="60"/>
      <c r="C948" s="37"/>
    </row>
    <row r="949">
      <c r="A949" s="35"/>
      <c r="B949" s="60"/>
      <c r="C949" s="37"/>
    </row>
    <row r="950">
      <c r="A950" s="35"/>
      <c r="B950" s="60"/>
      <c r="C950" s="37"/>
    </row>
    <row r="951">
      <c r="A951" s="35"/>
      <c r="B951" s="60"/>
      <c r="C951" s="37"/>
    </row>
    <row r="952">
      <c r="A952" s="35"/>
      <c r="B952" s="60"/>
      <c r="C952" s="37"/>
    </row>
    <row r="953">
      <c r="A953" s="35"/>
      <c r="B953" s="60"/>
      <c r="C953" s="37"/>
    </row>
    <row r="954">
      <c r="A954" s="35"/>
      <c r="B954" s="60"/>
      <c r="C954" s="37"/>
    </row>
    <row r="955">
      <c r="A955" s="35"/>
      <c r="B955" s="60"/>
      <c r="C955" s="37"/>
    </row>
    <row r="956">
      <c r="A956" s="35"/>
      <c r="B956" s="60"/>
      <c r="C956" s="37"/>
    </row>
    <row r="957">
      <c r="A957" s="35"/>
      <c r="B957" s="60"/>
      <c r="C957" s="37"/>
    </row>
    <row r="958">
      <c r="A958" s="35"/>
      <c r="B958" s="60"/>
      <c r="C958" s="37"/>
    </row>
    <row r="959">
      <c r="A959" s="35"/>
      <c r="B959" s="60"/>
      <c r="C959" s="37"/>
    </row>
    <row r="960">
      <c r="A960" s="35"/>
      <c r="B960" s="60"/>
      <c r="C960" s="37"/>
    </row>
    <row r="961">
      <c r="A961" s="35"/>
      <c r="B961" s="60"/>
      <c r="C961" s="37"/>
    </row>
    <row r="962">
      <c r="A962" s="35"/>
      <c r="B962" s="60"/>
      <c r="C962" s="37"/>
    </row>
    <row r="963">
      <c r="A963" s="35"/>
      <c r="B963" s="60"/>
      <c r="C963" s="37"/>
    </row>
    <row r="964">
      <c r="A964" s="35"/>
      <c r="B964" s="60"/>
      <c r="C964" s="37"/>
    </row>
    <row r="965">
      <c r="A965" s="35"/>
      <c r="B965" s="60"/>
      <c r="C965" s="37"/>
    </row>
    <row r="966">
      <c r="A966" s="35"/>
      <c r="B966" s="60"/>
      <c r="C966" s="37"/>
    </row>
    <row r="967">
      <c r="A967" s="35"/>
      <c r="B967" s="60"/>
      <c r="C967" s="37"/>
    </row>
    <row r="968">
      <c r="A968" s="35"/>
      <c r="B968" s="60"/>
      <c r="C968" s="37"/>
    </row>
    <row r="969">
      <c r="A969" s="35"/>
      <c r="B969" s="60"/>
      <c r="C969" s="37"/>
    </row>
    <row r="970">
      <c r="A970" s="35"/>
      <c r="B970" s="60"/>
      <c r="C970" s="37"/>
    </row>
    <row r="971">
      <c r="A971" s="35"/>
      <c r="B971" s="60"/>
      <c r="C971" s="37"/>
    </row>
    <row r="972">
      <c r="A972" s="35"/>
      <c r="B972" s="60"/>
      <c r="C972" s="37"/>
    </row>
    <row r="973">
      <c r="A973" s="35"/>
      <c r="B973" s="60"/>
      <c r="C973" s="37"/>
    </row>
    <row r="974">
      <c r="A974" s="35"/>
      <c r="B974" s="60"/>
      <c r="C974" s="37"/>
    </row>
    <row r="975">
      <c r="A975" s="35"/>
      <c r="B975" s="60"/>
      <c r="C975" s="37"/>
    </row>
    <row r="976">
      <c r="A976" s="35"/>
      <c r="B976" s="60"/>
      <c r="C976" s="37"/>
    </row>
    <row r="977">
      <c r="A977" s="35"/>
      <c r="B977" s="60"/>
      <c r="C977" s="37"/>
    </row>
    <row r="978">
      <c r="A978" s="35"/>
      <c r="B978" s="60"/>
      <c r="C978" s="37"/>
    </row>
    <row r="979">
      <c r="A979" s="35"/>
      <c r="B979" s="60"/>
      <c r="C979" s="37"/>
    </row>
    <row r="980">
      <c r="A980" s="35"/>
      <c r="B980" s="60"/>
      <c r="C980" s="37"/>
    </row>
    <row r="981">
      <c r="A981" s="35"/>
      <c r="B981" s="60"/>
      <c r="C981" s="37"/>
    </row>
    <row r="982">
      <c r="A982" s="35"/>
      <c r="B982" s="60"/>
      <c r="C982" s="37"/>
    </row>
    <row r="983">
      <c r="A983" s="35"/>
      <c r="B983" s="60"/>
      <c r="C983" s="37"/>
    </row>
    <row r="984">
      <c r="A984" s="35"/>
      <c r="B984" s="60"/>
      <c r="C984" s="37"/>
    </row>
    <row r="985">
      <c r="A985" s="35"/>
      <c r="B985" s="60"/>
      <c r="C985" s="37"/>
    </row>
    <row r="986">
      <c r="A986" s="35"/>
      <c r="B986" s="60"/>
      <c r="C986" s="37"/>
    </row>
    <row r="987">
      <c r="A987" s="35"/>
      <c r="B987" s="60"/>
      <c r="C987" s="37"/>
    </row>
    <row r="988">
      <c r="A988" s="35"/>
      <c r="B988" s="60"/>
      <c r="C988" s="37"/>
    </row>
    <row r="989">
      <c r="A989" s="35"/>
      <c r="B989" s="60"/>
      <c r="C989" s="37"/>
    </row>
    <row r="990">
      <c r="A990" s="35"/>
      <c r="B990" s="60"/>
      <c r="C990" s="37"/>
    </row>
    <row r="991">
      <c r="A991" s="35"/>
      <c r="B991" s="60"/>
      <c r="C991" s="37"/>
    </row>
    <row r="992">
      <c r="A992" s="35"/>
      <c r="B992" s="60"/>
      <c r="C992" s="37"/>
    </row>
    <row r="993">
      <c r="A993" s="35"/>
      <c r="B993" s="60"/>
      <c r="C993" s="37"/>
    </row>
    <row r="994">
      <c r="A994" s="35"/>
      <c r="B994" s="60"/>
      <c r="C994" s="37"/>
    </row>
    <row r="995">
      <c r="A995" s="35"/>
      <c r="B995" s="60"/>
      <c r="C995" s="37"/>
    </row>
    <row r="996">
      <c r="A996" s="35"/>
      <c r="B996" s="60"/>
      <c r="C996" s="37"/>
    </row>
    <row r="997">
      <c r="A997" s="35"/>
      <c r="B997" s="60"/>
      <c r="C997" s="37"/>
    </row>
    <row r="998">
      <c r="A998" s="35"/>
      <c r="B998" s="60"/>
      <c r="C998" s="37"/>
    </row>
    <row r="999">
      <c r="A999" s="35"/>
      <c r="B999" s="60"/>
      <c r="C999" s="37"/>
    </row>
    <row r="1000">
      <c r="A1000" s="35"/>
      <c r="B1000" s="60"/>
      <c r="C1000" s="37"/>
    </row>
  </sheetData>
  <mergeCells count="7">
    <mergeCell ref="B2:B6"/>
    <mergeCell ref="B8:B14"/>
    <mergeCell ref="B16:B23"/>
    <mergeCell ref="B24:B29"/>
    <mergeCell ref="B31:B37"/>
    <mergeCell ref="B39:B46"/>
    <mergeCell ref="B48:B5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61" t="s">
        <v>71</v>
      </c>
      <c r="C1" s="62" t="s">
        <v>75</v>
      </c>
    </row>
    <row r="2">
      <c r="A2" s="13" t="s">
        <v>76</v>
      </c>
      <c r="B2" s="29" t="s">
        <v>14</v>
      </c>
      <c r="C2" s="37"/>
    </row>
    <row r="3">
      <c r="A3" s="13" t="s">
        <v>16</v>
      </c>
      <c r="B3" s="14"/>
      <c r="C3" s="63">
        <v>10.016688996</v>
      </c>
    </row>
    <row r="4">
      <c r="A4" s="13" t="s">
        <v>17</v>
      </c>
      <c r="B4" s="14"/>
      <c r="C4" s="63">
        <v>14.482631826666667</v>
      </c>
    </row>
    <row r="5">
      <c r="A5" s="13" t="s">
        <v>18</v>
      </c>
      <c r="B5" s="14"/>
      <c r="C5" s="63">
        <v>7.291557470666667</v>
      </c>
    </row>
    <row r="6">
      <c r="A6" s="13" t="s">
        <v>19</v>
      </c>
      <c r="B6" s="17"/>
      <c r="C6" s="68">
        <v>4.566807993966667</v>
      </c>
    </row>
    <row r="7">
      <c r="A7" s="18"/>
      <c r="B7" s="19"/>
      <c r="C7" s="65"/>
    </row>
    <row r="8">
      <c r="A8" s="25" t="s">
        <v>28</v>
      </c>
      <c r="B8" s="66" t="s">
        <v>29</v>
      </c>
      <c r="C8" s="72">
        <v>10.831212102398544</v>
      </c>
    </row>
    <row r="9">
      <c r="A9" s="13" t="s">
        <v>30</v>
      </c>
      <c r="C9" s="63">
        <v>5.916353383333333</v>
      </c>
    </row>
    <row r="10">
      <c r="A10" s="18" t="s">
        <v>31</v>
      </c>
      <c r="C10" s="12">
        <v>23.277006330406373</v>
      </c>
    </row>
    <row r="11">
      <c r="A11" s="18" t="s">
        <v>32</v>
      </c>
      <c r="C11" s="12">
        <v>1.9797589574774874</v>
      </c>
    </row>
    <row r="12">
      <c r="A12" s="18" t="s">
        <v>33</v>
      </c>
      <c r="C12" s="12">
        <v>13.71057441326231</v>
      </c>
    </row>
    <row r="13">
      <c r="A13" s="18" t="s">
        <v>34</v>
      </c>
      <c r="C13" s="64">
        <v>1.4239914507079883</v>
      </c>
    </row>
    <row r="14">
      <c r="A14" s="18" t="s">
        <v>35</v>
      </c>
      <c r="B14" s="69"/>
      <c r="C14" s="65"/>
    </row>
    <row r="15">
      <c r="A15" s="18"/>
      <c r="B15" s="19"/>
      <c r="C15" s="65"/>
    </row>
    <row r="16">
      <c r="A16" s="13" t="s">
        <v>20</v>
      </c>
      <c r="B16" s="66" t="s">
        <v>21</v>
      </c>
      <c r="C16" s="12">
        <v>10.482485955271727</v>
      </c>
    </row>
    <row r="17">
      <c r="A17" s="13" t="s">
        <v>22</v>
      </c>
      <c r="C17" s="12">
        <v>12.454318936877076</v>
      </c>
    </row>
    <row r="18">
      <c r="A18" s="13" t="s">
        <v>23</v>
      </c>
      <c r="C18" s="12">
        <v>7.787659811006114</v>
      </c>
    </row>
    <row r="19">
      <c r="A19" s="13" t="s">
        <v>24</v>
      </c>
      <c r="C19" s="12">
        <v>3.2982964842334175</v>
      </c>
    </row>
    <row r="20">
      <c r="A20" s="13" t="s">
        <v>25</v>
      </c>
      <c r="C20" s="72">
        <v>5.908551787572919</v>
      </c>
    </row>
    <row r="21">
      <c r="A21" s="13" t="s">
        <v>26</v>
      </c>
      <c r="C21" s="63">
        <v>10.120148019666667</v>
      </c>
    </row>
    <row r="22">
      <c r="A22" s="13" t="s">
        <v>27</v>
      </c>
      <c r="C22" s="64">
        <v>10.18594263306195</v>
      </c>
    </row>
    <row r="23">
      <c r="A23" s="13"/>
      <c r="B23" s="69"/>
      <c r="C23" s="65"/>
    </row>
    <row r="24">
      <c r="A24" s="13" t="s">
        <v>36</v>
      </c>
      <c r="B24" s="74" t="s">
        <v>37</v>
      </c>
      <c r="C24" s="12">
        <v>31.190634923737196</v>
      </c>
    </row>
    <row r="25">
      <c r="A25" s="13" t="s">
        <v>38</v>
      </c>
      <c r="C25" s="12">
        <v>37.89130553978453</v>
      </c>
    </row>
    <row r="26">
      <c r="A26" s="13" t="s">
        <v>39</v>
      </c>
      <c r="C26" s="64">
        <v>58.16895046967257</v>
      </c>
    </row>
    <row r="27">
      <c r="A27" s="13" t="s">
        <v>40</v>
      </c>
      <c r="C27" s="65"/>
    </row>
    <row r="28">
      <c r="A28" s="13" t="s">
        <v>41</v>
      </c>
      <c r="C28" s="68">
        <v>31.62381906333333</v>
      </c>
    </row>
    <row r="29">
      <c r="A29" s="13" t="s">
        <v>42</v>
      </c>
      <c r="B29" s="69"/>
      <c r="C29" s="65"/>
    </row>
    <row r="30">
      <c r="A30" s="13"/>
      <c r="B30" s="19"/>
      <c r="C30" s="65"/>
    </row>
    <row r="31">
      <c r="A31" s="13" t="s">
        <v>43</v>
      </c>
      <c r="B31" s="74" t="s">
        <v>44</v>
      </c>
      <c r="C31" s="12">
        <v>23.031674208144796</v>
      </c>
    </row>
    <row r="32">
      <c r="A32" s="13" t="s">
        <v>45</v>
      </c>
      <c r="C32" s="72">
        <v>27.21420621683065</v>
      </c>
    </row>
    <row r="33">
      <c r="A33" s="13" t="s">
        <v>46</v>
      </c>
      <c r="C33" s="63">
        <v>40.65544154333333</v>
      </c>
    </row>
    <row r="34">
      <c r="A34" s="13" t="s">
        <v>48</v>
      </c>
      <c r="C34" s="12">
        <v>35.395462121019015</v>
      </c>
    </row>
    <row r="35">
      <c r="A35" s="13" t="s">
        <v>49</v>
      </c>
      <c r="C35" s="72">
        <v>51.17844882950869</v>
      </c>
    </row>
    <row r="36">
      <c r="A36" s="13" t="s">
        <v>50</v>
      </c>
      <c r="B36" s="69"/>
      <c r="C36" s="68">
        <v>34.712013755</v>
      </c>
    </row>
    <row r="37">
      <c r="A37" s="13"/>
      <c r="B37" s="19"/>
      <c r="C37" s="65"/>
    </row>
    <row r="38">
      <c r="A38" s="13" t="s">
        <v>51</v>
      </c>
      <c r="B38" s="76" t="s">
        <v>52</v>
      </c>
      <c r="C38" s="63">
        <v>0.9804863320666666</v>
      </c>
    </row>
    <row r="39">
      <c r="A39" s="13" t="s">
        <v>53</v>
      </c>
      <c r="B39" s="71"/>
      <c r="C39" s="68">
        <v>4.021995032333333</v>
      </c>
    </row>
    <row r="40">
      <c r="A40" s="13" t="s">
        <v>54</v>
      </c>
      <c r="B40" s="71"/>
      <c r="C40" s="65"/>
    </row>
    <row r="41">
      <c r="A41" s="13" t="s">
        <v>55</v>
      </c>
      <c r="B41" s="71"/>
      <c r="C41" s="68">
        <v>0.243902439</v>
      </c>
    </row>
    <row r="42">
      <c r="A42" s="25" t="s">
        <v>56</v>
      </c>
      <c r="B42" s="71"/>
      <c r="C42" s="65"/>
    </row>
    <row r="43">
      <c r="A43" s="13" t="s">
        <v>57</v>
      </c>
      <c r="B43" s="71"/>
      <c r="C43" s="64">
        <v>4.600456337719145</v>
      </c>
    </row>
    <row r="44">
      <c r="A44" s="13" t="s">
        <v>58</v>
      </c>
      <c r="B44" s="71"/>
      <c r="C44" s="65"/>
    </row>
    <row r="45">
      <c r="A45" s="13" t="s">
        <v>59</v>
      </c>
      <c r="B45" s="73"/>
      <c r="C45" s="65"/>
    </row>
    <row r="46">
      <c r="A46" s="13"/>
      <c r="B46" s="19"/>
      <c r="C46" s="65"/>
    </row>
    <row r="47">
      <c r="A47" s="13" t="s">
        <v>60</v>
      </c>
      <c r="B47" s="29" t="s">
        <v>61</v>
      </c>
      <c r="C47" s="65"/>
    </row>
    <row r="48">
      <c r="A48" s="13" t="s">
        <v>62</v>
      </c>
      <c r="B48" s="14"/>
      <c r="C48" s="12">
        <v>8.809606856345606</v>
      </c>
    </row>
    <row r="49">
      <c r="A49" s="13" t="s">
        <v>63</v>
      </c>
      <c r="B49" s="14"/>
      <c r="C49" s="64">
        <v>11.173173625335211</v>
      </c>
    </row>
    <row r="50">
      <c r="A50" s="13" t="s">
        <v>64</v>
      </c>
      <c r="B50" s="14"/>
      <c r="C50" s="65"/>
    </row>
    <row r="51">
      <c r="A51" s="13" t="s">
        <v>65</v>
      </c>
      <c r="B51" s="14"/>
      <c r="C51" s="12">
        <v>4.111706064167864</v>
      </c>
    </row>
    <row r="52">
      <c r="A52" s="13" t="s">
        <v>66</v>
      </c>
      <c r="B52" s="17"/>
      <c r="C52" s="64">
        <v>3.2635852443958613</v>
      </c>
    </row>
    <row r="53">
      <c r="A53" s="35"/>
      <c r="B53" s="60"/>
      <c r="C53" s="37"/>
    </row>
    <row r="54">
      <c r="A54" s="35"/>
      <c r="B54" s="60"/>
      <c r="C54" s="37"/>
    </row>
    <row r="55">
      <c r="A55" s="35"/>
      <c r="B55" s="60"/>
      <c r="C55" s="37"/>
    </row>
    <row r="56">
      <c r="A56" s="35"/>
      <c r="B56" s="60"/>
      <c r="C56" s="37"/>
    </row>
    <row r="57">
      <c r="A57" s="35"/>
      <c r="B57" s="60"/>
      <c r="C57" s="37"/>
    </row>
    <row r="58">
      <c r="A58" s="35"/>
      <c r="B58" s="60"/>
      <c r="C58" s="37"/>
    </row>
    <row r="59">
      <c r="A59" s="35"/>
      <c r="B59" s="60"/>
      <c r="C59" s="37"/>
    </row>
    <row r="60">
      <c r="A60" s="35"/>
      <c r="B60" s="60"/>
      <c r="C60" s="37"/>
    </row>
    <row r="61">
      <c r="A61" s="35"/>
      <c r="B61" s="60"/>
      <c r="C61" s="37"/>
    </row>
    <row r="62">
      <c r="A62" s="35"/>
      <c r="B62" s="60"/>
      <c r="C62" s="37"/>
    </row>
    <row r="63">
      <c r="A63" s="35"/>
      <c r="B63" s="60"/>
      <c r="C63" s="37"/>
    </row>
    <row r="64">
      <c r="A64" s="35"/>
      <c r="B64" s="60"/>
      <c r="C64" s="37"/>
    </row>
    <row r="65">
      <c r="A65" s="35"/>
      <c r="B65" s="60"/>
      <c r="C65" s="37"/>
    </row>
    <row r="66">
      <c r="A66" s="35"/>
      <c r="B66" s="60"/>
      <c r="C66" s="37"/>
    </row>
    <row r="67">
      <c r="A67" s="35"/>
      <c r="B67" s="60"/>
      <c r="C67" s="37"/>
    </row>
    <row r="68">
      <c r="A68" s="35"/>
      <c r="B68" s="60"/>
      <c r="C68" s="37"/>
    </row>
    <row r="69">
      <c r="A69" s="35"/>
      <c r="B69" s="60"/>
      <c r="C69" s="37"/>
    </row>
    <row r="70">
      <c r="A70" s="35"/>
      <c r="B70" s="60"/>
      <c r="C70" s="37"/>
    </row>
    <row r="71">
      <c r="A71" s="35"/>
      <c r="B71" s="60"/>
      <c r="C71" s="37"/>
    </row>
    <row r="72">
      <c r="A72" s="35"/>
      <c r="B72" s="60"/>
      <c r="C72" s="37"/>
    </row>
    <row r="73">
      <c r="A73" s="35"/>
      <c r="B73" s="60"/>
      <c r="C73" s="37"/>
    </row>
    <row r="74">
      <c r="A74" s="35"/>
      <c r="B74" s="60"/>
      <c r="C74" s="37"/>
    </row>
    <row r="75">
      <c r="A75" s="35"/>
      <c r="B75" s="60"/>
      <c r="C75" s="37"/>
    </row>
    <row r="76">
      <c r="A76" s="35"/>
      <c r="B76" s="60"/>
      <c r="C76" s="37"/>
    </row>
    <row r="77">
      <c r="A77" s="35"/>
      <c r="B77" s="60"/>
      <c r="C77" s="37"/>
    </row>
    <row r="78">
      <c r="A78" s="35"/>
      <c r="B78" s="60"/>
      <c r="C78" s="37"/>
    </row>
    <row r="79">
      <c r="A79" s="35"/>
      <c r="B79" s="60"/>
      <c r="C79" s="37"/>
    </row>
    <row r="80">
      <c r="A80" s="35"/>
      <c r="B80" s="60"/>
      <c r="C80" s="37"/>
    </row>
    <row r="81">
      <c r="A81" s="35"/>
      <c r="B81" s="60"/>
      <c r="C81" s="37"/>
    </row>
    <row r="82">
      <c r="A82" s="35"/>
      <c r="B82" s="60"/>
      <c r="C82" s="37"/>
    </row>
    <row r="83">
      <c r="A83" s="35"/>
      <c r="B83" s="60"/>
      <c r="C83" s="37"/>
    </row>
    <row r="84">
      <c r="A84" s="35"/>
      <c r="B84" s="60"/>
      <c r="C84" s="37"/>
    </row>
    <row r="85">
      <c r="A85" s="35"/>
      <c r="B85" s="60"/>
      <c r="C85" s="37"/>
    </row>
    <row r="86">
      <c r="A86" s="35"/>
      <c r="B86" s="60"/>
      <c r="C86" s="37"/>
    </row>
    <row r="87">
      <c r="A87" s="35"/>
      <c r="B87" s="60"/>
      <c r="C87" s="37"/>
    </row>
    <row r="88">
      <c r="A88" s="35"/>
      <c r="B88" s="60"/>
      <c r="C88" s="37"/>
    </row>
    <row r="89">
      <c r="A89" s="35"/>
      <c r="B89" s="60"/>
      <c r="C89" s="37"/>
    </row>
    <row r="90">
      <c r="A90" s="35"/>
      <c r="B90" s="60"/>
      <c r="C90" s="37"/>
    </row>
    <row r="91">
      <c r="A91" s="35"/>
      <c r="B91" s="60"/>
      <c r="C91" s="37"/>
    </row>
    <row r="92">
      <c r="A92" s="35"/>
      <c r="B92" s="60"/>
      <c r="C92" s="37"/>
    </row>
    <row r="93">
      <c r="A93" s="35"/>
      <c r="B93" s="60"/>
      <c r="C93" s="37"/>
    </row>
    <row r="94">
      <c r="A94" s="35"/>
      <c r="B94" s="60"/>
      <c r="C94" s="37"/>
    </row>
    <row r="95">
      <c r="A95" s="35"/>
      <c r="B95" s="60"/>
      <c r="C95" s="37"/>
    </row>
    <row r="96">
      <c r="A96" s="35"/>
      <c r="B96" s="60"/>
      <c r="C96" s="37"/>
    </row>
    <row r="97">
      <c r="A97" s="35"/>
      <c r="B97" s="60"/>
      <c r="C97" s="37"/>
    </row>
    <row r="98">
      <c r="A98" s="35"/>
      <c r="B98" s="60"/>
      <c r="C98" s="37"/>
    </row>
    <row r="99">
      <c r="A99" s="35"/>
      <c r="B99" s="60"/>
      <c r="C99" s="37"/>
    </row>
    <row r="100">
      <c r="A100" s="35"/>
      <c r="B100" s="60"/>
      <c r="C100" s="37"/>
    </row>
    <row r="101">
      <c r="A101" s="35"/>
      <c r="B101" s="60"/>
      <c r="C101" s="37"/>
    </row>
    <row r="102">
      <c r="A102" s="35"/>
      <c r="B102" s="60"/>
      <c r="C102" s="37"/>
    </row>
    <row r="103">
      <c r="A103" s="35"/>
      <c r="B103" s="60"/>
      <c r="C103" s="37"/>
    </row>
    <row r="104">
      <c r="A104" s="35"/>
      <c r="B104" s="60"/>
      <c r="C104" s="37"/>
    </row>
    <row r="105">
      <c r="A105" s="35"/>
      <c r="B105" s="60"/>
      <c r="C105" s="37"/>
    </row>
    <row r="106">
      <c r="A106" s="35"/>
      <c r="B106" s="60"/>
      <c r="C106" s="37"/>
    </row>
    <row r="107">
      <c r="A107" s="35"/>
      <c r="B107" s="60"/>
      <c r="C107" s="37"/>
    </row>
    <row r="108">
      <c r="A108" s="35"/>
      <c r="B108" s="60"/>
      <c r="C108" s="37"/>
    </row>
    <row r="109">
      <c r="A109" s="35"/>
      <c r="B109" s="60"/>
      <c r="C109" s="37"/>
    </row>
    <row r="110">
      <c r="A110" s="35"/>
      <c r="B110" s="60"/>
      <c r="C110" s="37"/>
    </row>
    <row r="111">
      <c r="A111" s="35"/>
      <c r="B111" s="60"/>
      <c r="C111" s="37"/>
    </row>
    <row r="112">
      <c r="A112" s="35"/>
      <c r="B112" s="60"/>
      <c r="C112" s="37"/>
    </row>
    <row r="113">
      <c r="A113" s="35"/>
      <c r="B113" s="60"/>
      <c r="C113" s="37"/>
    </row>
    <row r="114">
      <c r="A114" s="35"/>
      <c r="B114" s="60"/>
      <c r="C114" s="37"/>
    </row>
    <row r="115">
      <c r="A115" s="35"/>
      <c r="B115" s="60"/>
      <c r="C115" s="37"/>
    </row>
    <row r="116">
      <c r="A116" s="35"/>
      <c r="B116" s="60"/>
      <c r="C116" s="37"/>
    </row>
    <row r="117">
      <c r="A117" s="35"/>
      <c r="B117" s="60"/>
      <c r="C117" s="37"/>
    </row>
    <row r="118">
      <c r="A118" s="35"/>
      <c r="B118" s="60"/>
      <c r="C118" s="37"/>
    </row>
    <row r="119">
      <c r="A119" s="35"/>
      <c r="B119" s="60"/>
      <c r="C119" s="37"/>
    </row>
    <row r="120">
      <c r="A120" s="35"/>
      <c r="B120" s="60"/>
      <c r="C120" s="37"/>
    </row>
    <row r="121">
      <c r="A121" s="35"/>
      <c r="B121" s="60"/>
      <c r="C121" s="37"/>
    </row>
    <row r="122">
      <c r="A122" s="35"/>
      <c r="B122" s="60"/>
      <c r="C122" s="37"/>
    </row>
    <row r="123">
      <c r="A123" s="35"/>
      <c r="B123" s="60"/>
      <c r="C123" s="37"/>
    </row>
    <row r="124">
      <c r="A124" s="35"/>
      <c r="B124" s="60"/>
      <c r="C124" s="37"/>
    </row>
    <row r="125">
      <c r="A125" s="35"/>
      <c r="B125" s="60"/>
      <c r="C125" s="37"/>
    </row>
    <row r="126">
      <c r="A126" s="35"/>
      <c r="B126" s="60"/>
      <c r="C126" s="37"/>
    </row>
    <row r="127">
      <c r="A127" s="35"/>
      <c r="B127" s="60"/>
      <c r="C127" s="37"/>
    </row>
    <row r="128">
      <c r="A128" s="35"/>
      <c r="B128" s="60"/>
      <c r="C128" s="37"/>
    </row>
    <row r="129">
      <c r="A129" s="35"/>
      <c r="B129" s="60"/>
      <c r="C129" s="37"/>
    </row>
    <row r="130">
      <c r="A130" s="35"/>
      <c r="B130" s="60"/>
      <c r="C130" s="37"/>
    </row>
    <row r="131">
      <c r="A131" s="35"/>
      <c r="B131" s="60"/>
      <c r="C131" s="37"/>
    </row>
    <row r="132">
      <c r="A132" s="35"/>
      <c r="B132" s="60"/>
      <c r="C132" s="37"/>
    </row>
    <row r="133">
      <c r="A133" s="35"/>
      <c r="B133" s="60"/>
      <c r="C133" s="37"/>
    </row>
    <row r="134">
      <c r="A134" s="35"/>
      <c r="B134" s="60"/>
      <c r="C134" s="37"/>
    </row>
    <row r="135">
      <c r="A135" s="35"/>
      <c r="B135" s="60"/>
      <c r="C135" s="37"/>
    </row>
    <row r="136">
      <c r="A136" s="35"/>
      <c r="B136" s="60"/>
      <c r="C136" s="37"/>
    </row>
    <row r="137">
      <c r="A137" s="35"/>
      <c r="B137" s="60"/>
      <c r="C137" s="37"/>
    </row>
    <row r="138">
      <c r="A138" s="35"/>
      <c r="B138" s="60"/>
      <c r="C138" s="37"/>
    </row>
    <row r="139">
      <c r="A139" s="35"/>
      <c r="B139" s="60"/>
      <c r="C139" s="37"/>
    </row>
    <row r="140">
      <c r="A140" s="35"/>
      <c r="B140" s="60"/>
      <c r="C140" s="37"/>
    </row>
    <row r="141">
      <c r="A141" s="35"/>
      <c r="B141" s="60"/>
      <c r="C141" s="37"/>
    </row>
    <row r="142">
      <c r="A142" s="35"/>
      <c r="B142" s="60"/>
      <c r="C142" s="37"/>
    </row>
    <row r="143">
      <c r="A143" s="35"/>
      <c r="B143" s="60"/>
      <c r="C143" s="37"/>
    </row>
    <row r="144">
      <c r="A144" s="35"/>
      <c r="B144" s="60"/>
      <c r="C144" s="37"/>
    </row>
    <row r="145">
      <c r="A145" s="35"/>
      <c r="B145" s="60"/>
      <c r="C145" s="37"/>
    </row>
    <row r="146">
      <c r="A146" s="35"/>
      <c r="B146" s="60"/>
      <c r="C146" s="37"/>
    </row>
    <row r="147">
      <c r="A147" s="35"/>
      <c r="B147" s="60"/>
      <c r="C147" s="37"/>
    </row>
    <row r="148">
      <c r="A148" s="35"/>
      <c r="B148" s="60"/>
      <c r="C148" s="37"/>
    </row>
    <row r="149">
      <c r="A149" s="35"/>
      <c r="B149" s="60"/>
      <c r="C149" s="37"/>
    </row>
    <row r="150">
      <c r="A150" s="35"/>
      <c r="B150" s="60"/>
      <c r="C150" s="37"/>
    </row>
    <row r="151">
      <c r="A151" s="35"/>
      <c r="B151" s="60"/>
      <c r="C151" s="37"/>
    </row>
    <row r="152">
      <c r="A152" s="35"/>
      <c r="B152" s="60"/>
      <c r="C152" s="37"/>
    </row>
    <row r="153">
      <c r="A153" s="35"/>
      <c r="B153" s="60"/>
      <c r="C153" s="37"/>
    </row>
    <row r="154">
      <c r="A154" s="35"/>
      <c r="B154" s="60"/>
      <c r="C154" s="37"/>
    </row>
    <row r="155">
      <c r="A155" s="35"/>
      <c r="B155" s="60"/>
      <c r="C155" s="37"/>
    </row>
    <row r="156">
      <c r="A156" s="35"/>
      <c r="B156" s="60"/>
      <c r="C156" s="37"/>
    </row>
    <row r="157">
      <c r="A157" s="35"/>
      <c r="B157" s="60"/>
      <c r="C157" s="37"/>
    </row>
    <row r="158">
      <c r="A158" s="35"/>
      <c r="B158" s="60"/>
      <c r="C158" s="37"/>
    </row>
    <row r="159">
      <c r="A159" s="35"/>
      <c r="B159" s="60"/>
      <c r="C159" s="37"/>
    </row>
    <row r="160">
      <c r="A160" s="35"/>
      <c r="B160" s="60"/>
      <c r="C160" s="37"/>
    </row>
    <row r="161">
      <c r="A161" s="35"/>
      <c r="B161" s="60"/>
      <c r="C161" s="37"/>
    </row>
    <row r="162">
      <c r="A162" s="35"/>
      <c r="B162" s="60"/>
      <c r="C162" s="37"/>
    </row>
    <row r="163">
      <c r="A163" s="35"/>
      <c r="B163" s="60"/>
      <c r="C163" s="37"/>
    </row>
    <row r="164">
      <c r="A164" s="35"/>
      <c r="B164" s="60"/>
      <c r="C164" s="37"/>
    </row>
    <row r="165">
      <c r="A165" s="35"/>
      <c r="B165" s="60"/>
      <c r="C165" s="37"/>
    </row>
    <row r="166">
      <c r="A166" s="35"/>
      <c r="B166" s="60"/>
      <c r="C166" s="37"/>
    </row>
    <row r="167">
      <c r="A167" s="35"/>
      <c r="B167" s="60"/>
      <c r="C167" s="37"/>
    </row>
    <row r="168">
      <c r="A168" s="35"/>
      <c r="B168" s="60"/>
      <c r="C168" s="37"/>
    </row>
    <row r="169">
      <c r="A169" s="35"/>
      <c r="B169" s="60"/>
      <c r="C169" s="37"/>
    </row>
    <row r="170">
      <c r="A170" s="35"/>
      <c r="B170" s="60"/>
      <c r="C170" s="37"/>
    </row>
    <row r="171">
      <c r="A171" s="35"/>
      <c r="B171" s="60"/>
      <c r="C171" s="37"/>
    </row>
    <row r="172">
      <c r="A172" s="35"/>
      <c r="B172" s="60"/>
      <c r="C172" s="37"/>
    </row>
    <row r="173">
      <c r="A173" s="35"/>
      <c r="B173" s="60"/>
      <c r="C173" s="37"/>
    </row>
    <row r="174">
      <c r="A174" s="35"/>
      <c r="B174" s="60"/>
      <c r="C174" s="37"/>
    </row>
    <row r="175">
      <c r="A175" s="35"/>
      <c r="B175" s="60"/>
      <c r="C175" s="37"/>
    </row>
    <row r="176">
      <c r="A176" s="35"/>
      <c r="B176" s="60"/>
      <c r="C176" s="37"/>
    </row>
    <row r="177">
      <c r="A177" s="35"/>
      <c r="B177" s="60"/>
      <c r="C177" s="37"/>
    </row>
    <row r="178">
      <c r="A178" s="35"/>
      <c r="B178" s="60"/>
      <c r="C178" s="37"/>
    </row>
    <row r="179">
      <c r="A179" s="35"/>
      <c r="B179" s="60"/>
      <c r="C179" s="37"/>
    </row>
    <row r="180">
      <c r="A180" s="35"/>
      <c r="B180" s="60"/>
      <c r="C180" s="37"/>
    </row>
    <row r="181">
      <c r="A181" s="35"/>
      <c r="B181" s="60"/>
      <c r="C181" s="37"/>
    </row>
    <row r="182">
      <c r="A182" s="35"/>
      <c r="B182" s="60"/>
      <c r="C182" s="37"/>
    </row>
    <row r="183">
      <c r="A183" s="35"/>
      <c r="B183" s="60"/>
      <c r="C183" s="37"/>
    </row>
    <row r="184">
      <c r="A184" s="35"/>
      <c r="B184" s="60"/>
      <c r="C184" s="37"/>
    </row>
    <row r="185">
      <c r="A185" s="35"/>
      <c r="B185" s="60"/>
      <c r="C185" s="37"/>
    </row>
    <row r="186">
      <c r="A186" s="35"/>
      <c r="B186" s="60"/>
      <c r="C186" s="37"/>
    </row>
    <row r="187">
      <c r="A187" s="35"/>
      <c r="B187" s="60"/>
      <c r="C187" s="37"/>
    </row>
    <row r="188">
      <c r="A188" s="35"/>
      <c r="B188" s="60"/>
      <c r="C188" s="37"/>
    </row>
    <row r="189">
      <c r="A189" s="35"/>
      <c r="B189" s="60"/>
      <c r="C189" s="37"/>
    </row>
    <row r="190">
      <c r="A190" s="35"/>
      <c r="B190" s="60"/>
      <c r="C190" s="37"/>
    </row>
    <row r="191">
      <c r="A191" s="35"/>
      <c r="B191" s="60"/>
      <c r="C191" s="37"/>
    </row>
    <row r="192">
      <c r="A192" s="35"/>
      <c r="B192" s="60"/>
      <c r="C192" s="37"/>
    </row>
    <row r="193">
      <c r="A193" s="35"/>
      <c r="B193" s="60"/>
      <c r="C193" s="37"/>
    </row>
    <row r="194">
      <c r="A194" s="35"/>
      <c r="B194" s="60"/>
      <c r="C194" s="37"/>
    </row>
    <row r="195">
      <c r="A195" s="35"/>
      <c r="B195" s="60"/>
      <c r="C195" s="37"/>
    </row>
    <row r="196">
      <c r="A196" s="35"/>
      <c r="B196" s="60"/>
      <c r="C196" s="37"/>
    </row>
    <row r="197">
      <c r="A197" s="35"/>
      <c r="B197" s="60"/>
      <c r="C197" s="37"/>
    </row>
    <row r="198">
      <c r="A198" s="35"/>
      <c r="B198" s="60"/>
      <c r="C198" s="37"/>
    </row>
    <row r="199">
      <c r="A199" s="35"/>
      <c r="B199" s="60"/>
      <c r="C199" s="37"/>
    </row>
    <row r="200">
      <c r="A200" s="35"/>
      <c r="B200" s="60"/>
      <c r="C200" s="37"/>
    </row>
    <row r="201">
      <c r="A201" s="35"/>
      <c r="B201" s="60"/>
      <c r="C201" s="37"/>
    </row>
    <row r="202">
      <c r="A202" s="35"/>
      <c r="B202" s="60"/>
      <c r="C202" s="37"/>
    </row>
    <row r="203">
      <c r="A203" s="35"/>
      <c r="B203" s="60"/>
      <c r="C203" s="37"/>
    </row>
    <row r="204">
      <c r="A204" s="35"/>
      <c r="B204" s="60"/>
      <c r="C204" s="37"/>
    </row>
    <row r="205">
      <c r="A205" s="35"/>
      <c r="B205" s="60"/>
      <c r="C205" s="37"/>
    </row>
    <row r="206">
      <c r="A206" s="35"/>
      <c r="B206" s="60"/>
      <c r="C206" s="37"/>
    </row>
    <row r="207">
      <c r="A207" s="35"/>
      <c r="B207" s="60"/>
      <c r="C207" s="37"/>
    </row>
    <row r="208">
      <c r="A208" s="35"/>
      <c r="B208" s="60"/>
      <c r="C208" s="37"/>
    </row>
    <row r="209">
      <c r="A209" s="35"/>
      <c r="B209" s="60"/>
      <c r="C209" s="37"/>
    </row>
    <row r="210">
      <c r="A210" s="35"/>
      <c r="B210" s="60"/>
      <c r="C210" s="37"/>
    </row>
    <row r="211">
      <c r="A211" s="35"/>
      <c r="B211" s="60"/>
      <c r="C211" s="37"/>
    </row>
    <row r="212">
      <c r="A212" s="35"/>
      <c r="B212" s="60"/>
      <c r="C212" s="37"/>
    </row>
    <row r="213">
      <c r="A213" s="35"/>
      <c r="B213" s="60"/>
      <c r="C213" s="37"/>
    </row>
    <row r="214">
      <c r="A214" s="35"/>
      <c r="B214" s="60"/>
      <c r="C214" s="37"/>
    </row>
    <row r="215">
      <c r="A215" s="35"/>
      <c r="B215" s="60"/>
      <c r="C215" s="37"/>
    </row>
    <row r="216">
      <c r="A216" s="35"/>
      <c r="B216" s="60"/>
      <c r="C216" s="37"/>
    </row>
    <row r="217">
      <c r="A217" s="35"/>
      <c r="B217" s="60"/>
      <c r="C217" s="37"/>
    </row>
    <row r="218">
      <c r="A218" s="35"/>
      <c r="B218" s="60"/>
      <c r="C218" s="37"/>
    </row>
    <row r="219">
      <c r="A219" s="35"/>
      <c r="B219" s="60"/>
      <c r="C219" s="37"/>
    </row>
    <row r="220">
      <c r="A220" s="35"/>
      <c r="B220" s="60"/>
      <c r="C220" s="37"/>
    </row>
    <row r="221">
      <c r="A221" s="35"/>
      <c r="B221" s="60"/>
      <c r="C221" s="37"/>
    </row>
    <row r="222">
      <c r="A222" s="35"/>
      <c r="B222" s="60"/>
      <c r="C222" s="37"/>
    </row>
    <row r="223">
      <c r="A223" s="35"/>
      <c r="B223" s="60"/>
      <c r="C223" s="37"/>
    </row>
    <row r="224">
      <c r="A224" s="35"/>
      <c r="B224" s="60"/>
      <c r="C224" s="37"/>
    </row>
    <row r="225">
      <c r="A225" s="35"/>
      <c r="B225" s="60"/>
      <c r="C225" s="37"/>
    </row>
    <row r="226">
      <c r="A226" s="35"/>
      <c r="B226" s="60"/>
      <c r="C226" s="37"/>
    </row>
    <row r="227">
      <c r="A227" s="35"/>
      <c r="B227" s="60"/>
      <c r="C227" s="37"/>
    </row>
    <row r="228">
      <c r="A228" s="35"/>
      <c r="B228" s="60"/>
      <c r="C228" s="37"/>
    </row>
    <row r="229">
      <c r="A229" s="35"/>
      <c r="B229" s="60"/>
      <c r="C229" s="37"/>
    </row>
    <row r="230">
      <c r="A230" s="35"/>
      <c r="B230" s="60"/>
      <c r="C230" s="37"/>
    </row>
    <row r="231">
      <c r="A231" s="35"/>
      <c r="B231" s="60"/>
      <c r="C231" s="37"/>
    </row>
    <row r="232">
      <c r="A232" s="35"/>
      <c r="B232" s="60"/>
      <c r="C232" s="37"/>
    </row>
    <row r="233">
      <c r="A233" s="35"/>
      <c r="B233" s="60"/>
      <c r="C233" s="37"/>
    </row>
    <row r="234">
      <c r="A234" s="35"/>
      <c r="B234" s="60"/>
      <c r="C234" s="37"/>
    </row>
    <row r="235">
      <c r="A235" s="35"/>
      <c r="B235" s="60"/>
      <c r="C235" s="37"/>
    </row>
    <row r="236">
      <c r="A236" s="35"/>
      <c r="B236" s="60"/>
      <c r="C236" s="37"/>
    </row>
    <row r="237">
      <c r="A237" s="35"/>
      <c r="B237" s="60"/>
      <c r="C237" s="37"/>
    </row>
    <row r="238">
      <c r="A238" s="35"/>
      <c r="B238" s="60"/>
      <c r="C238" s="37"/>
    </row>
    <row r="239">
      <c r="A239" s="35"/>
      <c r="B239" s="60"/>
      <c r="C239" s="37"/>
    </row>
    <row r="240">
      <c r="A240" s="35"/>
      <c r="B240" s="60"/>
      <c r="C240" s="37"/>
    </row>
    <row r="241">
      <c r="A241" s="35"/>
      <c r="B241" s="60"/>
      <c r="C241" s="37"/>
    </row>
    <row r="242">
      <c r="A242" s="35"/>
      <c r="B242" s="60"/>
      <c r="C242" s="37"/>
    </row>
    <row r="243">
      <c r="A243" s="35"/>
      <c r="B243" s="60"/>
      <c r="C243" s="37"/>
    </row>
    <row r="244">
      <c r="A244" s="35"/>
      <c r="B244" s="60"/>
      <c r="C244" s="37"/>
    </row>
    <row r="245">
      <c r="A245" s="35"/>
      <c r="B245" s="60"/>
      <c r="C245" s="37"/>
    </row>
    <row r="246">
      <c r="A246" s="35"/>
      <c r="B246" s="60"/>
      <c r="C246" s="37"/>
    </row>
    <row r="247">
      <c r="A247" s="35"/>
      <c r="B247" s="60"/>
      <c r="C247" s="37"/>
    </row>
    <row r="248">
      <c r="A248" s="35"/>
      <c r="B248" s="60"/>
      <c r="C248" s="37"/>
    </row>
    <row r="249">
      <c r="A249" s="35"/>
      <c r="B249" s="60"/>
      <c r="C249" s="37"/>
    </row>
    <row r="250">
      <c r="A250" s="35"/>
      <c r="B250" s="60"/>
      <c r="C250" s="37"/>
    </row>
    <row r="251">
      <c r="A251" s="35"/>
      <c r="B251" s="60"/>
      <c r="C251" s="37"/>
    </row>
    <row r="252">
      <c r="A252" s="35"/>
      <c r="B252" s="60"/>
      <c r="C252" s="37"/>
    </row>
    <row r="253">
      <c r="A253" s="35"/>
      <c r="B253" s="60"/>
      <c r="C253" s="37"/>
    </row>
    <row r="254">
      <c r="A254" s="35"/>
      <c r="B254" s="60"/>
      <c r="C254" s="37"/>
    </row>
    <row r="255">
      <c r="A255" s="35"/>
      <c r="B255" s="60"/>
      <c r="C255" s="37"/>
    </row>
    <row r="256">
      <c r="A256" s="35"/>
      <c r="B256" s="60"/>
      <c r="C256" s="37"/>
    </row>
    <row r="257">
      <c r="A257" s="35"/>
      <c r="B257" s="60"/>
      <c r="C257" s="37"/>
    </row>
    <row r="258">
      <c r="A258" s="35"/>
      <c r="B258" s="60"/>
      <c r="C258" s="37"/>
    </row>
    <row r="259">
      <c r="A259" s="35"/>
      <c r="B259" s="60"/>
      <c r="C259" s="37"/>
    </row>
    <row r="260">
      <c r="A260" s="35"/>
      <c r="B260" s="60"/>
      <c r="C260" s="37"/>
    </row>
    <row r="261">
      <c r="A261" s="35"/>
      <c r="B261" s="60"/>
      <c r="C261" s="37"/>
    </row>
    <row r="262">
      <c r="A262" s="35"/>
      <c r="B262" s="60"/>
      <c r="C262" s="37"/>
    </row>
    <row r="263">
      <c r="A263" s="35"/>
      <c r="B263" s="60"/>
      <c r="C263" s="37"/>
    </row>
    <row r="264">
      <c r="A264" s="35"/>
      <c r="B264" s="60"/>
      <c r="C264" s="37"/>
    </row>
    <row r="265">
      <c r="A265" s="35"/>
      <c r="B265" s="60"/>
      <c r="C265" s="37"/>
    </row>
    <row r="266">
      <c r="A266" s="35"/>
      <c r="B266" s="60"/>
      <c r="C266" s="37"/>
    </row>
    <row r="267">
      <c r="A267" s="35"/>
      <c r="B267" s="60"/>
      <c r="C267" s="37"/>
    </row>
    <row r="268">
      <c r="A268" s="35"/>
      <c r="B268" s="60"/>
      <c r="C268" s="37"/>
    </row>
    <row r="269">
      <c r="A269" s="35"/>
      <c r="B269" s="60"/>
      <c r="C269" s="37"/>
    </row>
    <row r="270">
      <c r="A270" s="35"/>
      <c r="B270" s="60"/>
      <c r="C270" s="37"/>
    </row>
    <row r="271">
      <c r="A271" s="35"/>
      <c r="B271" s="60"/>
      <c r="C271" s="37"/>
    </row>
    <row r="272">
      <c r="A272" s="35"/>
      <c r="B272" s="60"/>
      <c r="C272" s="37"/>
    </row>
    <row r="273">
      <c r="A273" s="35"/>
      <c r="B273" s="60"/>
      <c r="C273" s="37"/>
    </row>
    <row r="274">
      <c r="A274" s="35"/>
      <c r="B274" s="60"/>
      <c r="C274" s="37"/>
    </row>
    <row r="275">
      <c r="A275" s="35"/>
      <c r="B275" s="60"/>
      <c r="C275" s="37"/>
    </row>
    <row r="276">
      <c r="A276" s="35"/>
      <c r="B276" s="60"/>
      <c r="C276" s="37"/>
    </row>
    <row r="277">
      <c r="A277" s="35"/>
      <c r="B277" s="60"/>
      <c r="C277" s="37"/>
    </row>
    <row r="278">
      <c r="A278" s="35"/>
      <c r="B278" s="60"/>
      <c r="C278" s="37"/>
    </row>
    <row r="279">
      <c r="A279" s="35"/>
      <c r="B279" s="60"/>
      <c r="C279" s="37"/>
    </row>
    <row r="280">
      <c r="A280" s="35"/>
      <c r="B280" s="60"/>
      <c r="C280" s="37"/>
    </row>
    <row r="281">
      <c r="A281" s="35"/>
      <c r="B281" s="60"/>
      <c r="C281" s="37"/>
    </row>
    <row r="282">
      <c r="A282" s="35"/>
      <c r="B282" s="60"/>
      <c r="C282" s="37"/>
    </row>
    <row r="283">
      <c r="A283" s="35"/>
      <c r="B283" s="60"/>
      <c r="C283" s="37"/>
    </row>
    <row r="284">
      <c r="A284" s="35"/>
      <c r="B284" s="60"/>
      <c r="C284" s="37"/>
    </row>
    <row r="285">
      <c r="A285" s="35"/>
      <c r="B285" s="60"/>
      <c r="C285" s="37"/>
    </row>
    <row r="286">
      <c r="A286" s="35"/>
      <c r="B286" s="60"/>
      <c r="C286" s="37"/>
    </row>
    <row r="287">
      <c r="A287" s="35"/>
      <c r="B287" s="60"/>
      <c r="C287" s="37"/>
    </row>
    <row r="288">
      <c r="A288" s="35"/>
      <c r="B288" s="60"/>
      <c r="C288" s="37"/>
    </row>
    <row r="289">
      <c r="A289" s="35"/>
      <c r="B289" s="60"/>
      <c r="C289" s="37"/>
    </row>
    <row r="290">
      <c r="A290" s="35"/>
      <c r="B290" s="60"/>
      <c r="C290" s="37"/>
    </row>
    <row r="291">
      <c r="A291" s="35"/>
      <c r="B291" s="60"/>
      <c r="C291" s="37"/>
    </row>
    <row r="292">
      <c r="A292" s="35"/>
      <c r="B292" s="60"/>
      <c r="C292" s="37"/>
    </row>
    <row r="293">
      <c r="A293" s="35"/>
      <c r="B293" s="60"/>
      <c r="C293" s="37"/>
    </row>
    <row r="294">
      <c r="A294" s="35"/>
      <c r="B294" s="60"/>
      <c r="C294" s="37"/>
    </row>
    <row r="295">
      <c r="A295" s="35"/>
      <c r="B295" s="60"/>
      <c r="C295" s="37"/>
    </row>
    <row r="296">
      <c r="A296" s="35"/>
      <c r="B296" s="60"/>
      <c r="C296" s="37"/>
    </row>
    <row r="297">
      <c r="A297" s="35"/>
      <c r="B297" s="60"/>
      <c r="C297" s="37"/>
    </row>
    <row r="298">
      <c r="A298" s="35"/>
      <c r="B298" s="60"/>
      <c r="C298" s="37"/>
    </row>
    <row r="299">
      <c r="A299" s="35"/>
      <c r="B299" s="60"/>
      <c r="C299" s="37"/>
    </row>
    <row r="300">
      <c r="A300" s="35"/>
      <c r="B300" s="60"/>
      <c r="C300" s="37"/>
    </row>
    <row r="301">
      <c r="A301" s="35"/>
      <c r="B301" s="60"/>
      <c r="C301" s="37"/>
    </row>
    <row r="302">
      <c r="A302" s="35"/>
      <c r="B302" s="60"/>
      <c r="C302" s="37"/>
    </row>
    <row r="303">
      <c r="A303" s="35"/>
      <c r="B303" s="60"/>
      <c r="C303" s="37"/>
    </row>
    <row r="304">
      <c r="A304" s="35"/>
      <c r="B304" s="60"/>
      <c r="C304" s="37"/>
    </row>
    <row r="305">
      <c r="A305" s="35"/>
      <c r="B305" s="60"/>
      <c r="C305" s="37"/>
    </row>
    <row r="306">
      <c r="A306" s="35"/>
      <c r="B306" s="60"/>
      <c r="C306" s="37"/>
    </row>
    <row r="307">
      <c r="A307" s="35"/>
      <c r="B307" s="60"/>
      <c r="C307" s="37"/>
    </row>
    <row r="308">
      <c r="A308" s="35"/>
      <c r="B308" s="60"/>
      <c r="C308" s="37"/>
    </row>
    <row r="309">
      <c r="A309" s="35"/>
      <c r="B309" s="60"/>
      <c r="C309" s="37"/>
    </row>
    <row r="310">
      <c r="A310" s="35"/>
      <c r="B310" s="60"/>
      <c r="C310" s="37"/>
    </row>
    <row r="311">
      <c r="A311" s="35"/>
      <c r="B311" s="60"/>
      <c r="C311" s="37"/>
    </row>
    <row r="312">
      <c r="A312" s="35"/>
      <c r="B312" s="60"/>
      <c r="C312" s="37"/>
    </row>
    <row r="313">
      <c r="A313" s="35"/>
      <c r="B313" s="60"/>
      <c r="C313" s="37"/>
    </row>
    <row r="314">
      <c r="A314" s="35"/>
      <c r="B314" s="60"/>
      <c r="C314" s="37"/>
    </row>
    <row r="315">
      <c r="A315" s="35"/>
      <c r="B315" s="60"/>
      <c r="C315" s="37"/>
    </row>
    <row r="316">
      <c r="A316" s="35"/>
      <c r="B316" s="60"/>
      <c r="C316" s="37"/>
    </row>
    <row r="317">
      <c r="A317" s="35"/>
      <c r="B317" s="60"/>
      <c r="C317" s="37"/>
    </row>
    <row r="318">
      <c r="A318" s="35"/>
      <c r="B318" s="60"/>
      <c r="C318" s="37"/>
    </row>
    <row r="319">
      <c r="A319" s="35"/>
      <c r="B319" s="60"/>
      <c r="C319" s="37"/>
    </row>
    <row r="320">
      <c r="A320" s="35"/>
      <c r="B320" s="60"/>
      <c r="C320" s="37"/>
    </row>
    <row r="321">
      <c r="A321" s="35"/>
      <c r="B321" s="60"/>
      <c r="C321" s="37"/>
    </row>
    <row r="322">
      <c r="A322" s="35"/>
      <c r="B322" s="60"/>
      <c r="C322" s="37"/>
    </row>
    <row r="323">
      <c r="A323" s="35"/>
      <c r="B323" s="60"/>
      <c r="C323" s="37"/>
    </row>
    <row r="324">
      <c r="A324" s="35"/>
      <c r="B324" s="60"/>
      <c r="C324" s="37"/>
    </row>
    <row r="325">
      <c r="A325" s="35"/>
      <c r="B325" s="60"/>
      <c r="C325" s="37"/>
    </row>
    <row r="326">
      <c r="A326" s="35"/>
      <c r="B326" s="60"/>
      <c r="C326" s="37"/>
    </row>
    <row r="327">
      <c r="A327" s="35"/>
      <c r="B327" s="60"/>
      <c r="C327" s="37"/>
    </row>
    <row r="328">
      <c r="A328" s="35"/>
      <c r="B328" s="60"/>
      <c r="C328" s="37"/>
    </row>
    <row r="329">
      <c r="A329" s="35"/>
      <c r="B329" s="60"/>
      <c r="C329" s="37"/>
    </row>
    <row r="330">
      <c r="A330" s="35"/>
      <c r="B330" s="60"/>
      <c r="C330" s="37"/>
    </row>
    <row r="331">
      <c r="A331" s="35"/>
      <c r="B331" s="60"/>
      <c r="C331" s="37"/>
    </row>
    <row r="332">
      <c r="A332" s="35"/>
      <c r="B332" s="60"/>
      <c r="C332" s="37"/>
    </row>
    <row r="333">
      <c r="A333" s="35"/>
      <c r="B333" s="60"/>
      <c r="C333" s="37"/>
    </row>
    <row r="334">
      <c r="A334" s="35"/>
      <c r="B334" s="60"/>
      <c r="C334" s="37"/>
    </row>
    <row r="335">
      <c r="A335" s="35"/>
      <c r="B335" s="60"/>
      <c r="C335" s="37"/>
    </row>
    <row r="336">
      <c r="A336" s="35"/>
      <c r="B336" s="60"/>
      <c r="C336" s="37"/>
    </row>
    <row r="337">
      <c r="A337" s="35"/>
      <c r="B337" s="60"/>
      <c r="C337" s="37"/>
    </row>
    <row r="338">
      <c r="A338" s="35"/>
      <c r="B338" s="60"/>
      <c r="C338" s="37"/>
    </row>
    <row r="339">
      <c r="A339" s="35"/>
      <c r="B339" s="60"/>
      <c r="C339" s="37"/>
    </row>
    <row r="340">
      <c r="A340" s="35"/>
      <c r="B340" s="60"/>
      <c r="C340" s="37"/>
    </row>
    <row r="341">
      <c r="A341" s="35"/>
      <c r="B341" s="60"/>
      <c r="C341" s="37"/>
    </row>
    <row r="342">
      <c r="A342" s="35"/>
      <c r="B342" s="60"/>
      <c r="C342" s="37"/>
    </row>
    <row r="343">
      <c r="A343" s="35"/>
      <c r="B343" s="60"/>
      <c r="C343" s="37"/>
    </row>
    <row r="344">
      <c r="A344" s="35"/>
      <c r="B344" s="60"/>
      <c r="C344" s="37"/>
    </row>
    <row r="345">
      <c r="A345" s="35"/>
      <c r="B345" s="60"/>
      <c r="C345" s="37"/>
    </row>
    <row r="346">
      <c r="A346" s="35"/>
      <c r="B346" s="60"/>
      <c r="C346" s="37"/>
    </row>
    <row r="347">
      <c r="A347" s="35"/>
      <c r="B347" s="60"/>
      <c r="C347" s="37"/>
    </row>
    <row r="348">
      <c r="A348" s="35"/>
      <c r="B348" s="60"/>
      <c r="C348" s="37"/>
    </row>
    <row r="349">
      <c r="A349" s="35"/>
      <c r="B349" s="60"/>
      <c r="C349" s="37"/>
    </row>
    <row r="350">
      <c r="A350" s="35"/>
      <c r="B350" s="60"/>
      <c r="C350" s="37"/>
    </row>
    <row r="351">
      <c r="A351" s="35"/>
      <c r="B351" s="60"/>
      <c r="C351" s="37"/>
    </row>
    <row r="352">
      <c r="A352" s="35"/>
      <c r="B352" s="60"/>
      <c r="C352" s="37"/>
    </row>
    <row r="353">
      <c r="A353" s="35"/>
      <c r="B353" s="60"/>
      <c r="C353" s="37"/>
    </row>
    <row r="354">
      <c r="A354" s="35"/>
      <c r="B354" s="60"/>
      <c r="C354" s="37"/>
    </row>
    <row r="355">
      <c r="A355" s="35"/>
      <c r="B355" s="60"/>
      <c r="C355" s="37"/>
    </row>
    <row r="356">
      <c r="A356" s="35"/>
      <c r="B356" s="60"/>
      <c r="C356" s="37"/>
    </row>
    <row r="357">
      <c r="A357" s="35"/>
      <c r="B357" s="60"/>
      <c r="C357" s="37"/>
    </row>
    <row r="358">
      <c r="A358" s="35"/>
      <c r="B358" s="60"/>
      <c r="C358" s="37"/>
    </row>
    <row r="359">
      <c r="A359" s="35"/>
      <c r="B359" s="60"/>
      <c r="C359" s="37"/>
    </row>
    <row r="360">
      <c r="A360" s="35"/>
      <c r="B360" s="60"/>
      <c r="C360" s="37"/>
    </row>
    <row r="361">
      <c r="A361" s="35"/>
      <c r="B361" s="60"/>
      <c r="C361" s="37"/>
    </row>
    <row r="362">
      <c r="A362" s="35"/>
      <c r="B362" s="60"/>
      <c r="C362" s="37"/>
    </row>
    <row r="363">
      <c r="A363" s="35"/>
      <c r="B363" s="60"/>
      <c r="C363" s="37"/>
    </row>
    <row r="364">
      <c r="A364" s="35"/>
      <c r="B364" s="60"/>
      <c r="C364" s="37"/>
    </row>
    <row r="365">
      <c r="A365" s="35"/>
      <c r="B365" s="60"/>
      <c r="C365" s="37"/>
    </row>
    <row r="366">
      <c r="A366" s="35"/>
      <c r="B366" s="60"/>
      <c r="C366" s="37"/>
    </row>
    <row r="367">
      <c r="A367" s="35"/>
      <c r="B367" s="60"/>
      <c r="C367" s="37"/>
    </row>
    <row r="368">
      <c r="A368" s="35"/>
      <c r="B368" s="60"/>
      <c r="C368" s="37"/>
    </row>
    <row r="369">
      <c r="A369" s="35"/>
      <c r="B369" s="60"/>
      <c r="C369" s="37"/>
    </row>
    <row r="370">
      <c r="A370" s="35"/>
      <c r="B370" s="60"/>
      <c r="C370" s="37"/>
    </row>
    <row r="371">
      <c r="A371" s="35"/>
      <c r="B371" s="60"/>
      <c r="C371" s="37"/>
    </row>
    <row r="372">
      <c r="A372" s="35"/>
      <c r="B372" s="60"/>
      <c r="C372" s="37"/>
    </row>
    <row r="373">
      <c r="A373" s="35"/>
      <c r="B373" s="60"/>
      <c r="C373" s="37"/>
    </row>
    <row r="374">
      <c r="A374" s="35"/>
      <c r="B374" s="60"/>
      <c r="C374" s="37"/>
    </row>
    <row r="375">
      <c r="A375" s="35"/>
      <c r="B375" s="60"/>
      <c r="C375" s="37"/>
    </row>
    <row r="376">
      <c r="A376" s="35"/>
      <c r="B376" s="60"/>
      <c r="C376" s="37"/>
    </row>
    <row r="377">
      <c r="A377" s="35"/>
      <c r="B377" s="60"/>
      <c r="C377" s="37"/>
    </row>
    <row r="378">
      <c r="A378" s="35"/>
      <c r="B378" s="60"/>
      <c r="C378" s="37"/>
    </row>
    <row r="379">
      <c r="A379" s="35"/>
      <c r="B379" s="60"/>
      <c r="C379" s="37"/>
    </row>
    <row r="380">
      <c r="A380" s="35"/>
      <c r="B380" s="60"/>
      <c r="C380" s="37"/>
    </row>
    <row r="381">
      <c r="A381" s="35"/>
      <c r="B381" s="60"/>
      <c r="C381" s="37"/>
    </row>
    <row r="382">
      <c r="A382" s="35"/>
      <c r="B382" s="60"/>
      <c r="C382" s="37"/>
    </row>
    <row r="383">
      <c r="A383" s="35"/>
      <c r="B383" s="60"/>
      <c r="C383" s="37"/>
    </row>
    <row r="384">
      <c r="A384" s="35"/>
      <c r="B384" s="60"/>
      <c r="C384" s="37"/>
    </row>
    <row r="385">
      <c r="A385" s="35"/>
      <c r="B385" s="60"/>
      <c r="C385" s="37"/>
    </row>
    <row r="386">
      <c r="A386" s="35"/>
      <c r="B386" s="60"/>
      <c r="C386" s="37"/>
    </row>
    <row r="387">
      <c r="A387" s="35"/>
      <c r="B387" s="60"/>
      <c r="C387" s="37"/>
    </row>
    <row r="388">
      <c r="A388" s="35"/>
      <c r="B388" s="60"/>
      <c r="C388" s="37"/>
    </row>
    <row r="389">
      <c r="A389" s="35"/>
      <c r="B389" s="60"/>
      <c r="C389" s="37"/>
    </row>
    <row r="390">
      <c r="A390" s="35"/>
      <c r="B390" s="60"/>
      <c r="C390" s="37"/>
    </row>
    <row r="391">
      <c r="A391" s="35"/>
      <c r="B391" s="60"/>
      <c r="C391" s="37"/>
    </row>
    <row r="392">
      <c r="A392" s="35"/>
      <c r="B392" s="60"/>
      <c r="C392" s="37"/>
    </row>
    <row r="393">
      <c r="A393" s="35"/>
      <c r="B393" s="60"/>
      <c r="C393" s="37"/>
    </row>
    <row r="394">
      <c r="A394" s="35"/>
      <c r="B394" s="60"/>
      <c r="C394" s="37"/>
    </row>
    <row r="395">
      <c r="A395" s="35"/>
      <c r="B395" s="60"/>
      <c r="C395" s="37"/>
    </row>
    <row r="396">
      <c r="A396" s="35"/>
      <c r="B396" s="60"/>
      <c r="C396" s="37"/>
    </row>
    <row r="397">
      <c r="A397" s="35"/>
      <c r="B397" s="60"/>
      <c r="C397" s="37"/>
    </row>
    <row r="398">
      <c r="A398" s="35"/>
      <c r="B398" s="60"/>
      <c r="C398" s="37"/>
    </row>
    <row r="399">
      <c r="A399" s="35"/>
      <c r="B399" s="60"/>
      <c r="C399" s="37"/>
    </row>
    <row r="400">
      <c r="A400" s="35"/>
      <c r="B400" s="60"/>
      <c r="C400" s="37"/>
    </row>
    <row r="401">
      <c r="A401" s="35"/>
      <c r="B401" s="60"/>
      <c r="C401" s="37"/>
    </row>
    <row r="402">
      <c r="A402" s="35"/>
      <c r="B402" s="60"/>
      <c r="C402" s="37"/>
    </row>
    <row r="403">
      <c r="A403" s="35"/>
      <c r="B403" s="60"/>
      <c r="C403" s="37"/>
    </row>
    <row r="404">
      <c r="A404" s="35"/>
      <c r="B404" s="60"/>
      <c r="C404" s="37"/>
    </row>
    <row r="405">
      <c r="A405" s="35"/>
      <c r="B405" s="60"/>
      <c r="C405" s="37"/>
    </row>
    <row r="406">
      <c r="A406" s="35"/>
      <c r="B406" s="60"/>
      <c r="C406" s="37"/>
    </row>
    <row r="407">
      <c r="A407" s="35"/>
      <c r="B407" s="60"/>
      <c r="C407" s="37"/>
    </row>
    <row r="408">
      <c r="A408" s="35"/>
      <c r="B408" s="60"/>
      <c r="C408" s="37"/>
    </row>
    <row r="409">
      <c r="A409" s="35"/>
      <c r="B409" s="60"/>
      <c r="C409" s="37"/>
    </row>
    <row r="410">
      <c r="A410" s="35"/>
      <c r="B410" s="60"/>
      <c r="C410" s="37"/>
    </row>
    <row r="411">
      <c r="A411" s="35"/>
      <c r="B411" s="60"/>
      <c r="C411" s="37"/>
    </row>
    <row r="412">
      <c r="A412" s="35"/>
      <c r="B412" s="60"/>
      <c r="C412" s="37"/>
    </row>
    <row r="413">
      <c r="A413" s="35"/>
      <c r="B413" s="60"/>
      <c r="C413" s="37"/>
    </row>
    <row r="414">
      <c r="A414" s="35"/>
      <c r="B414" s="60"/>
      <c r="C414" s="37"/>
    </row>
    <row r="415">
      <c r="A415" s="35"/>
      <c r="B415" s="60"/>
      <c r="C415" s="37"/>
    </row>
    <row r="416">
      <c r="A416" s="35"/>
      <c r="B416" s="60"/>
      <c r="C416" s="37"/>
    </row>
    <row r="417">
      <c r="A417" s="35"/>
      <c r="B417" s="60"/>
      <c r="C417" s="37"/>
    </row>
    <row r="418">
      <c r="A418" s="35"/>
      <c r="B418" s="60"/>
      <c r="C418" s="37"/>
    </row>
    <row r="419">
      <c r="A419" s="35"/>
      <c r="B419" s="60"/>
      <c r="C419" s="37"/>
    </row>
    <row r="420">
      <c r="A420" s="35"/>
      <c r="B420" s="60"/>
      <c r="C420" s="37"/>
    </row>
    <row r="421">
      <c r="A421" s="35"/>
      <c r="B421" s="60"/>
      <c r="C421" s="37"/>
    </row>
    <row r="422">
      <c r="A422" s="35"/>
      <c r="B422" s="60"/>
      <c r="C422" s="37"/>
    </row>
    <row r="423">
      <c r="A423" s="35"/>
      <c r="B423" s="60"/>
      <c r="C423" s="37"/>
    </row>
    <row r="424">
      <c r="A424" s="35"/>
      <c r="B424" s="60"/>
      <c r="C424" s="37"/>
    </row>
    <row r="425">
      <c r="A425" s="35"/>
      <c r="B425" s="60"/>
      <c r="C425" s="37"/>
    </row>
    <row r="426">
      <c r="A426" s="35"/>
      <c r="B426" s="60"/>
      <c r="C426" s="37"/>
    </row>
    <row r="427">
      <c r="A427" s="35"/>
      <c r="B427" s="60"/>
      <c r="C427" s="37"/>
    </row>
    <row r="428">
      <c r="A428" s="35"/>
      <c r="B428" s="60"/>
      <c r="C428" s="37"/>
    </row>
    <row r="429">
      <c r="A429" s="35"/>
      <c r="B429" s="60"/>
      <c r="C429" s="37"/>
    </row>
    <row r="430">
      <c r="A430" s="35"/>
      <c r="B430" s="60"/>
      <c r="C430" s="37"/>
    </row>
    <row r="431">
      <c r="A431" s="35"/>
      <c r="B431" s="60"/>
      <c r="C431" s="37"/>
    </row>
    <row r="432">
      <c r="A432" s="35"/>
      <c r="B432" s="60"/>
      <c r="C432" s="37"/>
    </row>
    <row r="433">
      <c r="A433" s="35"/>
      <c r="B433" s="60"/>
      <c r="C433" s="37"/>
    </row>
    <row r="434">
      <c r="A434" s="35"/>
      <c r="B434" s="60"/>
      <c r="C434" s="37"/>
    </row>
    <row r="435">
      <c r="A435" s="35"/>
      <c r="B435" s="60"/>
      <c r="C435" s="37"/>
    </row>
    <row r="436">
      <c r="A436" s="35"/>
      <c r="B436" s="60"/>
      <c r="C436" s="37"/>
    </row>
    <row r="437">
      <c r="A437" s="35"/>
      <c r="B437" s="60"/>
      <c r="C437" s="37"/>
    </row>
    <row r="438">
      <c r="A438" s="35"/>
      <c r="B438" s="60"/>
      <c r="C438" s="37"/>
    </row>
    <row r="439">
      <c r="A439" s="35"/>
      <c r="B439" s="60"/>
      <c r="C439" s="37"/>
    </row>
    <row r="440">
      <c r="A440" s="35"/>
      <c r="B440" s="60"/>
      <c r="C440" s="37"/>
    </row>
    <row r="441">
      <c r="A441" s="35"/>
      <c r="B441" s="60"/>
      <c r="C441" s="37"/>
    </row>
    <row r="442">
      <c r="A442" s="35"/>
      <c r="B442" s="60"/>
      <c r="C442" s="37"/>
    </row>
    <row r="443">
      <c r="A443" s="35"/>
      <c r="B443" s="60"/>
      <c r="C443" s="37"/>
    </row>
    <row r="444">
      <c r="A444" s="35"/>
      <c r="B444" s="60"/>
      <c r="C444" s="37"/>
    </row>
    <row r="445">
      <c r="A445" s="35"/>
      <c r="B445" s="60"/>
      <c r="C445" s="37"/>
    </row>
    <row r="446">
      <c r="A446" s="35"/>
      <c r="B446" s="60"/>
      <c r="C446" s="37"/>
    </row>
    <row r="447">
      <c r="A447" s="35"/>
      <c r="B447" s="60"/>
      <c r="C447" s="37"/>
    </row>
    <row r="448">
      <c r="A448" s="35"/>
      <c r="B448" s="60"/>
      <c r="C448" s="37"/>
    </row>
    <row r="449">
      <c r="A449" s="35"/>
      <c r="B449" s="60"/>
      <c r="C449" s="37"/>
    </row>
    <row r="450">
      <c r="A450" s="35"/>
      <c r="B450" s="60"/>
      <c r="C450" s="37"/>
    </row>
    <row r="451">
      <c r="A451" s="35"/>
      <c r="B451" s="60"/>
      <c r="C451" s="37"/>
    </row>
    <row r="452">
      <c r="A452" s="35"/>
      <c r="B452" s="60"/>
      <c r="C452" s="37"/>
    </row>
    <row r="453">
      <c r="A453" s="35"/>
      <c r="B453" s="60"/>
      <c r="C453" s="37"/>
    </row>
    <row r="454">
      <c r="A454" s="35"/>
      <c r="B454" s="60"/>
      <c r="C454" s="37"/>
    </row>
    <row r="455">
      <c r="A455" s="35"/>
      <c r="B455" s="60"/>
      <c r="C455" s="37"/>
    </row>
    <row r="456">
      <c r="A456" s="35"/>
      <c r="B456" s="60"/>
      <c r="C456" s="37"/>
    </row>
    <row r="457">
      <c r="A457" s="35"/>
      <c r="B457" s="60"/>
      <c r="C457" s="37"/>
    </row>
    <row r="458">
      <c r="A458" s="35"/>
      <c r="B458" s="60"/>
      <c r="C458" s="37"/>
    </row>
    <row r="459">
      <c r="A459" s="35"/>
      <c r="B459" s="60"/>
      <c r="C459" s="37"/>
    </row>
    <row r="460">
      <c r="A460" s="35"/>
      <c r="B460" s="60"/>
      <c r="C460" s="37"/>
    </row>
    <row r="461">
      <c r="A461" s="35"/>
      <c r="B461" s="60"/>
      <c r="C461" s="37"/>
    </row>
    <row r="462">
      <c r="A462" s="35"/>
      <c r="B462" s="60"/>
      <c r="C462" s="37"/>
    </row>
    <row r="463">
      <c r="A463" s="35"/>
      <c r="B463" s="60"/>
      <c r="C463" s="37"/>
    </row>
    <row r="464">
      <c r="A464" s="35"/>
      <c r="B464" s="60"/>
      <c r="C464" s="37"/>
    </row>
    <row r="465">
      <c r="A465" s="35"/>
      <c r="B465" s="60"/>
      <c r="C465" s="37"/>
    </row>
    <row r="466">
      <c r="A466" s="35"/>
      <c r="B466" s="60"/>
      <c r="C466" s="37"/>
    </row>
    <row r="467">
      <c r="A467" s="35"/>
      <c r="B467" s="60"/>
      <c r="C467" s="37"/>
    </row>
    <row r="468">
      <c r="A468" s="35"/>
      <c r="B468" s="60"/>
      <c r="C468" s="37"/>
    </row>
    <row r="469">
      <c r="A469" s="35"/>
      <c r="B469" s="60"/>
      <c r="C469" s="37"/>
    </row>
    <row r="470">
      <c r="A470" s="35"/>
      <c r="B470" s="60"/>
      <c r="C470" s="37"/>
    </row>
    <row r="471">
      <c r="A471" s="35"/>
      <c r="B471" s="60"/>
      <c r="C471" s="37"/>
    </row>
    <row r="472">
      <c r="A472" s="35"/>
      <c r="B472" s="60"/>
      <c r="C472" s="37"/>
    </row>
    <row r="473">
      <c r="A473" s="35"/>
      <c r="B473" s="60"/>
      <c r="C473" s="37"/>
    </row>
    <row r="474">
      <c r="A474" s="35"/>
      <c r="B474" s="60"/>
      <c r="C474" s="37"/>
    </row>
    <row r="475">
      <c r="A475" s="35"/>
      <c r="B475" s="60"/>
      <c r="C475" s="37"/>
    </row>
    <row r="476">
      <c r="A476" s="35"/>
      <c r="B476" s="60"/>
      <c r="C476" s="37"/>
    </row>
    <row r="477">
      <c r="A477" s="35"/>
      <c r="B477" s="60"/>
      <c r="C477" s="37"/>
    </row>
    <row r="478">
      <c r="A478" s="35"/>
      <c r="B478" s="60"/>
      <c r="C478" s="37"/>
    </row>
    <row r="479">
      <c r="A479" s="35"/>
      <c r="B479" s="60"/>
      <c r="C479" s="37"/>
    </row>
    <row r="480">
      <c r="A480" s="35"/>
      <c r="B480" s="60"/>
      <c r="C480" s="37"/>
    </row>
    <row r="481">
      <c r="A481" s="35"/>
      <c r="B481" s="60"/>
      <c r="C481" s="37"/>
    </row>
    <row r="482">
      <c r="A482" s="35"/>
      <c r="B482" s="60"/>
      <c r="C482" s="37"/>
    </row>
    <row r="483">
      <c r="A483" s="35"/>
      <c r="B483" s="60"/>
      <c r="C483" s="37"/>
    </row>
    <row r="484">
      <c r="A484" s="35"/>
      <c r="B484" s="60"/>
      <c r="C484" s="37"/>
    </row>
    <row r="485">
      <c r="A485" s="35"/>
      <c r="B485" s="60"/>
      <c r="C485" s="37"/>
    </row>
    <row r="486">
      <c r="A486" s="35"/>
      <c r="B486" s="60"/>
      <c r="C486" s="37"/>
    </row>
    <row r="487">
      <c r="A487" s="35"/>
      <c r="B487" s="60"/>
      <c r="C487" s="37"/>
    </row>
    <row r="488">
      <c r="A488" s="35"/>
      <c r="B488" s="60"/>
      <c r="C488" s="37"/>
    </row>
    <row r="489">
      <c r="A489" s="35"/>
      <c r="B489" s="60"/>
      <c r="C489" s="37"/>
    </row>
    <row r="490">
      <c r="A490" s="35"/>
      <c r="B490" s="60"/>
      <c r="C490" s="37"/>
    </row>
    <row r="491">
      <c r="A491" s="35"/>
      <c r="B491" s="60"/>
      <c r="C491" s="37"/>
    </row>
    <row r="492">
      <c r="A492" s="35"/>
      <c r="B492" s="60"/>
      <c r="C492" s="37"/>
    </row>
    <row r="493">
      <c r="A493" s="35"/>
      <c r="B493" s="60"/>
      <c r="C493" s="37"/>
    </row>
    <row r="494">
      <c r="A494" s="35"/>
      <c r="B494" s="60"/>
      <c r="C494" s="37"/>
    </row>
    <row r="495">
      <c r="A495" s="35"/>
      <c r="B495" s="60"/>
      <c r="C495" s="37"/>
    </row>
    <row r="496">
      <c r="A496" s="35"/>
      <c r="B496" s="60"/>
      <c r="C496" s="37"/>
    </row>
    <row r="497">
      <c r="A497" s="35"/>
      <c r="B497" s="60"/>
      <c r="C497" s="37"/>
    </row>
    <row r="498">
      <c r="A498" s="35"/>
      <c r="B498" s="60"/>
      <c r="C498" s="37"/>
    </row>
    <row r="499">
      <c r="A499" s="35"/>
      <c r="B499" s="60"/>
      <c r="C499" s="37"/>
    </row>
    <row r="500">
      <c r="A500" s="35"/>
      <c r="B500" s="60"/>
      <c r="C500" s="37"/>
    </row>
    <row r="501">
      <c r="A501" s="35"/>
      <c r="B501" s="60"/>
      <c r="C501" s="37"/>
    </row>
    <row r="502">
      <c r="A502" s="35"/>
      <c r="B502" s="60"/>
      <c r="C502" s="37"/>
    </row>
    <row r="503">
      <c r="A503" s="35"/>
      <c r="B503" s="60"/>
      <c r="C503" s="37"/>
    </row>
    <row r="504">
      <c r="A504" s="35"/>
      <c r="B504" s="60"/>
      <c r="C504" s="37"/>
    </row>
    <row r="505">
      <c r="A505" s="35"/>
      <c r="B505" s="60"/>
      <c r="C505" s="37"/>
    </row>
    <row r="506">
      <c r="A506" s="35"/>
      <c r="B506" s="60"/>
      <c r="C506" s="37"/>
    </row>
    <row r="507">
      <c r="A507" s="35"/>
      <c r="B507" s="60"/>
      <c r="C507" s="37"/>
    </row>
    <row r="508">
      <c r="A508" s="35"/>
      <c r="B508" s="60"/>
      <c r="C508" s="37"/>
    </row>
    <row r="509">
      <c r="A509" s="35"/>
      <c r="B509" s="60"/>
      <c r="C509" s="37"/>
    </row>
    <row r="510">
      <c r="A510" s="35"/>
      <c r="B510" s="60"/>
      <c r="C510" s="37"/>
    </row>
    <row r="511">
      <c r="A511" s="35"/>
      <c r="B511" s="60"/>
      <c r="C511" s="37"/>
    </row>
    <row r="512">
      <c r="A512" s="35"/>
      <c r="B512" s="60"/>
      <c r="C512" s="37"/>
    </row>
    <row r="513">
      <c r="A513" s="35"/>
      <c r="B513" s="60"/>
      <c r="C513" s="37"/>
    </row>
    <row r="514">
      <c r="A514" s="35"/>
      <c r="B514" s="60"/>
      <c r="C514" s="37"/>
    </row>
    <row r="515">
      <c r="A515" s="35"/>
      <c r="B515" s="60"/>
      <c r="C515" s="37"/>
    </row>
    <row r="516">
      <c r="A516" s="35"/>
      <c r="B516" s="60"/>
      <c r="C516" s="37"/>
    </row>
    <row r="517">
      <c r="A517" s="35"/>
      <c r="B517" s="60"/>
      <c r="C517" s="37"/>
    </row>
    <row r="518">
      <c r="A518" s="35"/>
      <c r="B518" s="60"/>
      <c r="C518" s="37"/>
    </row>
    <row r="519">
      <c r="A519" s="35"/>
      <c r="B519" s="60"/>
      <c r="C519" s="37"/>
    </row>
    <row r="520">
      <c r="A520" s="35"/>
      <c r="B520" s="60"/>
      <c r="C520" s="37"/>
    </row>
    <row r="521">
      <c r="A521" s="35"/>
      <c r="B521" s="60"/>
      <c r="C521" s="37"/>
    </row>
    <row r="522">
      <c r="A522" s="35"/>
      <c r="B522" s="60"/>
      <c r="C522" s="37"/>
    </row>
    <row r="523">
      <c r="A523" s="35"/>
      <c r="B523" s="60"/>
      <c r="C523" s="37"/>
    </row>
    <row r="524">
      <c r="A524" s="35"/>
      <c r="B524" s="60"/>
      <c r="C524" s="37"/>
    </row>
    <row r="525">
      <c r="A525" s="35"/>
      <c r="B525" s="60"/>
      <c r="C525" s="37"/>
    </row>
    <row r="526">
      <c r="A526" s="35"/>
      <c r="B526" s="60"/>
      <c r="C526" s="37"/>
    </row>
    <row r="527">
      <c r="A527" s="35"/>
      <c r="B527" s="60"/>
      <c r="C527" s="37"/>
    </row>
    <row r="528">
      <c r="A528" s="35"/>
      <c r="B528" s="60"/>
      <c r="C528" s="37"/>
    </row>
    <row r="529">
      <c r="A529" s="35"/>
      <c r="B529" s="60"/>
      <c r="C529" s="37"/>
    </row>
    <row r="530">
      <c r="A530" s="35"/>
      <c r="B530" s="60"/>
      <c r="C530" s="37"/>
    </row>
    <row r="531">
      <c r="A531" s="35"/>
      <c r="B531" s="60"/>
      <c r="C531" s="37"/>
    </row>
    <row r="532">
      <c r="A532" s="35"/>
      <c r="B532" s="60"/>
      <c r="C532" s="37"/>
    </row>
    <row r="533">
      <c r="A533" s="35"/>
      <c r="B533" s="60"/>
      <c r="C533" s="37"/>
    </row>
    <row r="534">
      <c r="A534" s="35"/>
      <c r="B534" s="60"/>
      <c r="C534" s="37"/>
    </row>
    <row r="535">
      <c r="A535" s="35"/>
      <c r="B535" s="60"/>
      <c r="C535" s="37"/>
    </row>
    <row r="536">
      <c r="A536" s="35"/>
      <c r="B536" s="60"/>
      <c r="C536" s="37"/>
    </row>
    <row r="537">
      <c r="A537" s="35"/>
      <c r="B537" s="60"/>
      <c r="C537" s="37"/>
    </row>
    <row r="538">
      <c r="A538" s="35"/>
      <c r="B538" s="60"/>
      <c r="C538" s="37"/>
    </row>
    <row r="539">
      <c r="A539" s="35"/>
      <c r="B539" s="60"/>
      <c r="C539" s="37"/>
    </row>
    <row r="540">
      <c r="A540" s="35"/>
      <c r="B540" s="60"/>
      <c r="C540" s="37"/>
    </row>
    <row r="541">
      <c r="A541" s="35"/>
      <c r="B541" s="60"/>
      <c r="C541" s="37"/>
    </row>
    <row r="542">
      <c r="A542" s="35"/>
      <c r="B542" s="60"/>
      <c r="C542" s="37"/>
    </row>
    <row r="543">
      <c r="A543" s="35"/>
      <c r="B543" s="60"/>
      <c r="C543" s="37"/>
    </row>
    <row r="544">
      <c r="A544" s="35"/>
      <c r="B544" s="60"/>
      <c r="C544" s="37"/>
    </row>
    <row r="545">
      <c r="A545" s="35"/>
      <c r="B545" s="60"/>
      <c r="C545" s="37"/>
    </row>
    <row r="546">
      <c r="A546" s="35"/>
      <c r="B546" s="60"/>
      <c r="C546" s="37"/>
    </row>
    <row r="547">
      <c r="A547" s="35"/>
      <c r="B547" s="60"/>
      <c r="C547" s="37"/>
    </row>
    <row r="548">
      <c r="A548" s="35"/>
      <c r="B548" s="60"/>
      <c r="C548" s="37"/>
    </row>
    <row r="549">
      <c r="A549" s="35"/>
      <c r="B549" s="60"/>
      <c r="C549" s="37"/>
    </row>
    <row r="550">
      <c r="A550" s="35"/>
      <c r="B550" s="60"/>
      <c r="C550" s="37"/>
    </row>
    <row r="551">
      <c r="A551" s="35"/>
      <c r="B551" s="60"/>
      <c r="C551" s="37"/>
    </row>
    <row r="552">
      <c r="A552" s="35"/>
      <c r="B552" s="60"/>
      <c r="C552" s="37"/>
    </row>
    <row r="553">
      <c r="A553" s="35"/>
      <c r="B553" s="60"/>
      <c r="C553" s="37"/>
    </row>
    <row r="554">
      <c r="A554" s="35"/>
      <c r="B554" s="60"/>
      <c r="C554" s="37"/>
    </row>
    <row r="555">
      <c r="A555" s="35"/>
      <c r="B555" s="60"/>
      <c r="C555" s="37"/>
    </row>
    <row r="556">
      <c r="A556" s="35"/>
      <c r="B556" s="60"/>
      <c r="C556" s="37"/>
    </row>
    <row r="557">
      <c r="A557" s="35"/>
      <c r="B557" s="60"/>
      <c r="C557" s="37"/>
    </row>
    <row r="558">
      <c r="A558" s="35"/>
      <c r="B558" s="60"/>
      <c r="C558" s="37"/>
    </row>
    <row r="559">
      <c r="A559" s="35"/>
      <c r="B559" s="60"/>
      <c r="C559" s="37"/>
    </row>
    <row r="560">
      <c r="A560" s="35"/>
      <c r="B560" s="60"/>
      <c r="C560" s="37"/>
    </row>
    <row r="561">
      <c r="A561" s="35"/>
      <c r="B561" s="60"/>
      <c r="C561" s="37"/>
    </row>
    <row r="562">
      <c r="A562" s="35"/>
      <c r="B562" s="60"/>
      <c r="C562" s="37"/>
    </row>
    <row r="563">
      <c r="A563" s="35"/>
      <c r="B563" s="60"/>
      <c r="C563" s="37"/>
    </row>
    <row r="564">
      <c r="A564" s="35"/>
      <c r="B564" s="60"/>
      <c r="C564" s="37"/>
    </row>
    <row r="565">
      <c r="A565" s="35"/>
      <c r="B565" s="60"/>
      <c r="C565" s="37"/>
    </row>
    <row r="566">
      <c r="A566" s="35"/>
      <c r="B566" s="60"/>
      <c r="C566" s="37"/>
    </row>
    <row r="567">
      <c r="A567" s="35"/>
      <c r="B567" s="60"/>
      <c r="C567" s="37"/>
    </row>
    <row r="568">
      <c r="A568" s="35"/>
      <c r="B568" s="60"/>
      <c r="C568" s="37"/>
    </row>
    <row r="569">
      <c r="A569" s="35"/>
      <c r="B569" s="60"/>
      <c r="C569" s="37"/>
    </row>
    <row r="570">
      <c r="A570" s="35"/>
      <c r="B570" s="60"/>
      <c r="C570" s="37"/>
    </row>
    <row r="571">
      <c r="A571" s="35"/>
      <c r="B571" s="60"/>
      <c r="C571" s="37"/>
    </row>
    <row r="572">
      <c r="A572" s="35"/>
      <c r="B572" s="60"/>
      <c r="C572" s="37"/>
    </row>
    <row r="573">
      <c r="A573" s="35"/>
      <c r="B573" s="60"/>
      <c r="C573" s="37"/>
    </row>
    <row r="574">
      <c r="A574" s="35"/>
      <c r="B574" s="60"/>
      <c r="C574" s="37"/>
    </row>
    <row r="575">
      <c r="A575" s="35"/>
      <c r="B575" s="60"/>
      <c r="C575" s="37"/>
    </row>
    <row r="576">
      <c r="A576" s="35"/>
      <c r="B576" s="60"/>
      <c r="C576" s="37"/>
    </row>
    <row r="577">
      <c r="A577" s="35"/>
      <c r="B577" s="60"/>
      <c r="C577" s="37"/>
    </row>
    <row r="578">
      <c r="A578" s="35"/>
      <c r="B578" s="60"/>
      <c r="C578" s="37"/>
    </row>
    <row r="579">
      <c r="A579" s="35"/>
      <c r="B579" s="60"/>
      <c r="C579" s="37"/>
    </row>
    <row r="580">
      <c r="A580" s="35"/>
      <c r="B580" s="60"/>
      <c r="C580" s="37"/>
    </row>
    <row r="581">
      <c r="A581" s="35"/>
      <c r="B581" s="60"/>
      <c r="C581" s="37"/>
    </row>
    <row r="582">
      <c r="A582" s="35"/>
      <c r="B582" s="60"/>
      <c r="C582" s="37"/>
    </row>
    <row r="583">
      <c r="A583" s="35"/>
      <c r="B583" s="60"/>
      <c r="C583" s="37"/>
    </row>
    <row r="584">
      <c r="A584" s="35"/>
      <c r="B584" s="60"/>
      <c r="C584" s="37"/>
    </row>
    <row r="585">
      <c r="A585" s="35"/>
      <c r="B585" s="60"/>
      <c r="C585" s="37"/>
    </row>
    <row r="586">
      <c r="A586" s="35"/>
      <c r="B586" s="60"/>
      <c r="C586" s="37"/>
    </row>
    <row r="587">
      <c r="A587" s="35"/>
      <c r="B587" s="60"/>
      <c r="C587" s="37"/>
    </row>
    <row r="588">
      <c r="A588" s="35"/>
      <c r="B588" s="60"/>
      <c r="C588" s="37"/>
    </row>
    <row r="589">
      <c r="A589" s="35"/>
      <c r="B589" s="60"/>
      <c r="C589" s="37"/>
    </row>
    <row r="590">
      <c r="A590" s="35"/>
      <c r="B590" s="60"/>
      <c r="C590" s="37"/>
    </row>
    <row r="591">
      <c r="A591" s="35"/>
      <c r="B591" s="60"/>
      <c r="C591" s="37"/>
    </row>
    <row r="592">
      <c r="A592" s="35"/>
      <c r="B592" s="60"/>
      <c r="C592" s="37"/>
    </row>
    <row r="593">
      <c r="A593" s="35"/>
      <c r="B593" s="60"/>
      <c r="C593" s="37"/>
    </row>
    <row r="594">
      <c r="A594" s="35"/>
      <c r="B594" s="60"/>
      <c r="C594" s="37"/>
    </row>
    <row r="595">
      <c r="A595" s="35"/>
      <c r="B595" s="60"/>
      <c r="C595" s="37"/>
    </row>
    <row r="596">
      <c r="A596" s="35"/>
      <c r="B596" s="60"/>
      <c r="C596" s="37"/>
    </row>
    <row r="597">
      <c r="A597" s="35"/>
      <c r="B597" s="60"/>
      <c r="C597" s="37"/>
    </row>
    <row r="598">
      <c r="A598" s="35"/>
      <c r="B598" s="60"/>
      <c r="C598" s="37"/>
    </row>
    <row r="599">
      <c r="A599" s="35"/>
      <c r="B599" s="60"/>
      <c r="C599" s="37"/>
    </row>
    <row r="600">
      <c r="A600" s="35"/>
      <c r="B600" s="60"/>
      <c r="C600" s="37"/>
    </row>
    <row r="601">
      <c r="A601" s="35"/>
      <c r="B601" s="60"/>
      <c r="C601" s="37"/>
    </row>
    <row r="602">
      <c r="A602" s="35"/>
      <c r="B602" s="60"/>
      <c r="C602" s="37"/>
    </row>
    <row r="603">
      <c r="A603" s="35"/>
      <c r="B603" s="60"/>
      <c r="C603" s="37"/>
    </row>
    <row r="604">
      <c r="A604" s="35"/>
      <c r="B604" s="60"/>
      <c r="C604" s="37"/>
    </row>
    <row r="605">
      <c r="A605" s="35"/>
      <c r="B605" s="60"/>
      <c r="C605" s="37"/>
    </row>
    <row r="606">
      <c r="A606" s="35"/>
      <c r="B606" s="60"/>
      <c r="C606" s="37"/>
    </row>
    <row r="607">
      <c r="A607" s="35"/>
      <c r="B607" s="60"/>
      <c r="C607" s="37"/>
    </row>
    <row r="608">
      <c r="A608" s="35"/>
      <c r="B608" s="60"/>
      <c r="C608" s="37"/>
    </row>
    <row r="609">
      <c r="A609" s="35"/>
      <c r="B609" s="60"/>
      <c r="C609" s="37"/>
    </row>
    <row r="610">
      <c r="A610" s="35"/>
      <c r="B610" s="60"/>
      <c r="C610" s="37"/>
    </row>
    <row r="611">
      <c r="A611" s="35"/>
      <c r="B611" s="60"/>
      <c r="C611" s="37"/>
    </row>
    <row r="612">
      <c r="A612" s="35"/>
      <c r="B612" s="60"/>
      <c r="C612" s="37"/>
    </row>
    <row r="613">
      <c r="A613" s="35"/>
      <c r="B613" s="60"/>
      <c r="C613" s="37"/>
    </row>
    <row r="614">
      <c r="A614" s="35"/>
      <c r="B614" s="60"/>
      <c r="C614" s="37"/>
    </row>
    <row r="615">
      <c r="A615" s="35"/>
      <c r="B615" s="60"/>
      <c r="C615" s="37"/>
    </row>
    <row r="616">
      <c r="A616" s="35"/>
      <c r="B616" s="60"/>
      <c r="C616" s="37"/>
    </row>
    <row r="617">
      <c r="A617" s="35"/>
      <c r="B617" s="60"/>
      <c r="C617" s="37"/>
    </row>
    <row r="618">
      <c r="A618" s="35"/>
      <c r="B618" s="60"/>
      <c r="C618" s="37"/>
    </row>
    <row r="619">
      <c r="A619" s="35"/>
      <c r="B619" s="60"/>
      <c r="C619" s="37"/>
    </row>
    <row r="620">
      <c r="A620" s="35"/>
      <c r="B620" s="60"/>
      <c r="C620" s="37"/>
    </row>
    <row r="621">
      <c r="A621" s="35"/>
      <c r="B621" s="60"/>
      <c r="C621" s="37"/>
    </row>
    <row r="622">
      <c r="A622" s="35"/>
      <c r="B622" s="60"/>
      <c r="C622" s="37"/>
    </row>
    <row r="623">
      <c r="A623" s="35"/>
      <c r="B623" s="60"/>
      <c r="C623" s="37"/>
    </row>
    <row r="624">
      <c r="A624" s="35"/>
      <c r="B624" s="60"/>
      <c r="C624" s="37"/>
    </row>
    <row r="625">
      <c r="A625" s="35"/>
      <c r="B625" s="60"/>
      <c r="C625" s="37"/>
    </row>
    <row r="626">
      <c r="A626" s="35"/>
      <c r="B626" s="60"/>
      <c r="C626" s="37"/>
    </row>
    <row r="627">
      <c r="A627" s="35"/>
      <c r="B627" s="60"/>
      <c r="C627" s="37"/>
    </row>
    <row r="628">
      <c r="A628" s="35"/>
      <c r="B628" s="60"/>
      <c r="C628" s="37"/>
    </row>
    <row r="629">
      <c r="A629" s="35"/>
      <c r="B629" s="60"/>
      <c r="C629" s="37"/>
    </row>
    <row r="630">
      <c r="A630" s="35"/>
      <c r="B630" s="60"/>
      <c r="C630" s="37"/>
    </row>
    <row r="631">
      <c r="A631" s="35"/>
      <c r="B631" s="60"/>
      <c r="C631" s="37"/>
    </row>
    <row r="632">
      <c r="A632" s="35"/>
      <c r="B632" s="60"/>
      <c r="C632" s="37"/>
    </row>
    <row r="633">
      <c r="A633" s="35"/>
      <c r="B633" s="60"/>
      <c r="C633" s="37"/>
    </row>
    <row r="634">
      <c r="A634" s="35"/>
      <c r="B634" s="60"/>
      <c r="C634" s="37"/>
    </row>
    <row r="635">
      <c r="A635" s="35"/>
      <c r="B635" s="60"/>
      <c r="C635" s="37"/>
    </row>
    <row r="636">
      <c r="A636" s="35"/>
      <c r="B636" s="60"/>
      <c r="C636" s="37"/>
    </row>
    <row r="637">
      <c r="A637" s="35"/>
      <c r="B637" s="60"/>
      <c r="C637" s="37"/>
    </row>
    <row r="638">
      <c r="A638" s="35"/>
      <c r="B638" s="60"/>
      <c r="C638" s="37"/>
    </row>
    <row r="639">
      <c r="A639" s="35"/>
      <c r="B639" s="60"/>
      <c r="C639" s="37"/>
    </row>
    <row r="640">
      <c r="A640" s="35"/>
      <c r="B640" s="60"/>
      <c r="C640" s="37"/>
    </row>
    <row r="641">
      <c r="A641" s="35"/>
      <c r="B641" s="60"/>
      <c r="C641" s="37"/>
    </row>
    <row r="642">
      <c r="A642" s="35"/>
      <c r="B642" s="60"/>
      <c r="C642" s="37"/>
    </row>
    <row r="643">
      <c r="A643" s="35"/>
      <c r="B643" s="60"/>
      <c r="C643" s="37"/>
    </row>
    <row r="644">
      <c r="A644" s="35"/>
      <c r="B644" s="60"/>
      <c r="C644" s="37"/>
    </row>
    <row r="645">
      <c r="A645" s="35"/>
      <c r="B645" s="60"/>
      <c r="C645" s="37"/>
    </row>
    <row r="646">
      <c r="A646" s="35"/>
      <c r="B646" s="60"/>
      <c r="C646" s="37"/>
    </row>
    <row r="647">
      <c r="A647" s="35"/>
      <c r="B647" s="60"/>
      <c r="C647" s="37"/>
    </row>
    <row r="648">
      <c r="A648" s="35"/>
      <c r="B648" s="60"/>
      <c r="C648" s="37"/>
    </row>
    <row r="649">
      <c r="A649" s="35"/>
      <c r="B649" s="60"/>
      <c r="C649" s="37"/>
    </row>
    <row r="650">
      <c r="A650" s="35"/>
      <c r="B650" s="60"/>
      <c r="C650" s="37"/>
    </row>
    <row r="651">
      <c r="A651" s="35"/>
      <c r="B651" s="60"/>
      <c r="C651" s="37"/>
    </row>
    <row r="652">
      <c r="A652" s="35"/>
      <c r="B652" s="60"/>
      <c r="C652" s="37"/>
    </row>
    <row r="653">
      <c r="A653" s="35"/>
      <c r="B653" s="60"/>
      <c r="C653" s="37"/>
    </row>
    <row r="654">
      <c r="A654" s="35"/>
      <c r="B654" s="60"/>
      <c r="C654" s="37"/>
    </row>
    <row r="655">
      <c r="A655" s="35"/>
      <c r="B655" s="60"/>
      <c r="C655" s="37"/>
    </row>
    <row r="656">
      <c r="A656" s="35"/>
      <c r="B656" s="60"/>
      <c r="C656" s="37"/>
    </row>
    <row r="657">
      <c r="A657" s="35"/>
      <c r="B657" s="60"/>
      <c r="C657" s="37"/>
    </row>
    <row r="658">
      <c r="A658" s="35"/>
      <c r="B658" s="60"/>
      <c r="C658" s="37"/>
    </row>
    <row r="659">
      <c r="A659" s="35"/>
      <c r="B659" s="60"/>
      <c r="C659" s="37"/>
    </row>
    <row r="660">
      <c r="A660" s="35"/>
      <c r="B660" s="60"/>
      <c r="C660" s="37"/>
    </row>
    <row r="661">
      <c r="A661" s="35"/>
      <c r="B661" s="60"/>
      <c r="C661" s="37"/>
    </row>
    <row r="662">
      <c r="A662" s="35"/>
      <c r="B662" s="60"/>
      <c r="C662" s="37"/>
    </row>
    <row r="663">
      <c r="A663" s="35"/>
      <c r="B663" s="60"/>
      <c r="C663" s="37"/>
    </row>
    <row r="664">
      <c r="A664" s="35"/>
      <c r="B664" s="60"/>
      <c r="C664" s="37"/>
    </row>
    <row r="665">
      <c r="A665" s="35"/>
      <c r="B665" s="60"/>
      <c r="C665" s="37"/>
    </row>
    <row r="666">
      <c r="A666" s="35"/>
      <c r="B666" s="60"/>
      <c r="C666" s="37"/>
    </row>
    <row r="667">
      <c r="A667" s="35"/>
      <c r="B667" s="60"/>
      <c r="C667" s="37"/>
    </row>
    <row r="668">
      <c r="A668" s="35"/>
      <c r="B668" s="60"/>
      <c r="C668" s="37"/>
    </row>
    <row r="669">
      <c r="A669" s="35"/>
      <c r="B669" s="60"/>
      <c r="C669" s="37"/>
    </row>
    <row r="670">
      <c r="A670" s="35"/>
      <c r="B670" s="60"/>
      <c r="C670" s="37"/>
    </row>
    <row r="671">
      <c r="A671" s="35"/>
      <c r="B671" s="60"/>
      <c r="C671" s="37"/>
    </row>
    <row r="672">
      <c r="A672" s="35"/>
      <c r="B672" s="60"/>
      <c r="C672" s="37"/>
    </row>
    <row r="673">
      <c r="A673" s="35"/>
      <c r="B673" s="60"/>
      <c r="C673" s="37"/>
    </row>
    <row r="674">
      <c r="A674" s="35"/>
      <c r="B674" s="60"/>
      <c r="C674" s="37"/>
    </row>
    <row r="675">
      <c r="A675" s="35"/>
      <c r="B675" s="60"/>
      <c r="C675" s="37"/>
    </row>
    <row r="676">
      <c r="A676" s="35"/>
      <c r="B676" s="60"/>
      <c r="C676" s="37"/>
    </row>
    <row r="677">
      <c r="A677" s="35"/>
      <c r="B677" s="60"/>
      <c r="C677" s="37"/>
    </row>
    <row r="678">
      <c r="A678" s="35"/>
      <c r="B678" s="60"/>
      <c r="C678" s="37"/>
    </row>
    <row r="679">
      <c r="A679" s="35"/>
      <c r="B679" s="60"/>
      <c r="C679" s="37"/>
    </row>
    <row r="680">
      <c r="A680" s="35"/>
      <c r="B680" s="60"/>
      <c r="C680" s="37"/>
    </row>
    <row r="681">
      <c r="A681" s="35"/>
      <c r="B681" s="60"/>
      <c r="C681" s="37"/>
    </row>
    <row r="682">
      <c r="A682" s="35"/>
      <c r="B682" s="60"/>
      <c r="C682" s="37"/>
    </row>
    <row r="683">
      <c r="A683" s="35"/>
      <c r="B683" s="60"/>
      <c r="C683" s="37"/>
    </row>
    <row r="684">
      <c r="A684" s="35"/>
      <c r="B684" s="60"/>
      <c r="C684" s="37"/>
    </row>
    <row r="685">
      <c r="A685" s="35"/>
      <c r="B685" s="60"/>
      <c r="C685" s="37"/>
    </row>
    <row r="686">
      <c r="A686" s="35"/>
      <c r="B686" s="60"/>
      <c r="C686" s="37"/>
    </row>
    <row r="687">
      <c r="A687" s="35"/>
      <c r="B687" s="60"/>
      <c r="C687" s="37"/>
    </row>
    <row r="688">
      <c r="A688" s="35"/>
      <c r="B688" s="60"/>
      <c r="C688" s="37"/>
    </row>
    <row r="689">
      <c r="A689" s="35"/>
      <c r="B689" s="60"/>
      <c r="C689" s="37"/>
    </row>
    <row r="690">
      <c r="A690" s="35"/>
      <c r="B690" s="60"/>
      <c r="C690" s="37"/>
    </row>
    <row r="691">
      <c r="A691" s="35"/>
      <c r="B691" s="60"/>
      <c r="C691" s="37"/>
    </row>
    <row r="692">
      <c r="A692" s="35"/>
      <c r="B692" s="60"/>
      <c r="C692" s="37"/>
    </row>
    <row r="693">
      <c r="A693" s="35"/>
      <c r="B693" s="60"/>
      <c r="C693" s="37"/>
    </row>
    <row r="694">
      <c r="A694" s="35"/>
      <c r="B694" s="60"/>
      <c r="C694" s="37"/>
    </row>
    <row r="695">
      <c r="A695" s="35"/>
      <c r="B695" s="60"/>
      <c r="C695" s="37"/>
    </row>
    <row r="696">
      <c r="A696" s="35"/>
      <c r="B696" s="60"/>
      <c r="C696" s="37"/>
    </row>
    <row r="697">
      <c r="A697" s="35"/>
      <c r="B697" s="60"/>
      <c r="C697" s="37"/>
    </row>
    <row r="698">
      <c r="A698" s="35"/>
      <c r="B698" s="60"/>
      <c r="C698" s="37"/>
    </row>
    <row r="699">
      <c r="A699" s="35"/>
      <c r="B699" s="60"/>
      <c r="C699" s="37"/>
    </row>
    <row r="700">
      <c r="A700" s="35"/>
      <c r="B700" s="60"/>
      <c r="C700" s="37"/>
    </row>
    <row r="701">
      <c r="A701" s="35"/>
      <c r="B701" s="60"/>
      <c r="C701" s="37"/>
    </row>
    <row r="702">
      <c r="A702" s="35"/>
      <c r="B702" s="60"/>
      <c r="C702" s="37"/>
    </row>
    <row r="703">
      <c r="A703" s="35"/>
      <c r="B703" s="60"/>
      <c r="C703" s="37"/>
    </row>
    <row r="704">
      <c r="A704" s="35"/>
      <c r="B704" s="60"/>
      <c r="C704" s="37"/>
    </row>
    <row r="705">
      <c r="A705" s="35"/>
      <c r="B705" s="60"/>
      <c r="C705" s="37"/>
    </row>
    <row r="706">
      <c r="A706" s="35"/>
      <c r="B706" s="60"/>
      <c r="C706" s="37"/>
    </row>
    <row r="707">
      <c r="A707" s="35"/>
      <c r="B707" s="60"/>
      <c r="C707" s="37"/>
    </row>
    <row r="708">
      <c r="A708" s="35"/>
      <c r="B708" s="60"/>
      <c r="C708" s="37"/>
    </row>
    <row r="709">
      <c r="A709" s="35"/>
      <c r="B709" s="60"/>
      <c r="C709" s="37"/>
    </row>
    <row r="710">
      <c r="A710" s="35"/>
      <c r="B710" s="60"/>
      <c r="C710" s="37"/>
    </row>
    <row r="711">
      <c r="A711" s="35"/>
      <c r="B711" s="60"/>
      <c r="C711" s="37"/>
    </row>
    <row r="712">
      <c r="A712" s="35"/>
      <c r="B712" s="60"/>
      <c r="C712" s="37"/>
    </row>
    <row r="713">
      <c r="A713" s="35"/>
      <c r="B713" s="60"/>
      <c r="C713" s="37"/>
    </row>
    <row r="714">
      <c r="A714" s="35"/>
      <c r="B714" s="60"/>
      <c r="C714" s="37"/>
    </row>
    <row r="715">
      <c r="A715" s="35"/>
      <c r="B715" s="60"/>
      <c r="C715" s="37"/>
    </row>
    <row r="716">
      <c r="A716" s="35"/>
      <c r="B716" s="60"/>
      <c r="C716" s="37"/>
    </row>
    <row r="717">
      <c r="A717" s="35"/>
      <c r="B717" s="60"/>
      <c r="C717" s="37"/>
    </row>
    <row r="718">
      <c r="A718" s="35"/>
      <c r="B718" s="60"/>
      <c r="C718" s="37"/>
    </row>
    <row r="719">
      <c r="A719" s="35"/>
      <c r="B719" s="60"/>
      <c r="C719" s="37"/>
    </row>
    <row r="720">
      <c r="A720" s="35"/>
      <c r="B720" s="60"/>
      <c r="C720" s="37"/>
    </row>
    <row r="721">
      <c r="A721" s="35"/>
      <c r="B721" s="60"/>
      <c r="C721" s="37"/>
    </row>
    <row r="722">
      <c r="A722" s="35"/>
      <c r="B722" s="60"/>
      <c r="C722" s="37"/>
    </row>
    <row r="723">
      <c r="A723" s="35"/>
      <c r="B723" s="60"/>
      <c r="C723" s="37"/>
    </row>
    <row r="724">
      <c r="A724" s="35"/>
      <c r="B724" s="60"/>
      <c r="C724" s="37"/>
    </row>
    <row r="725">
      <c r="A725" s="35"/>
      <c r="B725" s="60"/>
      <c r="C725" s="37"/>
    </row>
    <row r="726">
      <c r="A726" s="35"/>
      <c r="B726" s="60"/>
      <c r="C726" s="37"/>
    </row>
    <row r="727">
      <c r="A727" s="35"/>
      <c r="B727" s="60"/>
      <c r="C727" s="37"/>
    </row>
    <row r="728">
      <c r="A728" s="35"/>
      <c r="B728" s="60"/>
      <c r="C728" s="37"/>
    </row>
    <row r="729">
      <c r="A729" s="35"/>
      <c r="B729" s="60"/>
      <c r="C729" s="37"/>
    </row>
    <row r="730">
      <c r="A730" s="35"/>
      <c r="B730" s="60"/>
      <c r="C730" s="37"/>
    </row>
    <row r="731">
      <c r="A731" s="35"/>
      <c r="B731" s="60"/>
      <c r="C731" s="37"/>
    </row>
    <row r="732">
      <c r="A732" s="35"/>
      <c r="B732" s="60"/>
      <c r="C732" s="37"/>
    </row>
    <row r="733">
      <c r="A733" s="35"/>
      <c r="B733" s="60"/>
      <c r="C733" s="37"/>
    </row>
    <row r="734">
      <c r="A734" s="35"/>
      <c r="B734" s="60"/>
      <c r="C734" s="37"/>
    </row>
    <row r="735">
      <c r="A735" s="35"/>
      <c r="B735" s="60"/>
      <c r="C735" s="37"/>
    </row>
    <row r="736">
      <c r="A736" s="35"/>
      <c r="B736" s="60"/>
      <c r="C736" s="37"/>
    </row>
    <row r="737">
      <c r="A737" s="35"/>
      <c r="B737" s="60"/>
      <c r="C737" s="37"/>
    </row>
    <row r="738">
      <c r="A738" s="35"/>
      <c r="B738" s="60"/>
      <c r="C738" s="37"/>
    </row>
    <row r="739">
      <c r="A739" s="35"/>
      <c r="B739" s="60"/>
      <c r="C739" s="37"/>
    </row>
    <row r="740">
      <c r="A740" s="35"/>
      <c r="B740" s="60"/>
      <c r="C740" s="37"/>
    </row>
    <row r="741">
      <c r="A741" s="35"/>
      <c r="B741" s="60"/>
      <c r="C741" s="37"/>
    </row>
    <row r="742">
      <c r="A742" s="35"/>
      <c r="B742" s="60"/>
      <c r="C742" s="37"/>
    </row>
    <row r="743">
      <c r="A743" s="35"/>
      <c r="B743" s="60"/>
      <c r="C743" s="37"/>
    </row>
    <row r="744">
      <c r="A744" s="35"/>
      <c r="B744" s="60"/>
      <c r="C744" s="37"/>
    </row>
    <row r="745">
      <c r="A745" s="35"/>
      <c r="B745" s="60"/>
      <c r="C745" s="37"/>
    </row>
    <row r="746">
      <c r="A746" s="35"/>
      <c r="B746" s="60"/>
      <c r="C746" s="37"/>
    </row>
    <row r="747">
      <c r="A747" s="35"/>
      <c r="B747" s="60"/>
      <c r="C747" s="37"/>
    </row>
    <row r="748">
      <c r="A748" s="35"/>
      <c r="B748" s="60"/>
      <c r="C748" s="37"/>
    </row>
    <row r="749">
      <c r="A749" s="35"/>
      <c r="B749" s="60"/>
      <c r="C749" s="37"/>
    </row>
    <row r="750">
      <c r="A750" s="35"/>
      <c r="B750" s="60"/>
      <c r="C750" s="37"/>
    </row>
    <row r="751">
      <c r="A751" s="35"/>
      <c r="B751" s="60"/>
      <c r="C751" s="37"/>
    </row>
    <row r="752">
      <c r="A752" s="35"/>
      <c r="B752" s="60"/>
      <c r="C752" s="37"/>
    </row>
    <row r="753">
      <c r="A753" s="35"/>
      <c r="B753" s="60"/>
      <c r="C753" s="37"/>
    </row>
    <row r="754">
      <c r="A754" s="35"/>
      <c r="B754" s="60"/>
      <c r="C754" s="37"/>
    </row>
    <row r="755">
      <c r="A755" s="35"/>
      <c r="B755" s="60"/>
      <c r="C755" s="37"/>
    </row>
    <row r="756">
      <c r="A756" s="35"/>
      <c r="B756" s="60"/>
      <c r="C756" s="37"/>
    </row>
    <row r="757">
      <c r="A757" s="35"/>
      <c r="B757" s="60"/>
      <c r="C757" s="37"/>
    </row>
    <row r="758">
      <c r="A758" s="35"/>
      <c r="B758" s="60"/>
      <c r="C758" s="37"/>
    </row>
    <row r="759">
      <c r="A759" s="35"/>
      <c r="B759" s="60"/>
      <c r="C759" s="37"/>
    </row>
    <row r="760">
      <c r="A760" s="35"/>
      <c r="B760" s="60"/>
      <c r="C760" s="37"/>
    </row>
    <row r="761">
      <c r="A761" s="35"/>
      <c r="B761" s="60"/>
      <c r="C761" s="37"/>
    </row>
    <row r="762">
      <c r="A762" s="35"/>
      <c r="B762" s="60"/>
      <c r="C762" s="37"/>
    </row>
    <row r="763">
      <c r="A763" s="35"/>
      <c r="B763" s="60"/>
      <c r="C763" s="37"/>
    </row>
    <row r="764">
      <c r="A764" s="35"/>
      <c r="B764" s="60"/>
      <c r="C764" s="37"/>
    </row>
    <row r="765">
      <c r="A765" s="35"/>
      <c r="B765" s="60"/>
      <c r="C765" s="37"/>
    </row>
    <row r="766">
      <c r="A766" s="35"/>
      <c r="B766" s="60"/>
      <c r="C766" s="37"/>
    </row>
    <row r="767">
      <c r="A767" s="35"/>
      <c r="B767" s="60"/>
      <c r="C767" s="37"/>
    </row>
    <row r="768">
      <c r="A768" s="35"/>
      <c r="B768" s="60"/>
      <c r="C768" s="37"/>
    </row>
    <row r="769">
      <c r="A769" s="35"/>
      <c r="B769" s="60"/>
      <c r="C769" s="37"/>
    </row>
    <row r="770">
      <c r="A770" s="35"/>
      <c r="B770" s="60"/>
      <c r="C770" s="37"/>
    </row>
    <row r="771">
      <c r="A771" s="35"/>
      <c r="B771" s="60"/>
      <c r="C771" s="37"/>
    </row>
    <row r="772">
      <c r="A772" s="35"/>
      <c r="B772" s="60"/>
      <c r="C772" s="37"/>
    </row>
    <row r="773">
      <c r="A773" s="35"/>
      <c r="B773" s="60"/>
      <c r="C773" s="37"/>
    </row>
    <row r="774">
      <c r="A774" s="35"/>
      <c r="B774" s="60"/>
      <c r="C774" s="37"/>
    </row>
    <row r="775">
      <c r="A775" s="35"/>
      <c r="B775" s="60"/>
      <c r="C775" s="37"/>
    </row>
    <row r="776">
      <c r="A776" s="35"/>
      <c r="B776" s="60"/>
      <c r="C776" s="37"/>
    </row>
    <row r="777">
      <c r="A777" s="35"/>
      <c r="B777" s="60"/>
      <c r="C777" s="37"/>
    </row>
    <row r="778">
      <c r="A778" s="35"/>
      <c r="B778" s="60"/>
      <c r="C778" s="37"/>
    </row>
    <row r="779">
      <c r="A779" s="35"/>
      <c r="B779" s="60"/>
      <c r="C779" s="37"/>
    </row>
    <row r="780">
      <c r="A780" s="35"/>
      <c r="B780" s="60"/>
      <c r="C780" s="37"/>
    </row>
    <row r="781">
      <c r="A781" s="35"/>
      <c r="B781" s="60"/>
      <c r="C781" s="37"/>
    </row>
    <row r="782">
      <c r="A782" s="35"/>
      <c r="B782" s="60"/>
      <c r="C782" s="37"/>
    </row>
    <row r="783">
      <c r="A783" s="35"/>
      <c r="B783" s="60"/>
      <c r="C783" s="37"/>
    </row>
    <row r="784">
      <c r="A784" s="35"/>
      <c r="B784" s="60"/>
      <c r="C784" s="37"/>
    </row>
    <row r="785">
      <c r="A785" s="35"/>
      <c r="B785" s="60"/>
      <c r="C785" s="37"/>
    </row>
    <row r="786">
      <c r="A786" s="35"/>
      <c r="B786" s="60"/>
      <c r="C786" s="37"/>
    </row>
    <row r="787">
      <c r="A787" s="35"/>
      <c r="B787" s="60"/>
      <c r="C787" s="37"/>
    </row>
    <row r="788">
      <c r="A788" s="35"/>
      <c r="B788" s="60"/>
      <c r="C788" s="37"/>
    </row>
    <row r="789">
      <c r="A789" s="35"/>
      <c r="B789" s="60"/>
      <c r="C789" s="37"/>
    </row>
    <row r="790">
      <c r="A790" s="35"/>
      <c r="B790" s="60"/>
      <c r="C790" s="37"/>
    </row>
    <row r="791">
      <c r="A791" s="35"/>
      <c r="B791" s="60"/>
      <c r="C791" s="37"/>
    </row>
    <row r="792">
      <c r="A792" s="35"/>
      <c r="B792" s="60"/>
      <c r="C792" s="37"/>
    </row>
    <row r="793">
      <c r="A793" s="35"/>
      <c r="B793" s="60"/>
      <c r="C793" s="37"/>
    </row>
    <row r="794">
      <c r="A794" s="35"/>
      <c r="B794" s="60"/>
      <c r="C794" s="37"/>
    </row>
    <row r="795">
      <c r="A795" s="35"/>
      <c r="B795" s="60"/>
      <c r="C795" s="37"/>
    </row>
    <row r="796">
      <c r="A796" s="35"/>
      <c r="B796" s="60"/>
      <c r="C796" s="37"/>
    </row>
    <row r="797">
      <c r="A797" s="35"/>
      <c r="B797" s="60"/>
      <c r="C797" s="37"/>
    </row>
    <row r="798">
      <c r="A798" s="35"/>
      <c r="B798" s="60"/>
      <c r="C798" s="37"/>
    </row>
    <row r="799">
      <c r="A799" s="35"/>
      <c r="B799" s="60"/>
      <c r="C799" s="37"/>
    </row>
    <row r="800">
      <c r="A800" s="35"/>
      <c r="B800" s="60"/>
      <c r="C800" s="37"/>
    </row>
    <row r="801">
      <c r="A801" s="35"/>
      <c r="B801" s="60"/>
      <c r="C801" s="37"/>
    </row>
    <row r="802">
      <c r="A802" s="35"/>
      <c r="B802" s="60"/>
      <c r="C802" s="37"/>
    </row>
    <row r="803">
      <c r="A803" s="35"/>
      <c r="B803" s="60"/>
      <c r="C803" s="37"/>
    </row>
    <row r="804">
      <c r="A804" s="35"/>
      <c r="B804" s="60"/>
      <c r="C804" s="37"/>
    </row>
    <row r="805">
      <c r="A805" s="35"/>
      <c r="B805" s="60"/>
      <c r="C805" s="37"/>
    </row>
    <row r="806">
      <c r="A806" s="35"/>
      <c r="B806" s="60"/>
      <c r="C806" s="37"/>
    </row>
    <row r="807">
      <c r="A807" s="35"/>
      <c r="B807" s="60"/>
      <c r="C807" s="37"/>
    </row>
    <row r="808">
      <c r="A808" s="35"/>
      <c r="B808" s="60"/>
      <c r="C808" s="37"/>
    </row>
    <row r="809">
      <c r="A809" s="35"/>
      <c r="B809" s="60"/>
      <c r="C809" s="37"/>
    </row>
    <row r="810">
      <c r="A810" s="35"/>
      <c r="B810" s="60"/>
      <c r="C810" s="37"/>
    </row>
    <row r="811">
      <c r="A811" s="35"/>
      <c r="B811" s="60"/>
      <c r="C811" s="37"/>
    </row>
    <row r="812">
      <c r="A812" s="35"/>
      <c r="B812" s="60"/>
      <c r="C812" s="37"/>
    </row>
    <row r="813">
      <c r="A813" s="35"/>
      <c r="B813" s="60"/>
      <c r="C813" s="37"/>
    </row>
    <row r="814">
      <c r="A814" s="35"/>
      <c r="B814" s="60"/>
      <c r="C814" s="37"/>
    </row>
    <row r="815">
      <c r="A815" s="35"/>
      <c r="B815" s="60"/>
      <c r="C815" s="37"/>
    </row>
    <row r="816">
      <c r="A816" s="35"/>
      <c r="B816" s="60"/>
      <c r="C816" s="37"/>
    </row>
    <row r="817">
      <c r="A817" s="35"/>
      <c r="B817" s="60"/>
      <c r="C817" s="37"/>
    </row>
    <row r="818">
      <c r="A818" s="35"/>
      <c r="B818" s="60"/>
      <c r="C818" s="37"/>
    </row>
    <row r="819">
      <c r="A819" s="35"/>
      <c r="B819" s="60"/>
      <c r="C819" s="37"/>
    </row>
    <row r="820">
      <c r="A820" s="35"/>
      <c r="B820" s="60"/>
      <c r="C820" s="37"/>
    </row>
    <row r="821">
      <c r="A821" s="35"/>
      <c r="B821" s="60"/>
      <c r="C821" s="37"/>
    </row>
    <row r="822">
      <c r="A822" s="35"/>
      <c r="B822" s="60"/>
      <c r="C822" s="37"/>
    </row>
    <row r="823">
      <c r="A823" s="35"/>
      <c r="B823" s="60"/>
      <c r="C823" s="37"/>
    </row>
    <row r="824">
      <c r="A824" s="35"/>
      <c r="B824" s="60"/>
      <c r="C824" s="37"/>
    </row>
    <row r="825">
      <c r="A825" s="35"/>
      <c r="B825" s="60"/>
      <c r="C825" s="37"/>
    </row>
    <row r="826">
      <c r="A826" s="35"/>
      <c r="B826" s="60"/>
      <c r="C826" s="37"/>
    </row>
    <row r="827">
      <c r="A827" s="35"/>
      <c r="B827" s="60"/>
      <c r="C827" s="37"/>
    </row>
    <row r="828">
      <c r="A828" s="35"/>
      <c r="B828" s="60"/>
      <c r="C828" s="37"/>
    </row>
    <row r="829">
      <c r="A829" s="35"/>
      <c r="B829" s="60"/>
      <c r="C829" s="37"/>
    </row>
    <row r="830">
      <c r="A830" s="35"/>
      <c r="B830" s="60"/>
      <c r="C830" s="37"/>
    </row>
    <row r="831">
      <c r="A831" s="35"/>
      <c r="B831" s="60"/>
      <c r="C831" s="37"/>
    </row>
    <row r="832">
      <c r="A832" s="35"/>
      <c r="B832" s="60"/>
      <c r="C832" s="37"/>
    </row>
    <row r="833">
      <c r="A833" s="35"/>
      <c r="B833" s="60"/>
      <c r="C833" s="37"/>
    </row>
    <row r="834">
      <c r="A834" s="35"/>
      <c r="B834" s="60"/>
      <c r="C834" s="37"/>
    </row>
    <row r="835">
      <c r="A835" s="35"/>
      <c r="B835" s="60"/>
      <c r="C835" s="37"/>
    </row>
    <row r="836">
      <c r="A836" s="35"/>
      <c r="B836" s="60"/>
      <c r="C836" s="37"/>
    </row>
    <row r="837">
      <c r="A837" s="35"/>
      <c r="B837" s="60"/>
      <c r="C837" s="37"/>
    </row>
    <row r="838">
      <c r="A838" s="35"/>
      <c r="B838" s="60"/>
      <c r="C838" s="37"/>
    </row>
    <row r="839">
      <c r="A839" s="35"/>
      <c r="B839" s="60"/>
      <c r="C839" s="37"/>
    </row>
    <row r="840">
      <c r="A840" s="35"/>
      <c r="B840" s="60"/>
      <c r="C840" s="37"/>
    </row>
    <row r="841">
      <c r="A841" s="35"/>
      <c r="B841" s="60"/>
      <c r="C841" s="37"/>
    </row>
    <row r="842">
      <c r="A842" s="35"/>
      <c r="B842" s="60"/>
      <c r="C842" s="37"/>
    </row>
    <row r="843">
      <c r="A843" s="35"/>
      <c r="B843" s="60"/>
      <c r="C843" s="37"/>
    </row>
    <row r="844">
      <c r="A844" s="35"/>
      <c r="B844" s="60"/>
      <c r="C844" s="37"/>
    </row>
    <row r="845">
      <c r="A845" s="35"/>
      <c r="B845" s="60"/>
      <c r="C845" s="37"/>
    </row>
    <row r="846">
      <c r="A846" s="35"/>
      <c r="B846" s="60"/>
      <c r="C846" s="37"/>
    </row>
    <row r="847">
      <c r="A847" s="35"/>
      <c r="B847" s="60"/>
      <c r="C847" s="37"/>
    </row>
    <row r="848">
      <c r="A848" s="35"/>
      <c r="B848" s="60"/>
      <c r="C848" s="37"/>
    </row>
    <row r="849">
      <c r="A849" s="35"/>
      <c r="B849" s="60"/>
      <c r="C849" s="37"/>
    </row>
    <row r="850">
      <c r="A850" s="35"/>
      <c r="B850" s="60"/>
      <c r="C850" s="37"/>
    </row>
    <row r="851">
      <c r="A851" s="35"/>
      <c r="B851" s="60"/>
      <c r="C851" s="37"/>
    </row>
    <row r="852">
      <c r="A852" s="35"/>
      <c r="B852" s="60"/>
      <c r="C852" s="37"/>
    </row>
    <row r="853">
      <c r="A853" s="35"/>
      <c r="B853" s="60"/>
      <c r="C853" s="37"/>
    </row>
    <row r="854">
      <c r="A854" s="35"/>
      <c r="B854" s="60"/>
      <c r="C854" s="37"/>
    </row>
    <row r="855">
      <c r="A855" s="35"/>
      <c r="B855" s="60"/>
      <c r="C855" s="37"/>
    </row>
    <row r="856">
      <c r="A856" s="35"/>
      <c r="B856" s="60"/>
      <c r="C856" s="37"/>
    </row>
    <row r="857">
      <c r="A857" s="35"/>
      <c r="B857" s="60"/>
      <c r="C857" s="37"/>
    </row>
    <row r="858">
      <c r="A858" s="35"/>
      <c r="B858" s="60"/>
      <c r="C858" s="37"/>
    </row>
    <row r="859">
      <c r="A859" s="35"/>
      <c r="B859" s="60"/>
      <c r="C859" s="37"/>
    </row>
    <row r="860">
      <c r="A860" s="35"/>
      <c r="B860" s="60"/>
      <c r="C860" s="37"/>
    </row>
    <row r="861">
      <c r="A861" s="35"/>
      <c r="B861" s="60"/>
      <c r="C861" s="37"/>
    </row>
    <row r="862">
      <c r="A862" s="35"/>
      <c r="B862" s="60"/>
      <c r="C862" s="37"/>
    </row>
    <row r="863">
      <c r="A863" s="35"/>
      <c r="B863" s="60"/>
      <c r="C863" s="37"/>
    </row>
    <row r="864">
      <c r="A864" s="35"/>
      <c r="B864" s="60"/>
      <c r="C864" s="37"/>
    </row>
    <row r="865">
      <c r="A865" s="35"/>
      <c r="B865" s="60"/>
      <c r="C865" s="37"/>
    </row>
    <row r="866">
      <c r="A866" s="35"/>
      <c r="B866" s="60"/>
      <c r="C866" s="37"/>
    </row>
    <row r="867">
      <c r="A867" s="35"/>
      <c r="B867" s="60"/>
      <c r="C867" s="37"/>
    </row>
    <row r="868">
      <c r="A868" s="35"/>
      <c r="B868" s="60"/>
      <c r="C868" s="37"/>
    </row>
    <row r="869">
      <c r="A869" s="35"/>
      <c r="B869" s="60"/>
      <c r="C869" s="37"/>
    </row>
    <row r="870">
      <c r="A870" s="35"/>
      <c r="B870" s="60"/>
      <c r="C870" s="37"/>
    </row>
    <row r="871">
      <c r="A871" s="35"/>
      <c r="B871" s="60"/>
      <c r="C871" s="37"/>
    </row>
    <row r="872">
      <c r="A872" s="35"/>
      <c r="B872" s="60"/>
      <c r="C872" s="37"/>
    </row>
    <row r="873">
      <c r="A873" s="35"/>
      <c r="B873" s="60"/>
      <c r="C873" s="37"/>
    </row>
    <row r="874">
      <c r="A874" s="35"/>
      <c r="B874" s="60"/>
      <c r="C874" s="37"/>
    </row>
    <row r="875">
      <c r="A875" s="35"/>
      <c r="B875" s="60"/>
      <c r="C875" s="37"/>
    </row>
    <row r="876">
      <c r="A876" s="35"/>
      <c r="B876" s="60"/>
      <c r="C876" s="37"/>
    </row>
    <row r="877">
      <c r="A877" s="35"/>
      <c r="B877" s="60"/>
      <c r="C877" s="37"/>
    </row>
    <row r="878">
      <c r="A878" s="35"/>
      <c r="B878" s="60"/>
      <c r="C878" s="37"/>
    </row>
    <row r="879">
      <c r="A879" s="35"/>
      <c r="B879" s="60"/>
      <c r="C879" s="37"/>
    </row>
    <row r="880">
      <c r="A880" s="35"/>
      <c r="B880" s="60"/>
      <c r="C880" s="37"/>
    </row>
    <row r="881">
      <c r="A881" s="35"/>
      <c r="B881" s="60"/>
      <c r="C881" s="37"/>
    </row>
    <row r="882">
      <c r="A882" s="35"/>
      <c r="B882" s="60"/>
      <c r="C882" s="37"/>
    </row>
    <row r="883">
      <c r="A883" s="35"/>
      <c r="B883" s="60"/>
      <c r="C883" s="37"/>
    </row>
    <row r="884">
      <c r="A884" s="35"/>
      <c r="B884" s="60"/>
      <c r="C884" s="37"/>
    </row>
    <row r="885">
      <c r="A885" s="35"/>
      <c r="B885" s="60"/>
      <c r="C885" s="37"/>
    </row>
    <row r="886">
      <c r="A886" s="35"/>
      <c r="B886" s="60"/>
      <c r="C886" s="37"/>
    </row>
    <row r="887">
      <c r="A887" s="35"/>
      <c r="B887" s="60"/>
      <c r="C887" s="37"/>
    </row>
    <row r="888">
      <c r="A888" s="35"/>
      <c r="B888" s="60"/>
      <c r="C888" s="37"/>
    </row>
    <row r="889">
      <c r="A889" s="35"/>
      <c r="B889" s="60"/>
      <c r="C889" s="37"/>
    </row>
    <row r="890">
      <c r="A890" s="35"/>
      <c r="B890" s="60"/>
      <c r="C890" s="37"/>
    </row>
    <row r="891">
      <c r="A891" s="35"/>
      <c r="B891" s="60"/>
      <c r="C891" s="37"/>
    </row>
    <row r="892">
      <c r="A892" s="35"/>
      <c r="B892" s="60"/>
      <c r="C892" s="37"/>
    </row>
    <row r="893">
      <c r="A893" s="35"/>
      <c r="B893" s="60"/>
      <c r="C893" s="37"/>
    </row>
    <row r="894">
      <c r="A894" s="35"/>
      <c r="B894" s="60"/>
      <c r="C894" s="37"/>
    </row>
    <row r="895">
      <c r="A895" s="35"/>
      <c r="B895" s="60"/>
      <c r="C895" s="37"/>
    </row>
    <row r="896">
      <c r="A896" s="35"/>
      <c r="B896" s="60"/>
      <c r="C896" s="37"/>
    </row>
    <row r="897">
      <c r="A897" s="35"/>
      <c r="B897" s="60"/>
      <c r="C897" s="37"/>
    </row>
    <row r="898">
      <c r="A898" s="35"/>
      <c r="B898" s="60"/>
      <c r="C898" s="37"/>
    </row>
    <row r="899">
      <c r="A899" s="35"/>
      <c r="B899" s="60"/>
      <c r="C899" s="37"/>
    </row>
    <row r="900">
      <c r="A900" s="35"/>
      <c r="B900" s="60"/>
      <c r="C900" s="37"/>
    </row>
    <row r="901">
      <c r="A901" s="35"/>
      <c r="B901" s="60"/>
      <c r="C901" s="37"/>
    </row>
    <row r="902">
      <c r="A902" s="35"/>
      <c r="B902" s="60"/>
      <c r="C902" s="37"/>
    </row>
    <row r="903">
      <c r="A903" s="35"/>
      <c r="B903" s="60"/>
      <c r="C903" s="37"/>
    </row>
    <row r="904">
      <c r="A904" s="35"/>
      <c r="B904" s="60"/>
      <c r="C904" s="37"/>
    </row>
    <row r="905">
      <c r="A905" s="35"/>
      <c r="B905" s="60"/>
      <c r="C905" s="37"/>
    </row>
    <row r="906">
      <c r="A906" s="35"/>
      <c r="B906" s="60"/>
      <c r="C906" s="37"/>
    </row>
    <row r="907">
      <c r="A907" s="35"/>
      <c r="B907" s="60"/>
      <c r="C907" s="37"/>
    </row>
    <row r="908">
      <c r="A908" s="35"/>
      <c r="B908" s="60"/>
      <c r="C908" s="37"/>
    </row>
    <row r="909">
      <c r="A909" s="35"/>
      <c r="B909" s="60"/>
      <c r="C909" s="37"/>
    </row>
    <row r="910">
      <c r="A910" s="35"/>
      <c r="B910" s="60"/>
      <c r="C910" s="37"/>
    </row>
    <row r="911">
      <c r="A911" s="35"/>
      <c r="B911" s="60"/>
      <c r="C911" s="37"/>
    </row>
    <row r="912">
      <c r="A912" s="35"/>
      <c r="B912" s="60"/>
      <c r="C912" s="37"/>
    </row>
    <row r="913">
      <c r="A913" s="35"/>
      <c r="B913" s="60"/>
      <c r="C913" s="37"/>
    </row>
    <row r="914">
      <c r="A914" s="35"/>
      <c r="B914" s="60"/>
      <c r="C914" s="37"/>
    </row>
    <row r="915">
      <c r="A915" s="35"/>
      <c r="B915" s="60"/>
      <c r="C915" s="37"/>
    </row>
    <row r="916">
      <c r="A916" s="35"/>
      <c r="B916" s="60"/>
      <c r="C916" s="37"/>
    </row>
    <row r="917">
      <c r="A917" s="35"/>
      <c r="B917" s="60"/>
      <c r="C917" s="37"/>
    </row>
    <row r="918">
      <c r="A918" s="35"/>
      <c r="B918" s="60"/>
      <c r="C918" s="37"/>
    </row>
    <row r="919">
      <c r="A919" s="35"/>
      <c r="B919" s="60"/>
      <c r="C919" s="37"/>
    </row>
    <row r="920">
      <c r="A920" s="35"/>
      <c r="B920" s="60"/>
      <c r="C920" s="37"/>
    </row>
    <row r="921">
      <c r="A921" s="35"/>
      <c r="B921" s="60"/>
      <c r="C921" s="37"/>
    </row>
    <row r="922">
      <c r="A922" s="35"/>
      <c r="B922" s="60"/>
      <c r="C922" s="37"/>
    </row>
    <row r="923">
      <c r="A923" s="35"/>
      <c r="B923" s="60"/>
      <c r="C923" s="37"/>
    </row>
    <row r="924">
      <c r="A924" s="35"/>
      <c r="B924" s="60"/>
      <c r="C924" s="37"/>
    </row>
    <row r="925">
      <c r="A925" s="35"/>
      <c r="B925" s="60"/>
      <c r="C925" s="37"/>
    </row>
    <row r="926">
      <c r="A926" s="35"/>
      <c r="B926" s="60"/>
      <c r="C926" s="37"/>
    </row>
    <row r="927">
      <c r="A927" s="35"/>
      <c r="B927" s="60"/>
      <c r="C927" s="37"/>
    </row>
    <row r="928">
      <c r="A928" s="35"/>
      <c r="B928" s="60"/>
      <c r="C928" s="37"/>
    </row>
    <row r="929">
      <c r="A929" s="35"/>
      <c r="B929" s="60"/>
      <c r="C929" s="37"/>
    </row>
    <row r="930">
      <c r="A930" s="35"/>
      <c r="B930" s="60"/>
      <c r="C930" s="37"/>
    </row>
    <row r="931">
      <c r="A931" s="35"/>
      <c r="B931" s="60"/>
      <c r="C931" s="37"/>
    </row>
    <row r="932">
      <c r="A932" s="35"/>
      <c r="B932" s="60"/>
      <c r="C932" s="37"/>
    </row>
    <row r="933">
      <c r="A933" s="35"/>
      <c r="B933" s="60"/>
      <c r="C933" s="37"/>
    </row>
    <row r="934">
      <c r="A934" s="35"/>
      <c r="B934" s="60"/>
      <c r="C934" s="37"/>
    </row>
    <row r="935">
      <c r="A935" s="35"/>
      <c r="B935" s="60"/>
      <c r="C935" s="37"/>
    </row>
    <row r="936">
      <c r="A936" s="35"/>
      <c r="B936" s="60"/>
      <c r="C936" s="37"/>
    </row>
    <row r="937">
      <c r="A937" s="35"/>
      <c r="B937" s="60"/>
      <c r="C937" s="37"/>
    </row>
    <row r="938">
      <c r="A938" s="35"/>
      <c r="B938" s="60"/>
      <c r="C938" s="37"/>
    </row>
    <row r="939">
      <c r="A939" s="35"/>
      <c r="B939" s="60"/>
      <c r="C939" s="37"/>
    </row>
    <row r="940">
      <c r="A940" s="35"/>
      <c r="B940" s="60"/>
      <c r="C940" s="37"/>
    </row>
    <row r="941">
      <c r="A941" s="35"/>
      <c r="B941" s="60"/>
      <c r="C941" s="37"/>
    </row>
    <row r="942">
      <c r="A942" s="35"/>
      <c r="B942" s="60"/>
      <c r="C942" s="37"/>
    </row>
    <row r="943">
      <c r="A943" s="35"/>
      <c r="B943" s="60"/>
      <c r="C943" s="37"/>
    </row>
    <row r="944">
      <c r="A944" s="35"/>
      <c r="B944" s="60"/>
      <c r="C944" s="37"/>
    </row>
    <row r="945">
      <c r="A945" s="35"/>
      <c r="B945" s="60"/>
      <c r="C945" s="37"/>
    </row>
    <row r="946">
      <c r="A946" s="35"/>
      <c r="B946" s="60"/>
      <c r="C946" s="37"/>
    </row>
    <row r="947">
      <c r="A947" s="35"/>
      <c r="B947" s="60"/>
      <c r="C947" s="37"/>
    </row>
    <row r="948">
      <c r="A948" s="35"/>
      <c r="B948" s="60"/>
      <c r="C948" s="37"/>
    </row>
    <row r="949">
      <c r="A949" s="35"/>
      <c r="B949" s="60"/>
      <c r="C949" s="37"/>
    </row>
    <row r="950">
      <c r="A950" s="35"/>
      <c r="B950" s="60"/>
      <c r="C950" s="37"/>
    </row>
    <row r="951">
      <c r="A951" s="35"/>
      <c r="B951" s="60"/>
      <c r="C951" s="37"/>
    </row>
    <row r="952">
      <c r="A952" s="35"/>
      <c r="B952" s="60"/>
      <c r="C952" s="37"/>
    </row>
    <row r="953">
      <c r="A953" s="35"/>
      <c r="B953" s="60"/>
      <c r="C953" s="37"/>
    </row>
    <row r="954">
      <c r="A954" s="35"/>
      <c r="B954" s="60"/>
      <c r="C954" s="37"/>
    </row>
    <row r="955">
      <c r="A955" s="35"/>
      <c r="B955" s="60"/>
      <c r="C955" s="37"/>
    </row>
    <row r="956">
      <c r="A956" s="35"/>
      <c r="B956" s="60"/>
      <c r="C956" s="37"/>
    </row>
    <row r="957">
      <c r="A957" s="35"/>
      <c r="B957" s="60"/>
      <c r="C957" s="37"/>
    </row>
    <row r="958">
      <c r="A958" s="35"/>
      <c r="B958" s="60"/>
      <c r="C958" s="37"/>
    </row>
    <row r="959">
      <c r="A959" s="35"/>
      <c r="B959" s="60"/>
      <c r="C959" s="37"/>
    </row>
    <row r="960">
      <c r="A960" s="35"/>
      <c r="B960" s="60"/>
      <c r="C960" s="37"/>
    </row>
    <row r="961">
      <c r="A961" s="35"/>
      <c r="B961" s="60"/>
      <c r="C961" s="37"/>
    </row>
    <row r="962">
      <c r="A962" s="35"/>
      <c r="B962" s="60"/>
      <c r="C962" s="37"/>
    </row>
    <row r="963">
      <c r="A963" s="35"/>
      <c r="B963" s="60"/>
      <c r="C963" s="37"/>
    </row>
    <row r="964">
      <c r="A964" s="35"/>
      <c r="B964" s="60"/>
      <c r="C964" s="37"/>
    </row>
    <row r="965">
      <c r="A965" s="35"/>
      <c r="B965" s="60"/>
      <c r="C965" s="37"/>
    </row>
    <row r="966">
      <c r="A966" s="35"/>
      <c r="B966" s="60"/>
      <c r="C966" s="37"/>
    </row>
    <row r="967">
      <c r="A967" s="35"/>
      <c r="B967" s="60"/>
      <c r="C967" s="37"/>
    </row>
    <row r="968">
      <c r="A968" s="35"/>
      <c r="B968" s="60"/>
      <c r="C968" s="37"/>
    </row>
    <row r="969">
      <c r="A969" s="35"/>
      <c r="B969" s="60"/>
      <c r="C969" s="37"/>
    </row>
    <row r="970">
      <c r="A970" s="35"/>
      <c r="B970" s="60"/>
      <c r="C970" s="37"/>
    </row>
    <row r="971">
      <c r="A971" s="35"/>
      <c r="B971" s="60"/>
      <c r="C971" s="37"/>
    </row>
    <row r="972">
      <c r="A972" s="35"/>
      <c r="B972" s="60"/>
      <c r="C972" s="37"/>
    </row>
    <row r="973">
      <c r="A973" s="35"/>
      <c r="B973" s="60"/>
      <c r="C973" s="37"/>
    </row>
    <row r="974">
      <c r="A974" s="35"/>
      <c r="B974" s="60"/>
      <c r="C974" s="37"/>
    </row>
    <row r="975">
      <c r="A975" s="35"/>
      <c r="B975" s="60"/>
      <c r="C975" s="37"/>
    </row>
    <row r="976">
      <c r="A976" s="35"/>
      <c r="B976" s="60"/>
      <c r="C976" s="37"/>
    </row>
    <row r="977">
      <c r="A977" s="35"/>
      <c r="B977" s="60"/>
      <c r="C977" s="37"/>
    </row>
    <row r="978">
      <c r="A978" s="35"/>
      <c r="B978" s="60"/>
      <c r="C978" s="37"/>
    </row>
    <row r="979">
      <c r="A979" s="35"/>
      <c r="B979" s="60"/>
      <c r="C979" s="37"/>
    </row>
    <row r="980">
      <c r="A980" s="35"/>
      <c r="B980" s="60"/>
      <c r="C980" s="37"/>
    </row>
    <row r="981">
      <c r="A981" s="35"/>
      <c r="B981" s="60"/>
      <c r="C981" s="37"/>
    </row>
    <row r="982">
      <c r="A982" s="35"/>
      <c r="B982" s="60"/>
      <c r="C982" s="37"/>
    </row>
    <row r="983">
      <c r="A983" s="35"/>
      <c r="B983" s="60"/>
      <c r="C983" s="37"/>
    </row>
    <row r="984">
      <c r="A984" s="35"/>
      <c r="B984" s="60"/>
      <c r="C984" s="37"/>
    </row>
    <row r="985">
      <c r="A985" s="35"/>
      <c r="B985" s="60"/>
      <c r="C985" s="37"/>
    </row>
    <row r="986">
      <c r="A986" s="35"/>
      <c r="B986" s="60"/>
      <c r="C986" s="37"/>
    </row>
    <row r="987">
      <c r="A987" s="35"/>
      <c r="B987" s="60"/>
      <c r="C987" s="37"/>
    </row>
    <row r="988">
      <c r="A988" s="35"/>
      <c r="B988" s="60"/>
      <c r="C988" s="37"/>
    </row>
    <row r="989">
      <c r="A989" s="35"/>
      <c r="B989" s="60"/>
      <c r="C989" s="37"/>
    </row>
    <row r="990">
      <c r="A990" s="35"/>
      <c r="B990" s="60"/>
      <c r="C990" s="37"/>
    </row>
    <row r="991">
      <c r="A991" s="35"/>
      <c r="B991" s="60"/>
      <c r="C991" s="37"/>
    </row>
    <row r="992">
      <c r="A992" s="35"/>
      <c r="B992" s="60"/>
      <c r="C992" s="37"/>
    </row>
    <row r="993">
      <c r="A993" s="35"/>
      <c r="B993" s="60"/>
      <c r="C993" s="37"/>
    </row>
    <row r="994">
      <c r="A994" s="35"/>
      <c r="B994" s="60"/>
      <c r="C994" s="37"/>
    </row>
    <row r="995">
      <c r="A995" s="35"/>
      <c r="B995" s="60"/>
      <c r="C995" s="37"/>
    </row>
    <row r="996">
      <c r="A996" s="35"/>
      <c r="B996" s="60"/>
      <c r="C996" s="37"/>
    </row>
    <row r="997">
      <c r="A997" s="35"/>
      <c r="B997" s="60"/>
      <c r="C997" s="37"/>
    </row>
    <row r="998">
      <c r="A998" s="35"/>
      <c r="B998" s="60"/>
      <c r="C998" s="37"/>
    </row>
    <row r="999">
      <c r="A999" s="35"/>
      <c r="B999" s="60"/>
      <c r="C999" s="37"/>
    </row>
    <row r="1000">
      <c r="A1000" s="35"/>
      <c r="B1000" s="60"/>
      <c r="C1000" s="37"/>
    </row>
  </sheetData>
  <mergeCells count="7">
    <mergeCell ref="B2:B6"/>
    <mergeCell ref="B8:B14"/>
    <mergeCell ref="B16:B23"/>
    <mergeCell ref="B24:B29"/>
    <mergeCell ref="B31:B36"/>
    <mergeCell ref="B38:B45"/>
    <mergeCell ref="B47:B52"/>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1" t="s">
        <v>70</v>
      </c>
      <c r="B1" s="80" t="s">
        <v>77</v>
      </c>
      <c r="C1" s="61" t="s">
        <v>71</v>
      </c>
      <c r="D1" s="93" t="s">
        <v>75</v>
      </c>
      <c r="E1" s="93" t="s">
        <v>78</v>
      </c>
      <c r="F1" s="93" t="s">
        <v>79</v>
      </c>
    </row>
    <row r="2">
      <c r="A2" s="13" t="s">
        <v>76</v>
      </c>
      <c r="B2" s="81">
        <v>1.0</v>
      </c>
      <c r="C2" s="29" t="s">
        <v>14</v>
      </c>
      <c r="D2" s="35"/>
      <c r="E2" s="35"/>
      <c r="F2" s="35"/>
    </row>
    <row r="3">
      <c r="A3" s="13" t="s">
        <v>16</v>
      </c>
      <c r="B3" s="81">
        <v>8.0</v>
      </c>
      <c r="C3" s="14"/>
      <c r="D3" s="12">
        <v>0.0</v>
      </c>
      <c r="E3" s="12">
        <v>0.0</v>
      </c>
      <c r="F3" s="12">
        <v>0.0</v>
      </c>
    </row>
    <row r="4">
      <c r="A4" s="13" t="s">
        <v>17</v>
      </c>
      <c r="B4" s="81">
        <v>15.0</v>
      </c>
      <c r="C4" s="14"/>
      <c r="D4" s="12">
        <v>6.170212766</v>
      </c>
      <c r="E4" s="12">
        <v>0.0</v>
      </c>
      <c r="F4" s="12">
        <v>6.169101655</v>
      </c>
    </row>
    <row r="5">
      <c r="A5" s="13" t="s">
        <v>18</v>
      </c>
      <c r="B5" s="81">
        <v>22.0</v>
      </c>
      <c r="C5" s="14"/>
      <c r="D5" s="16">
        <v>0.9389671361502347</v>
      </c>
      <c r="E5" s="94">
        <v>0.0</v>
      </c>
      <c r="F5" s="94">
        <v>0.9389671361502347</v>
      </c>
    </row>
    <row r="6">
      <c r="A6" s="13" t="s">
        <v>19</v>
      </c>
      <c r="B6" s="81">
        <v>29.0</v>
      </c>
      <c r="C6" s="17"/>
      <c r="D6" s="16">
        <v>0.0</v>
      </c>
      <c r="E6" s="94">
        <v>0.0</v>
      </c>
      <c r="F6" s="94">
        <v>0.0</v>
      </c>
    </row>
    <row r="7">
      <c r="A7" s="18"/>
      <c r="B7" s="37"/>
      <c r="C7" s="19"/>
      <c r="D7" s="24"/>
      <c r="E7" s="24"/>
      <c r="F7" s="24"/>
    </row>
    <row r="8">
      <c r="A8" s="25" t="s">
        <v>28</v>
      </c>
      <c r="B8" s="85">
        <v>2.0</v>
      </c>
      <c r="C8" s="21" t="s">
        <v>29</v>
      </c>
      <c r="D8" s="26">
        <v>90.96562118</v>
      </c>
      <c r="E8" s="26">
        <v>9.206406406</v>
      </c>
      <c r="F8" s="26">
        <v>81.75921477</v>
      </c>
    </row>
    <row r="9">
      <c r="A9" s="13" t="s">
        <v>30</v>
      </c>
      <c r="B9" s="81">
        <v>9.0</v>
      </c>
      <c r="C9" s="14"/>
      <c r="D9" s="12">
        <v>33.46462366</v>
      </c>
      <c r="E9" s="12">
        <v>0.855935377</v>
      </c>
      <c r="F9" s="12">
        <v>32.44486738</v>
      </c>
    </row>
    <row r="10">
      <c r="A10" s="18" t="s">
        <v>31</v>
      </c>
      <c r="B10" s="88">
        <v>16.0</v>
      </c>
      <c r="C10" s="14"/>
      <c r="D10" s="24"/>
      <c r="E10" s="24"/>
      <c r="F10" s="24"/>
    </row>
    <row r="11">
      <c r="A11" s="18" t="s">
        <v>32</v>
      </c>
      <c r="B11" s="88">
        <v>23.0</v>
      </c>
      <c r="C11" s="14"/>
      <c r="D11" s="24"/>
      <c r="E11" s="24"/>
      <c r="F11" s="24"/>
    </row>
    <row r="12">
      <c r="A12" s="18" t="s">
        <v>33</v>
      </c>
      <c r="B12" s="88">
        <v>30.0</v>
      </c>
      <c r="C12" s="14"/>
      <c r="D12" s="16">
        <v>20.754716981132077</v>
      </c>
      <c r="E12" s="94">
        <v>0.0</v>
      </c>
      <c r="F12" s="94">
        <v>20.754716981132077</v>
      </c>
    </row>
    <row r="13">
      <c r="A13" s="18" t="s">
        <v>34</v>
      </c>
      <c r="B13" s="88">
        <v>36.0</v>
      </c>
      <c r="C13" s="14"/>
      <c r="D13" s="12">
        <v>32.6530612244898</v>
      </c>
      <c r="E13" s="12">
        <v>12.244897959183673</v>
      </c>
      <c r="F13" s="12">
        <v>20.408163265306122</v>
      </c>
    </row>
    <row r="14">
      <c r="A14" s="18" t="s">
        <v>35</v>
      </c>
      <c r="B14" s="88">
        <v>41.0</v>
      </c>
      <c r="C14" s="17"/>
      <c r="D14" s="12">
        <v>34.48275862068966</v>
      </c>
      <c r="E14" s="12">
        <v>1.7241379310344827</v>
      </c>
      <c r="F14" s="12">
        <v>32.758620689655174</v>
      </c>
    </row>
    <row r="15">
      <c r="A15" s="18"/>
      <c r="B15" s="88"/>
      <c r="C15" s="19"/>
      <c r="D15" s="24"/>
      <c r="E15" s="24"/>
      <c r="F15" s="24"/>
    </row>
    <row r="16">
      <c r="A16" s="13" t="s">
        <v>20</v>
      </c>
      <c r="B16" s="81">
        <v>3.0</v>
      </c>
      <c r="C16" s="21" t="s">
        <v>21</v>
      </c>
      <c r="D16" s="24"/>
      <c r="E16" s="24"/>
      <c r="F16" s="24"/>
    </row>
    <row r="17">
      <c r="A17" s="13" t="s">
        <v>22</v>
      </c>
      <c r="B17" s="81">
        <v>10.0</v>
      </c>
      <c r="C17" s="14"/>
      <c r="D17" s="12">
        <v>31.74298333</v>
      </c>
      <c r="E17" s="12">
        <v>0.0</v>
      </c>
      <c r="F17" s="12">
        <v>31.74298333</v>
      </c>
    </row>
    <row r="18">
      <c r="A18" s="13" t="s">
        <v>23</v>
      </c>
      <c r="B18" s="81">
        <v>17.0</v>
      </c>
      <c r="C18" s="14"/>
      <c r="D18" s="16">
        <v>47.15447154471545</v>
      </c>
      <c r="E18" s="94">
        <v>0.0</v>
      </c>
      <c r="F18" s="94">
        <v>47.15447154471545</v>
      </c>
    </row>
    <row r="19">
      <c r="A19" s="13" t="s">
        <v>24</v>
      </c>
      <c r="B19" s="81">
        <v>24.0</v>
      </c>
      <c r="C19" s="14"/>
      <c r="D19" s="16">
        <v>22.372881355932204</v>
      </c>
      <c r="E19" s="94">
        <v>1.0169491525423728</v>
      </c>
      <c r="F19" s="94">
        <v>22.372881355932204</v>
      </c>
    </row>
    <row r="20">
      <c r="A20" s="13" t="s">
        <v>25</v>
      </c>
      <c r="B20" s="81">
        <v>31.0</v>
      </c>
      <c r="C20" s="14"/>
      <c r="D20" s="12">
        <v>21.875</v>
      </c>
      <c r="E20" s="12">
        <v>0.0</v>
      </c>
      <c r="F20" s="12">
        <v>21.875</v>
      </c>
    </row>
    <row r="21">
      <c r="A21" s="13" t="s">
        <v>26</v>
      </c>
      <c r="B21" s="81">
        <v>37.0</v>
      </c>
      <c r="C21" s="14"/>
      <c r="D21" s="12">
        <v>39.50617283950617</v>
      </c>
      <c r="E21" s="12">
        <v>2.4691358024691357</v>
      </c>
      <c r="F21" s="12">
        <v>37.03703703703704</v>
      </c>
    </row>
    <row r="22">
      <c r="A22" s="13" t="s">
        <v>27</v>
      </c>
      <c r="B22" s="81">
        <v>42.0</v>
      </c>
      <c r="C22" s="14"/>
      <c r="D22" s="12">
        <v>18.421052631578945</v>
      </c>
      <c r="E22" s="12">
        <v>3.9473684210526314</v>
      </c>
      <c r="F22" s="12">
        <v>14.473684210526317</v>
      </c>
    </row>
    <row r="23">
      <c r="A23" s="13"/>
      <c r="B23" s="81"/>
      <c r="C23" s="17"/>
      <c r="D23" s="24"/>
      <c r="E23" s="24"/>
      <c r="F23" s="24"/>
    </row>
    <row r="24">
      <c r="A24" s="13" t="s">
        <v>36</v>
      </c>
      <c r="B24" s="81">
        <v>4.0</v>
      </c>
      <c r="C24" s="29" t="s">
        <v>37</v>
      </c>
      <c r="D24" s="12">
        <v>94.93</v>
      </c>
      <c r="E24" s="12">
        <v>76.25666667</v>
      </c>
      <c r="F24" s="12">
        <v>18.67266667</v>
      </c>
    </row>
    <row r="25">
      <c r="A25" s="13" t="s">
        <v>38</v>
      </c>
      <c r="B25" s="81">
        <v>11.0</v>
      </c>
      <c r="C25" s="14"/>
      <c r="D25" s="12">
        <v>85.65952641</v>
      </c>
      <c r="E25" s="12">
        <v>18.06959563</v>
      </c>
      <c r="F25" s="12">
        <v>67.59126412</v>
      </c>
    </row>
    <row r="26">
      <c r="A26" s="13" t="s">
        <v>39</v>
      </c>
      <c r="B26" s="81">
        <v>18.0</v>
      </c>
      <c r="C26" s="14"/>
      <c r="D26" s="16">
        <v>43.88297872340425</v>
      </c>
      <c r="E26" s="94">
        <v>19.414893617021274</v>
      </c>
      <c r="F26" s="94">
        <v>43.88297872340425</v>
      </c>
    </row>
    <row r="27">
      <c r="A27" s="13" t="s">
        <v>40</v>
      </c>
      <c r="B27" s="81">
        <v>25.0</v>
      </c>
      <c r="C27" s="14"/>
      <c r="D27" s="12">
        <v>60.048426150121074</v>
      </c>
      <c r="E27" s="94">
        <v>26.150121065375302</v>
      </c>
      <c r="F27" s="94">
        <v>60.048426150121074</v>
      </c>
    </row>
    <row r="28">
      <c r="A28" s="13" t="s">
        <v>41</v>
      </c>
      <c r="B28" s="81">
        <v>32.0</v>
      </c>
      <c r="C28" s="14"/>
      <c r="D28" s="12">
        <v>93.15068493150685</v>
      </c>
      <c r="E28" s="12">
        <v>13.698630136986301</v>
      </c>
      <c r="F28" s="12">
        <v>79.45205479452055</v>
      </c>
    </row>
    <row r="29">
      <c r="A29" s="13" t="s">
        <v>42</v>
      </c>
      <c r="B29" s="81">
        <v>38.0</v>
      </c>
      <c r="C29" s="17"/>
      <c r="D29" s="12">
        <v>91.8918918918919</v>
      </c>
      <c r="E29" s="12">
        <v>23.423423423423422</v>
      </c>
      <c r="F29" s="12">
        <v>68.46846846846847</v>
      </c>
    </row>
    <row r="30">
      <c r="A30" s="13"/>
      <c r="B30" s="81"/>
      <c r="C30" s="95"/>
      <c r="D30" s="24"/>
      <c r="E30" s="24"/>
      <c r="F30" s="24"/>
    </row>
    <row r="31">
      <c r="A31" s="13" t="s">
        <v>43</v>
      </c>
      <c r="B31" s="81">
        <v>5.0</v>
      </c>
      <c r="C31" s="29" t="s">
        <v>44</v>
      </c>
      <c r="D31" s="12">
        <v>92.68686481</v>
      </c>
      <c r="E31" s="12">
        <v>72.99450304</v>
      </c>
      <c r="F31" s="12">
        <v>19.69236178</v>
      </c>
    </row>
    <row r="32">
      <c r="A32" s="13" t="s">
        <v>45</v>
      </c>
      <c r="B32" s="81">
        <v>12.0</v>
      </c>
      <c r="C32" s="14"/>
      <c r="D32" s="12">
        <v>81.14409524</v>
      </c>
      <c r="E32" s="12">
        <v>47.49637868</v>
      </c>
      <c r="F32" s="12">
        <v>33.64779348</v>
      </c>
    </row>
    <row r="33">
      <c r="A33" s="13" t="s">
        <v>46</v>
      </c>
      <c r="B33" s="81">
        <v>19.0</v>
      </c>
      <c r="C33" s="14"/>
      <c r="D33" s="16">
        <v>48.285714285714285</v>
      </c>
      <c r="E33" s="94">
        <v>28.142857142857142</v>
      </c>
      <c r="F33" s="94">
        <v>48.285714285714285</v>
      </c>
    </row>
    <row r="34">
      <c r="A34" s="13" t="s">
        <v>47</v>
      </c>
      <c r="B34" s="81">
        <v>26.0</v>
      </c>
      <c r="C34" s="14"/>
      <c r="D34" s="24"/>
      <c r="E34" s="24"/>
      <c r="F34" s="24"/>
    </row>
    <row r="35">
      <c r="A35" s="13" t="s">
        <v>48</v>
      </c>
      <c r="B35" s="81">
        <v>33.0</v>
      </c>
      <c r="C35" s="14"/>
      <c r="D35" s="12">
        <v>85.6</v>
      </c>
      <c r="E35" s="12">
        <v>34.4</v>
      </c>
      <c r="F35" s="12">
        <v>51.2</v>
      </c>
    </row>
    <row r="36">
      <c r="A36" s="13" t="s">
        <v>49</v>
      </c>
      <c r="B36" s="81">
        <v>39.0</v>
      </c>
      <c r="C36" s="14"/>
      <c r="D36" s="12">
        <v>94.54545454545455</v>
      </c>
      <c r="E36" s="12">
        <v>44.24242424242424</v>
      </c>
      <c r="F36" s="12">
        <v>50.303030303030305</v>
      </c>
    </row>
    <row r="37">
      <c r="A37" s="13" t="s">
        <v>50</v>
      </c>
      <c r="B37" s="81">
        <v>43.0</v>
      </c>
      <c r="C37" s="17"/>
      <c r="D37" s="12">
        <v>96.7741935483871</v>
      </c>
      <c r="E37" s="12">
        <v>18.27956989247312</v>
      </c>
      <c r="F37" s="12">
        <v>78.49462365591397</v>
      </c>
    </row>
    <row r="38">
      <c r="A38" s="13"/>
      <c r="B38" s="81"/>
      <c r="C38" s="95"/>
      <c r="D38" s="24"/>
      <c r="E38" s="24"/>
      <c r="F38" s="24"/>
    </row>
    <row r="39">
      <c r="A39" s="13" t="s">
        <v>51</v>
      </c>
      <c r="B39" s="81">
        <v>6.0</v>
      </c>
      <c r="C39" s="29" t="s">
        <v>52</v>
      </c>
      <c r="D39" s="12">
        <v>38.64029524</v>
      </c>
      <c r="E39" s="12">
        <v>13.7961181</v>
      </c>
      <c r="F39" s="12">
        <v>24.84417715</v>
      </c>
    </row>
    <row r="40">
      <c r="A40" s="13" t="s">
        <v>53</v>
      </c>
      <c r="B40" s="81">
        <v>13.0</v>
      </c>
      <c r="C40" s="14"/>
      <c r="D40" s="12">
        <v>25.4921432</v>
      </c>
      <c r="E40" s="12">
        <v>0.0</v>
      </c>
      <c r="F40" s="12">
        <v>25.49211653</v>
      </c>
    </row>
    <row r="41">
      <c r="A41" s="13" t="s">
        <v>54</v>
      </c>
      <c r="B41" s="81">
        <v>20.0</v>
      </c>
      <c r="C41" s="14"/>
      <c r="D41" s="16">
        <v>26.973684210526315</v>
      </c>
      <c r="E41" s="94">
        <v>11.18421052631579</v>
      </c>
      <c r="F41" s="94">
        <v>26.973684210526315</v>
      </c>
    </row>
    <row r="42">
      <c r="A42" s="13" t="s">
        <v>55</v>
      </c>
      <c r="B42" s="81">
        <v>27.0</v>
      </c>
      <c r="C42" s="14"/>
      <c r="D42" s="16">
        <v>22.141560798548092</v>
      </c>
      <c r="E42" s="94">
        <v>11.252268602540836</v>
      </c>
      <c r="F42" s="94">
        <v>22.141560798548092</v>
      </c>
    </row>
    <row r="43">
      <c r="A43" s="25" t="s">
        <v>56</v>
      </c>
      <c r="B43" s="85">
        <v>34.0</v>
      </c>
      <c r="C43" s="14"/>
      <c r="D43" s="26">
        <v>81.08108108108108</v>
      </c>
      <c r="E43" s="26">
        <v>2.7027027027027026</v>
      </c>
      <c r="F43" s="26">
        <v>78.37837837837837</v>
      </c>
    </row>
    <row r="44">
      <c r="A44" s="13" t="s">
        <v>57</v>
      </c>
      <c r="B44" s="81">
        <v>40.0</v>
      </c>
      <c r="C44" s="14"/>
      <c r="D44" s="12">
        <v>20.454545454545457</v>
      </c>
      <c r="E44" s="12">
        <v>0.0</v>
      </c>
      <c r="F44" s="12">
        <v>20.454545454545457</v>
      </c>
    </row>
    <row r="45">
      <c r="A45" s="13" t="s">
        <v>58</v>
      </c>
      <c r="B45" s="81">
        <v>44.0</v>
      </c>
      <c r="C45" s="14"/>
      <c r="D45" s="24"/>
      <c r="E45" s="24"/>
      <c r="F45" s="24"/>
    </row>
    <row r="46">
      <c r="A46" s="13" t="s">
        <v>59</v>
      </c>
      <c r="B46" s="81">
        <v>45.0</v>
      </c>
      <c r="C46" s="17"/>
      <c r="D46" s="12">
        <v>25.71428571428571</v>
      </c>
      <c r="E46" s="12">
        <v>1.4285714285714286</v>
      </c>
      <c r="F46" s="12">
        <v>24.285714285714285</v>
      </c>
    </row>
    <row r="47">
      <c r="A47" s="13"/>
      <c r="B47" s="81"/>
      <c r="C47" s="95"/>
      <c r="D47" s="24"/>
      <c r="E47" s="24"/>
      <c r="F47" s="24"/>
    </row>
    <row r="48">
      <c r="A48" s="13" t="s">
        <v>60</v>
      </c>
      <c r="B48" s="81">
        <v>7.0</v>
      </c>
      <c r="C48" s="29" t="s">
        <v>61</v>
      </c>
      <c r="D48" s="24"/>
      <c r="E48" s="24"/>
      <c r="F48" s="24"/>
    </row>
    <row r="49">
      <c r="A49" s="13" t="s">
        <v>62</v>
      </c>
      <c r="B49" s="81">
        <v>14.0</v>
      </c>
      <c r="C49" s="14"/>
      <c r="D49" s="12">
        <v>7.458257038</v>
      </c>
      <c r="E49" s="12">
        <v>0.0</v>
      </c>
      <c r="F49" s="12">
        <v>7.458257038</v>
      </c>
    </row>
    <row r="50">
      <c r="A50" s="13" t="s">
        <v>63</v>
      </c>
      <c r="B50" s="81">
        <v>21.0</v>
      </c>
      <c r="C50" s="14"/>
      <c r="D50" s="16">
        <v>18.902439024390244</v>
      </c>
      <c r="E50" s="94">
        <v>0.3048780487804878</v>
      </c>
      <c r="F50" s="94">
        <v>18.902439024390244</v>
      </c>
    </row>
    <row r="51">
      <c r="A51" s="13" t="s">
        <v>64</v>
      </c>
      <c r="B51" s="81">
        <v>28.0</v>
      </c>
      <c r="C51" s="14"/>
      <c r="D51" s="16">
        <v>15.92039800995025</v>
      </c>
      <c r="E51" s="94">
        <v>4.975124378109453</v>
      </c>
      <c r="F51" s="94">
        <v>15.92039800995025</v>
      </c>
    </row>
    <row r="52">
      <c r="A52" s="13" t="s">
        <v>65</v>
      </c>
      <c r="B52" s="81">
        <v>35.0</v>
      </c>
      <c r="C52" s="14"/>
      <c r="D52" s="12">
        <v>50.0</v>
      </c>
      <c r="E52" s="12">
        <v>0.0</v>
      </c>
      <c r="F52" s="12">
        <v>50.0</v>
      </c>
    </row>
    <row r="53">
      <c r="A53" s="13" t="s">
        <v>66</v>
      </c>
      <c r="B53" s="81">
        <v>46.0</v>
      </c>
      <c r="C53" s="17"/>
      <c r="D53" s="12">
        <v>34.32835820895522</v>
      </c>
      <c r="E53" s="12">
        <v>5.970149253731343</v>
      </c>
      <c r="F53" s="12">
        <v>28.35820895522388</v>
      </c>
    </row>
    <row r="54">
      <c r="A54" s="36"/>
      <c r="B54" s="37"/>
      <c r="C54" s="37"/>
      <c r="D54" s="35"/>
      <c r="E54" s="35"/>
      <c r="F54" s="35"/>
    </row>
    <row r="55">
      <c r="A55" s="39" t="s">
        <v>67</v>
      </c>
      <c r="B55" s="37"/>
      <c r="C55" s="37"/>
      <c r="D55" s="35"/>
      <c r="E55" s="35"/>
      <c r="F55" s="35"/>
    </row>
    <row r="56">
      <c r="A56" s="39" t="s">
        <v>68</v>
      </c>
      <c r="B56" s="37"/>
      <c r="C56" s="37"/>
      <c r="D56" s="35"/>
      <c r="E56" s="35"/>
      <c r="F56" s="35"/>
    </row>
    <row r="57">
      <c r="A57" s="39" t="s">
        <v>69</v>
      </c>
      <c r="B57" s="37"/>
      <c r="C57" s="37"/>
      <c r="D57" s="35"/>
      <c r="E57" s="35"/>
      <c r="F57" s="35"/>
    </row>
    <row r="58">
      <c r="A58" s="35"/>
      <c r="B58" s="35"/>
      <c r="C58" s="35"/>
      <c r="D58" s="35"/>
      <c r="E58" s="35"/>
      <c r="F58" s="35"/>
    </row>
    <row r="59">
      <c r="A59" s="35"/>
      <c r="B59" s="35"/>
      <c r="C59" s="35"/>
      <c r="D59" s="35"/>
      <c r="E59" s="35"/>
      <c r="F59" s="35"/>
    </row>
    <row r="60">
      <c r="A60" s="35"/>
      <c r="B60" s="35"/>
      <c r="C60" s="35"/>
      <c r="D60" s="35"/>
      <c r="E60" s="35"/>
      <c r="F60" s="35"/>
    </row>
    <row r="61">
      <c r="A61" s="35"/>
      <c r="B61" s="35"/>
      <c r="C61" s="35"/>
      <c r="D61" s="35"/>
      <c r="E61" s="35"/>
      <c r="F61" s="35"/>
    </row>
    <row r="62">
      <c r="A62" s="35"/>
      <c r="B62" s="35"/>
      <c r="C62" s="35"/>
      <c r="D62" s="35"/>
      <c r="E62" s="35"/>
      <c r="F62" s="35"/>
    </row>
    <row r="63">
      <c r="A63" s="35"/>
      <c r="B63" s="35"/>
      <c r="C63" s="35"/>
      <c r="D63" s="35"/>
      <c r="E63" s="35"/>
      <c r="F63" s="35"/>
    </row>
    <row r="64">
      <c r="A64" s="35"/>
      <c r="B64" s="35"/>
      <c r="C64" s="35"/>
      <c r="D64" s="35"/>
      <c r="E64" s="35"/>
      <c r="F64" s="35"/>
    </row>
    <row r="65">
      <c r="A65" s="35"/>
      <c r="B65" s="35"/>
      <c r="C65" s="35"/>
      <c r="D65" s="35"/>
      <c r="E65" s="35"/>
      <c r="F65" s="35"/>
    </row>
    <row r="66">
      <c r="A66" s="35"/>
      <c r="B66" s="35"/>
      <c r="C66" s="35"/>
      <c r="D66" s="35"/>
      <c r="E66" s="35"/>
      <c r="F66" s="35"/>
    </row>
    <row r="67">
      <c r="A67" s="35"/>
      <c r="B67" s="35"/>
      <c r="C67" s="35"/>
      <c r="D67" s="35"/>
      <c r="E67" s="35"/>
      <c r="F67" s="35"/>
    </row>
    <row r="68">
      <c r="A68" s="35"/>
      <c r="B68" s="35"/>
      <c r="C68" s="35"/>
      <c r="D68" s="35"/>
      <c r="E68" s="35"/>
      <c r="F68" s="35"/>
    </row>
    <row r="69">
      <c r="A69" s="35"/>
      <c r="B69" s="35"/>
      <c r="C69" s="35"/>
      <c r="D69" s="35"/>
      <c r="E69" s="35"/>
      <c r="F69" s="35"/>
    </row>
    <row r="70">
      <c r="A70" s="35"/>
      <c r="B70" s="35"/>
      <c r="C70" s="35"/>
      <c r="D70" s="35"/>
      <c r="E70" s="35"/>
      <c r="F70" s="35"/>
    </row>
    <row r="71">
      <c r="A71" s="35"/>
      <c r="B71" s="35"/>
      <c r="C71" s="35"/>
      <c r="D71" s="35"/>
      <c r="E71" s="35"/>
      <c r="F71" s="35"/>
    </row>
    <row r="72">
      <c r="A72" s="35"/>
      <c r="B72" s="35"/>
      <c r="C72" s="35"/>
      <c r="D72" s="35"/>
      <c r="E72" s="35"/>
      <c r="F72" s="35"/>
    </row>
    <row r="73">
      <c r="A73" s="35"/>
      <c r="B73" s="35"/>
      <c r="C73" s="35"/>
      <c r="D73" s="35"/>
      <c r="E73" s="35"/>
      <c r="F73" s="35"/>
    </row>
    <row r="74">
      <c r="A74" s="35"/>
      <c r="B74" s="35"/>
      <c r="C74" s="35"/>
      <c r="D74" s="35"/>
      <c r="E74" s="35"/>
      <c r="F74" s="35"/>
    </row>
    <row r="75">
      <c r="A75" s="35"/>
      <c r="B75" s="35"/>
      <c r="C75" s="35"/>
      <c r="D75" s="35"/>
      <c r="E75" s="35"/>
      <c r="F75" s="35"/>
    </row>
    <row r="76">
      <c r="A76" s="35"/>
      <c r="B76" s="35"/>
      <c r="C76" s="35"/>
      <c r="D76" s="35"/>
      <c r="E76" s="35"/>
      <c r="F76" s="35"/>
    </row>
    <row r="77">
      <c r="A77" s="35"/>
      <c r="B77" s="35"/>
      <c r="C77" s="35"/>
      <c r="D77" s="35"/>
      <c r="E77" s="35"/>
      <c r="F77" s="35"/>
    </row>
    <row r="78">
      <c r="A78" s="35"/>
      <c r="B78" s="35"/>
      <c r="C78" s="35"/>
      <c r="D78" s="35"/>
      <c r="E78" s="35"/>
      <c r="F78" s="35"/>
    </row>
    <row r="79">
      <c r="A79" s="35"/>
      <c r="B79" s="35"/>
      <c r="C79" s="35"/>
      <c r="D79" s="35"/>
      <c r="E79" s="35"/>
      <c r="F79" s="35"/>
    </row>
    <row r="80">
      <c r="A80" s="35"/>
      <c r="B80" s="35"/>
      <c r="C80" s="35"/>
      <c r="D80" s="35"/>
      <c r="E80" s="35"/>
      <c r="F80" s="35"/>
    </row>
    <row r="81">
      <c r="A81" s="35"/>
      <c r="B81" s="35"/>
      <c r="C81" s="35"/>
      <c r="D81" s="35"/>
      <c r="E81" s="35"/>
      <c r="F81" s="35"/>
    </row>
    <row r="82">
      <c r="A82" s="35"/>
      <c r="B82" s="35"/>
      <c r="C82" s="35"/>
      <c r="D82" s="35"/>
      <c r="E82" s="35"/>
      <c r="F82" s="35"/>
    </row>
    <row r="83">
      <c r="A83" s="35"/>
      <c r="B83" s="35"/>
      <c r="C83" s="35"/>
      <c r="D83" s="35"/>
      <c r="E83" s="35"/>
      <c r="F83" s="35"/>
    </row>
    <row r="84">
      <c r="A84" s="35"/>
      <c r="B84" s="35"/>
      <c r="C84" s="35"/>
      <c r="D84" s="35"/>
      <c r="E84" s="35"/>
      <c r="F84" s="35"/>
    </row>
    <row r="85">
      <c r="A85" s="35"/>
      <c r="B85" s="35"/>
      <c r="C85" s="35"/>
      <c r="D85" s="35"/>
      <c r="E85" s="35"/>
      <c r="F85" s="35"/>
    </row>
    <row r="86">
      <c r="A86" s="35"/>
      <c r="B86" s="35"/>
      <c r="C86" s="35"/>
      <c r="D86" s="35"/>
      <c r="E86" s="35"/>
      <c r="F86" s="35"/>
    </row>
    <row r="87">
      <c r="A87" s="35"/>
      <c r="B87" s="35"/>
      <c r="C87" s="35"/>
      <c r="D87" s="35"/>
      <c r="E87" s="35"/>
      <c r="F87" s="35"/>
    </row>
    <row r="88">
      <c r="A88" s="35"/>
      <c r="B88" s="35"/>
      <c r="C88" s="35"/>
      <c r="D88" s="35"/>
      <c r="E88" s="35"/>
      <c r="F88" s="35"/>
    </row>
    <row r="89">
      <c r="A89" s="35"/>
      <c r="B89" s="35"/>
      <c r="C89" s="35"/>
      <c r="D89" s="35"/>
      <c r="E89" s="35"/>
      <c r="F89" s="35"/>
    </row>
    <row r="90">
      <c r="A90" s="35"/>
      <c r="B90" s="35"/>
      <c r="C90" s="35"/>
      <c r="D90" s="35"/>
      <c r="E90" s="35"/>
      <c r="F90" s="35"/>
    </row>
    <row r="91">
      <c r="A91" s="35"/>
      <c r="B91" s="35"/>
      <c r="C91" s="35"/>
      <c r="D91" s="35"/>
      <c r="E91" s="35"/>
      <c r="F91" s="35"/>
    </row>
    <row r="92">
      <c r="A92" s="35"/>
      <c r="B92" s="35"/>
      <c r="C92" s="35"/>
      <c r="D92" s="35"/>
      <c r="E92" s="35"/>
      <c r="F92" s="35"/>
    </row>
    <row r="93">
      <c r="A93" s="35"/>
      <c r="B93" s="35"/>
      <c r="C93" s="35"/>
      <c r="D93" s="35"/>
      <c r="E93" s="35"/>
      <c r="F93" s="35"/>
    </row>
    <row r="94">
      <c r="A94" s="35"/>
      <c r="B94" s="35"/>
      <c r="C94" s="35"/>
      <c r="D94" s="35"/>
      <c r="E94" s="35"/>
      <c r="F94" s="35"/>
    </row>
    <row r="95">
      <c r="A95" s="35"/>
      <c r="B95" s="35"/>
      <c r="C95" s="35"/>
      <c r="D95" s="35"/>
      <c r="E95" s="35"/>
      <c r="F95" s="35"/>
    </row>
    <row r="96">
      <c r="A96" s="35"/>
      <c r="B96" s="35"/>
      <c r="C96" s="35"/>
      <c r="D96" s="35"/>
      <c r="E96" s="35"/>
      <c r="F96" s="35"/>
    </row>
    <row r="97">
      <c r="A97" s="35"/>
      <c r="B97" s="35"/>
      <c r="C97" s="35"/>
      <c r="D97" s="35"/>
      <c r="E97" s="35"/>
      <c r="F97" s="35"/>
    </row>
    <row r="98">
      <c r="A98" s="35"/>
      <c r="B98" s="35"/>
      <c r="C98" s="35"/>
      <c r="D98" s="35"/>
      <c r="E98" s="35"/>
      <c r="F98" s="35"/>
    </row>
    <row r="99">
      <c r="A99" s="35"/>
      <c r="B99" s="35"/>
      <c r="C99" s="35"/>
      <c r="D99" s="35"/>
      <c r="E99" s="35"/>
      <c r="F99" s="35"/>
    </row>
    <row r="100">
      <c r="A100" s="35"/>
      <c r="B100" s="35"/>
      <c r="C100" s="35"/>
      <c r="D100" s="35"/>
      <c r="E100" s="35"/>
      <c r="F100" s="35"/>
    </row>
    <row r="101">
      <c r="A101" s="35"/>
      <c r="B101" s="35"/>
      <c r="C101" s="35"/>
      <c r="D101" s="35"/>
      <c r="E101" s="35"/>
      <c r="F101" s="35"/>
    </row>
    <row r="102">
      <c r="A102" s="35"/>
      <c r="B102" s="35"/>
      <c r="C102" s="35"/>
      <c r="D102" s="35"/>
      <c r="E102" s="35"/>
      <c r="F102" s="35"/>
    </row>
    <row r="103">
      <c r="A103" s="35"/>
      <c r="B103" s="35"/>
      <c r="C103" s="35"/>
      <c r="D103" s="35"/>
      <c r="E103" s="35"/>
      <c r="F103" s="35"/>
    </row>
    <row r="104">
      <c r="A104" s="35"/>
      <c r="B104" s="35"/>
      <c r="C104" s="35"/>
      <c r="D104" s="35"/>
      <c r="E104" s="35"/>
      <c r="F104" s="35"/>
    </row>
    <row r="105">
      <c r="A105" s="35"/>
      <c r="B105" s="35"/>
      <c r="C105" s="35"/>
      <c r="D105" s="35"/>
      <c r="E105" s="35"/>
      <c r="F105" s="35"/>
    </row>
    <row r="106">
      <c r="A106" s="35"/>
      <c r="B106" s="35"/>
      <c r="C106" s="35"/>
      <c r="D106" s="35"/>
      <c r="E106" s="35"/>
      <c r="F106" s="35"/>
    </row>
    <row r="107">
      <c r="A107" s="35"/>
      <c r="B107" s="35"/>
      <c r="C107" s="35"/>
      <c r="D107" s="35"/>
      <c r="E107" s="35"/>
      <c r="F107" s="35"/>
    </row>
    <row r="108">
      <c r="A108" s="35"/>
      <c r="B108" s="35"/>
      <c r="C108" s="35"/>
      <c r="D108" s="35"/>
      <c r="E108" s="35"/>
      <c r="F108" s="35"/>
    </row>
    <row r="109">
      <c r="A109" s="35"/>
      <c r="B109" s="35"/>
      <c r="C109" s="35"/>
      <c r="D109" s="35"/>
      <c r="E109" s="35"/>
      <c r="F109" s="35"/>
    </row>
    <row r="110">
      <c r="A110" s="35"/>
      <c r="B110" s="35"/>
      <c r="C110" s="35"/>
      <c r="D110" s="35"/>
      <c r="E110" s="35"/>
      <c r="F110" s="35"/>
    </row>
    <row r="111">
      <c r="A111" s="35"/>
      <c r="B111" s="35"/>
      <c r="C111" s="35"/>
      <c r="D111" s="35"/>
      <c r="E111" s="35"/>
      <c r="F111" s="35"/>
    </row>
    <row r="112">
      <c r="A112" s="35"/>
      <c r="B112" s="35"/>
      <c r="C112" s="35"/>
      <c r="D112" s="35"/>
      <c r="E112" s="35"/>
      <c r="F112" s="35"/>
    </row>
    <row r="113">
      <c r="A113" s="35"/>
      <c r="B113" s="35"/>
      <c r="C113" s="35"/>
      <c r="D113" s="35"/>
      <c r="E113" s="35"/>
      <c r="F113" s="35"/>
    </row>
    <row r="114">
      <c r="A114" s="35"/>
      <c r="B114" s="35"/>
      <c r="C114" s="35"/>
      <c r="D114" s="35"/>
      <c r="E114" s="35"/>
      <c r="F114" s="35"/>
    </row>
    <row r="115">
      <c r="A115" s="35"/>
      <c r="B115" s="35"/>
      <c r="C115" s="35"/>
      <c r="D115" s="35"/>
      <c r="E115" s="35"/>
      <c r="F115" s="35"/>
    </row>
    <row r="116">
      <c r="A116" s="35"/>
      <c r="B116" s="35"/>
      <c r="C116" s="35"/>
      <c r="D116" s="35"/>
      <c r="E116" s="35"/>
      <c r="F116" s="35"/>
    </row>
    <row r="117">
      <c r="A117" s="35"/>
      <c r="B117" s="35"/>
      <c r="C117" s="35"/>
      <c r="D117" s="35"/>
      <c r="E117" s="35"/>
      <c r="F117" s="35"/>
    </row>
    <row r="118">
      <c r="A118" s="35"/>
      <c r="B118" s="35"/>
      <c r="C118" s="35"/>
      <c r="D118" s="35"/>
      <c r="E118" s="35"/>
      <c r="F118" s="35"/>
    </row>
    <row r="119">
      <c r="A119" s="35"/>
      <c r="B119" s="35"/>
      <c r="C119" s="35"/>
      <c r="D119" s="35"/>
      <c r="E119" s="35"/>
      <c r="F119" s="35"/>
    </row>
    <row r="120">
      <c r="A120" s="35"/>
      <c r="B120" s="35"/>
      <c r="C120" s="35"/>
      <c r="D120" s="35"/>
      <c r="E120" s="35"/>
      <c r="F120" s="35"/>
    </row>
    <row r="121">
      <c r="A121" s="35"/>
      <c r="B121" s="35"/>
      <c r="C121" s="35"/>
      <c r="D121" s="35"/>
      <c r="E121" s="35"/>
      <c r="F121" s="35"/>
    </row>
    <row r="122">
      <c r="A122" s="35"/>
      <c r="B122" s="35"/>
      <c r="C122" s="35"/>
      <c r="D122" s="35"/>
      <c r="E122" s="35"/>
      <c r="F122" s="35"/>
    </row>
    <row r="123">
      <c r="A123" s="35"/>
      <c r="B123" s="35"/>
      <c r="C123" s="35"/>
      <c r="D123" s="35"/>
      <c r="E123" s="35"/>
      <c r="F123" s="35"/>
    </row>
    <row r="124">
      <c r="A124" s="35"/>
      <c r="B124" s="35"/>
      <c r="C124" s="35"/>
      <c r="D124" s="35"/>
      <c r="E124" s="35"/>
      <c r="F124" s="35"/>
    </row>
    <row r="125">
      <c r="A125" s="35"/>
      <c r="B125" s="35"/>
      <c r="C125" s="35"/>
      <c r="D125" s="35"/>
      <c r="E125" s="35"/>
      <c r="F125" s="35"/>
    </row>
    <row r="126">
      <c r="A126" s="35"/>
      <c r="B126" s="35"/>
      <c r="C126" s="35"/>
      <c r="D126" s="35"/>
      <c r="E126" s="35"/>
      <c r="F126" s="35"/>
    </row>
    <row r="127">
      <c r="A127" s="35"/>
      <c r="B127" s="35"/>
      <c r="C127" s="35"/>
      <c r="D127" s="35"/>
      <c r="E127" s="35"/>
      <c r="F127" s="35"/>
    </row>
    <row r="128">
      <c r="A128" s="35"/>
      <c r="B128" s="35"/>
      <c r="C128" s="35"/>
      <c r="D128" s="35"/>
      <c r="E128" s="35"/>
      <c r="F128" s="35"/>
    </row>
    <row r="129">
      <c r="A129" s="35"/>
      <c r="B129" s="35"/>
      <c r="C129" s="35"/>
      <c r="D129" s="35"/>
      <c r="E129" s="35"/>
      <c r="F129" s="35"/>
    </row>
    <row r="130">
      <c r="A130" s="35"/>
      <c r="B130" s="35"/>
      <c r="C130" s="35"/>
      <c r="D130" s="35"/>
      <c r="E130" s="35"/>
      <c r="F130" s="35"/>
    </row>
    <row r="131">
      <c r="A131" s="35"/>
      <c r="B131" s="35"/>
      <c r="C131" s="35"/>
      <c r="D131" s="35"/>
      <c r="E131" s="35"/>
      <c r="F131" s="35"/>
    </row>
    <row r="132">
      <c r="A132" s="35"/>
      <c r="B132" s="35"/>
      <c r="C132" s="35"/>
      <c r="D132" s="35"/>
      <c r="E132" s="35"/>
      <c r="F132" s="35"/>
    </row>
    <row r="133">
      <c r="A133" s="35"/>
      <c r="B133" s="35"/>
      <c r="C133" s="35"/>
      <c r="D133" s="35"/>
      <c r="E133" s="35"/>
      <c r="F133" s="35"/>
    </row>
    <row r="134">
      <c r="A134" s="35"/>
      <c r="B134" s="35"/>
      <c r="C134" s="35"/>
      <c r="D134" s="35"/>
      <c r="E134" s="35"/>
      <c r="F134" s="35"/>
    </row>
    <row r="135">
      <c r="A135" s="35"/>
      <c r="B135" s="35"/>
      <c r="C135" s="35"/>
      <c r="D135" s="35"/>
      <c r="E135" s="35"/>
      <c r="F135" s="35"/>
    </row>
    <row r="136">
      <c r="A136" s="35"/>
      <c r="B136" s="35"/>
      <c r="C136" s="35"/>
      <c r="D136" s="35"/>
      <c r="E136" s="35"/>
      <c r="F136" s="35"/>
    </row>
    <row r="137">
      <c r="A137" s="35"/>
      <c r="B137" s="35"/>
      <c r="C137" s="35"/>
      <c r="D137" s="35"/>
      <c r="E137" s="35"/>
      <c r="F137" s="35"/>
    </row>
    <row r="138">
      <c r="A138" s="35"/>
      <c r="B138" s="35"/>
      <c r="C138" s="35"/>
      <c r="D138" s="35"/>
      <c r="E138" s="35"/>
      <c r="F138" s="35"/>
    </row>
    <row r="139">
      <c r="A139" s="35"/>
      <c r="B139" s="35"/>
      <c r="C139" s="35"/>
      <c r="D139" s="35"/>
      <c r="E139" s="35"/>
      <c r="F139" s="35"/>
    </row>
    <row r="140">
      <c r="A140" s="35"/>
      <c r="B140" s="35"/>
      <c r="C140" s="35"/>
      <c r="D140" s="35"/>
      <c r="E140" s="35"/>
      <c r="F140" s="35"/>
    </row>
    <row r="141">
      <c r="A141" s="35"/>
      <c r="B141" s="35"/>
      <c r="C141" s="35"/>
      <c r="D141" s="35"/>
      <c r="E141" s="35"/>
      <c r="F141" s="35"/>
    </row>
    <row r="142">
      <c r="A142" s="35"/>
      <c r="B142" s="35"/>
      <c r="C142" s="35"/>
      <c r="D142" s="35"/>
      <c r="E142" s="35"/>
      <c r="F142" s="35"/>
    </row>
    <row r="143">
      <c r="A143" s="35"/>
      <c r="B143" s="35"/>
      <c r="C143" s="35"/>
      <c r="D143" s="35"/>
      <c r="E143" s="35"/>
      <c r="F143" s="35"/>
    </row>
    <row r="144">
      <c r="A144" s="35"/>
      <c r="B144" s="35"/>
      <c r="C144" s="35"/>
      <c r="D144" s="35"/>
      <c r="E144" s="35"/>
      <c r="F144" s="35"/>
    </row>
    <row r="145">
      <c r="A145" s="35"/>
      <c r="B145" s="35"/>
      <c r="C145" s="35"/>
      <c r="D145" s="35"/>
      <c r="E145" s="35"/>
      <c r="F145" s="35"/>
    </row>
    <row r="146">
      <c r="A146" s="35"/>
      <c r="B146" s="35"/>
      <c r="C146" s="35"/>
      <c r="D146" s="35"/>
      <c r="E146" s="35"/>
      <c r="F146" s="35"/>
    </row>
    <row r="147">
      <c r="A147" s="35"/>
      <c r="B147" s="35"/>
      <c r="C147" s="35"/>
      <c r="D147" s="35"/>
      <c r="E147" s="35"/>
      <c r="F147" s="35"/>
    </row>
    <row r="148">
      <c r="A148" s="35"/>
      <c r="B148" s="35"/>
      <c r="C148" s="35"/>
      <c r="D148" s="35"/>
      <c r="E148" s="35"/>
      <c r="F148" s="35"/>
    </row>
    <row r="149">
      <c r="A149" s="35"/>
      <c r="B149" s="35"/>
      <c r="C149" s="35"/>
      <c r="D149" s="35"/>
      <c r="E149" s="35"/>
      <c r="F149" s="35"/>
    </row>
    <row r="150">
      <c r="A150" s="35"/>
      <c r="B150" s="35"/>
      <c r="C150" s="35"/>
      <c r="D150" s="35"/>
      <c r="E150" s="35"/>
      <c r="F150" s="35"/>
    </row>
    <row r="151">
      <c r="A151" s="35"/>
      <c r="B151" s="35"/>
      <c r="C151" s="35"/>
      <c r="D151" s="35"/>
      <c r="E151" s="35"/>
      <c r="F151" s="35"/>
    </row>
    <row r="152">
      <c r="A152" s="35"/>
      <c r="B152" s="35"/>
      <c r="C152" s="35"/>
      <c r="D152" s="35"/>
      <c r="E152" s="35"/>
      <c r="F152" s="35"/>
    </row>
    <row r="153">
      <c r="A153" s="35"/>
      <c r="B153" s="35"/>
      <c r="C153" s="35"/>
      <c r="D153" s="35"/>
      <c r="E153" s="35"/>
      <c r="F153" s="35"/>
    </row>
    <row r="154">
      <c r="A154" s="35"/>
      <c r="B154" s="35"/>
      <c r="C154" s="35"/>
      <c r="D154" s="35"/>
      <c r="E154" s="35"/>
      <c r="F154" s="35"/>
    </row>
    <row r="155">
      <c r="A155" s="35"/>
      <c r="B155" s="35"/>
      <c r="C155" s="35"/>
      <c r="D155" s="35"/>
      <c r="E155" s="35"/>
      <c r="F155" s="35"/>
    </row>
    <row r="156">
      <c r="A156" s="35"/>
      <c r="B156" s="35"/>
      <c r="C156" s="35"/>
      <c r="D156" s="35"/>
      <c r="E156" s="35"/>
      <c r="F156" s="35"/>
    </row>
    <row r="157">
      <c r="A157" s="35"/>
      <c r="B157" s="35"/>
      <c r="C157" s="35"/>
      <c r="D157" s="35"/>
      <c r="E157" s="35"/>
      <c r="F157" s="35"/>
    </row>
    <row r="158">
      <c r="A158" s="35"/>
      <c r="B158" s="35"/>
      <c r="C158" s="35"/>
      <c r="D158" s="35"/>
      <c r="E158" s="35"/>
      <c r="F158" s="35"/>
    </row>
    <row r="159">
      <c r="A159" s="35"/>
      <c r="B159" s="35"/>
      <c r="C159" s="35"/>
      <c r="D159" s="35"/>
      <c r="E159" s="35"/>
      <c r="F159" s="35"/>
    </row>
    <row r="160">
      <c r="A160" s="35"/>
      <c r="B160" s="35"/>
      <c r="C160" s="35"/>
      <c r="D160" s="35"/>
      <c r="E160" s="35"/>
      <c r="F160" s="35"/>
    </row>
    <row r="161">
      <c r="A161" s="35"/>
      <c r="B161" s="35"/>
      <c r="C161" s="35"/>
      <c r="D161" s="35"/>
      <c r="E161" s="35"/>
      <c r="F161" s="35"/>
    </row>
    <row r="162">
      <c r="A162" s="35"/>
      <c r="B162" s="35"/>
      <c r="C162" s="35"/>
      <c r="D162" s="35"/>
      <c r="E162" s="35"/>
      <c r="F162" s="35"/>
    </row>
    <row r="163">
      <c r="A163" s="35"/>
      <c r="B163" s="35"/>
      <c r="C163" s="35"/>
      <c r="D163" s="35"/>
      <c r="E163" s="35"/>
      <c r="F163" s="35"/>
    </row>
    <row r="164">
      <c r="A164" s="35"/>
      <c r="B164" s="35"/>
      <c r="C164" s="35"/>
      <c r="D164" s="35"/>
      <c r="E164" s="35"/>
      <c r="F164" s="35"/>
    </row>
    <row r="165">
      <c r="A165" s="35"/>
      <c r="B165" s="35"/>
      <c r="C165" s="35"/>
      <c r="D165" s="35"/>
      <c r="E165" s="35"/>
      <c r="F165" s="35"/>
    </row>
    <row r="166">
      <c r="A166" s="35"/>
      <c r="B166" s="35"/>
      <c r="C166" s="35"/>
      <c r="D166" s="35"/>
      <c r="E166" s="35"/>
      <c r="F166" s="35"/>
    </row>
    <row r="167">
      <c r="A167" s="35"/>
      <c r="B167" s="35"/>
      <c r="C167" s="35"/>
      <c r="D167" s="35"/>
      <c r="E167" s="35"/>
      <c r="F167" s="35"/>
    </row>
    <row r="168">
      <c r="A168" s="35"/>
      <c r="B168" s="35"/>
      <c r="C168" s="35"/>
      <c r="D168" s="35"/>
      <c r="E168" s="35"/>
      <c r="F168" s="35"/>
    </row>
    <row r="169">
      <c r="A169" s="35"/>
      <c r="B169" s="35"/>
      <c r="C169" s="35"/>
      <c r="D169" s="35"/>
      <c r="E169" s="35"/>
      <c r="F169" s="35"/>
    </row>
    <row r="170">
      <c r="A170" s="35"/>
      <c r="B170" s="35"/>
      <c r="C170" s="35"/>
      <c r="D170" s="35"/>
      <c r="E170" s="35"/>
      <c r="F170" s="35"/>
    </row>
    <row r="171">
      <c r="A171" s="35"/>
      <c r="B171" s="35"/>
      <c r="C171" s="35"/>
      <c r="D171" s="35"/>
      <c r="E171" s="35"/>
      <c r="F171" s="35"/>
    </row>
    <row r="172">
      <c r="A172" s="35"/>
      <c r="B172" s="35"/>
      <c r="C172" s="35"/>
      <c r="D172" s="35"/>
      <c r="E172" s="35"/>
      <c r="F172" s="35"/>
    </row>
    <row r="173">
      <c r="A173" s="35"/>
      <c r="B173" s="35"/>
      <c r="C173" s="35"/>
      <c r="D173" s="35"/>
      <c r="E173" s="35"/>
      <c r="F173" s="35"/>
    </row>
    <row r="174">
      <c r="A174" s="35"/>
      <c r="B174" s="35"/>
      <c r="C174" s="35"/>
      <c r="D174" s="35"/>
      <c r="E174" s="35"/>
      <c r="F174" s="35"/>
    </row>
    <row r="175">
      <c r="A175" s="35"/>
      <c r="B175" s="35"/>
      <c r="C175" s="35"/>
      <c r="D175" s="35"/>
      <c r="E175" s="35"/>
      <c r="F175" s="35"/>
    </row>
    <row r="176">
      <c r="A176" s="35"/>
      <c r="B176" s="35"/>
      <c r="C176" s="35"/>
      <c r="D176" s="35"/>
      <c r="E176" s="35"/>
      <c r="F176" s="35"/>
    </row>
    <row r="177">
      <c r="A177" s="35"/>
      <c r="B177" s="35"/>
      <c r="C177" s="35"/>
      <c r="D177" s="35"/>
      <c r="E177" s="35"/>
      <c r="F177" s="35"/>
    </row>
    <row r="178">
      <c r="A178" s="35"/>
      <c r="B178" s="35"/>
      <c r="C178" s="35"/>
      <c r="D178" s="35"/>
      <c r="E178" s="35"/>
      <c r="F178" s="35"/>
    </row>
    <row r="179">
      <c r="A179" s="35"/>
      <c r="B179" s="35"/>
      <c r="C179" s="35"/>
      <c r="D179" s="35"/>
      <c r="E179" s="35"/>
      <c r="F179" s="35"/>
    </row>
    <row r="180">
      <c r="A180" s="35"/>
      <c r="B180" s="35"/>
      <c r="C180" s="35"/>
      <c r="D180" s="35"/>
      <c r="E180" s="35"/>
      <c r="F180" s="35"/>
    </row>
    <row r="181">
      <c r="A181" s="35"/>
      <c r="B181" s="35"/>
      <c r="C181" s="35"/>
      <c r="D181" s="35"/>
      <c r="E181" s="35"/>
      <c r="F181" s="35"/>
    </row>
    <row r="182">
      <c r="A182" s="35"/>
      <c r="B182" s="35"/>
      <c r="C182" s="35"/>
      <c r="D182" s="35"/>
      <c r="E182" s="35"/>
      <c r="F182" s="35"/>
    </row>
    <row r="183">
      <c r="A183" s="35"/>
      <c r="B183" s="35"/>
      <c r="C183" s="35"/>
      <c r="D183" s="35"/>
      <c r="E183" s="35"/>
      <c r="F183" s="35"/>
    </row>
    <row r="184">
      <c r="A184" s="35"/>
      <c r="B184" s="35"/>
      <c r="C184" s="35"/>
      <c r="D184" s="35"/>
      <c r="E184" s="35"/>
      <c r="F184" s="35"/>
    </row>
    <row r="185">
      <c r="A185" s="35"/>
      <c r="B185" s="35"/>
      <c r="C185" s="35"/>
      <c r="D185" s="35"/>
      <c r="E185" s="35"/>
      <c r="F185" s="35"/>
    </row>
    <row r="186">
      <c r="A186" s="35"/>
      <c r="B186" s="35"/>
      <c r="C186" s="35"/>
      <c r="D186" s="35"/>
      <c r="E186" s="35"/>
      <c r="F186" s="35"/>
    </row>
    <row r="187">
      <c r="A187" s="35"/>
      <c r="B187" s="35"/>
      <c r="C187" s="35"/>
      <c r="D187" s="35"/>
      <c r="E187" s="35"/>
      <c r="F187" s="35"/>
    </row>
    <row r="188">
      <c r="A188" s="35"/>
      <c r="B188" s="35"/>
      <c r="C188" s="35"/>
      <c r="D188" s="35"/>
      <c r="E188" s="35"/>
      <c r="F188" s="35"/>
    </row>
    <row r="189">
      <c r="A189" s="35"/>
      <c r="B189" s="35"/>
      <c r="C189" s="35"/>
      <c r="D189" s="35"/>
      <c r="E189" s="35"/>
      <c r="F189" s="35"/>
    </row>
    <row r="190">
      <c r="A190" s="35"/>
      <c r="B190" s="35"/>
      <c r="C190" s="35"/>
      <c r="D190" s="35"/>
      <c r="E190" s="35"/>
      <c r="F190" s="35"/>
    </row>
    <row r="191">
      <c r="A191" s="35"/>
      <c r="B191" s="35"/>
      <c r="C191" s="35"/>
      <c r="D191" s="35"/>
      <c r="E191" s="35"/>
      <c r="F191" s="35"/>
    </row>
    <row r="192">
      <c r="A192" s="35"/>
      <c r="B192" s="35"/>
      <c r="C192" s="35"/>
      <c r="D192" s="35"/>
      <c r="E192" s="35"/>
      <c r="F192" s="35"/>
    </row>
    <row r="193">
      <c r="A193" s="35"/>
      <c r="B193" s="35"/>
      <c r="C193" s="35"/>
      <c r="D193" s="35"/>
      <c r="E193" s="35"/>
      <c r="F193" s="35"/>
    </row>
    <row r="194">
      <c r="A194" s="35"/>
      <c r="B194" s="35"/>
      <c r="C194" s="35"/>
      <c r="D194" s="35"/>
      <c r="E194" s="35"/>
      <c r="F194" s="35"/>
    </row>
    <row r="195">
      <c r="A195" s="35"/>
      <c r="B195" s="35"/>
      <c r="C195" s="35"/>
      <c r="D195" s="35"/>
      <c r="E195" s="35"/>
      <c r="F195" s="35"/>
    </row>
    <row r="196">
      <c r="A196" s="35"/>
      <c r="B196" s="35"/>
      <c r="C196" s="35"/>
      <c r="D196" s="35"/>
      <c r="E196" s="35"/>
      <c r="F196" s="35"/>
    </row>
    <row r="197">
      <c r="A197" s="35"/>
      <c r="B197" s="35"/>
      <c r="C197" s="35"/>
      <c r="D197" s="35"/>
      <c r="E197" s="35"/>
      <c r="F197" s="35"/>
    </row>
    <row r="198">
      <c r="A198" s="35"/>
      <c r="B198" s="35"/>
      <c r="C198" s="35"/>
      <c r="D198" s="35"/>
      <c r="E198" s="35"/>
      <c r="F198" s="35"/>
    </row>
    <row r="199">
      <c r="A199" s="35"/>
      <c r="B199" s="35"/>
      <c r="C199" s="35"/>
      <c r="D199" s="35"/>
      <c r="E199" s="35"/>
      <c r="F199" s="35"/>
    </row>
    <row r="200">
      <c r="A200" s="35"/>
      <c r="B200" s="35"/>
      <c r="C200" s="35"/>
      <c r="D200" s="35"/>
      <c r="E200" s="35"/>
      <c r="F200" s="35"/>
    </row>
    <row r="201">
      <c r="A201" s="35"/>
      <c r="B201" s="35"/>
      <c r="C201" s="35"/>
      <c r="D201" s="35"/>
      <c r="E201" s="35"/>
      <c r="F201" s="35"/>
    </row>
    <row r="202">
      <c r="A202" s="35"/>
      <c r="B202" s="35"/>
      <c r="C202" s="35"/>
      <c r="D202" s="35"/>
      <c r="E202" s="35"/>
      <c r="F202" s="35"/>
    </row>
    <row r="203">
      <c r="A203" s="35"/>
      <c r="B203" s="35"/>
      <c r="C203" s="35"/>
      <c r="D203" s="35"/>
      <c r="E203" s="35"/>
      <c r="F203" s="35"/>
    </row>
    <row r="204">
      <c r="A204" s="35"/>
      <c r="B204" s="35"/>
      <c r="C204" s="35"/>
      <c r="D204" s="35"/>
      <c r="E204" s="35"/>
      <c r="F204" s="35"/>
    </row>
    <row r="205">
      <c r="A205" s="35"/>
      <c r="B205" s="35"/>
      <c r="C205" s="35"/>
      <c r="D205" s="35"/>
      <c r="E205" s="35"/>
      <c r="F205" s="35"/>
    </row>
    <row r="206">
      <c r="A206" s="35"/>
      <c r="B206" s="35"/>
      <c r="C206" s="35"/>
      <c r="D206" s="35"/>
      <c r="E206" s="35"/>
      <c r="F206" s="35"/>
    </row>
    <row r="207">
      <c r="A207" s="35"/>
      <c r="B207" s="35"/>
      <c r="C207" s="35"/>
      <c r="D207" s="35"/>
      <c r="E207" s="35"/>
      <c r="F207" s="35"/>
    </row>
    <row r="208">
      <c r="A208" s="35"/>
      <c r="B208" s="35"/>
      <c r="C208" s="35"/>
      <c r="D208" s="35"/>
      <c r="E208" s="35"/>
      <c r="F208" s="35"/>
    </row>
    <row r="209">
      <c r="A209" s="35"/>
      <c r="B209" s="35"/>
      <c r="C209" s="35"/>
      <c r="D209" s="35"/>
      <c r="E209" s="35"/>
      <c r="F209" s="35"/>
    </row>
    <row r="210">
      <c r="A210" s="35"/>
      <c r="B210" s="35"/>
      <c r="C210" s="35"/>
      <c r="D210" s="35"/>
      <c r="E210" s="35"/>
      <c r="F210" s="35"/>
    </row>
    <row r="211">
      <c r="A211" s="35"/>
      <c r="B211" s="35"/>
      <c r="C211" s="35"/>
      <c r="D211" s="35"/>
      <c r="E211" s="35"/>
      <c r="F211" s="35"/>
    </row>
    <row r="212">
      <c r="A212" s="35"/>
      <c r="B212" s="35"/>
      <c r="C212" s="35"/>
      <c r="D212" s="35"/>
      <c r="E212" s="35"/>
      <c r="F212" s="35"/>
    </row>
    <row r="213">
      <c r="A213" s="35"/>
      <c r="B213" s="35"/>
      <c r="C213" s="35"/>
      <c r="D213" s="35"/>
      <c r="E213" s="35"/>
      <c r="F213" s="35"/>
    </row>
    <row r="214">
      <c r="A214" s="35"/>
      <c r="B214" s="35"/>
      <c r="C214" s="35"/>
      <c r="D214" s="35"/>
      <c r="E214" s="35"/>
      <c r="F214" s="35"/>
    </row>
    <row r="215">
      <c r="A215" s="35"/>
      <c r="B215" s="35"/>
      <c r="C215" s="35"/>
      <c r="D215" s="35"/>
      <c r="E215" s="35"/>
      <c r="F215" s="35"/>
    </row>
    <row r="216">
      <c r="A216" s="35"/>
      <c r="B216" s="35"/>
      <c r="C216" s="35"/>
      <c r="D216" s="35"/>
      <c r="E216" s="35"/>
      <c r="F216" s="35"/>
    </row>
    <row r="217">
      <c r="A217" s="35"/>
      <c r="B217" s="35"/>
      <c r="C217" s="35"/>
      <c r="D217" s="35"/>
      <c r="E217" s="35"/>
      <c r="F217" s="35"/>
    </row>
    <row r="218">
      <c r="A218" s="35"/>
      <c r="B218" s="35"/>
      <c r="C218" s="35"/>
      <c r="D218" s="35"/>
      <c r="E218" s="35"/>
      <c r="F218" s="35"/>
    </row>
    <row r="219">
      <c r="A219" s="35"/>
      <c r="B219" s="35"/>
      <c r="C219" s="35"/>
      <c r="D219" s="35"/>
      <c r="E219" s="35"/>
      <c r="F219" s="35"/>
    </row>
    <row r="220">
      <c r="A220" s="35"/>
      <c r="B220" s="35"/>
      <c r="C220" s="35"/>
      <c r="D220" s="35"/>
      <c r="E220" s="35"/>
      <c r="F220" s="35"/>
    </row>
    <row r="221">
      <c r="A221" s="35"/>
      <c r="B221" s="35"/>
      <c r="C221" s="35"/>
      <c r="D221" s="35"/>
      <c r="E221" s="35"/>
      <c r="F221" s="35"/>
    </row>
    <row r="222">
      <c r="A222" s="35"/>
      <c r="B222" s="35"/>
      <c r="C222" s="35"/>
      <c r="D222" s="35"/>
      <c r="E222" s="35"/>
      <c r="F222" s="35"/>
    </row>
    <row r="223">
      <c r="A223" s="35"/>
      <c r="B223" s="35"/>
      <c r="C223" s="35"/>
      <c r="D223" s="35"/>
      <c r="E223" s="35"/>
      <c r="F223" s="35"/>
    </row>
    <row r="224">
      <c r="A224" s="35"/>
      <c r="B224" s="35"/>
      <c r="C224" s="35"/>
      <c r="D224" s="35"/>
      <c r="E224" s="35"/>
      <c r="F224" s="35"/>
    </row>
    <row r="225">
      <c r="A225" s="35"/>
      <c r="B225" s="35"/>
      <c r="C225" s="35"/>
      <c r="D225" s="35"/>
      <c r="E225" s="35"/>
      <c r="F225" s="35"/>
    </row>
    <row r="226">
      <c r="A226" s="35"/>
      <c r="B226" s="35"/>
      <c r="C226" s="35"/>
      <c r="D226" s="35"/>
      <c r="E226" s="35"/>
      <c r="F226" s="35"/>
    </row>
    <row r="227">
      <c r="A227" s="35"/>
      <c r="B227" s="35"/>
      <c r="C227" s="35"/>
      <c r="D227" s="35"/>
      <c r="E227" s="35"/>
      <c r="F227" s="35"/>
    </row>
    <row r="228">
      <c r="A228" s="35"/>
      <c r="B228" s="35"/>
      <c r="C228" s="35"/>
      <c r="D228" s="35"/>
      <c r="E228" s="35"/>
      <c r="F228" s="35"/>
    </row>
    <row r="229">
      <c r="A229" s="35"/>
      <c r="B229" s="35"/>
      <c r="C229" s="35"/>
      <c r="D229" s="35"/>
      <c r="E229" s="35"/>
      <c r="F229" s="35"/>
    </row>
    <row r="230">
      <c r="A230" s="35"/>
      <c r="B230" s="35"/>
      <c r="C230" s="35"/>
      <c r="D230" s="35"/>
      <c r="E230" s="35"/>
      <c r="F230" s="35"/>
    </row>
    <row r="231">
      <c r="A231" s="35"/>
      <c r="B231" s="35"/>
      <c r="C231" s="35"/>
      <c r="D231" s="35"/>
      <c r="E231" s="35"/>
      <c r="F231" s="35"/>
    </row>
    <row r="232">
      <c r="A232" s="35"/>
      <c r="B232" s="35"/>
      <c r="C232" s="35"/>
      <c r="D232" s="35"/>
      <c r="E232" s="35"/>
      <c r="F232" s="35"/>
    </row>
    <row r="233">
      <c r="A233" s="35"/>
      <c r="B233" s="35"/>
      <c r="C233" s="35"/>
      <c r="D233" s="35"/>
      <c r="E233" s="35"/>
      <c r="F233" s="35"/>
    </row>
    <row r="234">
      <c r="A234" s="35"/>
      <c r="B234" s="35"/>
      <c r="C234" s="35"/>
      <c r="D234" s="35"/>
      <c r="E234" s="35"/>
      <c r="F234" s="35"/>
    </row>
    <row r="235">
      <c r="A235" s="35"/>
      <c r="B235" s="35"/>
      <c r="C235" s="35"/>
      <c r="D235" s="35"/>
      <c r="E235" s="35"/>
      <c r="F235" s="35"/>
    </row>
    <row r="236">
      <c r="A236" s="35"/>
      <c r="B236" s="35"/>
      <c r="C236" s="35"/>
      <c r="D236" s="35"/>
      <c r="E236" s="35"/>
      <c r="F236" s="35"/>
    </row>
    <row r="237">
      <c r="A237" s="35"/>
      <c r="B237" s="35"/>
      <c r="C237" s="35"/>
      <c r="D237" s="35"/>
      <c r="E237" s="35"/>
      <c r="F237" s="35"/>
    </row>
    <row r="238">
      <c r="A238" s="35"/>
      <c r="B238" s="35"/>
      <c r="C238" s="35"/>
      <c r="D238" s="35"/>
      <c r="E238" s="35"/>
      <c r="F238" s="35"/>
    </row>
    <row r="239">
      <c r="A239" s="35"/>
      <c r="B239" s="35"/>
      <c r="C239" s="35"/>
      <c r="D239" s="35"/>
      <c r="E239" s="35"/>
      <c r="F239" s="35"/>
    </row>
    <row r="240">
      <c r="A240" s="35"/>
      <c r="B240" s="35"/>
      <c r="C240" s="35"/>
      <c r="D240" s="35"/>
      <c r="E240" s="35"/>
      <c r="F240" s="35"/>
    </row>
    <row r="241">
      <c r="A241" s="35"/>
      <c r="B241" s="35"/>
      <c r="C241" s="35"/>
      <c r="D241" s="35"/>
      <c r="E241" s="35"/>
      <c r="F241" s="35"/>
    </row>
    <row r="242">
      <c r="A242" s="35"/>
      <c r="B242" s="35"/>
      <c r="C242" s="35"/>
      <c r="D242" s="35"/>
      <c r="E242" s="35"/>
      <c r="F242" s="35"/>
    </row>
    <row r="243">
      <c r="A243" s="35"/>
      <c r="B243" s="35"/>
      <c r="C243" s="35"/>
      <c r="D243" s="35"/>
      <c r="E243" s="35"/>
      <c r="F243" s="35"/>
    </row>
    <row r="244">
      <c r="A244" s="35"/>
      <c r="B244" s="35"/>
      <c r="C244" s="35"/>
      <c r="D244" s="35"/>
      <c r="E244" s="35"/>
      <c r="F244" s="35"/>
    </row>
    <row r="245">
      <c r="A245" s="35"/>
      <c r="B245" s="35"/>
      <c r="C245" s="35"/>
      <c r="D245" s="35"/>
      <c r="E245" s="35"/>
      <c r="F245" s="35"/>
    </row>
    <row r="246">
      <c r="A246" s="35"/>
      <c r="B246" s="35"/>
      <c r="C246" s="35"/>
      <c r="D246" s="35"/>
      <c r="E246" s="35"/>
      <c r="F246" s="35"/>
    </row>
    <row r="247">
      <c r="A247" s="35"/>
      <c r="B247" s="35"/>
      <c r="C247" s="35"/>
      <c r="D247" s="35"/>
      <c r="E247" s="35"/>
      <c r="F247" s="35"/>
    </row>
    <row r="248">
      <c r="A248" s="35"/>
      <c r="B248" s="35"/>
      <c r="C248" s="35"/>
      <c r="D248" s="35"/>
      <c r="E248" s="35"/>
      <c r="F248" s="35"/>
    </row>
    <row r="249">
      <c r="A249" s="35"/>
      <c r="B249" s="35"/>
      <c r="C249" s="35"/>
      <c r="D249" s="35"/>
      <c r="E249" s="35"/>
      <c r="F249" s="35"/>
    </row>
    <row r="250">
      <c r="A250" s="35"/>
      <c r="B250" s="35"/>
      <c r="C250" s="35"/>
      <c r="D250" s="35"/>
      <c r="E250" s="35"/>
      <c r="F250" s="35"/>
    </row>
    <row r="251">
      <c r="A251" s="35"/>
      <c r="B251" s="35"/>
      <c r="C251" s="35"/>
      <c r="D251" s="35"/>
      <c r="E251" s="35"/>
      <c r="F251" s="35"/>
    </row>
    <row r="252">
      <c r="A252" s="35"/>
      <c r="B252" s="35"/>
      <c r="C252" s="35"/>
      <c r="D252" s="35"/>
      <c r="E252" s="35"/>
      <c r="F252" s="35"/>
    </row>
    <row r="253">
      <c r="A253" s="35"/>
      <c r="B253" s="35"/>
      <c r="C253" s="35"/>
      <c r="D253" s="35"/>
      <c r="E253" s="35"/>
      <c r="F253" s="35"/>
    </row>
    <row r="254">
      <c r="A254" s="35"/>
      <c r="B254" s="35"/>
      <c r="C254" s="35"/>
      <c r="D254" s="35"/>
      <c r="E254" s="35"/>
      <c r="F254" s="35"/>
    </row>
    <row r="255">
      <c r="A255" s="35"/>
      <c r="B255" s="35"/>
      <c r="C255" s="35"/>
      <c r="D255" s="35"/>
      <c r="E255" s="35"/>
      <c r="F255" s="35"/>
    </row>
    <row r="256">
      <c r="A256" s="35"/>
      <c r="B256" s="35"/>
      <c r="C256" s="35"/>
      <c r="D256" s="35"/>
      <c r="E256" s="35"/>
      <c r="F256" s="35"/>
    </row>
    <row r="257">
      <c r="A257" s="35"/>
      <c r="B257" s="35"/>
      <c r="C257" s="35"/>
      <c r="D257" s="35"/>
      <c r="E257" s="35"/>
      <c r="F257" s="35"/>
    </row>
    <row r="258">
      <c r="A258" s="35"/>
      <c r="B258" s="35"/>
      <c r="C258" s="35"/>
      <c r="D258" s="35"/>
      <c r="E258" s="35"/>
      <c r="F258" s="35"/>
    </row>
    <row r="259">
      <c r="A259" s="35"/>
      <c r="B259" s="35"/>
      <c r="C259" s="35"/>
      <c r="D259" s="35"/>
      <c r="E259" s="35"/>
      <c r="F259" s="35"/>
    </row>
    <row r="260">
      <c r="A260" s="35"/>
      <c r="B260" s="35"/>
      <c r="C260" s="35"/>
      <c r="D260" s="35"/>
      <c r="E260" s="35"/>
      <c r="F260" s="35"/>
    </row>
    <row r="261">
      <c r="A261" s="35"/>
      <c r="B261" s="35"/>
      <c r="C261" s="35"/>
      <c r="D261" s="35"/>
      <c r="E261" s="35"/>
      <c r="F261" s="35"/>
    </row>
    <row r="262">
      <c r="A262" s="35"/>
      <c r="B262" s="35"/>
      <c r="C262" s="35"/>
      <c r="D262" s="35"/>
      <c r="E262" s="35"/>
      <c r="F262" s="35"/>
    </row>
    <row r="263">
      <c r="A263" s="35"/>
      <c r="B263" s="35"/>
      <c r="C263" s="35"/>
      <c r="D263" s="35"/>
      <c r="E263" s="35"/>
      <c r="F263" s="35"/>
    </row>
    <row r="264">
      <c r="A264" s="35"/>
      <c r="B264" s="35"/>
      <c r="C264" s="35"/>
      <c r="D264" s="35"/>
      <c r="E264" s="35"/>
      <c r="F264" s="35"/>
    </row>
    <row r="265">
      <c r="A265" s="35"/>
      <c r="B265" s="35"/>
      <c r="C265" s="35"/>
      <c r="D265" s="35"/>
      <c r="E265" s="35"/>
      <c r="F265" s="35"/>
    </row>
    <row r="266">
      <c r="A266" s="35"/>
      <c r="B266" s="35"/>
      <c r="C266" s="35"/>
      <c r="D266" s="35"/>
      <c r="E266" s="35"/>
      <c r="F266" s="35"/>
    </row>
    <row r="267">
      <c r="A267" s="35"/>
      <c r="B267" s="35"/>
      <c r="C267" s="35"/>
      <c r="D267" s="35"/>
      <c r="E267" s="35"/>
      <c r="F267" s="35"/>
    </row>
    <row r="268">
      <c r="A268" s="35"/>
      <c r="B268" s="35"/>
      <c r="C268" s="35"/>
      <c r="D268" s="35"/>
      <c r="E268" s="35"/>
      <c r="F268" s="35"/>
    </row>
    <row r="269">
      <c r="A269" s="35"/>
      <c r="B269" s="35"/>
      <c r="C269" s="35"/>
      <c r="D269" s="35"/>
      <c r="E269" s="35"/>
      <c r="F269" s="35"/>
    </row>
    <row r="270">
      <c r="A270" s="35"/>
      <c r="B270" s="35"/>
      <c r="C270" s="35"/>
      <c r="D270" s="35"/>
      <c r="E270" s="35"/>
      <c r="F270" s="35"/>
    </row>
    <row r="271">
      <c r="A271" s="35"/>
      <c r="B271" s="35"/>
      <c r="C271" s="35"/>
      <c r="D271" s="35"/>
      <c r="E271" s="35"/>
      <c r="F271" s="35"/>
    </row>
    <row r="272">
      <c r="A272" s="35"/>
      <c r="B272" s="35"/>
      <c r="C272" s="35"/>
      <c r="D272" s="35"/>
      <c r="E272" s="35"/>
      <c r="F272" s="35"/>
    </row>
    <row r="273">
      <c r="A273" s="35"/>
      <c r="B273" s="35"/>
      <c r="C273" s="35"/>
      <c r="D273" s="35"/>
      <c r="E273" s="35"/>
      <c r="F273" s="35"/>
    </row>
    <row r="274">
      <c r="A274" s="35"/>
      <c r="B274" s="35"/>
      <c r="C274" s="35"/>
      <c r="D274" s="35"/>
      <c r="E274" s="35"/>
      <c r="F274" s="35"/>
    </row>
    <row r="275">
      <c r="A275" s="35"/>
      <c r="B275" s="35"/>
      <c r="C275" s="35"/>
      <c r="D275" s="35"/>
      <c r="E275" s="35"/>
      <c r="F275" s="35"/>
    </row>
    <row r="276">
      <c r="A276" s="35"/>
      <c r="B276" s="35"/>
      <c r="C276" s="35"/>
      <c r="D276" s="35"/>
      <c r="E276" s="35"/>
      <c r="F276" s="35"/>
    </row>
    <row r="277">
      <c r="A277" s="35"/>
      <c r="B277" s="35"/>
      <c r="C277" s="35"/>
      <c r="D277" s="35"/>
      <c r="E277" s="35"/>
      <c r="F277" s="35"/>
    </row>
    <row r="278">
      <c r="A278" s="35"/>
      <c r="B278" s="35"/>
      <c r="C278" s="35"/>
      <c r="D278" s="35"/>
      <c r="E278" s="35"/>
      <c r="F278" s="35"/>
    </row>
    <row r="279">
      <c r="A279" s="35"/>
      <c r="B279" s="35"/>
      <c r="C279" s="35"/>
      <c r="D279" s="35"/>
      <c r="E279" s="35"/>
      <c r="F279" s="35"/>
    </row>
    <row r="280">
      <c r="A280" s="35"/>
      <c r="B280" s="35"/>
      <c r="C280" s="35"/>
      <c r="D280" s="35"/>
      <c r="E280" s="35"/>
      <c r="F280" s="35"/>
    </row>
    <row r="281">
      <c r="A281" s="35"/>
      <c r="B281" s="35"/>
      <c r="C281" s="35"/>
      <c r="D281" s="35"/>
      <c r="E281" s="35"/>
      <c r="F281" s="35"/>
    </row>
    <row r="282">
      <c r="A282" s="35"/>
      <c r="B282" s="35"/>
      <c r="C282" s="35"/>
      <c r="D282" s="35"/>
      <c r="E282" s="35"/>
      <c r="F282" s="35"/>
    </row>
    <row r="283">
      <c r="A283" s="35"/>
      <c r="B283" s="35"/>
      <c r="C283" s="35"/>
      <c r="D283" s="35"/>
      <c r="E283" s="35"/>
      <c r="F283" s="35"/>
    </row>
    <row r="284">
      <c r="A284" s="35"/>
      <c r="B284" s="35"/>
      <c r="C284" s="35"/>
      <c r="D284" s="35"/>
      <c r="E284" s="35"/>
      <c r="F284" s="35"/>
    </row>
    <row r="285">
      <c r="A285" s="35"/>
      <c r="B285" s="35"/>
      <c r="C285" s="35"/>
      <c r="D285" s="35"/>
      <c r="E285" s="35"/>
      <c r="F285" s="35"/>
    </row>
    <row r="286">
      <c r="A286" s="35"/>
      <c r="B286" s="35"/>
      <c r="C286" s="35"/>
      <c r="D286" s="35"/>
      <c r="E286" s="35"/>
      <c r="F286" s="35"/>
    </row>
    <row r="287">
      <c r="A287" s="35"/>
      <c r="B287" s="35"/>
      <c r="C287" s="35"/>
      <c r="D287" s="35"/>
      <c r="E287" s="35"/>
      <c r="F287" s="35"/>
    </row>
    <row r="288">
      <c r="A288" s="35"/>
      <c r="B288" s="35"/>
      <c r="C288" s="35"/>
      <c r="D288" s="35"/>
      <c r="E288" s="35"/>
      <c r="F288" s="35"/>
    </row>
    <row r="289">
      <c r="A289" s="35"/>
      <c r="B289" s="35"/>
      <c r="C289" s="35"/>
      <c r="D289" s="35"/>
      <c r="E289" s="35"/>
      <c r="F289" s="35"/>
    </row>
    <row r="290">
      <c r="A290" s="35"/>
      <c r="B290" s="35"/>
      <c r="C290" s="35"/>
      <c r="D290" s="35"/>
      <c r="E290" s="35"/>
      <c r="F290" s="35"/>
    </row>
    <row r="291">
      <c r="A291" s="35"/>
      <c r="B291" s="35"/>
      <c r="C291" s="35"/>
      <c r="D291" s="35"/>
      <c r="E291" s="35"/>
      <c r="F291" s="35"/>
    </row>
    <row r="292">
      <c r="A292" s="35"/>
      <c r="B292" s="35"/>
      <c r="C292" s="35"/>
      <c r="D292" s="35"/>
      <c r="E292" s="35"/>
      <c r="F292" s="35"/>
    </row>
    <row r="293">
      <c r="A293" s="35"/>
      <c r="B293" s="35"/>
      <c r="C293" s="35"/>
      <c r="D293" s="35"/>
      <c r="E293" s="35"/>
      <c r="F293" s="35"/>
    </row>
    <row r="294">
      <c r="A294" s="35"/>
      <c r="B294" s="35"/>
      <c r="C294" s="35"/>
      <c r="D294" s="35"/>
      <c r="E294" s="35"/>
      <c r="F294" s="35"/>
    </row>
    <row r="295">
      <c r="A295" s="35"/>
      <c r="B295" s="35"/>
      <c r="C295" s="35"/>
      <c r="D295" s="35"/>
      <c r="E295" s="35"/>
      <c r="F295" s="35"/>
    </row>
    <row r="296">
      <c r="A296" s="35"/>
      <c r="B296" s="35"/>
      <c r="C296" s="35"/>
      <c r="D296" s="35"/>
      <c r="E296" s="35"/>
      <c r="F296" s="35"/>
    </row>
    <row r="297">
      <c r="A297" s="35"/>
      <c r="B297" s="35"/>
      <c r="C297" s="35"/>
      <c r="D297" s="35"/>
      <c r="E297" s="35"/>
      <c r="F297" s="35"/>
    </row>
    <row r="298">
      <c r="A298" s="35"/>
      <c r="B298" s="35"/>
      <c r="C298" s="35"/>
      <c r="D298" s="35"/>
      <c r="E298" s="35"/>
      <c r="F298" s="35"/>
    </row>
    <row r="299">
      <c r="A299" s="35"/>
      <c r="B299" s="35"/>
      <c r="C299" s="35"/>
      <c r="D299" s="35"/>
      <c r="E299" s="35"/>
      <c r="F299" s="35"/>
    </row>
    <row r="300">
      <c r="A300" s="35"/>
      <c r="B300" s="35"/>
      <c r="C300" s="35"/>
      <c r="D300" s="35"/>
      <c r="E300" s="35"/>
      <c r="F300" s="35"/>
    </row>
    <row r="301">
      <c r="A301" s="35"/>
      <c r="B301" s="35"/>
      <c r="C301" s="35"/>
      <c r="D301" s="35"/>
      <c r="E301" s="35"/>
      <c r="F301" s="35"/>
    </row>
    <row r="302">
      <c r="A302" s="35"/>
      <c r="B302" s="35"/>
      <c r="C302" s="35"/>
      <c r="D302" s="35"/>
      <c r="E302" s="35"/>
      <c r="F302" s="35"/>
    </row>
    <row r="303">
      <c r="A303" s="35"/>
      <c r="B303" s="35"/>
      <c r="C303" s="35"/>
      <c r="D303" s="35"/>
      <c r="E303" s="35"/>
      <c r="F303" s="35"/>
    </row>
    <row r="304">
      <c r="A304" s="35"/>
      <c r="B304" s="35"/>
      <c r="C304" s="35"/>
      <c r="D304" s="35"/>
      <c r="E304" s="35"/>
      <c r="F304" s="35"/>
    </row>
    <row r="305">
      <c r="A305" s="35"/>
      <c r="B305" s="35"/>
      <c r="C305" s="35"/>
      <c r="D305" s="35"/>
      <c r="E305" s="35"/>
      <c r="F305" s="35"/>
    </row>
    <row r="306">
      <c r="A306" s="35"/>
      <c r="B306" s="35"/>
      <c r="C306" s="35"/>
      <c r="D306" s="35"/>
      <c r="E306" s="35"/>
      <c r="F306" s="35"/>
    </row>
    <row r="307">
      <c r="A307" s="35"/>
      <c r="B307" s="35"/>
      <c r="C307" s="35"/>
      <c r="D307" s="35"/>
      <c r="E307" s="35"/>
      <c r="F307" s="35"/>
    </row>
    <row r="308">
      <c r="A308" s="35"/>
      <c r="B308" s="35"/>
      <c r="C308" s="35"/>
      <c r="D308" s="35"/>
      <c r="E308" s="35"/>
      <c r="F308" s="35"/>
    </row>
    <row r="309">
      <c r="A309" s="35"/>
      <c r="B309" s="35"/>
      <c r="C309" s="35"/>
      <c r="D309" s="35"/>
      <c r="E309" s="35"/>
      <c r="F309" s="35"/>
    </row>
    <row r="310">
      <c r="A310" s="35"/>
      <c r="B310" s="35"/>
      <c r="C310" s="35"/>
      <c r="D310" s="35"/>
      <c r="E310" s="35"/>
      <c r="F310" s="35"/>
    </row>
    <row r="311">
      <c r="A311" s="35"/>
      <c r="B311" s="35"/>
      <c r="C311" s="35"/>
      <c r="D311" s="35"/>
      <c r="E311" s="35"/>
      <c r="F311" s="35"/>
    </row>
    <row r="312">
      <c r="A312" s="35"/>
      <c r="B312" s="35"/>
      <c r="C312" s="35"/>
      <c r="D312" s="35"/>
      <c r="E312" s="35"/>
      <c r="F312" s="35"/>
    </row>
    <row r="313">
      <c r="A313" s="35"/>
      <c r="B313" s="35"/>
      <c r="C313" s="35"/>
      <c r="D313" s="35"/>
      <c r="E313" s="35"/>
      <c r="F313" s="35"/>
    </row>
    <row r="314">
      <c r="A314" s="35"/>
      <c r="B314" s="35"/>
      <c r="C314" s="35"/>
      <c r="D314" s="35"/>
      <c r="E314" s="35"/>
      <c r="F314" s="35"/>
    </row>
    <row r="315">
      <c r="A315" s="35"/>
      <c r="B315" s="35"/>
      <c r="C315" s="35"/>
      <c r="D315" s="35"/>
      <c r="E315" s="35"/>
      <c r="F315" s="35"/>
    </row>
    <row r="316">
      <c r="A316" s="35"/>
      <c r="B316" s="35"/>
      <c r="C316" s="35"/>
      <c r="D316" s="35"/>
      <c r="E316" s="35"/>
      <c r="F316" s="35"/>
    </row>
    <row r="317">
      <c r="A317" s="35"/>
      <c r="B317" s="35"/>
      <c r="C317" s="35"/>
      <c r="D317" s="35"/>
      <c r="E317" s="35"/>
      <c r="F317" s="35"/>
    </row>
    <row r="318">
      <c r="A318" s="35"/>
      <c r="B318" s="35"/>
      <c r="C318" s="35"/>
      <c r="D318" s="35"/>
      <c r="E318" s="35"/>
      <c r="F318" s="35"/>
    </row>
    <row r="319">
      <c r="A319" s="35"/>
      <c r="B319" s="35"/>
      <c r="C319" s="35"/>
      <c r="D319" s="35"/>
      <c r="E319" s="35"/>
      <c r="F319" s="35"/>
    </row>
    <row r="320">
      <c r="A320" s="35"/>
      <c r="B320" s="35"/>
      <c r="C320" s="35"/>
      <c r="D320" s="35"/>
      <c r="E320" s="35"/>
      <c r="F320" s="35"/>
    </row>
    <row r="321">
      <c r="A321" s="35"/>
      <c r="B321" s="35"/>
      <c r="C321" s="35"/>
      <c r="D321" s="35"/>
      <c r="E321" s="35"/>
      <c r="F321" s="35"/>
    </row>
    <row r="322">
      <c r="A322" s="35"/>
      <c r="B322" s="35"/>
      <c r="C322" s="35"/>
      <c r="D322" s="35"/>
      <c r="E322" s="35"/>
      <c r="F322" s="35"/>
    </row>
    <row r="323">
      <c r="A323" s="35"/>
      <c r="B323" s="35"/>
      <c r="C323" s="35"/>
      <c r="D323" s="35"/>
      <c r="E323" s="35"/>
      <c r="F323" s="35"/>
    </row>
    <row r="324">
      <c r="A324" s="35"/>
      <c r="B324" s="35"/>
      <c r="C324" s="35"/>
      <c r="D324" s="35"/>
      <c r="E324" s="35"/>
      <c r="F324" s="35"/>
    </row>
    <row r="325">
      <c r="A325" s="35"/>
      <c r="B325" s="35"/>
      <c r="C325" s="35"/>
      <c r="D325" s="35"/>
      <c r="E325" s="35"/>
      <c r="F325" s="35"/>
    </row>
    <row r="326">
      <c r="A326" s="35"/>
      <c r="B326" s="35"/>
      <c r="C326" s="35"/>
      <c r="D326" s="35"/>
      <c r="E326" s="35"/>
      <c r="F326" s="35"/>
    </row>
    <row r="327">
      <c r="A327" s="35"/>
      <c r="B327" s="35"/>
      <c r="C327" s="35"/>
      <c r="D327" s="35"/>
      <c r="E327" s="35"/>
      <c r="F327" s="35"/>
    </row>
    <row r="328">
      <c r="A328" s="35"/>
      <c r="B328" s="35"/>
      <c r="C328" s="35"/>
      <c r="D328" s="35"/>
      <c r="E328" s="35"/>
      <c r="F328" s="35"/>
    </row>
    <row r="329">
      <c r="A329" s="35"/>
      <c r="B329" s="35"/>
      <c r="C329" s="35"/>
      <c r="D329" s="35"/>
      <c r="E329" s="35"/>
      <c r="F329" s="35"/>
    </row>
    <row r="330">
      <c r="A330" s="35"/>
      <c r="B330" s="35"/>
      <c r="C330" s="35"/>
      <c r="D330" s="35"/>
      <c r="E330" s="35"/>
      <c r="F330" s="35"/>
    </row>
    <row r="331">
      <c r="A331" s="35"/>
      <c r="B331" s="35"/>
      <c r="C331" s="35"/>
      <c r="D331" s="35"/>
      <c r="E331" s="35"/>
      <c r="F331" s="35"/>
    </row>
    <row r="332">
      <c r="A332" s="35"/>
      <c r="B332" s="35"/>
      <c r="C332" s="35"/>
      <c r="D332" s="35"/>
      <c r="E332" s="35"/>
      <c r="F332" s="35"/>
    </row>
    <row r="333">
      <c r="A333" s="35"/>
      <c r="B333" s="35"/>
      <c r="C333" s="35"/>
      <c r="D333" s="35"/>
      <c r="E333" s="35"/>
      <c r="F333" s="35"/>
    </row>
    <row r="334">
      <c r="A334" s="35"/>
      <c r="B334" s="35"/>
      <c r="C334" s="35"/>
      <c r="D334" s="35"/>
      <c r="E334" s="35"/>
      <c r="F334" s="35"/>
    </row>
    <row r="335">
      <c r="A335" s="35"/>
      <c r="B335" s="35"/>
      <c r="C335" s="35"/>
      <c r="D335" s="35"/>
      <c r="E335" s="35"/>
      <c r="F335" s="35"/>
    </row>
    <row r="336">
      <c r="A336" s="35"/>
      <c r="B336" s="35"/>
      <c r="C336" s="35"/>
      <c r="D336" s="35"/>
      <c r="E336" s="35"/>
      <c r="F336" s="35"/>
    </row>
    <row r="337">
      <c r="A337" s="35"/>
      <c r="B337" s="35"/>
      <c r="C337" s="35"/>
      <c r="D337" s="35"/>
      <c r="E337" s="35"/>
      <c r="F337" s="35"/>
    </row>
    <row r="338">
      <c r="A338" s="35"/>
      <c r="B338" s="35"/>
      <c r="C338" s="35"/>
      <c r="D338" s="35"/>
      <c r="E338" s="35"/>
      <c r="F338" s="35"/>
    </row>
    <row r="339">
      <c r="A339" s="35"/>
      <c r="B339" s="35"/>
      <c r="C339" s="35"/>
      <c r="D339" s="35"/>
      <c r="E339" s="35"/>
      <c r="F339" s="35"/>
    </row>
    <row r="340">
      <c r="A340" s="35"/>
      <c r="B340" s="35"/>
      <c r="C340" s="35"/>
      <c r="D340" s="35"/>
      <c r="E340" s="35"/>
      <c r="F340" s="35"/>
    </row>
    <row r="341">
      <c r="A341" s="35"/>
      <c r="B341" s="35"/>
      <c r="C341" s="35"/>
      <c r="D341" s="35"/>
      <c r="E341" s="35"/>
      <c r="F341" s="35"/>
    </row>
    <row r="342">
      <c r="A342" s="35"/>
      <c r="B342" s="35"/>
      <c r="C342" s="35"/>
      <c r="D342" s="35"/>
      <c r="E342" s="35"/>
      <c r="F342" s="35"/>
    </row>
    <row r="343">
      <c r="A343" s="35"/>
      <c r="B343" s="35"/>
      <c r="C343" s="35"/>
      <c r="D343" s="35"/>
      <c r="E343" s="35"/>
      <c r="F343" s="35"/>
    </row>
    <row r="344">
      <c r="A344" s="35"/>
      <c r="B344" s="35"/>
      <c r="C344" s="35"/>
      <c r="D344" s="35"/>
      <c r="E344" s="35"/>
      <c r="F344" s="35"/>
    </row>
    <row r="345">
      <c r="A345" s="35"/>
      <c r="B345" s="35"/>
      <c r="C345" s="35"/>
      <c r="D345" s="35"/>
      <c r="E345" s="35"/>
      <c r="F345" s="35"/>
    </row>
    <row r="346">
      <c r="A346" s="35"/>
      <c r="B346" s="35"/>
      <c r="C346" s="35"/>
      <c r="D346" s="35"/>
      <c r="E346" s="35"/>
      <c r="F346" s="35"/>
    </row>
    <row r="347">
      <c r="A347" s="35"/>
      <c r="B347" s="35"/>
      <c r="C347" s="35"/>
      <c r="D347" s="35"/>
      <c r="E347" s="35"/>
      <c r="F347" s="35"/>
    </row>
    <row r="348">
      <c r="A348" s="35"/>
      <c r="B348" s="35"/>
      <c r="C348" s="35"/>
      <c r="D348" s="35"/>
      <c r="E348" s="35"/>
      <c r="F348" s="35"/>
    </row>
    <row r="349">
      <c r="A349" s="35"/>
      <c r="B349" s="35"/>
      <c r="C349" s="35"/>
      <c r="D349" s="35"/>
      <c r="E349" s="35"/>
      <c r="F349" s="35"/>
    </row>
    <row r="350">
      <c r="A350" s="35"/>
      <c r="B350" s="35"/>
      <c r="C350" s="35"/>
      <c r="D350" s="35"/>
      <c r="E350" s="35"/>
      <c r="F350" s="35"/>
    </row>
    <row r="351">
      <c r="A351" s="35"/>
      <c r="B351" s="35"/>
      <c r="C351" s="35"/>
      <c r="D351" s="35"/>
      <c r="E351" s="35"/>
      <c r="F351" s="35"/>
    </row>
    <row r="352">
      <c r="A352" s="35"/>
      <c r="B352" s="35"/>
      <c r="C352" s="35"/>
      <c r="D352" s="35"/>
      <c r="E352" s="35"/>
      <c r="F352" s="35"/>
    </row>
    <row r="353">
      <c r="A353" s="35"/>
      <c r="B353" s="35"/>
      <c r="C353" s="35"/>
      <c r="D353" s="35"/>
      <c r="E353" s="35"/>
      <c r="F353" s="35"/>
    </row>
    <row r="354">
      <c r="A354" s="35"/>
      <c r="B354" s="35"/>
      <c r="C354" s="35"/>
      <c r="D354" s="35"/>
      <c r="E354" s="35"/>
      <c r="F354" s="35"/>
    </row>
    <row r="355">
      <c r="A355" s="35"/>
      <c r="B355" s="35"/>
      <c r="C355" s="35"/>
      <c r="D355" s="35"/>
      <c r="E355" s="35"/>
      <c r="F355" s="35"/>
    </row>
    <row r="356">
      <c r="A356" s="35"/>
      <c r="B356" s="35"/>
      <c r="C356" s="35"/>
      <c r="D356" s="35"/>
      <c r="E356" s="35"/>
      <c r="F356" s="35"/>
    </row>
    <row r="357">
      <c r="A357" s="35"/>
      <c r="B357" s="35"/>
      <c r="C357" s="35"/>
      <c r="D357" s="35"/>
      <c r="E357" s="35"/>
      <c r="F357" s="35"/>
    </row>
    <row r="358">
      <c r="A358" s="35"/>
      <c r="B358" s="35"/>
      <c r="C358" s="35"/>
      <c r="D358" s="35"/>
      <c r="E358" s="35"/>
      <c r="F358" s="35"/>
    </row>
    <row r="359">
      <c r="A359" s="35"/>
      <c r="B359" s="35"/>
      <c r="C359" s="35"/>
      <c r="D359" s="35"/>
      <c r="E359" s="35"/>
      <c r="F359" s="35"/>
    </row>
    <row r="360">
      <c r="A360" s="35"/>
      <c r="B360" s="35"/>
      <c r="C360" s="35"/>
      <c r="D360" s="35"/>
      <c r="E360" s="35"/>
      <c r="F360" s="35"/>
    </row>
    <row r="361">
      <c r="A361" s="35"/>
      <c r="B361" s="35"/>
      <c r="C361" s="35"/>
      <c r="D361" s="35"/>
      <c r="E361" s="35"/>
      <c r="F361" s="35"/>
    </row>
    <row r="362">
      <c r="A362" s="35"/>
      <c r="B362" s="35"/>
      <c r="C362" s="35"/>
      <c r="D362" s="35"/>
      <c r="E362" s="35"/>
      <c r="F362" s="35"/>
    </row>
    <row r="363">
      <c r="A363" s="35"/>
      <c r="B363" s="35"/>
      <c r="C363" s="35"/>
      <c r="D363" s="35"/>
      <c r="E363" s="35"/>
      <c r="F363" s="35"/>
    </row>
    <row r="364">
      <c r="A364" s="35"/>
      <c r="B364" s="35"/>
      <c r="C364" s="35"/>
      <c r="D364" s="35"/>
      <c r="E364" s="35"/>
      <c r="F364" s="35"/>
    </row>
    <row r="365">
      <c r="A365" s="35"/>
      <c r="B365" s="35"/>
      <c r="C365" s="35"/>
      <c r="D365" s="35"/>
      <c r="E365" s="35"/>
      <c r="F365" s="35"/>
    </row>
    <row r="366">
      <c r="A366" s="35"/>
      <c r="B366" s="35"/>
      <c r="C366" s="35"/>
      <c r="D366" s="35"/>
      <c r="E366" s="35"/>
      <c r="F366" s="35"/>
    </row>
    <row r="367">
      <c r="A367" s="35"/>
      <c r="B367" s="35"/>
      <c r="C367" s="35"/>
      <c r="D367" s="35"/>
      <c r="E367" s="35"/>
      <c r="F367" s="35"/>
    </row>
    <row r="368">
      <c r="A368" s="35"/>
      <c r="B368" s="35"/>
      <c r="C368" s="35"/>
      <c r="D368" s="35"/>
      <c r="E368" s="35"/>
      <c r="F368" s="35"/>
    </row>
    <row r="369">
      <c r="A369" s="35"/>
      <c r="B369" s="35"/>
      <c r="C369" s="35"/>
      <c r="D369" s="35"/>
      <c r="E369" s="35"/>
      <c r="F369" s="35"/>
    </row>
    <row r="370">
      <c r="A370" s="35"/>
      <c r="B370" s="35"/>
      <c r="C370" s="35"/>
      <c r="D370" s="35"/>
      <c r="E370" s="35"/>
      <c r="F370" s="35"/>
    </row>
    <row r="371">
      <c r="A371" s="35"/>
      <c r="B371" s="35"/>
      <c r="C371" s="35"/>
      <c r="D371" s="35"/>
      <c r="E371" s="35"/>
      <c r="F371" s="35"/>
    </row>
    <row r="372">
      <c r="A372" s="35"/>
      <c r="B372" s="35"/>
      <c r="C372" s="35"/>
      <c r="D372" s="35"/>
      <c r="E372" s="35"/>
      <c r="F372" s="35"/>
    </row>
    <row r="373">
      <c r="A373" s="35"/>
      <c r="B373" s="35"/>
      <c r="C373" s="35"/>
      <c r="D373" s="35"/>
      <c r="E373" s="35"/>
      <c r="F373" s="35"/>
    </row>
    <row r="374">
      <c r="A374" s="35"/>
      <c r="B374" s="35"/>
      <c r="C374" s="35"/>
      <c r="D374" s="35"/>
      <c r="E374" s="35"/>
      <c r="F374" s="35"/>
    </row>
    <row r="375">
      <c r="A375" s="35"/>
      <c r="B375" s="35"/>
      <c r="C375" s="35"/>
      <c r="D375" s="35"/>
      <c r="E375" s="35"/>
      <c r="F375" s="35"/>
    </row>
    <row r="376">
      <c r="A376" s="35"/>
      <c r="B376" s="35"/>
      <c r="C376" s="35"/>
      <c r="D376" s="35"/>
      <c r="E376" s="35"/>
      <c r="F376" s="35"/>
    </row>
    <row r="377">
      <c r="A377" s="35"/>
      <c r="B377" s="35"/>
      <c r="C377" s="35"/>
      <c r="D377" s="35"/>
      <c r="E377" s="35"/>
      <c r="F377" s="35"/>
    </row>
    <row r="378">
      <c r="A378" s="35"/>
      <c r="B378" s="35"/>
      <c r="C378" s="35"/>
      <c r="D378" s="35"/>
      <c r="E378" s="35"/>
      <c r="F378" s="35"/>
    </row>
    <row r="379">
      <c r="A379" s="35"/>
      <c r="B379" s="35"/>
      <c r="C379" s="35"/>
      <c r="D379" s="35"/>
      <c r="E379" s="35"/>
      <c r="F379" s="35"/>
    </row>
    <row r="380">
      <c r="A380" s="35"/>
      <c r="B380" s="35"/>
      <c r="C380" s="35"/>
      <c r="D380" s="35"/>
      <c r="E380" s="35"/>
      <c r="F380" s="35"/>
    </row>
    <row r="381">
      <c r="A381" s="35"/>
      <c r="B381" s="35"/>
      <c r="C381" s="35"/>
      <c r="D381" s="35"/>
      <c r="E381" s="35"/>
      <c r="F381" s="35"/>
    </row>
    <row r="382">
      <c r="A382" s="35"/>
      <c r="B382" s="35"/>
      <c r="C382" s="35"/>
      <c r="D382" s="35"/>
      <c r="E382" s="35"/>
      <c r="F382" s="35"/>
    </row>
    <row r="383">
      <c r="A383" s="35"/>
      <c r="B383" s="35"/>
      <c r="C383" s="35"/>
      <c r="D383" s="35"/>
      <c r="E383" s="35"/>
      <c r="F383" s="35"/>
    </row>
    <row r="384">
      <c r="A384" s="35"/>
      <c r="B384" s="35"/>
      <c r="C384" s="35"/>
      <c r="D384" s="35"/>
      <c r="E384" s="35"/>
      <c r="F384" s="35"/>
    </row>
    <row r="385">
      <c r="A385" s="35"/>
      <c r="B385" s="35"/>
      <c r="C385" s="35"/>
      <c r="D385" s="35"/>
      <c r="E385" s="35"/>
      <c r="F385" s="35"/>
    </row>
    <row r="386">
      <c r="A386" s="35"/>
      <c r="B386" s="35"/>
      <c r="C386" s="35"/>
      <c r="D386" s="35"/>
      <c r="E386" s="35"/>
      <c r="F386" s="35"/>
    </row>
    <row r="387">
      <c r="A387" s="35"/>
      <c r="B387" s="35"/>
      <c r="C387" s="35"/>
      <c r="D387" s="35"/>
      <c r="E387" s="35"/>
      <c r="F387" s="35"/>
    </row>
    <row r="388">
      <c r="A388" s="35"/>
      <c r="B388" s="35"/>
      <c r="C388" s="35"/>
      <c r="D388" s="35"/>
      <c r="E388" s="35"/>
      <c r="F388" s="35"/>
    </row>
    <row r="389">
      <c r="A389" s="35"/>
      <c r="B389" s="35"/>
      <c r="C389" s="35"/>
      <c r="D389" s="35"/>
      <c r="E389" s="35"/>
      <c r="F389" s="35"/>
    </row>
    <row r="390">
      <c r="A390" s="35"/>
      <c r="B390" s="35"/>
      <c r="C390" s="35"/>
      <c r="D390" s="35"/>
      <c r="E390" s="35"/>
      <c r="F390" s="35"/>
    </row>
    <row r="391">
      <c r="A391" s="35"/>
      <c r="B391" s="35"/>
      <c r="C391" s="35"/>
      <c r="D391" s="35"/>
      <c r="E391" s="35"/>
      <c r="F391" s="35"/>
    </row>
    <row r="392">
      <c r="A392" s="35"/>
      <c r="B392" s="35"/>
      <c r="C392" s="35"/>
      <c r="D392" s="35"/>
      <c r="E392" s="35"/>
      <c r="F392" s="35"/>
    </row>
    <row r="393">
      <c r="A393" s="35"/>
      <c r="B393" s="35"/>
      <c r="C393" s="35"/>
      <c r="D393" s="35"/>
      <c r="E393" s="35"/>
      <c r="F393" s="35"/>
    </row>
    <row r="394">
      <c r="A394" s="35"/>
      <c r="B394" s="35"/>
      <c r="C394" s="35"/>
      <c r="D394" s="35"/>
      <c r="E394" s="35"/>
      <c r="F394" s="35"/>
    </row>
    <row r="395">
      <c r="A395" s="35"/>
      <c r="B395" s="35"/>
      <c r="C395" s="35"/>
      <c r="D395" s="35"/>
      <c r="E395" s="35"/>
      <c r="F395" s="35"/>
    </row>
    <row r="396">
      <c r="A396" s="35"/>
      <c r="B396" s="35"/>
      <c r="C396" s="35"/>
      <c r="D396" s="35"/>
      <c r="E396" s="35"/>
      <c r="F396" s="35"/>
    </row>
    <row r="397">
      <c r="A397" s="35"/>
      <c r="B397" s="35"/>
      <c r="C397" s="35"/>
      <c r="D397" s="35"/>
      <c r="E397" s="35"/>
      <c r="F397" s="35"/>
    </row>
    <row r="398">
      <c r="A398" s="35"/>
      <c r="B398" s="35"/>
      <c r="C398" s="35"/>
      <c r="D398" s="35"/>
      <c r="E398" s="35"/>
      <c r="F398" s="35"/>
    </row>
    <row r="399">
      <c r="A399" s="35"/>
      <c r="B399" s="35"/>
      <c r="C399" s="35"/>
      <c r="D399" s="35"/>
      <c r="E399" s="35"/>
      <c r="F399" s="35"/>
    </row>
    <row r="400">
      <c r="A400" s="35"/>
      <c r="B400" s="35"/>
      <c r="C400" s="35"/>
      <c r="D400" s="35"/>
      <c r="E400" s="35"/>
      <c r="F400" s="35"/>
    </row>
    <row r="401">
      <c r="A401" s="35"/>
      <c r="B401" s="35"/>
      <c r="C401" s="35"/>
      <c r="D401" s="35"/>
      <c r="E401" s="35"/>
      <c r="F401" s="35"/>
    </row>
    <row r="402">
      <c r="A402" s="35"/>
      <c r="B402" s="35"/>
      <c r="C402" s="35"/>
      <c r="D402" s="35"/>
      <c r="E402" s="35"/>
      <c r="F402" s="35"/>
    </row>
    <row r="403">
      <c r="A403" s="35"/>
      <c r="B403" s="35"/>
      <c r="C403" s="35"/>
      <c r="D403" s="35"/>
      <c r="E403" s="35"/>
      <c r="F403" s="35"/>
    </row>
    <row r="404">
      <c r="A404" s="35"/>
      <c r="B404" s="35"/>
      <c r="C404" s="35"/>
      <c r="D404" s="35"/>
      <c r="E404" s="35"/>
      <c r="F404" s="35"/>
    </row>
    <row r="405">
      <c r="A405" s="35"/>
      <c r="B405" s="35"/>
      <c r="C405" s="35"/>
      <c r="D405" s="35"/>
      <c r="E405" s="35"/>
      <c r="F405" s="35"/>
    </row>
    <row r="406">
      <c r="A406" s="35"/>
      <c r="B406" s="35"/>
      <c r="C406" s="35"/>
      <c r="D406" s="35"/>
      <c r="E406" s="35"/>
      <c r="F406" s="35"/>
    </row>
    <row r="407">
      <c r="A407" s="35"/>
      <c r="B407" s="35"/>
      <c r="C407" s="35"/>
      <c r="D407" s="35"/>
      <c r="E407" s="35"/>
      <c r="F407" s="35"/>
    </row>
    <row r="408">
      <c r="A408" s="35"/>
      <c r="B408" s="35"/>
      <c r="C408" s="35"/>
      <c r="D408" s="35"/>
      <c r="E408" s="35"/>
      <c r="F408" s="35"/>
    </row>
    <row r="409">
      <c r="A409" s="35"/>
      <c r="B409" s="35"/>
      <c r="C409" s="35"/>
      <c r="D409" s="35"/>
      <c r="E409" s="35"/>
      <c r="F409" s="35"/>
    </row>
    <row r="410">
      <c r="A410" s="35"/>
      <c r="B410" s="35"/>
      <c r="C410" s="35"/>
      <c r="D410" s="35"/>
      <c r="E410" s="35"/>
      <c r="F410" s="35"/>
    </row>
    <row r="411">
      <c r="A411" s="35"/>
      <c r="B411" s="35"/>
      <c r="C411" s="35"/>
      <c r="D411" s="35"/>
      <c r="E411" s="35"/>
      <c r="F411" s="35"/>
    </row>
    <row r="412">
      <c r="A412" s="35"/>
      <c r="B412" s="35"/>
      <c r="C412" s="35"/>
      <c r="D412" s="35"/>
      <c r="E412" s="35"/>
      <c r="F412" s="35"/>
    </row>
    <row r="413">
      <c r="A413" s="35"/>
      <c r="B413" s="35"/>
      <c r="C413" s="35"/>
      <c r="D413" s="35"/>
      <c r="E413" s="35"/>
      <c r="F413" s="35"/>
    </row>
    <row r="414">
      <c r="A414" s="35"/>
      <c r="B414" s="35"/>
      <c r="C414" s="35"/>
      <c r="D414" s="35"/>
      <c r="E414" s="35"/>
      <c r="F414" s="35"/>
    </row>
    <row r="415">
      <c r="A415" s="35"/>
      <c r="B415" s="35"/>
      <c r="C415" s="35"/>
      <c r="D415" s="35"/>
      <c r="E415" s="35"/>
      <c r="F415" s="35"/>
    </row>
    <row r="416">
      <c r="A416" s="35"/>
      <c r="B416" s="35"/>
      <c r="C416" s="35"/>
      <c r="D416" s="35"/>
      <c r="E416" s="35"/>
      <c r="F416" s="35"/>
    </row>
    <row r="417">
      <c r="A417" s="35"/>
      <c r="B417" s="35"/>
      <c r="C417" s="35"/>
      <c r="D417" s="35"/>
      <c r="E417" s="35"/>
      <c r="F417" s="35"/>
    </row>
    <row r="418">
      <c r="A418" s="35"/>
      <c r="B418" s="35"/>
      <c r="C418" s="35"/>
      <c r="D418" s="35"/>
      <c r="E418" s="35"/>
      <c r="F418" s="35"/>
    </row>
    <row r="419">
      <c r="A419" s="35"/>
      <c r="B419" s="35"/>
      <c r="C419" s="35"/>
      <c r="D419" s="35"/>
      <c r="E419" s="35"/>
      <c r="F419" s="35"/>
    </row>
    <row r="420">
      <c r="A420" s="35"/>
      <c r="B420" s="35"/>
      <c r="C420" s="35"/>
      <c r="D420" s="35"/>
      <c r="E420" s="35"/>
      <c r="F420" s="35"/>
    </row>
    <row r="421">
      <c r="A421" s="35"/>
      <c r="B421" s="35"/>
      <c r="C421" s="35"/>
      <c r="D421" s="35"/>
      <c r="E421" s="35"/>
      <c r="F421" s="35"/>
    </row>
    <row r="422">
      <c r="A422" s="35"/>
      <c r="B422" s="35"/>
      <c r="C422" s="35"/>
      <c r="D422" s="35"/>
      <c r="E422" s="35"/>
      <c r="F422" s="35"/>
    </row>
    <row r="423">
      <c r="A423" s="35"/>
      <c r="B423" s="35"/>
      <c r="C423" s="35"/>
      <c r="D423" s="35"/>
      <c r="E423" s="35"/>
      <c r="F423" s="35"/>
    </row>
    <row r="424">
      <c r="A424" s="35"/>
      <c r="B424" s="35"/>
      <c r="C424" s="35"/>
      <c r="D424" s="35"/>
      <c r="E424" s="35"/>
      <c r="F424" s="35"/>
    </row>
    <row r="425">
      <c r="A425" s="35"/>
      <c r="B425" s="35"/>
      <c r="C425" s="35"/>
      <c r="D425" s="35"/>
      <c r="E425" s="35"/>
      <c r="F425" s="35"/>
    </row>
    <row r="426">
      <c r="A426" s="35"/>
      <c r="B426" s="35"/>
      <c r="C426" s="35"/>
      <c r="D426" s="35"/>
      <c r="E426" s="35"/>
      <c r="F426" s="35"/>
    </row>
    <row r="427">
      <c r="A427" s="35"/>
      <c r="B427" s="35"/>
      <c r="C427" s="35"/>
      <c r="D427" s="35"/>
      <c r="E427" s="35"/>
      <c r="F427" s="35"/>
    </row>
    <row r="428">
      <c r="A428" s="35"/>
      <c r="B428" s="35"/>
      <c r="C428" s="35"/>
      <c r="D428" s="35"/>
      <c r="E428" s="35"/>
      <c r="F428" s="35"/>
    </row>
    <row r="429">
      <c r="A429" s="35"/>
      <c r="B429" s="35"/>
      <c r="C429" s="35"/>
      <c r="D429" s="35"/>
      <c r="E429" s="35"/>
      <c r="F429" s="35"/>
    </row>
    <row r="430">
      <c r="A430" s="35"/>
      <c r="B430" s="35"/>
      <c r="C430" s="35"/>
      <c r="D430" s="35"/>
      <c r="E430" s="35"/>
      <c r="F430" s="35"/>
    </row>
    <row r="431">
      <c r="A431" s="35"/>
      <c r="B431" s="35"/>
      <c r="C431" s="35"/>
      <c r="D431" s="35"/>
      <c r="E431" s="35"/>
      <c r="F431" s="35"/>
    </row>
    <row r="432">
      <c r="A432" s="35"/>
      <c r="B432" s="35"/>
      <c r="C432" s="35"/>
      <c r="D432" s="35"/>
      <c r="E432" s="35"/>
      <c r="F432" s="35"/>
    </row>
    <row r="433">
      <c r="A433" s="35"/>
      <c r="B433" s="35"/>
      <c r="C433" s="35"/>
      <c r="D433" s="35"/>
      <c r="E433" s="35"/>
      <c r="F433" s="35"/>
    </row>
    <row r="434">
      <c r="A434" s="35"/>
      <c r="B434" s="35"/>
      <c r="C434" s="35"/>
      <c r="D434" s="35"/>
      <c r="E434" s="35"/>
      <c r="F434" s="35"/>
    </row>
    <row r="435">
      <c r="A435" s="35"/>
      <c r="B435" s="35"/>
      <c r="C435" s="35"/>
      <c r="D435" s="35"/>
      <c r="E435" s="35"/>
      <c r="F435" s="35"/>
    </row>
    <row r="436">
      <c r="A436" s="35"/>
      <c r="B436" s="35"/>
      <c r="C436" s="35"/>
      <c r="D436" s="35"/>
      <c r="E436" s="35"/>
      <c r="F436" s="35"/>
    </row>
    <row r="437">
      <c r="A437" s="35"/>
      <c r="B437" s="35"/>
      <c r="C437" s="35"/>
      <c r="D437" s="35"/>
      <c r="E437" s="35"/>
      <c r="F437" s="35"/>
    </row>
    <row r="438">
      <c r="A438" s="35"/>
      <c r="B438" s="35"/>
      <c r="C438" s="35"/>
      <c r="D438" s="35"/>
      <c r="E438" s="35"/>
      <c r="F438" s="35"/>
    </row>
    <row r="439">
      <c r="A439" s="35"/>
      <c r="B439" s="35"/>
      <c r="C439" s="35"/>
      <c r="D439" s="35"/>
      <c r="E439" s="35"/>
      <c r="F439" s="35"/>
    </row>
    <row r="440">
      <c r="A440" s="35"/>
      <c r="B440" s="35"/>
      <c r="C440" s="35"/>
      <c r="D440" s="35"/>
      <c r="E440" s="35"/>
      <c r="F440" s="35"/>
    </row>
    <row r="441">
      <c r="A441" s="35"/>
      <c r="B441" s="35"/>
      <c r="C441" s="35"/>
      <c r="D441" s="35"/>
      <c r="E441" s="35"/>
      <c r="F441" s="35"/>
    </row>
    <row r="442">
      <c r="A442" s="35"/>
      <c r="B442" s="35"/>
      <c r="C442" s="35"/>
      <c r="D442" s="35"/>
      <c r="E442" s="35"/>
      <c r="F442" s="35"/>
    </row>
    <row r="443">
      <c r="A443" s="35"/>
      <c r="B443" s="35"/>
      <c r="C443" s="35"/>
      <c r="D443" s="35"/>
      <c r="E443" s="35"/>
      <c r="F443" s="35"/>
    </row>
    <row r="444">
      <c r="A444" s="35"/>
      <c r="B444" s="35"/>
      <c r="C444" s="35"/>
      <c r="D444" s="35"/>
      <c r="E444" s="35"/>
      <c r="F444" s="35"/>
    </row>
    <row r="445">
      <c r="A445" s="35"/>
      <c r="B445" s="35"/>
      <c r="C445" s="35"/>
      <c r="D445" s="35"/>
      <c r="E445" s="35"/>
      <c r="F445" s="35"/>
    </row>
    <row r="446">
      <c r="A446" s="35"/>
      <c r="B446" s="35"/>
      <c r="C446" s="35"/>
      <c r="D446" s="35"/>
      <c r="E446" s="35"/>
      <c r="F446" s="35"/>
    </row>
    <row r="447">
      <c r="A447" s="35"/>
      <c r="B447" s="35"/>
      <c r="C447" s="35"/>
      <c r="D447" s="35"/>
      <c r="E447" s="35"/>
      <c r="F447" s="35"/>
    </row>
    <row r="448">
      <c r="A448" s="35"/>
      <c r="B448" s="35"/>
      <c r="C448" s="35"/>
      <c r="D448" s="35"/>
      <c r="E448" s="35"/>
      <c r="F448" s="35"/>
    </row>
    <row r="449">
      <c r="A449" s="35"/>
      <c r="B449" s="35"/>
      <c r="C449" s="35"/>
      <c r="D449" s="35"/>
      <c r="E449" s="35"/>
      <c r="F449" s="35"/>
    </row>
    <row r="450">
      <c r="A450" s="35"/>
      <c r="B450" s="35"/>
      <c r="C450" s="35"/>
      <c r="D450" s="35"/>
      <c r="E450" s="35"/>
      <c r="F450" s="35"/>
    </row>
    <row r="451">
      <c r="A451" s="35"/>
      <c r="B451" s="35"/>
      <c r="C451" s="35"/>
      <c r="D451" s="35"/>
      <c r="E451" s="35"/>
      <c r="F451" s="35"/>
    </row>
    <row r="452">
      <c r="A452" s="35"/>
      <c r="B452" s="35"/>
      <c r="C452" s="35"/>
      <c r="D452" s="35"/>
      <c r="E452" s="35"/>
      <c r="F452" s="35"/>
    </row>
    <row r="453">
      <c r="A453" s="35"/>
      <c r="B453" s="35"/>
      <c r="C453" s="35"/>
      <c r="D453" s="35"/>
      <c r="E453" s="35"/>
      <c r="F453" s="35"/>
    </row>
    <row r="454">
      <c r="A454" s="35"/>
      <c r="B454" s="35"/>
      <c r="C454" s="35"/>
      <c r="D454" s="35"/>
      <c r="E454" s="35"/>
      <c r="F454" s="35"/>
    </row>
    <row r="455">
      <c r="A455" s="35"/>
      <c r="B455" s="35"/>
      <c r="C455" s="35"/>
      <c r="D455" s="35"/>
      <c r="E455" s="35"/>
      <c r="F455" s="35"/>
    </row>
    <row r="456">
      <c r="A456" s="35"/>
      <c r="B456" s="35"/>
      <c r="C456" s="35"/>
      <c r="D456" s="35"/>
      <c r="E456" s="35"/>
      <c r="F456" s="35"/>
    </row>
    <row r="457">
      <c r="A457" s="35"/>
      <c r="B457" s="35"/>
      <c r="C457" s="35"/>
      <c r="D457" s="35"/>
      <c r="E457" s="35"/>
      <c r="F457" s="35"/>
    </row>
    <row r="458">
      <c r="A458" s="35"/>
      <c r="B458" s="35"/>
      <c r="C458" s="35"/>
      <c r="D458" s="35"/>
      <c r="E458" s="35"/>
      <c r="F458" s="35"/>
    </row>
    <row r="459">
      <c r="A459" s="35"/>
      <c r="B459" s="35"/>
      <c r="C459" s="35"/>
      <c r="D459" s="35"/>
      <c r="E459" s="35"/>
      <c r="F459" s="35"/>
    </row>
    <row r="460">
      <c r="A460" s="35"/>
      <c r="B460" s="35"/>
      <c r="C460" s="35"/>
      <c r="D460" s="35"/>
      <c r="E460" s="35"/>
      <c r="F460" s="35"/>
    </row>
    <row r="461">
      <c r="A461" s="35"/>
      <c r="B461" s="35"/>
      <c r="C461" s="35"/>
      <c r="D461" s="35"/>
      <c r="E461" s="35"/>
      <c r="F461" s="35"/>
    </row>
    <row r="462">
      <c r="A462" s="35"/>
      <c r="B462" s="35"/>
      <c r="C462" s="35"/>
      <c r="D462" s="35"/>
      <c r="E462" s="35"/>
      <c r="F462" s="35"/>
    </row>
    <row r="463">
      <c r="A463" s="35"/>
      <c r="B463" s="35"/>
      <c r="C463" s="35"/>
      <c r="D463" s="35"/>
      <c r="E463" s="35"/>
      <c r="F463" s="35"/>
    </row>
    <row r="464">
      <c r="A464" s="35"/>
      <c r="B464" s="35"/>
      <c r="C464" s="35"/>
      <c r="D464" s="35"/>
      <c r="E464" s="35"/>
      <c r="F464" s="35"/>
    </row>
    <row r="465">
      <c r="A465" s="35"/>
      <c r="B465" s="35"/>
      <c r="C465" s="35"/>
      <c r="D465" s="35"/>
      <c r="E465" s="35"/>
      <c r="F465" s="35"/>
    </row>
    <row r="466">
      <c r="A466" s="35"/>
      <c r="B466" s="35"/>
      <c r="C466" s="35"/>
      <c r="D466" s="35"/>
      <c r="E466" s="35"/>
      <c r="F466" s="35"/>
    </row>
    <row r="467">
      <c r="A467" s="35"/>
      <c r="B467" s="35"/>
      <c r="C467" s="35"/>
      <c r="D467" s="35"/>
      <c r="E467" s="35"/>
      <c r="F467" s="35"/>
    </row>
    <row r="468">
      <c r="A468" s="35"/>
      <c r="B468" s="35"/>
      <c r="C468" s="35"/>
      <c r="D468" s="35"/>
      <c r="E468" s="35"/>
      <c r="F468" s="35"/>
    </row>
    <row r="469">
      <c r="A469" s="35"/>
      <c r="B469" s="35"/>
      <c r="C469" s="35"/>
      <c r="D469" s="35"/>
      <c r="E469" s="35"/>
      <c r="F469" s="35"/>
    </row>
    <row r="470">
      <c r="A470" s="35"/>
      <c r="B470" s="35"/>
      <c r="C470" s="35"/>
      <c r="D470" s="35"/>
      <c r="E470" s="35"/>
      <c r="F470" s="35"/>
    </row>
    <row r="471">
      <c r="A471" s="35"/>
      <c r="B471" s="35"/>
      <c r="C471" s="35"/>
      <c r="D471" s="35"/>
      <c r="E471" s="35"/>
      <c r="F471" s="35"/>
    </row>
    <row r="472">
      <c r="A472" s="35"/>
      <c r="B472" s="35"/>
      <c r="C472" s="35"/>
      <c r="D472" s="35"/>
      <c r="E472" s="35"/>
      <c r="F472" s="35"/>
    </row>
    <row r="473">
      <c r="A473" s="35"/>
      <c r="B473" s="35"/>
      <c r="C473" s="35"/>
      <c r="D473" s="35"/>
      <c r="E473" s="35"/>
      <c r="F473" s="35"/>
    </row>
    <row r="474">
      <c r="A474" s="35"/>
      <c r="B474" s="35"/>
      <c r="C474" s="35"/>
      <c r="D474" s="35"/>
      <c r="E474" s="35"/>
      <c r="F474" s="35"/>
    </row>
    <row r="475">
      <c r="A475" s="35"/>
      <c r="B475" s="35"/>
      <c r="C475" s="35"/>
      <c r="D475" s="35"/>
      <c r="E475" s="35"/>
      <c r="F475" s="35"/>
    </row>
    <row r="476">
      <c r="A476" s="35"/>
      <c r="B476" s="35"/>
      <c r="C476" s="35"/>
      <c r="D476" s="35"/>
      <c r="E476" s="35"/>
      <c r="F476" s="35"/>
    </row>
    <row r="477">
      <c r="A477" s="35"/>
      <c r="B477" s="35"/>
      <c r="C477" s="35"/>
      <c r="D477" s="35"/>
      <c r="E477" s="35"/>
      <c r="F477" s="35"/>
    </row>
    <row r="478">
      <c r="A478" s="35"/>
      <c r="B478" s="35"/>
      <c r="C478" s="35"/>
      <c r="D478" s="35"/>
      <c r="E478" s="35"/>
      <c r="F478" s="35"/>
    </row>
    <row r="479">
      <c r="A479" s="35"/>
      <c r="B479" s="35"/>
      <c r="C479" s="35"/>
      <c r="D479" s="35"/>
      <c r="E479" s="35"/>
      <c r="F479" s="35"/>
    </row>
    <row r="480">
      <c r="A480" s="35"/>
      <c r="B480" s="35"/>
      <c r="C480" s="35"/>
      <c r="D480" s="35"/>
      <c r="E480" s="35"/>
      <c r="F480" s="35"/>
    </row>
    <row r="481">
      <c r="A481" s="35"/>
      <c r="B481" s="35"/>
      <c r="C481" s="35"/>
      <c r="D481" s="35"/>
      <c r="E481" s="35"/>
      <c r="F481" s="35"/>
    </row>
    <row r="482">
      <c r="A482" s="35"/>
      <c r="B482" s="35"/>
      <c r="C482" s="35"/>
      <c r="D482" s="35"/>
      <c r="E482" s="35"/>
      <c r="F482" s="35"/>
    </row>
    <row r="483">
      <c r="A483" s="35"/>
      <c r="B483" s="35"/>
      <c r="C483" s="35"/>
      <c r="D483" s="35"/>
      <c r="E483" s="35"/>
      <c r="F483" s="35"/>
    </row>
    <row r="484">
      <c r="A484" s="35"/>
      <c r="B484" s="35"/>
      <c r="C484" s="35"/>
      <c r="D484" s="35"/>
      <c r="E484" s="35"/>
      <c r="F484" s="35"/>
    </row>
    <row r="485">
      <c r="A485" s="35"/>
      <c r="B485" s="35"/>
      <c r="C485" s="35"/>
      <c r="D485" s="35"/>
      <c r="E485" s="35"/>
      <c r="F485" s="35"/>
    </row>
    <row r="486">
      <c r="A486" s="35"/>
      <c r="B486" s="35"/>
      <c r="C486" s="35"/>
      <c r="D486" s="35"/>
      <c r="E486" s="35"/>
      <c r="F486" s="35"/>
    </row>
    <row r="487">
      <c r="A487" s="35"/>
      <c r="B487" s="35"/>
      <c r="C487" s="35"/>
      <c r="D487" s="35"/>
      <c r="E487" s="35"/>
      <c r="F487" s="35"/>
    </row>
    <row r="488">
      <c r="A488" s="35"/>
      <c r="B488" s="35"/>
      <c r="C488" s="35"/>
      <c r="D488" s="35"/>
      <c r="E488" s="35"/>
      <c r="F488" s="35"/>
    </row>
    <row r="489">
      <c r="A489" s="35"/>
      <c r="B489" s="35"/>
      <c r="C489" s="35"/>
      <c r="D489" s="35"/>
      <c r="E489" s="35"/>
      <c r="F489" s="35"/>
    </row>
    <row r="490">
      <c r="A490" s="35"/>
      <c r="B490" s="35"/>
      <c r="C490" s="35"/>
      <c r="D490" s="35"/>
      <c r="E490" s="35"/>
      <c r="F490" s="35"/>
    </row>
    <row r="491">
      <c r="A491" s="35"/>
      <c r="B491" s="35"/>
      <c r="C491" s="35"/>
      <c r="D491" s="35"/>
      <c r="E491" s="35"/>
      <c r="F491" s="35"/>
    </row>
    <row r="492">
      <c r="A492" s="35"/>
      <c r="B492" s="35"/>
      <c r="C492" s="35"/>
      <c r="D492" s="35"/>
      <c r="E492" s="35"/>
      <c r="F492" s="35"/>
    </row>
    <row r="493">
      <c r="A493" s="35"/>
      <c r="B493" s="35"/>
      <c r="C493" s="35"/>
      <c r="D493" s="35"/>
      <c r="E493" s="35"/>
      <c r="F493" s="35"/>
    </row>
    <row r="494">
      <c r="A494" s="35"/>
      <c r="B494" s="35"/>
      <c r="C494" s="35"/>
      <c r="D494" s="35"/>
      <c r="E494" s="35"/>
      <c r="F494" s="35"/>
    </row>
    <row r="495">
      <c r="A495" s="35"/>
      <c r="B495" s="35"/>
      <c r="C495" s="35"/>
      <c r="D495" s="35"/>
      <c r="E495" s="35"/>
      <c r="F495" s="35"/>
    </row>
    <row r="496">
      <c r="A496" s="35"/>
      <c r="B496" s="35"/>
      <c r="C496" s="35"/>
      <c r="D496" s="35"/>
      <c r="E496" s="35"/>
      <c r="F496" s="35"/>
    </row>
    <row r="497">
      <c r="A497" s="35"/>
      <c r="B497" s="35"/>
      <c r="C497" s="35"/>
      <c r="D497" s="35"/>
      <c r="E497" s="35"/>
      <c r="F497" s="35"/>
    </row>
    <row r="498">
      <c r="A498" s="35"/>
      <c r="B498" s="35"/>
      <c r="C498" s="35"/>
      <c r="D498" s="35"/>
      <c r="E498" s="35"/>
      <c r="F498" s="35"/>
    </row>
    <row r="499">
      <c r="A499" s="35"/>
      <c r="B499" s="35"/>
      <c r="C499" s="35"/>
      <c r="D499" s="35"/>
      <c r="E499" s="35"/>
      <c r="F499" s="35"/>
    </row>
    <row r="500">
      <c r="A500" s="35"/>
      <c r="B500" s="35"/>
      <c r="C500" s="35"/>
      <c r="D500" s="35"/>
      <c r="E500" s="35"/>
      <c r="F500" s="35"/>
    </row>
    <row r="501">
      <c r="A501" s="35"/>
      <c r="B501" s="35"/>
      <c r="C501" s="35"/>
      <c r="D501" s="35"/>
      <c r="E501" s="35"/>
      <c r="F501" s="35"/>
    </row>
    <row r="502">
      <c r="A502" s="35"/>
      <c r="B502" s="35"/>
      <c r="C502" s="35"/>
      <c r="D502" s="35"/>
      <c r="E502" s="35"/>
      <c r="F502" s="35"/>
    </row>
    <row r="503">
      <c r="A503" s="35"/>
      <c r="B503" s="35"/>
      <c r="C503" s="35"/>
      <c r="D503" s="35"/>
      <c r="E503" s="35"/>
      <c r="F503" s="35"/>
    </row>
    <row r="504">
      <c r="A504" s="35"/>
      <c r="B504" s="35"/>
      <c r="C504" s="35"/>
      <c r="D504" s="35"/>
      <c r="E504" s="35"/>
      <c r="F504" s="35"/>
    </row>
    <row r="505">
      <c r="A505" s="35"/>
      <c r="B505" s="35"/>
      <c r="C505" s="35"/>
      <c r="D505" s="35"/>
      <c r="E505" s="35"/>
      <c r="F505" s="35"/>
    </row>
    <row r="506">
      <c r="A506" s="35"/>
      <c r="B506" s="35"/>
      <c r="C506" s="35"/>
      <c r="D506" s="35"/>
      <c r="E506" s="35"/>
      <c r="F506" s="35"/>
    </row>
    <row r="507">
      <c r="A507" s="35"/>
      <c r="B507" s="35"/>
      <c r="C507" s="35"/>
      <c r="D507" s="35"/>
      <c r="E507" s="35"/>
      <c r="F507" s="35"/>
    </row>
    <row r="508">
      <c r="A508" s="35"/>
      <c r="B508" s="35"/>
      <c r="C508" s="35"/>
      <c r="D508" s="35"/>
      <c r="E508" s="35"/>
      <c r="F508" s="35"/>
    </row>
    <row r="509">
      <c r="A509" s="35"/>
      <c r="B509" s="35"/>
      <c r="C509" s="35"/>
      <c r="D509" s="35"/>
      <c r="E509" s="35"/>
      <c r="F509" s="35"/>
    </row>
    <row r="510">
      <c r="A510" s="35"/>
      <c r="B510" s="35"/>
      <c r="C510" s="35"/>
      <c r="D510" s="35"/>
      <c r="E510" s="35"/>
      <c r="F510" s="35"/>
    </row>
    <row r="511">
      <c r="A511" s="35"/>
      <c r="B511" s="35"/>
      <c r="C511" s="35"/>
      <c r="D511" s="35"/>
      <c r="E511" s="35"/>
      <c r="F511" s="35"/>
    </row>
    <row r="512">
      <c r="A512" s="35"/>
      <c r="B512" s="35"/>
      <c r="C512" s="35"/>
      <c r="D512" s="35"/>
      <c r="E512" s="35"/>
      <c r="F512" s="35"/>
    </row>
    <row r="513">
      <c r="A513" s="35"/>
      <c r="B513" s="35"/>
      <c r="C513" s="35"/>
      <c r="D513" s="35"/>
      <c r="E513" s="35"/>
      <c r="F513" s="35"/>
    </row>
    <row r="514">
      <c r="A514" s="35"/>
      <c r="B514" s="35"/>
      <c r="C514" s="35"/>
      <c r="D514" s="35"/>
      <c r="E514" s="35"/>
      <c r="F514" s="35"/>
    </row>
    <row r="515">
      <c r="A515" s="35"/>
      <c r="B515" s="35"/>
      <c r="C515" s="35"/>
      <c r="D515" s="35"/>
      <c r="E515" s="35"/>
      <c r="F515" s="35"/>
    </row>
    <row r="516">
      <c r="A516" s="35"/>
      <c r="B516" s="35"/>
      <c r="C516" s="35"/>
      <c r="D516" s="35"/>
      <c r="E516" s="35"/>
      <c r="F516" s="35"/>
    </row>
    <row r="517">
      <c r="A517" s="35"/>
      <c r="B517" s="35"/>
      <c r="C517" s="35"/>
      <c r="D517" s="35"/>
      <c r="E517" s="35"/>
      <c r="F517" s="35"/>
    </row>
    <row r="518">
      <c r="A518" s="35"/>
      <c r="B518" s="35"/>
      <c r="C518" s="35"/>
      <c r="D518" s="35"/>
      <c r="E518" s="35"/>
      <c r="F518" s="35"/>
    </row>
    <row r="519">
      <c r="A519" s="35"/>
      <c r="B519" s="35"/>
      <c r="C519" s="35"/>
      <c r="D519" s="35"/>
      <c r="E519" s="35"/>
      <c r="F519" s="35"/>
    </row>
    <row r="520">
      <c r="A520" s="35"/>
      <c r="B520" s="35"/>
      <c r="C520" s="35"/>
      <c r="D520" s="35"/>
      <c r="E520" s="35"/>
      <c r="F520" s="35"/>
    </row>
    <row r="521">
      <c r="A521" s="35"/>
      <c r="B521" s="35"/>
      <c r="C521" s="35"/>
      <c r="D521" s="35"/>
      <c r="E521" s="35"/>
      <c r="F521" s="35"/>
    </row>
    <row r="522">
      <c r="A522" s="35"/>
      <c r="B522" s="35"/>
      <c r="C522" s="35"/>
      <c r="D522" s="35"/>
      <c r="E522" s="35"/>
      <c r="F522" s="35"/>
    </row>
    <row r="523">
      <c r="A523" s="35"/>
      <c r="B523" s="35"/>
      <c r="C523" s="35"/>
      <c r="D523" s="35"/>
      <c r="E523" s="35"/>
      <c r="F523" s="35"/>
    </row>
    <row r="524">
      <c r="A524" s="35"/>
      <c r="B524" s="35"/>
      <c r="C524" s="35"/>
      <c r="D524" s="35"/>
      <c r="E524" s="35"/>
      <c r="F524" s="35"/>
    </row>
    <row r="525">
      <c r="A525" s="35"/>
      <c r="B525" s="35"/>
      <c r="C525" s="35"/>
      <c r="D525" s="35"/>
      <c r="E525" s="35"/>
      <c r="F525" s="35"/>
    </row>
    <row r="526">
      <c r="A526" s="35"/>
      <c r="B526" s="35"/>
      <c r="C526" s="35"/>
      <c r="D526" s="35"/>
      <c r="E526" s="35"/>
      <c r="F526" s="35"/>
    </row>
    <row r="527">
      <c r="A527" s="35"/>
      <c r="B527" s="35"/>
      <c r="C527" s="35"/>
      <c r="D527" s="35"/>
      <c r="E527" s="35"/>
      <c r="F527" s="35"/>
    </row>
    <row r="528">
      <c r="A528" s="35"/>
      <c r="B528" s="35"/>
      <c r="C528" s="35"/>
      <c r="D528" s="35"/>
      <c r="E528" s="35"/>
      <c r="F528" s="35"/>
    </row>
    <row r="529">
      <c r="A529" s="35"/>
      <c r="B529" s="35"/>
      <c r="C529" s="35"/>
      <c r="D529" s="35"/>
      <c r="E529" s="35"/>
      <c r="F529" s="35"/>
    </row>
    <row r="530">
      <c r="A530" s="35"/>
      <c r="B530" s="35"/>
      <c r="C530" s="35"/>
      <c r="D530" s="35"/>
      <c r="E530" s="35"/>
      <c r="F530" s="35"/>
    </row>
    <row r="531">
      <c r="A531" s="35"/>
      <c r="B531" s="35"/>
      <c r="C531" s="35"/>
      <c r="D531" s="35"/>
      <c r="E531" s="35"/>
      <c r="F531" s="35"/>
    </row>
    <row r="532">
      <c r="A532" s="35"/>
      <c r="B532" s="35"/>
      <c r="C532" s="35"/>
      <c r="D532" s="35"/>
      <c r="E532" s="35"/>
      <c r="F532" s="35"/>
    </row>
    <row r="533">
      <c r="A533" s="35"/>
      <c r="B533" s="35"/>
      <c r="C533" s="35"/>
      <c r="D533" s="35"/>
      <c r="E533" s="35"/>
      <c r="F533" s="35"/>
    </row>
    <row r="534">
      <c r="A534" s="35"/>
      <c r="B534" s="35"/>
      <c r="C534" s="35"/>
      <c r="D534" s="35"/>
      <c r="E534" s="35"/>
      <c r="F534" s="35"/>
    </row>
    <row r="535">
      <c r="A535" s="35"/>
      <c r="B535" s="35"/>
      <c r="C535" s="35"/>
      <c r="D535" s="35"/>
      <c r="E535" s="35"/>
      <c r="F535" s="35"/>
    </row>
    <row r="536">
      <c r="A536" s="35"/>
      <c r="B536" s="35"/>
      <c r="C536" s="35"/>
      <c r="D536" s="35"/>
      <c r="E536" s="35"/>
      <c r="F536" s="35"/>
    </row>
    <row r="537">
      <c r="A537" s="35"/>
      <c r="B537" s="35"/>
      <c r="C537" s="35"/>
      <c r="D537" s="35"/>
      <c r="E537" s="35"/>
      <c r="F537" s="35"/>
    </row>
    <row r="538">
      <c r="A538" s="35"/>
      <c r="B538" s="35"/>
      <c r="C538" s="35"/>
      <c r="D538" s="35"/>
      <c r="E538" s="35"/>
      <c r="F538" s="35"/>
    </row>
    <row r="539">
      <c r="A539" s="35"/>
      <c r="B539" s="35"/>
      <c r="C539" s="35"/>
      <c r="D539" s="35"/>
      <c r="E539" s="35"/>
      <c r="F539" s="35"/>
    </row>
    <row r="540">
      <c r="A540" s="35"/>
      <c r="B540" s="35"/>
      <c r="C540" s="35"/>
      <c r="D540" s="35"/>
      <c r="E540" s="35"/>
      <c r="F540" s="35"/>
    </row>
    <row r="541">
      <c r="A541" s="35"/>
      <c r="B541" s="35"/>
      <c r="C541" s="35"/>
      <c r="D541" s="35"/>
      <c r="E541" s="35"/>
      <c r="F541" s="35"/>
    </row>
    <row r="542">
      <c r="A542" s="35"/>
      <c r="B542" s="35"/>
      <c r="C542" s="35"/>
      <c r="D542" s="35"/>
      <c r="E542" s="35"/>
      <c r="F542" s="35"/>
    </row>
    <row r="543">
      <c r="A543" s="35"/>
      <c r="B543" s="35"/>
      <c r="C543" s="35"/>
      <c r="D543" s="35"/>
      <c r="E543" s="35"/>
      <c r="F543" s="35"/>
    </row>
    <row r="544">
      <c r="A544" s="35"/>
      <c r="B544" s="35"/>
      <c r="C544" s="35"/>
      <c r="D544" s="35"/>
      <c r="E544" s="35"/>
      <c r="F544" s="35"/>
    </row>
    <row r="545">
      <c r="A545" s="35"/>
      <c r="B545" s="35"/>
      <c r="C545" s="35"/>
      <c r="D545" s="35"/>
      <c r="E545" s="35"/>
      <c r="F545" s="35"/>
    </row>
    <row r="546">
      <c r="A546" s="35"/>
      <c r="B546" s="35"/>
      <c r="C546" s="35"/>
      <c r="D546" s="35"/>
      <c r="E546" s="35"/>
      <c r="F546" s="35"/>
    </row>
    <row r="547">
      <c r="A547" s="35"/>
      <c r="B547" s="35"/>
      <c r="C547" s="35"/>
      <c r="D547" s="35"/>
      <c r="E547" s="35"/>
      <c r="F547" s="35"/>
    </row>
    <row r="548">
      <c r="A548" s="35"/>
      <c r="B548" s="35"/>
      <c r="C548" s="35"/>
      <c r="D548" s="35"/>
      <c r="E548" s="35"/>
      <c r="F548" s="35"/>
    </row>
    <row r="549">
      <c r="A549" s="35"/>
      <c r="B549" s="35"/>
      <c r="C549" s="35"/>
      <c r="D549" s="35"/>
      <c r="E549" s="35"/>
      <c r="F549" s="35"/>
    </row>
    <row r="550">
      <c r="A550" s="35"/>
      <c r="B550" s="35"/>
      <c r="C550" s="35"/>
      <c r="D550" s="35"/>
      <c r="E550" s="35"/>
      <c r="F550" s="35"/>
    </row>
    <row r="551">
      <c r="A551" s="35"/>
      <c r="B551" s="35"/>
      <c r="C551" s="35"/>
      <c r="D551" s="35"/>
      <c r="E551" s="35"/>
      <c r="F551" s="35"/>
    </row>
    <row r="552">
      <c r="A552" s="35"/>
      <c r="B552" s="35"/>
      <c r="C552" s="35"/>
      <c r="D552" s="35"/>
      <c r="E552" s="35"/>
      <c r="F552" s="35"/>
    </row>
    <row r="553">
      <c r="A553" s="35"/>
      <c r="B553" s="35"/>
      <c r="C553" s="35"/>
      <c r="D553" s="35"/>
      <c r="E553" s="35"/>
      <c r="F553" s="35"/>
    </row>
    <row r="554">
      <c r="A554" s="35"/>
      <c r="B554" s="35"/>
      <c r="C554" s="35"/>
      <c r="D554" s="35"/>
      <c r="E554" s="35"/>
      <c r="F554" s="35"/>
    </row>
    <row r="555">
      <c r="A555" s="35"/>
      <c r="B555" s="35"/>
      <c r="C555" s="35"/>
      <c r="D555" s="35"/>
      <c r="E555" s="35"/>
      <c r="F555" s="35"/>
    </row>
    <row r="556">
      <c r="A556" s="35"/>
      <c r="B556" s="35"/>
      <c r="C556" s="35"/>
      <c r="D556" s="35"/>
      <c r="E556" s="35"/>
      <c r="F556" s="35"/>
    </row>
    <row r="557">
      <c r="A557" s="35"/>
      <c r="B557" s="35"/>
      <c r="C557" s="35"/>
      <c r="D557" s="35"/>
      <c r="E557" s="35"/>
      <c r="F557" s="35"/>
    </row>
    <row r="558">
      <c r="A558" s="35"/>
      <c r="B558" s="35"/>
      <c r="C558" s="35"/>
      <c r="D558" s="35"/>
      <c r="E558" s="35"/>
      <c r="F558" s="35"/>
    </row>
    <row r="559">
      <c r="A559" s="35"/>
      <c r="B559" s="35"/>
      <c r="C559" s="35"/>
      <c r="D559" s="35"/>
      <c r="E559" s="35"/>
      <c r="F559" s="35"/>
    </row>
    <row r="560">
      <c r="A560" s="35"/>
      <c r="B560" s="35"/>
      <c r="C560" s="35"/>
      <c r="D560" s="35"/>
      <c r="E560" s="35"/>
      <c r="F560" s="35"/>
    </row>
    <row r="561">
      <c r="A561" s="35"/>
      <c r="B561" s="35"/>
      <c r="C561" s="35"/>
      <c r="D561" s="35"/>
      <c r="E561" s="35"/>
      <c r="F561" s="35"/>
    </row>
    <row r="562">
      <c r="A562" s="35"/>
      <c r="B562" s="35"/>
      <c r="C562" s="35"/>
      <c r="D562" s="35"/>
      <c r="E562" s="35"/>
      <c r="F562" s="35"/>
    </row>
    <row r="563">
      <c r="A563" s="35"/>
      <c r="B563" s="35"/>
      <c r="C563" s="35"/>
      <c r="D563" s="35"/>
      <c r="E563" s="35"/>
      <c r="F563" s="35"/>
    </row>
    <row r="564">
      <c r="A564" s="35"/>
      <c r="B564" s="35"/>
      <c r="C564" s="35"/>
      <c r="D564" s="35"/>
      <c r="E564" s="35"/>
      <c r="F564" s="35"/>
    </row>
    <row r="565">
      <c r="A565" s="35"/>
      <c r="B565" s="35"/>
      <c r="C565" s="35"/>
      <c r="D565" s="35"/>
      <c r="E565" s="35"/>
      <c r="F565" s="35"/>
    </row>
    <row r="566">
      <c r="A566" s="35"/>
      <c r="B566" s="35"/>
      <c r="C566" s="35"/>
      <c r="D566" s="35"/>
      <c r="E566" s="35"/>
      <c r="F566" s="35"/>
    </row>
    <row r="567">
      <c r="A567" s="35"/>
      <c r="B567" s="35"/>
      <c r="C567" s="35"/>
      <c r="D567" s="35"/>
      <c r="E567" s="35"/>
      <c r="F567" s="35"/>
    </row>
    <row r="568">
      <c r="A568" s="35"/>
      <c r="B568" s="35"/>
      <c r="C568" s="35"/>
      <c r="D568" s="35"/>
      <c r="E568" s="35"/>
      <c r="F568" s="35"/>
    </row>
    <row r="569">
      <c r="A569" s="35"/>
      <c r="B569" s="35"/>
      <c r="C569" s="35"/>
      <c r="D569" s="35"/>
      <c r="E569" s="35"/>
      <c r="F569" s="35"/>
    </row>
    <row r="570">
      <c r="A570" s="35"/>
      <c r="B570" s="35"/>
      <c r="C570" s="35"/>
      <c r="D570" s="35"/>
      <c r="E570" s="35"/>
      <c r="F570" s="35"/>
    </row>
    <row r="571">
      <c r="A571" s="35"/>
      <c r="B571" s="35"/>
      <c r="C571" s="35"/>
      <c r="D571" s="35"/>
      <c r="E571" s="35"/>
      <c r="F571" s="35"/>
    </row>
    <row r="572">
      <c r="A572" s="35"/>
      <c r="B572" s="35"/>
      <c r="C572" s="35"/>
      <c r="D572" s="35"/>
      <c r="E572" s="35"/>
      <c r="F572" s="35"/>
    </row>
    <row r="573">
      <c r="A573" s="35"/>
      <c r="B573" s="35"/>
      <c r="C573" s="35"/>
      <c r="D573" s="35"/>
      <c r="E573" s="35"/>
      <c r="F573" s="35"/>
    </row>
    <row r="574">
      <c r="A574" s="35"/>
      <c r="B574" s="35"/>
      <c r="C574" s="35"/>
      <c r="D574" s="35"/>
      <c r="E574" s="35"/>
      <c r="F574" s="35"/>
    </row>
    <row r="575">
      <c r="A575" s="35"/>
      <c r="B575" s="35"/>
      <c r="C575" s="35"/>
      <c r="D575" s="35"/>
      <c r="E575" s="35"/>
      <c r="F575" s="35"/>
    </row>
    <row r="576">
      <c r="A576" s="35"/>
      <c r="B576" s="35"/>
      <c r="C576" s="35"/>
      <c r="D576" s="35"/>
      <c r="E576" s="35"/>
      <c r="F576" s="35"/>
    </row>
    <row r="577">
      <c r="A577" s="35"/>
      <c r="B577" s="35"/>
      <c r="C577" s="35"/>
      <c r="D577" s="35"/>
      <c r="E577" s="35"/>
      <c r="F577" s="35"/>
    </row>
    <row r="578">
      <c r="A578" s="35"/>
      <c r="B578" s="35"/>
      <c r="C578" s="35"/>
      <c r="D578" s="35"/>
      <c r="E578" s="35"/>
      <c r="F578" s="35"/>
    </row>
    <row r="579">
      <c r="A579" s="35"/>
      <c r="B579" s="35"/>
      <c r="C579" s="35"/>
      <c r="D579" s="35"/>
      <c r="E579" s="35"/>
      <c r="F579" s="35"/>
    </row>
    <row r="580">
      <c r="A580" s="35"/>
      <c r="B580" s="35"/>
      <c r="C580" s="35"/>
      <c r="D580" s="35"/>
      <c r="E580" s="35"/>
      <c r="F580" s="35"/>
    </row>
    <row r="581">
      <c r="A581" s="35"/>
      <c r="B581" s="35"/>
      <c r="C581" s="35"/>
      <c r="D581" s="35"/>
      <c r="E581" s="35"/>
      <c r="F581" s="35"/>
    </row>
    <row r="582">
      <c r="A582" s="35"/>
      <c r="B582" s="35"/>
      <c r="C582" s="35"/>
      <c r="D582" s="35"/>
      <c r="E582" s="35"/>
      <c r="F582" s="35"/>
    </row>
    <row r="583">
      <c r="A583" s="35"/>
      <c r="B583" s="35"/>
      <c r="C583" s="35"/>
      <c r="D583" s="35"/>
      <c r="E583" s="35"/>
      <c r="F583" s="35"/>
    </row>
    <row r="584">
      <c r="A584" s="35"/>
      <c r="B584" s="35"/>
      <c r="C584" s="35"/>
      <c r="D584" s="35"/>
      <c r="E584" s="35"/>
      <c r="F584" s="35"/>
    </row>
    <row r="585">
      <c r="A585" s="35"/>
      <c r="B585" s="35"/>
      <c r="C585" s="35"/>
      <c r="D585" s="35"/>
      <c r="E585" s="35"/>
      <c r="F585" s="35"/>
    </row>
    <row r="586">
      <c r="A586" s="35"/>
      <c r="B586" s="35"/>
      <c r="C586" s="35"/>
      <c r="D586" s="35"/>
      <c r="E586" s="35"/>
      <c r="F586" s="35"/>
    </row>
    <row r="587">
      <c r="A587" s="35"/>
      <c r="B587" s="35"/>
      <c r="C587" s="35"/>
      <c r="D587" s="35"/>
      <c r="E587" s="35"/>
      <c r="F587" s="35"/>
    </row>
    <row r="588">
      <c r="A588" s="35"/>
      <c r="B588" s="35"/>
      <c r="C588" s="35"/>
      <c r="D588" s="35"/>
      <c r="E588" s="35"/>
      <c r="F588" s="35"/>
    </row>
    <row r="589">
      <c r="A589" s="35"/>
      <c r="B589" s="35"/>
      <c r="C589" s="35"/>
      <c r="D589" s="35"/>
      <c r="E589" s="35"/>
      <c r="F589" s="35"/>
    </row>
    <row r="590">
      <c r="A590" s="35"/>
      <c r="B590" s="35"/>
      <c r="C590" s="35"/>
      <c r="D590" s="35"/>
      <c r="E590" s="35"/>
      <c r="F590" s="35"/>
    </row>
    <row r="591">
      <c r="A591" s="35"/>
      <c r="B591" s="35"/>
      <c r="C591" s="35"/>
      <c r="D591" s="35"/>
      <c r="E591" s="35"/>
      <c r="F591" s="35"/>
    </row>
    <row r="592">
      <c r="A592" s="35"/>
      <c r="B592" s="35"/>
      <c r="C592" s="35"/>
      <c r="D592" s="35"/>
      <c r="E592" s="35"/>
      <c r="F592" s="35"/>
    </row>
    <row r="593">
      <c r="A593" s="35"/>
      <c r="B593" s="35"/>
      <c r="C593" s="35"/>
      <c r="D593" s="35"/>
      <c r="E593" s="35"/>
      <c r="F593" s="35"/>
    </row>
    <row r="594">
      <c r="A594" s="35"/>
      <c r="B594" s="35"/>
      <c r="C594" s="35"/>
      <c r="D594" s="35"/>
      <c r="E594" s="35"/>
      <c r="F594" s="35"/>
    </row>
    <row r="595">
      <c r="A595" s="35"/>
      <c r="B595" s="35"/>
      <c r="C595" s="35"/>
      <c r="D595" s="35"/>
      <c r="E595" s="35"/>
      <c r="F595" s="35"/>
    </row>
    <row r="596">
      <c r="A596" s="35"/>
      <c r="B596" s="35"/>
      <c r="C596" s="35"/>
      <c r="D596" s="35"/>
      <c r="E596" s="35"/>
      <c r="F596" s="35"/>
    </row>
    <row r="597">
      <c r="A597" s="35"/>
      <c r="B597" s="35"/>
      <c r="C597" s="35"/>
      <c r="D597" s="35"/>
      <c r="E597" s="35"/>
      <c r="F597" s="35"/>
    </row>
    <row r="598">
      <c r="A598" s="35"/>
      <c r="B598" s="35"/>
      <c r="C598" s="35"/>
      <c r="D598" s="35"/>
      <c r="E598" s="35"/>
      <c r="F598" s="35"/>
    </row>
    <row r="599">
      <c r="A599" s="35"/>
      <c r="B599" s="35"/>
      <c r="C599" s="35"/>
      <c r="D599" s="35"/>
      <c r="E599" s="35"/>
      <c r="F599" s="35"/>
    </row>
    <row r="600">
      <c r="A600" s="35"/>
      <c r="B600" s="35"/>
      <c r="C600" s="35"/>
      <c r="D600" s="35"/>
      <c r="E600" s="35"/>
      <c r="F600" s="35"/>
    </row>
    <row r="601">
      <c r="A601" s="35"/>
      <c r="B601" s="35"/>
      <c r="C601" s="35"/>
      <c r="D601" s="35"/>
      <c r="E601" s="35"/>
      <c r="F601" s="35"/>
    </row>
    <row r="602">
      <c r="A602" s="35"/>
      <c r="B602" s="35"/>
      <c r="C602" s="35"/>
      <c r="D602" s="35"/>
      <c r="E602" s="35"/>
      <c r="F602" s="35"/>
    </row>
    <row r="603">
      <c r="A603" s="35"/>
      <c r="B603" s="35"/>
      <c r="C603" s="35"/>
      <c r="D603" s="35"/>
      <c r="E603" s="35"/>
      <c r="F603" s="35"/>
    </row>
    <row r="604">
      <c r="A604" s="35"/>
      <c r="B604" s="35"/>
      <c r="C604" s="35"/>
      <c r="D604" s="35"/>
      <c r="E604" s="35"/>
      <c r="F604" s="35"/>
    </row>
    <row r="605">
      <c r="A605" s="35"/>
      <c r="B605" s="35"/>
      <c r="C605" s="35"/>
      <c r="D605" s="35"/>
      <c r="E605" s="35"/>
      <c r="F605" s="35"/>
    </row>
    <row r="606">
      <c r="A606" s="35"/>
      <c r="B606" s="35"/>
      <c r="C606" s="35"/>
      <c r="D606" s="35"/>
      <c r="E606" s="35"/>
      <c r="F606" s="35"/>
    </row>
    <row r="607">
      <c r="A607" s="35"/>
      <c r="B607" s="35"/>
      <c r="C607" s="35"/>
      <c r="D607" s="35"/>
      <c r="E607" s="35"/>
      <c r="F607" s="35"/>
    </row>
    <row r="608">
      <c r="A608" s="35"/>
      <c r="B608" s="35"/>
      <c r="C608" s="35"/>
      <c r="D608" s="35"/>
      <c r="E608" s="35"/>
      <c r="F608" s="35"/>
    </row>
    <row r="609">
      <c r="A609" s="35"/>
      <c r="B609" s="35"/>
      <c r="C609" s="35"/>
      <c r="D609" s="35"/>
      <c r="E609" s="35"/>
      <c r="F609" s="35"/>
    </row>
    <row r="610">
      <c r="A610" s="35"/>
      <c r="B610" s="35"/>
      <c r="C610" s="35"/>
      <c r="D610" s="35"/>
      <c r="E610" s="35"/>
      <c r="F610" s="35"/>
    </row>
    <row r="611">
      <c r="A611" s="35"/>
      <c r="B611" s="35"/>
      <c r="C611" s="35"/>
      <c r="D611" s="35"/>
      <c r="E611" s="35"/>
      <c r="F611" s="35"/>
    </row>
    <row r="612">
      <c r="A612" s="35"/>
      <c r="B612" s="35"/>
      <c r="C612" s="35"/>
      <c r="D612" s="35"/>
      <c r="E612" s="35"/>
      <c r="F612" s="35"/>
    </row>
    <row r="613">
      <c r="A613" s="35"/>
      <c r="B613" s="35"/>
      <c r="C613" s="35"/>
      <c r="D613" s="35"/>
      <c r="E613" s="35"/>
      <c r="F613" s="35"/>
    </row>
    <row r="614">
      <c r="A614" s="35"/>
      <c r="B614" s="35"/>
      <c r="C614" s="35"/>
      <c r="D614" s="35"/>
      <c r="E614" s="35"/>
      <c r="F614" s="35"/>
    </row>
    <row r="615">
      <c r="A615" s="35"/>
      <c r="B615" s="35"/>
      <c r="C615" s="35"/>
      <c r="D615" s="35"/>
      <c r="E615" s="35"/>
      <c r="F615" s="35"/>
    </row>
    <row r="616">
      <c r="A616" s="35"/>
      <c r="B616" s="35"/>
      <c r="C616" s="35"/>
      <c r="D616" s="35"/>
      <c r="E616" s="35"/>
      <c r="F616" s="35"/>
    </row>
    <row r="617">
      <c r="A617" s="35"/>
      <c r="B617" s="35"/>
      <c r="C617" s="35"/>
      <c r="D617" s="35"/>
      <c r="E617" s="35"/>
      <c r="F617" s="35"/>
    </row>
    <row r="618">
      <c r="A618" s="35"/>
      <c r="B618" s="35"/>
      <c r="C618" s="35"/>
      <c r="D618" s="35"/>
      <c r="E618" s="35"/>
      <c r="F618" s="35"/>
    </row>
    <row r="619">
      <c r="A619" s="35"/>
      <c r="B619" s="35"/>
      <c r="C619" s="35"/>
      <c r="D619" s="35"/>
      <c r="E619" s="35"/>
      <c r="F619" s="35"/>
    </row>
    <row r="620">
      <c r="A620" s="35"/>
      <c r="B620" s="35"/>
      <c r="C620" s="35"/>
      <c r="D620" s="35"/>
      <c r="E620" s="35"/>
      <c r="F620" s="35"/>
    </row>
    <row r="621">
      <c r="A621" s="35"/>
      <c r="B621" s="35"/>
      <c r="C621" s="35"/>
      <c r="D621" s="35"/>
      <c r="E621" s="35"/>
      <c r="F621" s="35"/>
    </row>
    <row r="622">
      <c r="A622" s="35"/>
      <c r="B622" s="35"/>
      <c r="C622" s="35"/>
      <c r="D622" s="35"/>
      <c r="E622" s="35"/>
      <c r="F622" s="35"/>
    </row>
    <row r="623">
      <c r="A623" s="35"/>
      <c r="B623" s="35"/>
      <c r="C623" s="35"/>
      <c r="D623" s="35"/>
      <c r="E623" s="35"/>
      <c r="F623" s="35"/>
    </row>
    <row r="624">
      <c r="A624" s="35"/>
      <c r="B624" s="35"/>
      <c r="C624" s="35"/>
      <c r="D624" s="35"/>
      <c r="E624" s="35"/>
      <c r="F624" s="35"/>
    </row>
    <row r="625">
      <c r="A625" s="35"/>
      <c r="B625" s="35"/>
      <c r="C625" s="35"/>
      <c r="D625" s="35"/>
      <c r="E625" s="35"/>
      <c r="F625" s="35"/>
    </row>
    <row r="626">
      <c r="A626" s="35"/>
      <c r="B626" s="35"/>
      <c r="C626" s="35"/>
      <c r="D626" s="35"/>
      <c r="E626" s="35"/>
      <c r="F626" s="35"/>
    </row>
    <row r="627">
      <c r="A627" s="35"/>
      <c r="B627" s="35"/>
      <c r="C627" s="35"/>
      <c r="D627" s="35"/>
      <c r="E627" s="35"/>
      <c r="F627" s="35"/>
    </row>
    <row r="628">
      <c r="A628" s="35"/>
      <c r="B628" s="35"/>
      <c r="C628" s="35"/>
      <c r="D628" s="35"/>
      <c r="E628" s="35"/>
      <c r="F628" s="35"/>
    </row>
    <row r="629">
      <c r="A629" s="35"/>
      <c r="B629" s="35"/>
      <c r="C629" s="35"/>
      <c r="D629" s="35"/>
      <c r="E629" s="35"/>
      <c r="F629" s="35"/>
    </row>
    <row r="630">
      <c r="A630" s="35"/>
      <c r="B630" s="35"/>
      <c r="C630" s="35"/>
      <c r="D630" s="35"/>
      <c r="E630" s="35"/>
      <c r="F630" s="35"/>
    </row>
    <row r="631">
      <c r="A631" s="35"/>
      <c r="B631" s="35"/>
      <c r="C631" s="35"/>
      <c r="D631" s="35"/>
      <c r="E631" s="35"/>
      <c r="F631" s="35"/>
    </row>
    <row r="632">
      <c r="A632" s="35"/>
      <c r="B632" s="35"/>
      <c r="C632" s="35"/>
      <c r="D632" s="35"/>
      <c r="E632" s="35"/>
      <c r="F632" s="35"/>
    </row>
    <row r="633">
      <c r="A633" s="35"/>
      <c r="B633" s="35"/>
      <c r="C633" s="35"/>
      <c r="D633" s="35"/>
      <c r="E633" s="35"/>
      <c r="F633" s="35"/>
    </row>
    <row r="634">
      <c r="A634" s="35"/>
      <c r="B634" s="35"/>
      <c r="C634" s="35"/>
      <c r="D634" s="35"/>
      <c r="E634" s="35"/>
      <c r="F634" s="35"/>
    </row>
    <row r="635">
      <c r="A635" s="35"/>
      <c r="B635" s="35"/>
      <c r="C635" s="35"/>
      <c r="D635" s="35"/>
      <c r="E635" s="35"/>
      <c r="F635" s="35"/>
    </row>
    <row r="636">
      <c r="A636" s="35"/>
      <c r="B636" s="35"/>
      <c r="C636" s="35"/>
      <c r="D636" s="35"/>
      <c r="E636" s="35"/>
      <c r="F636" s="35"/>
    </row>
    <row r="637">
      <c r="A637" s="35"/>
      <c r="B637" s="35"/>
      <c r="C637" s="35"/>
      <c r="D637" s="35"/>
      <c r="E637" s="35"/>
      <c r="F637" s="35"/>
    </row>
    <row r="638">
      <c r="A638" s="35"/>
      <c r="B638" s="35"/>
      <c r="C638" s="35"/>
      <c r="D638" s="35"/>
      <c r="E638" s="35"/>
      <c r="F638" s="35"/>
    </row>
    <row r="639">
      <c r="A639" s="35"/>
      <c r="B639" s="35"/>
      <c r="C639" s="35"/>
      <c r="D639" s="35"/>
      <c r="E639" s="35"/>
      <c r="F639" s="35"/>
    </row>
    <row r="640">
      <c r="A640" s="35"/>
      <c r="B640" s="35"/>
      <c r="C640" s="35"/>
      <c r="D640" s="35"/>
      <c r="E640" s="35"/>
      <c r="F640" s="35"/>
    </row>
    <row r="641">
      <c r="A641" s="35"/>
      <c r="B641" s="35"/>
      <c r="C641" s="35"/>
      <c r="D641" s="35"/>
      <c r="E641" s="35"/>
      <c r="F641" s="35"/>
    </row>
    <row r="642">
      <c r="A642" s="35"/>
      <c r="B642" s="35"/>
      <c r="C642" s="35"/>
      <c r="D642" s="35"/>
      <c r="E642" s="35"/>
      <c r="F642" s="35"/>
    </row>
    <row r="643">
      <c r="A643" s="35"/>
      <c r="B643" s="35"/>
      <c r="C643" s="35"/>
      <c r="D643" s="35"/>
      <c r="E643" s="35"/>
      <c r="F643" s="35"/>
    </row>
    <row r="644">
      <c r="A644" s="35"/>
      <c r="B644" s="35"/>
      <c r="C644" s="35"/>
      <c r="D644" s="35"/>
      <c r="E644" s="35"/>
      <c r="F644" s="35"/>
    </row>
    <row r="645">
      <c r="A645" s="35"/>
      <c r="B645" s="35"/>
      <c r="C645" s="35"/>
      <c r="D645" s="35"/>
      <c r="E645" s="35"/>
      <c r="F645" s="35"/>
    </row>
    <row r="646">
      <c r="A646" s="35"/>
      <c r="B646" s="35"/>
      <c r="C646" s="35"/>
      <c r="D646" s="35"/>
      <c r="E646" s="35"/>
      <c r="F646" s="35"/>
    </row>
    <row r="647">
      <c r="A647" s="35"/>
      <c r="B647" s="35"/>
      <c r="C647" s="35"/>
      <c r="D647" s="35"/>
      <c r="E647" s="35"/>
      <c r="F647" s="35"/>
    </row>
    <row r="648">
      <c r="A648" s="35"/>
      <c r="B648" s="35"/>
      <c r="C648" s="35"/>
      <c r="D648" s="35"/>
      <c r="E648" s="35"/>
      <c r="F648" s="35"/>
    </row>
    <row r="649">
      <c r="A649" s="35"/>
      <c r="B649" s="35"/>
      <c r="C649" s="35"/>
      <c r="D649" s="35"/>
      <c r="E649" s="35"/>
      <c r="F649" s="35"/>
    </row>
    <row r="650">
      <c r="A650" s="35"/>
      <c r="B650" s="35"/>
      <c r="C650" s="35"/>
      <c r="D650" s="35"/>
      <c r="E650" s="35"/>
      <c r="F650" s="35"/>
    </row>
    <row r="651">
      <c r="A651" s="35"/>
      <c r="B651" s="35"/>
      <c r="C651" s="35"/>
      <c r="D651" s="35"/>
      <c r="E651" s="35"/>
      <c r="F651" s="35"/>
    </row>
    <row r="652">
      <c r="A652" s="35"/>
      <c r="B652" s="35"/>
      <c r="C652" s="35"/>
      <c r="D652" s="35"/>
      <c r="E652" s="35"/>
      <c r="F652" s="35"/>
    </row>
    <row r="653">
      <c r="A653" s="35"/>
      <c r="B653" s="35"/>
      <c r="C653" s="35"/>
      <c r="D653" s="35"/>
      <c r="E653" s="35"/>
      <c r="F653" s="35"/>
    </row>
    <row r="654">
      <c r="A654" s="35"/>
      <c r="B654" s="35"/>
      <c r="C654" s="35"/>
      <c r="D654" s="35"/>
      <c r="E654" s="35"/>
      <c r="F654" s="35"/>
    </row>
    <row r="655">
      <c r="A655" s="35"/>
      <c r="B655" s="35"/>
      <c r="C655" s="35"/>
      <c r="D655" s="35"/>
      <c r="E655" s="35"/>
      <c r="F655" s="35"/>
    </row>
    <row r="656">
      <c r="A656" s="35"/>
      <c r="B656" s="35"/>
      <c r="C656" s="35"/>
      <c r="D656" s="35"/>
      <c r="E656" s="35"/>
      <c r="F656" s="35"/>
    </row>
    <row r="657">
      <c r="A657" s="35"/>
      <c r="B657" s="35"/>
      <c r="C657" s="35"/>
      <c r="D657" s="35"/>
      <c r="E657" s="35"/>
      <c r="F657" s="35"/>
    </row>
    <row r="658">
      <c r="A658" s="35"/>
      <c r="B658" s="35"/>
      <c r="C658" s="35"/>
      <c r="D658" s="35"/>
      <c r="E658" s="35"/>
      <c r="F658" s="35"/>
    </row>
    <row r="659">
      <c r="A659" s="35"/>
      <c r="B659" s="35"/>
      <c r="C659" s="35"/>
      <c r="D659" s="35"/>
      <c r="E659" s="35"/>
      <c r="F659" s="35"/>
    </row>
    <row r="660">
      <c r="A660" s="35"/>
      <c r="B660" s="35"/>
      <c r="C660" s="35"/>
      <c r="D660" s="35"/>
      <c r="E660" s="35"/>
      <c r="F660" s="35"/>
    </row>
    <row r="661">
      <c r="A661" s="35"/>
      <c r="B661" s="35"/>
      <c r="C661" s="35"/>
      <c r="D661" s="35"/>
      <c r="E661" s="35"/>
      <c r="F661" s="35"/>
    </row>
    <row r="662">
      <c r="A662" s="35"/>
      <c r="B662" s="35"/>
      <c r="C662" s="35"/>
      <c r="D662" s="35"/>
      <c r="E662" s="35"/>
      <c r="F662" s="35"/>
    </row>
    <row r="663">
      <c r="A663" s="35"/>
      <c r="B663" s="35"/>
      <c r="C663" s="35"/>
      <c r="D663" s="35"/>
      <c r="E663" s="35"/>
      <c r="F663" s="35"/>
    </row>
    <row r="664">
      <c r="A664" s="35"/>
      <c r="B664" s="35"/>
      <c r="C664" s="35"/>
      <c r="D664" s="35"/>
      <c r="E664" s="35"/>
      <c r="F664" s="35"/>
    </row>
    <row r="665">
      <c r="A665" s="35"/>
      <c r="B665" s="35"/>
      <c r="C665" s="35"/>
      <c r="D665" s="35"/>
      <c r="E665" s="35"/>
      <c r="F665" s="35"/>
    </row>
    <row r="666">
      <c r="A666" s="35"/>
      <c r="B666" s="35"/>
      <c r="C666" s="35"/>
      <c r="D666" s="35"/>
      <c r="E666" s="35"/>
      <c r="F666" s="35"/>
    </row>
    <row r="667">
      <c r="A667" s="35"/>
      <c r="B667" s="35"/>
      <c r="C667" s="35"/>
      <c r="D667" s="35"/>
      <c r="E667" s="35"/>
      <c r="F667" s="35"/>
    </row>
    <row r="668">
      <c r="A668" s="35"/>
      <c r="B668" s="35"/>
      <c r="C668" s="35"/>
      <c r="D668" s="35"/>
      <c r="E668" s="35"/>
      <c r="F668" s="35"/>
    </row>
    <row r="669">
      <c r="A669" s="35"/>
      <c r="B669" s="35"/>
      <c r="C669" s="35"/>
      <c r="D669" s="35"/>
      <c r="E669" s="35"/>
      <c r="F669" s="35"/>
    </row>
    <row r="670">
      <c r="A670" s="35"/>
      <c r="B670" s="35"/>
      <c r="C670" s="35"/>
      <c r="D670" s="35"/>
      <c r="E670" s="35"/>
      <c r="F670" s="35"/>
    </row>
    <row r="671">
      <c r="A671" s="35"/>
      <c r="B671" s="35"/>
      <c r="C671" s="35"/>
      <c r="D671" s="35"/>
      <c r="E671" s="35"/>
      <c r="F671" s="35"/>
    </row>
    <row r="672">
      <c r="A672" s="35"/>
      <c r="B672" s="35"/>
      <c r="C672" s="35"/>
      <c r="D672" s="35"/>
      <c r="E672" s="35"/>
      <c r="F672" s="35"/>
    </row>
    <row r="673">
      <c r="A673" s="35"/>
      <c r="B673" s="35"/>
      <c r="C673" s="35"/>
      <c r="D673" s="35"/>
      <c r="E673" s="35"/>
      <c r="F673" s="35"/>
    </row>
    <row r="674">
      <c r="A674" s="35"/>
      <c r="B674" s="35"/>
      <c r="C674" s="35"/>
      <c r="D674" s="35"/>
      <c r="E674" s="35"/>
      <c r="F674" s="35"/>
    </row>
    <row r="675">
      <c r="A675" s="35"/>
      <c r="B675" s="35"/>
      <c r="C675" s="35"/>
      <c r="D675" s="35"/>
      <c r="E675" s="35"/>
      <c r="F675" s="35"/>
    </row>
    <row r="676">
      <c r="A676" s="35"/>
      <c r="B676" s="35"/>
      <c r="C676" s="35"/>
      <c r="D676" s="35"/>
      <c r="E676" s="35"/>
      <c r="F676" s="35"/>
    </row>
    <row r="677">
      <c r="A677" s="35"/>
      <c r="B677" s="35"/>
      <c r="C677" s="35"/>
      <c r="D677" s="35"/>
      <c r="E677" s="35"/>
      <c r="F677" s="35"/>
    </row>
    <row r="678">
      <c r="A678" s="35"/>
      <c r="B678" s="35"/>
      <c r="C678" s="35"/>
      <c r="D678" s="35"/>
      <c r="E678" s="35"/>
      <c r="F678" s="35"/>
    </row>
    <row r="679">
      <c r="A679" s="35"/>
      <c r="B679" s="35"/>
      <c r="C679" s="35"/>
      <c r="D679" s="35"/>
      <c r="E679" s="35"/>
      <c r="F679" s="35"/>
    </row>
    <row r="680">
      <c r="A680" s="35"/>
      <c r="B680" s="35"/>
      <c r="C680" s="35"/>
      <c r="D680" s="35"/>
      <c r="E680" s="35"/>
      <c r="F680" s="35"/>
    </row>
    <row r="681">
      <c r="A681" s="35"/>
      <c r="B681" s="35"/>
      <c r="C681" s="35"/>
      <c r="D681" s="35"/>
      <c r="E681" s="35"/>
      <c r="F681" s="35"/>
    </row>
    <row r="682">
      <c r="A682" s="35"/>
      <c r="B682" s="35"/>
      <c r="C682" s="35"/>
      <c r="D682" s="35"/>
      <c r="E682" s="35"/>
      <c r="F682" s="35"/>
    </row>
    <row r="683">
      <c r="A683" s="35"/>
      <c r="B683" s="35"/>
      <c r="C683" s="35"/>
      <c r="D683" s="35"/>
      <c r="E683" s="35"/>
      <c r="F683" s="35"/>
    </row>
    <row r="684">
      <c r="A684" s="35"/>
      <c r="B684" s="35"/>
      <c r="C684" s="35"/>
      <c r="D684" s="35"/>
      <c r="E684" s="35"/>
      <c r="F684" s="35"/>
    </row>
    <row r="685">
      <c r="A685" s="35"/>
      <c r="B685" s="35"/>
      <c r="C685" s="35"/>
      <c r="D685" s="35"/>
      <c r="E685" s="35"/>
      <c r="F685" s="35"/>
    </row>
    <row r="686">
      <c r="A686" s="35"/>
      <c r="B686" s="35"/>
      <c r="C686" s="35"/>
      <c r="D686" s="35"/>
      <c r="E686" s="35"/>
      <c r="F686" s="35"/>
    </row>
    <row r="687">
      <c r="A687" s="35"/>
      <c r="B687" s="35"/>
      <c r="C687" s="35"/>
      <c r="D687" s="35"/>
      <c r="E687" s="35"/>
      <c r="F687" s="35"/>
    </row>
    <row r="688">
      <c r="A688" s="35"/>
      <c r="B688" s="35"/>
      <c r="C688" s="35"/>
      <c r="D688" s="35"/>
      <c r="E688" s="35"/>
      <c r="F688" s="35"/>
    </row>
    <row r="689">
      <c r="A689" s="35"/>
      <c r="B689" s="35"/>
      <c r="C689" s="35"/>
      <c r="D689" s="35"/>
      <c r="E689" s="35"/>
      <c r="F689" s="35"/>
    </row>
    <row r="690">
      <c r="A690" s="35"/>
      <c r="B690" s="35"/>
      <c r="C690" s="35"/>
      <c r="D690" s="35"/>
      <c r="E690" s="35"/>
      <c r="F690" s="35"/>
    </row>
    <row r="691">
      <c r="A691" s="35"/>
      <c r="B691" s="35"/>
      <c r="C691" s="35"/>
      <c r="D691" s="35"/>
      <c r="E691" s="35"/>
      <c r="F691" s="35"/>
    </row>
    <row r="692">
      <c r="A692" s="35"/>
      <c r="B692" s="35"/>
      <c r="C692" s="35"/>
      <c r="D692" s="35"/>
      <c r="E692" s="35"/>
      <c r="F692" s="35"/>
    </row>
    <row r="693">
      <c r="A693" s="35"/>
      <c r="B693" s="35"/>
      <c r="C693" s="35"/>
      <c r="D693" s="35"/>
      <c r="E693" s="35"/>
      <c r="F693" s="35"/>
    </row>
    <row r="694">
      <c r="A694" s="35"/>
      <c r="B694" s="35"/>
      <c r="C694" s="35"/>
      <c r="D694" s="35"/>
      <c r="E694" s="35"/>
      <c r="F694" s="35"/>
    </row>
    <row r="695">
      <c r="A695" s="35"/>
      <c r="B695" s="35"/>
      <c r="C695" s="35"/>
      <c r="D695" s="35"/>
      <c r="E695" s="35"/>
      <c r="F695" s="35"/>
    </row>
    <row r="696">
      <c r="A696" s="35"/>
      <c r="B696" s="35"/>
      <c r="C696" s="35"/>
      <c r="D696" s="35"/>
      <c r="E696" s="35"/>
      <c r="F696" s="35"/>
    </row>
    <row r="697">
      <c r="A697" s="35"/>
      <c r="B697" s="35"/>
      <c r="C697" s="35"/>
      <c r="D697" s="35"/>
      <c r="E697" s="35"/>
      <c r="F697" s="35"/>
    </row>
    <row r="698">
      <c r="A698" s="35"/>
      <c r="B698" s="35"/>
      <c r="C698" s="35"/>
      <c r="D698" s="35"/>
      <c r="E698" s="35"/>
      <c r="F698" s="35"/>
    </row>
    <row r="699">
      <c r="A699" s="35"/>
      <c r="B699" s="35"/>
      <c r="C699" s="35"/>
      <c r="D699" s="35"/>
      <c r="E699" s="35"/>
      <c r="F699" s="35"/>
    </row>
    <row r="700">
      <c r="A700" s="35"/>
      <c r="B700" s="35"/>
      <c r="C700" s="35"/>
      <c r="D700" s="35"/>
      <c r="E700" s="35"/>
      <c r="F700" s="35"/>
    </row>
    <row r="701">
      <c r="A701" s="35"/>
      <c r="B701" s="35"/>
      <c r="C701" s="35"/>
      <c r="D701" s="35"/>
      <c r="E701" s="35"/>
      <c r="F701" s="35"/>
    </row>
    <row r="702">
      <c r="A702" s="35"/>
      <c r="B702" s="35"/>
      <c r="C702" s="35"/>
      <c r="D702" s="35"/>
      <c r="E702" s="35"/>
      <c r="F702" s="35"/>
    </row>
    <row r="703">
      <c r="A703" s="35"/>
      <c r="B703" s="35"/>
      <c r="C703" s="35"/>
      <c r="D703" s="35"/>
      <c r="E703" s="35"/>
      <c r="F703" s="35"/>
    </row>
    <row r="704">
      <c r="A704" s="35"/>
      <c r="B704" s="35"/>
      <c r="C704" s="35"/>
      <c r="D704" s="35"/>
      <c r="E704" s="35"/>
      <c r="F704" s="35"/>
    </row>
    <row r="705">
      <c r="A705" s="35"/>
      <c r="B705" s="35"/>
      <c r="C705" s="35"/>
      <c r="D705" s="35"/>
      <c r="E705" s="35"/>
      <c r="F705" s="35"/>
    </row>
    <row r="706">
      <c r="A706" s="35"/>
      <c r="B706" s="35"/>
      <c r="C706" s="35"/>
      <c r="D706" s="35"/>
      <c r="E706" s="35"/>
      <c r="F706" s="35"/>
    </row>
    <row r="707">
      <c r="A707" s="35"/>
      <c r="B707" s="35"/>
      <c r="C707" s="35"/>
      <c r="D707" s="35"/>
      <c r="E707" s="35"/>
      <c r="F707" s="35"/>
    </row>
    <row r="708">
      <c r="A708" s="35"/>
      <c r="B708" s="35"/>
      <c r="C708" s="35"/>
      <c r="D708" s="35"/>
      <c r="E708" s="35"/>
      <c r="F708" s="35"/>
    </row>
    <row r="709">
      <c r="A709" s="35"/>
      <c r="B709" s="35"/>
      <c r="C709" s="35"/>
      <c r="D709" s="35"/>
      <c r="E709" s="35"/>
      <c r="F709" s="35"/>
    </row>
    <row r="710">
      <c r="A710" s="35"/>
      <c r="B710" s="35"/>
      <c r="C710" s="35"/>
      <c r="D710" s="35"/>
      <c r="E710" s="35"/>
      <c r="F710" s="35"/>
    </row>
    <row r="711">
      <c r="A711" s="35"/>
      <c r="B711" s="35"/>
      <c r="C711" s="35"/>
      <c r="D711" s="35"/>
      <c r="E711" s="35"/>
      <c r="F711" s="35"/>
    </row>
    <row r="712">
      <c r="A712" s="35"/>
      <c r="B712" s="35"/>
      <c r="C712" s="35"/>
      <c r="D712" s="35"/>
      <c r="E712" s="35"/>
      <c r="F712" s="35"/>
    </row>
    <row r="713">
      <c r="A713" s="35"/>
      <c r="B713" s="35"/>
      <c r="C713" s="35"/>
      <c r="D713" s="35"/>
      <c r="E713" s="35"/>
      <c r="F713" s="35"/>
    </row>
    <row r="714">
      <c r="A714" s="35"/>
      <c r="B714" s="35"/>
      <c r="C714" s="35"/>
      <c r="D714" s="35"/>
      <c r="E714" s="35"/>
      <c r="F714" s="35"/>
    </row>
    <row r="715">
      <c r="A715" s="35"/>
      <c r="B715" s="35"/>
      <c r="C715" s="35"/>
      <c r="D715" s="35"/>
      <c r="E715" s="35"/>
      <c r="F715" s="35"/>
    </row>
    <row r="716">
      <c r="A716" s="35"/>
      <c r="B716" s="35"/>
      <c r="C716" s="35"/>
      <c r="D716" s="35"/>
      <c r="E716" s="35"/>
      <c r="F716" s="35"/>
    </row>
    <row r="717">
      <c r="A717" s="35"/>
      <c r="B717" s="35"/>
      <c r="C717" s="35"/>
      <c r="D717" s="35"/>
      <c r="E717" s="35"/>
      <c r="F717" s="35"/>
    </row>
    <row r="718">
      <c r="A718" s="35"/>
      <c r="B718" s="35"/>
      <c r="C718" s="35"/>
      <c r="D718" s="35"/>
      <c r="E718" s="35"/>
      <c r="F718" s="35"/>
    </row>
    <row r="719">
      <c r="A719" s="35"/>
      <c r="B719" s="35"/>
      <c r="C719" s="35"/>
      <c r="D719" s="35"/>
      <c r="E719" s="35"/>
      <c r="F719" s="35"/>
    </row>
    <row r="720">
      <c r="A720" s="35"/>
      <c r="B720" s="35"/>
      <c r="C720" s="35"/>
      <c r="D720" s="35"/>
      <c r="E720" s="35"/>
      <c r="F720" s="35"/>
    </row>
    <row r="721">
      <c r="A721" s="35"/>
      <c r="B721" s="35"/>
      <c r="C721" s="35"/>
      <c r="D721" s="35"/>
      <c r="E721" s="35"/>
      <c r="F721" s="35"/>
    </row>
    <row r="722">
      <c r="A722" s="35"/>
      <c r="B722" s="35"/>
      <c r="C722" s="35"/>
      <c r="D722" s="35"/>
      <c r="E722" s="35"/>
      <c r="F722" s="35"/>
    </row>
    <row r="723">
      <c r="A723" s="35"/>
      <c r="B723" s="35"/>
      <c r="C723" s="35"/>
      <c r="D723" s="35"/>
      <c r="E723" s="35"/>
      <c r="F723" s="35"/>
    </row>
    <row r="724">
      <c r="A724" s="35"/>
      <c r="B724" s="35"/>
      <c r="C724" s="35"/>
      <c r="D724" s="35"/>
      <c r="E724" s="35"/>
      <c r="F724" s="35"/>
    </row>
    <row r="725">
      <c r="A725" s="35"/>
      <c r="B725" s="35"/>
      <c r="C725" s="35"/>
      <c r="D725" s="35"/>
      <c r="E725" s="35"/>
      <c r="F725" s="35"/>
    </row>
    <row r="726">
      <c r="A726" s="35"/>
      <c r="B726" s="35"/>
      <c r="C726" s="35"/>
      <c r="D726" s="35"/>
      <c r="E726" s="35"/>
      <c r="F726" s="35"/>
    </row>
    <row r="727">
      <c r="A727" s="35"/>
      <c r="B727" s="35"/>
      <c r="C727" s="35"/>
      <c r="D727" s="35"/>
      <c r="E727" s="35"/>
      <c r="F727" s="35"/>
    </row>
    <row r="728">
      <c r="A728" s="35"/>
      <c r="B728" s="35"/>
      <c r="C728" s="35"/>
      <c r="D728" s="35"/>
      <c r="E728" s="35"/>
      <c r="F728" s="35"/>
    </row>
    <row r="729">
      <c r="A729" s="35"/>
      <c r="B729" s="35"/>
      <c r="C729" s="35"/>
      <c r="D729" s="35"/>
      <c r="E729" s="35"/>
      <c r="F729" s="35"/>
    </row>
    <row r="730">
      <c r="A730" s="35"/>
      <c r="B730" s="35"/>
      <c r="C730" s="35"/>
      <c r="D730" s="35"/>
      <c r="E730" s="35"/>
      <c r="F730" s="35"/>
    </row>
    <row r="731">
      <c r="A731" s="35"/>
      <c r="B731" s="35"/>
      <c r="C731" s="35"/>
      <c r="D731" s="35"/>
      <c r="E731" s="35"/>
      <c r="F731" s="35"/>
    </row>
    <row r="732">
      <c r="A732" s="35"/>
      <c r="B732" s="35"/>
      <c r="C732" s="35"/>
      <c r="D732" s="35"/>
      <c r="E732" s="35"/>
      <c r="F732" s="35"/>
    </row>
    <row r="733">
      <c r="A733" s="35"/>
      <c r="B733" s="35"/>
      <c r="C733" s="35"/>
      <c r="D733" s="35"/>
      <c r="E733" s="35"/>
      <c r="F733" s="35"/>
    </row>
    <row r="734">
      <c r="A734" s="35"/>
      <c r="B734" s="35"/>
      <c r="C734" s="35"/>
      <c r="D734" s="35"/>
      <c r="E734" s="35"/>
      <c r="F734" s="35"/>
    </row>
    <row r="735">
      <c r="A735" s="35"/>
      <c r="B735" s="35"/>
      <c r="C735" s="35"/>
      <c r="D735" s="35"/>
      <c r="E735" s="35"/>
      <c r="F735" s="35"/>
    </row>
    <row r="736">
      <c r="A736" s="35"/>
      <c r="B736" s="35"/>
      <c r="C736" s="35"/>
      <c r="D736" s="35"/>
      <c r="E736" s="35"/>
      <c r="F736" s="35"/>
    </row>
    <row r="737">
      <c r="A737" s="35"/>
      <c r="B737" s="35"/>
      <c r="C737" s="35"/>
      <c r="D737" s="35"/>
      <c r="E737" s="35"/>
      <c r="F737" s="35"/>
    </row>
    <row r="738">
      <c r="A738" s="35"/>
      <c r="B738" s="35"/>
      <c r="C738" s="35"/>
      <c r="D738" s="35"/>
      <c r="E738" s="35"/>
      <c r="F738" s="35"/>
    </row>
    <row r="739">
      <c r="A739" s="35"/>
      <c r="B739" s="35"/>
      <c r="C739" s="35"/>
      <c r="D739" s="35"/>
      <c r="E739" s="35"/>
      <c r="F739" s="35"/>
    </row>
    <row r="740">
      <c r="A740" s="35"/>
      <c r="B740" s="35"/>
      <c r="C740" s="35"/>
      <c r="D740" s="35"/>
      <c r="E740" s="35"/>
      <c r="F740" s="35"/>
    </row>
    <row r="741">
      <c r="A741" s="35"/>
      <c r="B741" s="35"/>
      <c r="C741" s="35"/>
      <c r="D741" s="35"/>
      <c r="E741" s="35"/>
      <c r="F741" s="35"/>
    </row>
    <row r="742">
      <c r="A742" s="35"/>
      <c r="B742" s="35"/>
      <c r="C742" s="35"/>
      <c r="D742" s="35"/>
      <c r="E742" s="35"/>
      <c r="F742" s="35"/>
    </row>
    <row r="743">
      <c r="A743" s="35"/>
      <c r="B743" s="35"/>
      <c r="C743" s="35"/>
      <c r="D743" s="35"/>
      <c r="E743" s="35"/>
      <c r="F743" s="35"/>
    </row>
    <row r="744">
      <c r="A744" s="35"/>
      <c r="B744" s="35"/>
      <c r="C744" s="35"/>
      <c r="D744" s="35"/>
      <c r="E744" s="35"/>
      <c r="F744" s="35"/>
    </row>
    <row r="745">
      <c r="A745" s="35"/>
      <c r="B745" s="35"/>
      <c r="C745" s="35"/>
      <c r="D745" s="35"/>
      <c r="E745" s="35"/>
      <c r="F745" s="35"/>
    </row>
    <row r="746">
      <c r="A746" s="35"/>
      <c r="B746" s="35"/>
      <c r="C746" s="35"/>
      <c r="D746" s="35"/>
      <c r="E746" s="35"/>
      <c r="F746" s="35"/>
    </row>
    <row r="747">
      <c r="A747" s="35"/>
      <c r="B747" s="35"/>
      <c r="C747" s="35"/>
      <c r="D747" s="35"/>
      <c r="E747" s="35"/>
      <c r="F747" s="35"/>
    </row>
    <row r="748">
      <c r="A748" s="35"/>
      <c r="B748" s="35"/>
      <c r="C748" s="35"/>
      <c r="D748" s="35"/>
      <c r="E748" s="35"/>
      <c r="F748" s="35"/>
    </row>
    <row r="749">
      <c r="A749" s="35"/>
      <c r="B749" s="35"/>
      <c r="C749" s="35"/>
      <c r="D749" s="35"/>
      <c r="E749" s="35"/>
      <c r="F749" s="35"/>
    </row>
    <row r="750">
      <c r="A750" s="35"/>
      <c r="B750" s="35"/>
      <c r="C750" s="35"/>
      <c r="D750" s="35"/>
      <c r="E750" s="35"/>
      <c r="F750" s="35"/>
    </row>
    <row r="751">
      <c r="A751" s="35"/>
      <c r="B751" s="35"/>
      <c r="C751" s="35"/>
      <c r="D751" s="35"/>
      <c r="E751" s="35"/>
      <c r="F751" s="35"/>
    </row>
    <row r="752">
      <c r="A752" s="35"/>
      <c r="B752" s="35"/>
      <c r="C752" s="35"/>
      <c r="D752" s="35"/>
      <c r="E752" s="35"/>
      <c r="F752" s="35"/>
    </row>
    <row r="753">
      <c r="A753" s="35"/>
      <c r="B753" s="35"/>
      <c r="C753" s="35"/>
      <c r="D753" s="35"/>
      <c r="E753" s="35"/>
      <c r="F753" s="35"/>
    </row>
    <row r="754">
      <c r="A754" s="35"/>
      <c r="B754" s="35"/>
      <c r="C754" s="35"/>
      <c r="D754" s="35"/>
      <c r="E754" s="35"/>
      <c r="F754" s="35"/>
    </row>
    <row r="755">
      <c r="A755" s="35"/>
      <c r="B755" s="35"/>
      <c r="C755" s="35"/>
      <c r="D755" s="35"/>
      <c r="E755" s="35"/>
      <c r="F755" s="35"/>
    </row>
    <row r="756">
      <c r="A756" s="35"/>
      <c r="B756" s="35"/>
      <c r="C756" s="35"/>
      <c r="D756" s="35"/>
      <c r="E756" s="35"/>
      <c r="F756" s="35"/>
    </row>
    <row r="757">
      <c r="A757" s="35"/>
      <c r="B757" s="35"/>
      <c r="C757" s="35"/>
      <c r="D757" s="35"/>
      <c r="E757" s="35"/>
      <c r="F757" s="35"/>
    </row>
    <row r="758">
      <c r="A758" s="35"/>
      <c r="B758" s="35"/>
      <c r="C758" s="35"/>
      <c r="D758" s="35"/>
      <c r="E758" s="35"/>
      <c r="F758" s="35"/>
    </row>
    <row r="759">
      <c r="A759" s="35"/>
      <c r="B759" s="35"/>
      <c r="C759" s="35"/>
      <c r="D759" s="35"/>
      <c r="E759" s="35"/>
      <c r="F759" s="35"/>
    </row>
    <row r="760">
      <c r="A760" s="35"/>
      <c r="B760" s="35"/>
      <c r="C760" s="35"/>
      <c r="D760" s="35"/>
      <c r="E760" s="35"/>
      <c r="F760" s="35"/>
    </row>
    <row r="761">
      <c r="A761" s="35"/>
      <c r="B761" s="35"/>
      <c r="C761" s="35"/>
      <c r="D761" s="35"/>
      <c r="E761" s="35"/>
      <c r="F761" s="35"/>
    </row>
    <row r="762">
      <c r="A762" s="35"/>
      <c r="B762" s="35"/>
      <c r="C762" s="35"/>
      <c r="D762" s="35"/>
      <c r="E762" s="35"/>
      <c r="F762" s="35"/>
    </row>
    <row r="763">
      <c r="A763" s="35"/>
      <c r="B763" s="35"/>
      <c r="C763" s="35"/>
      <c r="D763" s="35"/>
      <c r="E763" s="35"/>
      <c r="F763" s="35"/>
    </row>
    <row r="764">
      <c r="A764" s="35"/>
      <c r="B764" s="35"/>
      <c r="C764" s="35"/>
      <c r="D764" s="35"/>
      <c r="E764" s="35"/>
      <c r="F764" s="35"/>
    </row>
    <row r="765">
      <c r="A765" s="35"/>
      <c r="B765" s="35"/>
      <c r="C765" s="35"/>
      <c r="D765" s="35"/>
      <c r="E765" s="35"/>
      <c r="F765" s="35"/>
    </row>
    <row r="766">
      <c r="A766" s="35"/>
      <c r="B766" s="35"/>
      <c r="C766" s="35"/>
      <c r="D766" s="35"/>
      <c r="E766" s="35"/>
      <c r="F766" s="35"/>
    </row>
    <row r="767">
      <c r="A767" s="35"/>
      <c r="B767" s="35"/>
      <c r="C767" s="35"/>
      <c r="D767" s="35"/>
      <c r="E767" s="35"/>
      <c r="F767" s="35"/>
    </row>
    <row r="768">
      <c r="A768" s="35"/>
      <c r="B768" s="35"/>
      <c r="C768" s="35"/>
      <c r="D768" s="35"/>
      <c r="E768" s="35"/>
      <c r="F768" s="35"/>
    </row>
    <row r="769">
      <c r="A769" s="35"/>
      <c r="B769" s="35"/>
      <c r="C769" s="35"/>
      <c r="D769" s="35"/>
      <c r="E769" s="35"/>
      <c r="F769" s="35"/>
    </row>
    <row r="770">
      <c r="A770" s="35"/>
      <c r="B770" s="35"/>
      <c r="C770" s="35"/>
      <c r="D770" s="35"/>
      <c r="E770" s="35"/>
      <c r="F770" s="35"/>
    </row>
    <row r="771">
      <c r="A771" s="35"/>
      <c r="B771" s="35"/>
      <c r="C771" s="35"/>
      <c r="D771" s="35"/>
      <c r="E771" s="35"/>
      <c r="F771" s="35"/>
    </row>
    <row r="772">
      <c r="A772" s="35"/>
      <c r="B772" s="35"/>
      <c r="C772" s="35"/>
      <c r="D772" s="35"/>
      <c r="E772" s="35"/>
      <c r="F772" s="35"/>
    </row>
    <row r="773">
      <c r="A773" s="35"/>
      <c r="B773" s="35"/>
      <c r="C773" s="35"/>
      <c r="D773" s="35"/>
      <c r="E773" s="35"/>
      <c r="F773" s="35"/>
    </row>
    <row r="774">
      <c r="A774" s="35"/>
      <c r="B774" s="35"/>
      <c r="C774" s="35"/>
      <c r="D774" s="35"/>
      <c r="E774" s="35"/>
      <c r="F774" s="35"/>
    </row>
    <row r="775">
      <c r="A775" s="35"/>
      <c r="B775" s="35"/>
      <c r="C775" s="35"/>
      <c r="D775" s="35"/>
      <c r="E775" s="35"/>
      <c r="F775" s="35"/>
    </row>
    <row r="776">
      <c r="A776" s="35"/>
      <c r="B776" s="35"/>
      <c r="C776" s="35"/>
      <c r="D776" s="35"/>
      <c r="E776" s="35"/>
      <c r="F776" s="35"/>
    </row>
    <row r="777">
      <c r="A777" s="35"/>
      <c r="B777" s="35"/>
      <c r="C777" s="35"/>
      <c r="D777" s="35"/>
      <c r="E777" s="35"/>
      <c r="F777" s="35"/>
    </row>
    <row r="778">
      <c r="A778" s="35"/>
      <c r="B778" s="35"/>
      <c r="C778" s="35"/>
      <c r="D778" s="35"/>
      <c r="E778" s="35"/>
      <c r="F778" s="35"/>
    </row>
    <row r="779">
      <c r="A779" s="35"/>
      <c r="B779" s="35"/>
      <c r="C779" s="35"/>
      <c r="D779" s="35"/>
      <c r="E779" s="35"/>
      <c r="F779" s="35"/>
    </row>
    <row r="780">
      <c r="A780" s="35"/>
      <c r="B780" s="35"/>
      <c r="C780" s="35"/>
      <c r="D780" s="35"/>
      <c r="E780" s="35"/>
      <c r="F780" s="35"/>
    </row>
    <row r="781">
      <c r="A781" s="35"/>
      <c r="B781" s="35"/>
      <c r="C781" s="35"/>
      <c r="D781" s="35"/>
      <c r="E781" s="35"/>
      <c r="F781" s="35"/>
    </row>
    <row r="782">
      <c r="A782" s="35"/>
      <c r="B782" s="35"/>
      <c r="C782" s="35"/>
      <c r="D782" s="35"/>
      <c r="E782" s="35"/>
      <c r="F782" s="35"/>
    </row>
    <row r="783">
      <c r="A783" s="35"/>
      <c r="B783" s="35"/>
      <c r="C783" s="35"/>
      <c r="D783" s="35"/>
      <c r="E783" s="35"/>
      <c r="F783" s="35"/>
    </row>
    <row r="784">
      <c r="A784" s="35"/>
      <c r="B784" s="35"/>
      <c r="C784" s="35"/>
      <c r="D784" s="35"/>
      <c r="E784" s="35"/>
      <c r="F784" s="35"/>
    </row>
    <row r="785">
      <c r="A785" s="35"/>
      <c r="B785" s="35"/>
      <c r="C785" s="35"/>
      <c r="D785" s="35"/>
      <c r="E785" s="35"/>
      <c r="F785" s="35"/>
    </row>
    <row r="786">
      <c r="A786" s="35"/>
      <c r="B786" s="35"/>
      <c r="C786" s="35"/>
      <c r="D786" s="35"/>
      <c r="E786" s="35"/>
      <c r="F786" s="35"/>
    </row>
    <row r="787">
      <c r="A787" s="35"/>
      <c r="B787" s="35"/>
      <c r="C787" s="35"/>
      <c r="D787" s="35"/>
      <c r="E787" s="35"/>
      <c r="F787" s="35"/>
    </row>
    <row r="788">
      <c r="A788" s="35"/>
      <c r="B788" s="35"/>
      <c r="C788" s="35"/>
      <c r="D788" s="35"/>
      <c r="E788" s="35"/>
      <c r="F788" s="35"/>
    </row>
    <row r="789">
      <c r="A789" s="35"/>
      <c r="B789" s="35"/>
      <c r="C789" s="35"/>
      <c r="D789" s="35"/>
      <c r="E789" s="35"/>
      <c r="F789" s="35"/>
    </row>
    <row r="790">
      <c r="A790" s="35"/>
      <c r="B790" s="35"/>
      <c r="C790" s="35"/>
      <c r="D790" s="35"/>
      <c r="E790" s="35"/>
      <c r="F790" s="35"/>
    </row>
    <row r="791">
      <c r="A791" s="35"/>
      <c r="B791" s="35"/>
      <c r="C791" s="35"/>
      <c r="D791" s="35"/>
      <c r="E791" s="35"/>
      <c r="F791" s="35"/>
    </row>
    <row r="792">
      <c r="A792" s="35"/>
      <c r="B792" s="35"/>
      <c r="C792" s="35"/>
      <c r="D792" s="35"/>
      <c r="E792" s="35"/>
      <c r="F792" s="35"/>
    </row>
    <row r="793">
      <c r="A793" s="35"/>
      <c r="B793" s="35"/>
      <c r="C793" s="35"/>
      <c r="D793" s="35"/>
      <c r="E793" s="35"/>
      <c r="F793" s="35"/>
    </row>
    <row r="794">
      <c r="A794" s="35"/>
      <c r="B794" s="35"/>
      <c r="C794" s="35"/>
      <c r="D794" s="35"/>
      <c r="E794" s="35"/>
      <c r="F794" s="35"/>
    </row>
    <row r="795">
      <c r="A795" s="35"/>
      <c r="B795" s="35"/>
      <c r="C795" s="35"/>
      <c r="D795" s="35"/>
      <c r="E795" s="35"/>
      <c r="F795" s="35"/>
    </row>
    <row r="796">
      <c r="A796" s="35"/>
      <c r="B796" s="35"/>
      <c r="C796" s="35"/>
      <c r="D796" s="35"/>
      <c r="E796" s="35"/>
      <c r="F796" s="35"/>
    </row>
    <row r="797">
      <c r="A797" s="35"/>
      <c r="B797" s="35"/>
      <c r="C797" s="35"/>
      <c r="D797" s="35"/>
      <c r="E797" s="35"/>
      <c r="F797" s="35"/>
    </row>
    <row r="798">
      <c r="A798" s="35"/>
      <c r="B798" s="35"/>
      <c r="C798" s="35"/>
      <c r="D798" s="35"/>
      <c r="E798" s="35"/>
      <c r="F798" s="35"/>
    </row>
    <row r="799">
      <c r="A799" s="35"/>
      <c r="B799" s="35"/>
      <c r="C799" s="35"/>
      <c r="D799" s="35"/>
      <c r="E799" s="35"/>
      <c r="F799" s="35"/>
    </row>
    <row r="800">
      <c r="A800" s="35"/>
      <c r="B800" s="35"/>
      <c r="C800" s="35"/>
      <c r="D800" s="35"/>
      <c r="E800" s="35"/>
      <c r="F800" s="35"/>
    </row>
    <row r="801">
      <c r="A801" s="35"/>
      <c r="B801" s="35"/>
      <c r="C801" s="35"/>
      <c r="D801" s="35"/>
      <c r="E801" s="35"/>
      <c r="F801" s="35"/>
    </row>
    <row r="802">
      <c r="A802" s="35"/>
      <c r="B802" s="35"/>
      <c r="C802" s="35"/>
      <c r="D802" s="35"/>
      <c r="E802" s="35"/>
      <c r="F802" s="35"/>
    </row>
    <row r="803">
      <c r="A803" s="35"/>
      <c r="B803" s="35"/>
      <c r="C803" s="35"/>
      <c r="D803" s="35"/>
      <c r="E803" s="35"/>
      <c r="F803" s="35"/>
    </row>
    <row r="804">
      <c r="A804" s="35"/>
      <c r="B804" s="35"/>
      <c r="C804" s="35"/>
      <c r="D804" s="35"/>
      <c r="E804" s="35"/>
      <c r="F804" s="35"/>
    </row>
    <row r="805">
      <c r="A805" s="35"/>
      <c r="B805" s="35"/>
      <c r="C805" s="35"/>
      <c r="D805" s="35"/>
      <c r="E805" s="35"/>
      <c r="F805" s="35"/>
    </row>
    <row r="806">
      <c r="A806" s="35"/>
      <c r="B806" s="35"/>
      <c r="C806" s="35"/>
      <c r="D806" s="35"/>
      <c r="E806" s="35"/>
      <c r="F806" s="35"/>
    </row>
    <row r="807">
      <c r="A807" s="35"/>
      <c r="B807" s="35"/>
      <c r="C807" s="35"/>
      <c r="D807" s="35"/>
      <c r="E807" s="35"/>
      <c r="F807" s="35"/>
    </row>
    <row r="808">
      <c r="A808" s="35"/>
      <c r="B808" s="35"/>
      <c r="C808" s="35"/>
      <c r="D808" s="35"/>
      <c r="E808" s="35"/>
      <c r="F808" s="35"/>
    </row>
    <row r="809">
      <c r="A809" s="35"/>
      <c r="B809" s="35"/>
      <c r="C809" s="35"/>
      <c r="D809" s="35"/>
      <c r="E809" s="35"/>
      <c r="F809" s="35"/>
    </row>
    <row r="810">
      <c r="A810" s="35"/>
      <c r="B810" s="35"/>
      <c r="C810" s="35"/>
      <c r="D810" s="35"/>
      <c r="E810" s="35"/>
      <c r="F810" s="35"/>
    </row>
    <row r="811">
      <c r="A811" s="35"/>
      <c r="B811" s="35"/>
      <c r="C811" s="35"/>
      <c r="D811" s="35"/>
      <c r="E811" s="35"/>
      <c r="F811" s="35"/>
    </row>
    <row r="812">
      <c r="A812" s="35"/>
      <c r="B812" s="35"/>
      <c r="C812" s="35"/>
      <c r="D812" s="35"/>
      <c r="E812" s="35"/>
      <c r="F812" s="35"/>
    </row>
    <row r="813">
      <c r="A813" s="35"/>
      <c r="B813" s="35"/>
      <c r="C813" s="35"/>
      <c r="D813" s="35"/>
      <c r="E813" s="35"/>
      <c r="F813" s="35"/>
    </row>
    <row r="814">
      <c r="A814" s="35"/>
      <c r="B814" s="35"/>
      <c r="C814" s="35"/>
      <c r="D814" s="35"/>
      <c r="E814" s="35"/>
      <c r="F814" s="35"/>
    </row>
    <row r="815">
      <c r="A815" s="35"/>
      <c r="B815" s="35"/>
      <c r="C815" s="35"/>
      <c r="D815" s="35"/>
      <c r="E815" s="35"/>
      <c r="F815" s="35"/>
    </row>
    <row r="816">
      <c r="A816" s="35"/>
      <c r="B816" s="35"/>
      <c r="C816" s="35"/>
      <c r="D816" s="35"/>
      <c r="E816" s="35"/>
      <c r="F816" s="35"/>
    </row>
    <row r="817">
      <c r="A817" s="35"/>
      <c r="B817" s="35"/>
      <c r="C817" s="35"/>
      <c r="D817" s="35"/>
      <c r="E817" s="35"/>
      <c r="F817" s="35"/>
    </row>
    <row r="818">
      <c r="A818" s="35"/>
      <c r="B818" s="35"/>
      <c r="C818" s="35"/>
      <c r="D818" s="35"/>
      <c r="E818" s="35"/>
      <c r="F818" s="35"/>
    </row>
    <row r="819">
      <c r="A819" s="35"/>
      <c r="B819" s="35"/>
      <c r="C819" s="35"/>
      <c r="D819" s="35"/>
      <c r="E819" s="35"/>
      <c r="F819" s="35"/>
    </row>
    <row r="820">
      <c r="A820" s="35"/>
      <c r="B820" s="35"/>
      <c r="C820" s="35"/>
      <c r="D820" s="35"/>
      <c r="E820" s="35"/>
      <c r="F820" s="35"/>
    </row>
    <row r="821">
      <c r="A821" s="35"/>
      <c r="B821" s="35"/>
      <c r="C821" s="35"/>
      <c r="D821" s="35"/>
      <c r="E821" s="35"/>
      <c r="F821" s="35"/>
    </row>
    <row r="822">
      <c r="A822" s="35"/>
      <c r="B822" s="35"/>
      <c r="C822" s="35"/>
      <c r="D822" s="35"/>
      <c r="E822" s="35"/>
      <c r="F822" s="35"/>
    </row>
    <row r="823">
      <c r="A823" s="35"/>
      <c r="B823" s="35"/>
      <c r="C823" s="35"/>
      <c r="D823" s="35"/>
      <c r="E823" s="35"/>
      <c r="F823" s="35"/>
    </row>
    <row r="824">
      <c r="A824" s="35"/>
      <c r="B824" s="35"/>
      <c r="C824" s="35"/>
      <c r="D824" s="35"/>
      <c r="E824" s="35"/>
      <c r="F824" s="35"/>
    </row>
    <row r="825">
      <c r="A825" s="35"/>
      <c r="B825" s="35"/>
      <c r="C825" s="35"/>
      <c r="D825" s="35"/>
      <c r="E825" s="35"/>
      <c r="F825" s="35"/>
    </row>
    <row r="826">
      <c r="A826" s="35"/>
      <c r="B826" s="35"/>
      <c r="C826" s="35"/>
      <c r="D826" s="35"/>
      <c r="E826" s="35"/>
      <c r="F826" s="35"/>
    </row>
    <row r="827">
      <c r="A827" s="35"/>
      <c r="B827" s="35"/>
      <c r="C827" s="35"/>
      <c r="D827" s="35"/>
      <c r="E827" s="35"/>
      <c r="F827" s="35"/>
    </row>
    <row r="828">
      <c r="A828" s="35"/>
      <c r="B828" s="35"/>
      <c r="C828" s="35"/>
      <c r="D828" s="35"/>
      <c r="E828" s="35"/>
      <c r="F828" s="35"/>
    </row>
    <row r="829">
      <c r="A829" s="35"/>
      <c r="B829" s="35"/>
      <c r="C829" s="35"/>
      <c r="D829" s="35"/>
      <c r="E829" s="35"/>
      <c r="F829" s="35"/>
    </row>
    <row r="830">
      <c r="A830" s="35"/>
      <c r="B830" s="35"/>
      <c r="C830" s="35"/>
      <c r="D830" s="35"/>
      <c r="E830" s="35"/>
      <c r="F830" s="35"/>
    </row>
    <row r="831">
      <c r="A831" s="35"/>
      <c r="B831" s="35"/>
      <c r="C831" s="35"/>
      <c r="D831" s="35"/>
      <c r="E831" s="35"/>
      <c r="F831" s="35"/>
    </row>
    <row r="832">
      <c r="A832" s="35"/>
      <c r="B832" s="35"/>
      <c r="C832" s="35"/>
      <c r="D832" s="35"/>
      <c r="E832" s="35"/>
      <c r="F832" s="35"/>
    </row>
    <row r="833">
      <c r="A833" s="35"/>
      <c r="B833" s="35"/>
      <c r="C833" s="35"/>
      <c r="D833" s="35"/>
      <c r="E833" s="35"/>
      <c r="F833" s="35"/>
    </row>
    <row r="834">
      <c r="A834" s="35"/>
      <c r="B834" s="35"/>
      <c r="C834" s="35"/>
      <c r="D834" s="35"/>
      <c r="E834" s="35"/>
      <c r="F834" s="35"/>
    </row>
    <row r="835">
      <c r="A835" s="35"/>
      <c r="B835" s="35"/>
      <c r="C835" s="35"/>
      <c r="D835" s="35"/>
      <c r="E835" s="35"/>
      <c r="F835" s="35"/>
    </row>
    <row r="836">
      <c r="A836" s="35"/>
      <c r="B836" s="35"/>
      <c r="C836" s="35"/>
      <c r="D836" s="35"/>
      <c r="E836" s="35"/>
      <c r="F836" s="35"/>
    </row>
    <row r="837">
      <c r="A837" s="35"/>
      <c r="B837" s="35"/>
      <c r="C837" s="35"/>
      <c r="D837" s="35"/>
      <c r="E837" s="35"/>
      <c r="F837" s="35"/>
    </row>
    <row r="838">
      <c r="A838" s="35"/>
      <c r="B838" s="35"/>
      <c r="C838" s="35"/>
      <c r="D838" s="35"/>
      <c r="E838" s="35"/>
      <c r="F838" s="35"/>
    </row>
    <row r="839">
      <c r="A839" s="35"/>
      <c r="B839" s="35"/>
      <c r="C839" s="35"/>
      <c r="D839" s="35"/>
      <c r="E839" s="35"/>
      <c r="F839" s="35"/>
    </row>
    <row r="840">
      <c r="A840" s="35"/>
      <c r="B840" s="35"/>
      <c r="C840" s="35"/>
      <c r="D840" s="35"/>
      <c r="E840" s="35"/>
      <c r="F840" s="35"/>
    </row>
    <row r="841">
      <c r="A841" s="35"/>
      <c r="B841" s="35"/>
      <c r="C841" s="35"/>
      <c r="D841" s="35"/>
      <c r="E841" s="35"/>
      <c r="F841" s="35"/>
    </row>
    <row r="842">
      <c r="A842" s="35"/>
      <c r="B842" s="35"/>
      <c r="C842" s="35"/>
      <c r="D842" s="35"/>
      <c r="E842" s="35"/>
      <c r="F842" s="35"/>
    </row>
    <row r="843">
      <c r="A843" s="35"/>
      <c r="B843" s="35"/>
      <c r="C843" s="35"/>
      <c r="D843" s="35"/>
      <c r="E843" s="35"/>
      <c r="F843" s="35"/>
    </row>
    <row r="844">
      <c r="A844" s="35"/>
      <c r="B844" s="35"/>
      <c r="C844" s="35"/>
      <c r="D844" s="35"/>
      <c r="E844" s="35"/>
      <c r="F844" s="35"/>
    </row>
    <row r="845">
      <c r="A845" s="35"/>
      <c r="B845" s="35"/>
      <c r="C845" s="35"/>
      <c r="D845" s="35"/>
      <c r="E845" s="35"/>
      <c r="F845" s="35"/>
    </row>
    <row r="846">
      <c r="A846" s="35"/>
      <c r="B846" s="35"/>
      <c r="C846" s="35"/>
      <c r="D846" s="35"/>
      <c r="E846" s="35"/>
      <c r="F846" s="35"/>
    </row>
    <row r="847">
      <c r="A847" s="35"/>
      <c r="B847" s="35"/>
      <c r="C847" s="35"/>
      <c r="D847" s="35"/>
      <c r="E847" s="35"/>
      <c r="F847" s="35"/>
    </row>
    <row r="848">
      <c r="A848" s="35"/>
      <c r="B848" s="35"/>
      <c r="C848" s="35"/>
      <c r="D848" s="35"/>
      <c r="E848" s="35"/>
      <c r="F848" s="35"/>
    </row>
    <row r="849">
      <c r="A849" s="35"/>
      <c r="B849" s="35"/>
      <c r="C849" s="35"/>
      <c r="D849" s="35"/>
      <c r="E849" s="35"/>
      <c r="F849" s="35"/>
    </row>
    <row r="850">
      <c r="A850" s="35"/>
      <c r="B850" s="35"/>
      <c r="C850" s="35"/>
      <c r="D850" s="35"/>
      <c r="E850" s="35"/>
      <c r="F850" s="35"/>
    </row>
    <row r="851">
      <c r="A851" s="35"/>
      <c r="B851" s="35"/>
      <c r="C851" s="35"/>
      <c r="D851" s="35"/>
      <c r="E851" s="35"/>
      <c r="F851" s="35"/>
    </row>
    <row r="852">
      <c r="A852" s="35"/>
      <c r="B852" s="35"/>
      <c r="C852" s="35"/>
      <c r="D852" s="35"/>
      <c r="E852" s="35"/>
      <c r="F852" s="35"/>
    </row>
    <row r="853">
      <c r="A853" s="35"/>
      <c r="B853" s="35"/>
      <c r="C853" s="35"/>
      <c r="D853" s="35"/>
      <c r="E853" s="35"/>
      <c r="F853" s="35"/>
    </row>
    <row r="854">
      <c r="A854" s="35"/>
      <c r="B854" s="35"/>
      <c r="C854" s="35"/>
      <c r="D854" s="35"/>
      <c r="E854" s="35"/>
      <c r="F854" s="35"/>
    </row>
    <row r="855">
      <c r="A855" s="35"/>
      <c r="B855" s="35"/>
      <c r="C855" s="35"/>
      <c r="D855" s="35"/>
      <c r="E855" s="35"/>
      <c r="F855" s="35"/>
    </row>
    <row r="856">
      <c r="A856" s="35"/>
      <c r="B856" s="35"/>
      <c r="C856" s="35"/>
      <c r="D856" s="35"/>
      <c r="E856" s="35"/>
      <c r="F856" s="35"/>
    </row>
    <row r="857">
      <c r="A857" s="35"/>
      <c r="B857" s="35"/>
      <c r="C857" s="35"/>
      <c r="D857" s="35"/>
      <c r="E857" s="35"/>
      <c r="F857" s="35"/>
    </row>
    <row r="858">
      <c r="A858" s="35"/>
      <c r="B858" s="35"/>
      <c r="C858" s="35"/>
      <c r="D858" s="35"/>
      <c r="E858" s="35"/>
      <c r="F858" s="35"/>
    </row>
    <row r="859">
      <c r="A859" s="35"/>
      <c r="B859" s="35"/>
      <c r="C859" s="35"/>
      <c r="D859" s="35"/>
      <c r="E859" s="35"/>
      <c r="F859" s="35"/>
    </row>
    <row r="860">
      <c r="A860" s="35"/>
      <c r="B860" s="35"/>
      <c r="C860" s="35"/>
      <c r="D860" s="35"/>
      <c r="E860" s="35"/>
      <c r="F860" s="35"/>
    </row>
    <row r="861">
      <c r="A861" s="35"/>
      <c r="B861" s="35"/>
      <c r="C861" s="35"/>
      <c r="D861" s="35"/>
      <c r="E861" s="35"/>
      <c r="F861" s="35"/>
    </row>
    <row r="862">
      <c r="A862" s="35"/>
      <c r="B862" s="35"/>
      <c r="C862" s="35"/>
      <c r="D862" s="35"/>
      <c r="E862" s="35"/>
      <c r="F862" s="35"/>
    </row>
    <row r="863">
      <c r="A863" s="35"/>
      <c r="B863" s="35"/>
      <c r="C863" s="35"/>
      <c r="D863" s="35"/>
      <c r="E863" s="35"/>
      <c r="F863" s="35"/>
    </row>
    <row r="864">
      <c r="A864" s="35"/>
      <c r="B864" s="35"/>
      <c r="C864" s="35"/>
      <c r="D864" s="35"/>
      <c r="E864" s="35"/>
      <c r="F864" s="35"/>
    </row>
    <row r="865">
      <c r="A865" s="35"/>
      <c r="B865" s="35"/>
      <c r="C865" s="35"/>
      <c r="D865" s="35"/>
      <c r="E865" s="35"/>
      <c r="F865" s="35"/>
    </row>
    <row r="866">
      <c r="A866" s="35"/>
      <c r="B866" s="35"/>
      <c r="C866" s="35"/>
      <c r="D866" s="35"/>
      <c r="E866" s="35"/>
      <c r="F866" s="35"/>
    </row>
    <row r="867">
      <c r="A867" s="35"/>
      <c r="B867" s="35"/>
      <c r="C867" s="35"/>
      <c r="D867" s="35"/>
      <c r="E867" s="35"/>
      <c r="F867" s="35"/>
    </row>
    <row r="868">
      <c r="A868" s="35"/>
      <c r="B868" s="35"/>
      <c r="C868" s="35"/>
      <c r="D868" s="35"/>
      <c r="E868" s="35"/>
      <c r="F868" s="35"/>
    </row>
    <row r="869">
      <c r="A869" s="35"/>
      <c r="B869" s="35"/>
      <c r="C869" s="35"/>
      <c r="D869" s="35"/>
      <c r="E869" s="35"/>
      <c r="F869" s="35"/>
    </row>
    <row r="870">
      <c r="A870" s="35"/>
      <c r="B870" s="35"/>
      <c r="C870" s="35"/>
      <c r="D870" s="35"/>
      <c r="E870" s="35"/>
      <c r="F870" s="35"/>
    </row>
    <row r="871">
      <c r="A871" s="35"/>
      <c r="B871" s="35"/>
      <c r="C871" s="35"/>
      <c r="D871" s="35"/>
      <c r="E871" s="35"/>
      <c r="F871" s="35"/>
    </row>
    <row r="872">
      <c r="A872" s="35"/>
      <c r="B872" s="35"/>
      <c r="C872" s="35"/>
      <c r="D872" s="35"/>
      <c r="E872" s="35"/>
      <c r="F872" s="35"/>
    </row>
    <row r="873">
      <c r="A873" s="35"/>
      <c r="B873" s="35"/>
      <c r="C873" s="35"/>
      <c r="D873" s="35"/>
      <c r="E873" s="35"/>
      <c r="F873" s="35"/>
    </row>
    <row r="874">
      <c r="A874" s="35"/>
      <c r="B874" s="35"/>
      <c r="C874" s="35"/>
      <c r="D874" s="35"/>
      <c r="E874" s="35"/>
      <c r="F874" s="35"/>
    </row>
    <row r="875">
      <c r="A875" s="35"/>
      <c r="B875" s="35"/>
      <c r="C875" s="35"/>
      <c r="D875" s="35"/>
      <c r="E875" s="35"/>
      <c r="F875" s="35"/>
    </row>
    <row r="876">
      <c r="A876" s="35"/>
      <c r="B876" s="35"/>
      <c r="C876" s="35"/>
      <c r="D876" s="35"/>
      <c r="E876" s="35"/>
      <c r="F876" s="35"/>
    </row>
    <row r="877">
      <c r="A877" s="35"/>
      <c r="B877" s="35"/>
      <c r="C877" s="35"/>
      <c r="D877" s="35"/>
      <c r="E877" s="35"/>
      <c r="F877" s="35"/>
    </row>
    <row r="878">
      <c r="A878" s="35"/>
      <c r="B878" s="35"/>
      <c r="C878" s="35"/>
      <c r="D878" s="35"/>
      <c r="E878" s="35"/>
      <c r="F878" s="35"/>
    </row>
    <row r="879">
      <c r="A879" s="35"/>
      <c r="B879" s="35"/>
      <c r="C879" s="35"/>
      <c r="D879" s="35"/>
      <c r="E879" s="35"/>
      <c r="F879" s="35"/>
    </row>
    <row r="880">
      <c r="A880" s="35"/>
      <c r="B880" s="35"/>
      <c r="C880" s="35"/>
      <c r="D880" s="35"/>
      <c r="E880" s="35"/>
      <c r="F880" s="35"/>
    </row>
    <row r="881">
      <c r="A881" s="35"/>
      <c r="B881" s="35"/>
      <c r="C881" s="35"/>
      <c r="D881" s="35"/>
      <c r="E881" s="35"/>
      <c r="F881" s="35"/>
    </row>
    <row r="882">
      <c r="A882" s="35"/>
      <c r="B882" s="35"/>
      <c r="C882" s="35"/>
      <c r="D882" s="35"/>
      <c r="E882" s="35"/>
      <c r="F882" s="35"/>
    </row>
    <row r="883">
      <c r="A883" s="35"/>
      <c r="B883" s="35"/>
      <c r="C883" s="35"/>
      <c r="D883" s="35"/>
      <c r="E883" s="35"/>
      <c r="F883" s="35"/>
    </row>
    <row r="884">
      <c r="A884" s="35"/>
      <c r="B884" s="35"/>
      <c r="C884" s="35"/>
      <c r="D884" s="35"/>
      <c r="E884" s="35"/>
      <c r="F884" s="35"/>
    </row>
    <row r="885">
      <c r="A885" s="35"/>
      <c r="B885" s="35"/>
      <c r="C885" s="35"/>
      <c r="D885" s="35"/>
      <c r="E885" s="35"/>
      <c r="F885" s="35"/>
    </row>
    <row r="886">
      <c r="A886" s="35"/>
      <c r="B886" s="35"/>
      <c r="C886" s="35"/>
      <c r="D886" s="35"/>
      <c r="E886" s="35"/>
      <c r="F886" s="35"/>
    </row>
    <row r="887">
      <c r="A887" s="35"/>
      <c r="B887" s="35"/>
      <c r="C887" s="35"/>
      <c r="D887" s="35"/>
      <c r="E887" s="35"/>
      <c r="F887" s="35"/>
    </row>
    <row r="888">
      <c r="A888" s="35"/>
      <c r="B888" s="35"/>
      <c r="C888" s="35"/>
      <c r="D888" s="35"/>
      <c r="E888" s="35"/>
      <c r="F888" s="35"/>
    </row>
    <row r="889">
      <c r="A889" s="35"/>
      <c r="B889" s="35"/>
      <c r="C889" s="35"/>
      <c r="D889" s="35"/>
      <c r="E889" s="35"/>
      <c r="F889" s="35"/>
    </row>
    <row r="890">
      <c r="A890" s="35"/>
      <c r="B890" s="35"/>
      <c r="C890" s="35"/>
      <c r="D890" s="35"/>
      <c r="E890" s="35"/>
      <c r="F890" s="35"/>
    </row>
    <row r="891">
      <c r="A891" s="35"/>
      <c r="B891" s="35"/>
      <c r="C891" s="35"/>
      <c r="D891" s="35"/>
      <c r="E891" s="35"/>
      <c r="F891" s="35"/>
    </row>
    <row r="892">
      <c r="A892" s="35"/>
      <c r="B892" s="35"/>
      <c r="C892" s="35"/>
      <c r="D892" s="35"/>
      <c r="E892" s="35"/>
      <c r="F892" s="35"/>
    </row>
    <row r="893">
      <c r="A893" s="35"/>
      <c r="B893" s="35"/>
      <c r="C893" s="35"/>
      <c r="D893" s="35"/>
      <c r="E893" s="35"/>
      <c r="F893" s="35"/>
    </row>
    <row r="894">
      <c r="A894" s="35"/>
      <c r="B894" s="35"/>
      <c r="C894" s="35"/>
      <c r="D894" s="35"/>
      <c r="E894" s="35"/>
      <c r="F894" s="35"/>
    </row>
    <row r="895">
      <c r="A895" s="35"/>
      <c r="B895" s="35"/>
      <c r="C895" s="35"/>
      <c r="D895" s="35"/>
      <c r="E895" s="35"/>
      <c r="F895" s="35"/>
    </row>
    <row r="896">
      <c r="A896" s="35"/>
      <c r="B896" s="35"/>
      <c r="C896" s="35"/>
      <c r="D896" s="35"/>
      <c r="E896" s="35"/>
      <c r="F896" s="35"/>
    </row>
    <row r="897">
      <c r="A897" s="35"/>
      <c r="B897" s="35"/>
      <c r="C897" s="35"/>
      <c r="D897" s="35"/>
      <c r="E897" s="35"/>
      <c r="F897" s="35"/>
    </row>
    <row r="898">
      <c r="A898" s="35"/>
      <c r="B898" s="35"/>
      <c r="C898" s="35"/>
      <c r="D898" s="35"/>
      <c r="E898" s="35"/>
      <c r="F898" s="35"/>
    </row>
    <row r="899">
      <c r="A899" s="35"/>
      <c r="B899" s="35"/>
      <c r="C899" s="35"/>
      <c r="D899" s="35"/>
      <c r="E899" s="35"/>
      <c r="F899" s="35"/>
    </row>
    <row r="900">
      <c r="A900" s="35"/>
      <c r="B900" s="35"/>
      <c r="C900" s="35"/>
      <c r="D900" s="35"/>
      <c r="E900" s="35"/>
      <c r="F900" s="35"/>
    </row>
    <row r="901">
      <c r="A901" s="35"/>
      <c r="B901" s="35"/>
      <c r="C901" s="35"/>
      <c r="D901" s="35"/>
      <c r="E901" s="35"/>
      <c r="F901" s="35"/>
    </row>
    <row r="902">
      <c r="A902" s="35"/>
      <c r="B902" s="35"/>
      <c r="C902" s="35"/>
      <c r="D902" s="35"/>
      <c r="E902" s="35"/>
      <c r="F902" s="35"/>
    </row>
    <row r="903">
      <c r="A903" s="35"/>
      <c r="B903" s="35"/>
      <c r="C903" s="35"/>
      <c r="D903" s="35"/>
      <c r="E903" s="35"/>
      <c r="F903" s="35"/>
    </row>
    <row r="904">
      <c r="A904" s="35"/>
      <c r="B904" s="35"/>
      <c r="C904" s="35"/>
      <c r="D904" s="35"/>
      <c r="E904" s="35"/>
      <c r="F904" s="35"/>
    </row>
    <row r="905">
      <c r="A905" s="35"/>
      <c r="B905" s="35"/>
      <c r="C905" s="35"/>
      <c r="D905" s="35"/>
      <c r="E905" s="35"/>
      <c r="F905" s="35"/>
    </row>
    <row r="906">
      <c r="A906" s="35"/>
      <c r="B906" s="35"/>
      <c r="C906" s="35"/>
      <c r="D906" s="35"/>
      <c r="E906" s="35"/>
      <c r="F906" s="35"/>
    </row>
    <row r="907">
      <c r="A907" s="35"/>
      <c r="B907" s="35"/>
      <c r="C907" s="35"/>
      <c r="D907" s="35"/>
      <c r="E907" s="35"/>
      <c r="F907" s="35"/>
    </row>
    <row r="908">
      <c r="A908" s="35"/>
      <c r="B908" s="35"/>
      <c r="C908" s="35"/>
      <c r="D908" s="35"/>
      <c r="E908" s="35"/>
      <c r="F908" s="35"/>
    </row>
    <row r="909">
      <c r="A909" s="35"/>
      <c r="B909" s="35"/>
      <c r="C909" s="35"/>
      <c r="D909" s="35"/>
      <c r="E909" s="35"/>
      <c r="F909" s="35"/>
    </row>
    <row r="910">
      <c r="A910" s="35"/>
      <c r="B910" s="35"/>
      <c r="C910" s="35"/>
      <c r="D910" s="35"/>
      <c r="E910" s="35"/>
      <c r="F910" s="35"/>
    </row>
    <row r="911">
      <c r="A911" s="35"/>
      <c r="B911" s="35"/>
      <c r="C911" s="35"/>
      <c r="D911" s="35"/>
      <c r="E911" s="35"/>
      <c r="F911" s="35"/>
    </row>
    <row r="912">
      <c r="A912" s="35"/>
      <c r="B912" s="35"/>
      <c r="C912" s="35"/>
      <c r="D912" s="35"/>
      <c r="E912" s="35"/>
      <c r="F912" s="35"/>
    </row>
    <row r="913">
      <c r="A913" s="35"/>
      <c r="B913" s="35"/>
      <c r="C913" s="35"/>
      <c r="D913" s="35"/>
      <c r="E913" s="35"/>
      <c r="F913" s="35"/>
    </row>
    <row r="914">
      <c r="A914" s="35"/>
      <c r="B914" s="35"/>
      <c r="C914" s="35"/>
      <c r="D914" s="35"/>
      <c r="E914" s="35"/>
      <c r="F914" s="35"/>
    </row>
    <row r="915">
      <c r="A915" s="35"/>
      <c r="B915" s="35"/>
      <c r="C915" s="35"/>
      <c r="D915" s="35"/>
      <c r="E915" s="35"/>
      <c r="F915" s="35"/>
    </row>
    <row r="916">
      <c r="A916" s="35"/>
      <c r="B916" s="35"/>
      <c r="C916" s="35"/>
      <c r="D916" s="35"/>
      <c r="E916" s="35"/>
      <c r="F916" s="35"/>
    </row>
    <row r="917">
      <c r="A917" s="35"/>
      <c r="B917" s="35"/>
      <c r="C917" s="35"/>
      <c r="D917" s="35"/>
      <c r="E917" s="35"/>
      <c r="F917" s="35"/>
    </row>
    <row r="918">
      <c r="A918" s="35"/>
      <c r="B918" s="35"/>
      <c r="C918" s="35"/>
      <c r="D918" s="35"/>
      <c r="E918" s="35"/>
      <c r="F918" s="35"/>
    </row>
    <row r="919">
      <c r="A919" s="35"/>
      <c r="B919" s="35"/>
      <c r="C919" s="35"/>
      <c r="D919" s="35"/>
      <c r="E919" s="35"/>
      <c r="F919" s="35"/>
    </row>
    <row r="920">
      <c r="A920" s="35"/>
      <c r="B920" s="35"/>
      <c r="C920" s="35"/>
      <c r="D920" s="35"/>
      <c r="E920" s="35"/>
      <c r="F920" s="35"/>
    </row>
    <row r="921">
      <c r="A921" s="35"/>
      <c r="B921" s="35"/>
      <c r="C921" s="35"/>
      <c r="D921" s="35"/>
      <c r="E921" s="35"/>
      <c r="F921" s="35"/>
    </row>
    <row r="922">
      <c r="A922" s="35"/>
      <c r="B922" s="35"/>
      <c r="C922" s="35"/>
      <c r="D922" s="35"/>
      <c r="E922" s="35"/>
      <c r="F922" s="35"/>
    </row>
    <row r="923">
      <c r="A923" s="35"/>
      <c r="B923" s="35"/>
      <c r="C923" s="35"/>
      <c r="D923" s="35"/>
      <c r="E923" s="35"/>
      <c r="F923" s="35"/>
    </row>
    <row r="924">
      <c r="A924" s="35"/>
      <c r="B924" s="35"/>
      <c r="C924" s="35"/>
      <c r="D924" s="35"/>
      <c r="E924" s="35"/>
      <c r="F924" s="35"/>
    </row>
    <row r="925">
      <c r="A925" s="35"/>
      <c r="B925" s="35"/>
      <c r="C925" s="35"/>
      <c r="D925" s="35"/>
      <c r="E925" s="35"/>
      <c r="F925" s="35"/>
    </row>
    <row r="926">
      <c r="A926" s="35"/>
      <c r="B926" s="35"/>
      <c r="C926" s="35"/>
      <c r="D926" s="35"/>
      <c r="E926" s="35"/>
      <c r="F926" s="35"/>
    </row>
    <row r="927">
      <c r="A927" s="35"/>
      <c r="B927" s="35"/>
      <c r="C927" s="35"/>
      <c r="D927" s="35"/>
      <c r="E927" s="35"/>
      <c r="F927" s="35"/>
    </row>
    <row r="928">
      <c r="A928" s="35"/>
      <c r="B928" s="35"/>
      <c r="C928" s="35"/>
      <c r="D928" s="35"/>
      <c r="E928" s="35"/>
      <c r="F928" s="35"/>
    </row>
    <row r="929">
      <c r="A929" s="35"/>
      <c r="B929" s="35"/>
      <c r="C929" s="35"/>
      <c r="D929" s="35"/>
      <c r="E929" s="35"/>
      <c r="F929" s="35"/>
    </row>
    <row r="930">
      <c r="A930" s="35"/>
      <c r="B930" s="35"/>
      <c r="C930" s="35"/>
      <c r="D930" s="35"/>
      <c r="E930" s="35"/>
      <c r="F930" s="35"/>
    </row>
    <row r="931">
      <c r="A931" s="35"/>
      <c r="B931" s="35"/>
      <c r="C931" s="35"/>
      <c r="D931" s="35"/>
      <c r="E931" s="35"/>
      <c r="F931" s="35"/>
    </row>
    <row r="932">
      <c r="A932" s="35"/>
      <c r="B932" s="35"/>
      <c r="C932" s="35"/>
      <c r="D932" s="35"/>
      <c r="E932" s="35"/>
      <c r="F932" s="35"/>
    </row>
    <row r="933">
      <c r="A933" s="35"/>
      <c r="B933" s="35"/>
      <c r="C933" s="35"/>
      <c r="D933" s="35"/>
      <c r="E933" s="35"/>
      <c r="F933" s="35"/>
    </row>
    <row r="934">
      <c r="A934" s="35"/>
      <c r="B934" s="35"/>
      <c r="C934" s="35"/>
      <c r="D934" s="35"/>
      <c r="E934" s="35"/>
      <c r="F934" s="35"/>
    </row>
    <row r="935">
      <c r="A935" s="35"/>
      <c r="B935" s="35"/>
      <c r="C935" s="35"/>
      <c r="D935" s="35"/>
      <c r="E935" s="35"/>
      <c r="F935" s="35"/>
    </row>
    <row r="936">
      <c r="A936" s="35"/>
      <c r="B936" s="35"/>
      <c r="C936" s="35"/>
      <c r="D936" s="35"/>
      <c r="E936" s="35"/>
      <c r="F936" s="35"/>
    </row>
    <row r="937">
      <c r="A937" s="35"/>
      <c r="B937" s="35"/>
      <c r="C937" s="35"/>
      <c r="D937" s="35"/>
      <c r="E937" s="35"/>
      <c r="F937" s="35"/>
    </row>
    <row r="938">
      <c r="A938" s="35"/>
      <c r="B938" s="35"/>
      <c r="C938" s="35"/>
      <c r="D938" s="35"/>
      <c r="E938" s="35"/>
      <c r="F938" s="35"/>
    </row>
    <row r="939">
      <c r="A939" s="35"/>
      <c r="B939" s="35"/>
      <c r="C939" s="35"/>
      <c r="D939" s="35"/>
      <c r="E939" s="35"/>
      <c r="F939" s="35"/>
    </row>
    <row r="940">
      <c r="A940" s="35"/>
      <c r="B940" s="35"/>
      <c r="C940" s="35"/>
      <c r="D940" s="35"/>
      <c r="E940" s="35"/>
      <c r="F940" s="35"/>
    </row>
    <row r="941">
      <c r="A941" s="35"/>
      <c r="B941" s="35"/>
      <c r="C941" s="35"/>
      <c r="D941" s="35"/>
      <c r="E941" s="35"/>
      <c r="F941" s="35"/>
    </row>
    <row r="942">
      <c r="A942" s="35"/>
      <c r="B942" s="35"/>
      <c r="C942" s="35"/>
      <c r="D942" s="35"/>
      <c r="E942" s="35"/>
      <c r="F942" s="35"/>
    </row>
    <row r="943">
      <c r="A943" s="35"/>
      <c r="B943" s="35"/>
      <c r="C943" s="35"/>
      <c r="D943" s="35"/>
      <c r="E943" s="35"/>
      <c r="F943" s="35"/>
    </row>
    <row r="944">
      <c r="A944" s="35"/>
      <c r="B944" s="35"/>
      <c r="C944" s="35"/>
      <c r="D944" s="35"/>
      <c r="E944" s="35"/>
      <c r="F944" s="35"/>
    </row>
    <row r="945">
      <c r="A945" s="35"/>
      <c r="B945" s="35"/>
      <c r="C945" s="35"/>
      <c r="D945" s="35"/>
      <c r="E945" s="35"/>
      <c r="F945" s="35"/>
    </row>
    <row r="946">
      <c r="A946" s="35"/>
      <c r="B946" s="35"/>
      <c r="C946" s="35"/>
      <c r="D946" s="35"/>
      <c r="E946" s="35"/>
      <c r="F946" s="35"/>
    </row>
    <row r="947">
      <c r="A947" s="35"/>
      <c r="B947" s="35"/>
      <c r="C947" s="35"/>
      <c r="D947" s="35"/>
      <c r="E947" s="35"/>
      <c r="F947" s="35"/>
    </row>
    <row r="948">
      <c r="A948" s="35"/>
      <c r="B948" s="35"/>
      <c r="C948" s="35"/>
      <c r="D948" s="35"/>
      <c r="E948" s="35"/>
      <c r="F948" s="35"/>
    </row>
    <row r="949">
      <c r="A949" s="35"/>
      <c r="B949" s="35"/>
      <c r="C949" s="35"/>
      <c r="D949" s="35"/>
      <c r="E949" s="35"/>
      <c r="F949" s="35"/>
    </row>
    <row r="950">
      <c r="A950" s="35"/>
      <c r="B950" s="35"/>
      <c r="C950" s="35"/>
      <c r="D950" s="35"/>
      <c r="E950" s="35"/>
      <c r="F950" s="35"/>
    </row>
    <row r="951">
      <c r="A951" s="35"/>
      <c r="B951" s="35"/>
      <c r="C951" s="35"/>
      <c r="D951" s="35"/>
      <c r="E951" s="35"/>
      <c r="F951" s="35"/>
    </row>
    <row r="952">
      <c r="A952" s="35"/>
      <c r="B952" s="35"/>
      <c r="C952" s="35"/>
      <c r="D952" s="35"/>
      <c r="E952" s="35"/>
      <c r="F952" s="35"/>
    </row>
    <row r="953">
      <c r="A953" s="35"/>
      <c r="B953" s="35"/>
      <c r="C953" s="35"/>
      <c r="D953" s="35"/>
      <c r="E953" s="35"/>
      <c r="F953" s="35"/>
    </row>
    <row r="954">
      <c r="A954" s="35"/>
      <c r="B954" s="35"/>
      <c r="C954" s="35"/>
      <c r="D954" s="35"/>
      <c r="E954" s="35"/>
      <c r="F954" s="35"/>
    </row>
    <row r="955">
      <c r="A955" s="35"/>
      <c r="B955" s="35"/>
      <c r="C955" s="35"/>
      <c r="D955" s="35"/>
      <c r="E955" s="35"/>
      <c r="F955" s="35"/>
    </row>
    <row r="956">
      <c r="A956" s="35"/>
      <c r="B956" s="35"/>
      <c r="C956" s="35"/>
      <c r="D956" s="35"/>
      <c r="E956" s="35"/>
      <c r="F956" s="35"/>
    </row>
    <row r="957">
      <c r="A957" s="35"/>
      <c r="B957" s="35"/>
      <c r="C957" s="35"/>
      <c r="D957" s="35"/>
      <c r="E957" s="35"/>
      <c r="F957" s="35"/>
    </row>
    <row r="958">
      <c r="A958" s="35"/>
      <c r="B958" s="35"/>
      <c r="C958" s="35"/>
      <c r="D958" s="35"/>
      <c r="E958" s="35"/>
      <c r="F958" s="35"/>
    </row>
    <row r="959">
      <c r="A959" s="35"/>
      <c r="B959" s="35"/>
      <c r="C959" s="35"/>
      <c r="D959" s="35"/>
      <c r="E959" s="35"/>
      <c r="F959" s="35"/>
    </row>
    <row r="960">
      <c r="A960" s="35"/>
      <c r="B960" s="35"/>
      <c r="C960" s="35"/>
      <c r="D960" s="35"/>
      <c r="E960" s="35"/>
      <c r="F960" s="35"/>
    </row>
    <row r="961">
      <c r="A961" s="35"/>
      <c r="B961" s="35"/>
      <c r="C961" s="35"/>
      <c r="D961" s="35"/>
      <c r="E961" s="35"/>
      <c r="F961" s="35"/>
    </row>
    <row r="962">
      <c r="A962" s="35"/>
      <c r="B962" s="35"/>
      <c r="C962" s="35"/>
      <c r="D962" s="35"/>
      <c r="E962" s="35"/>
      <c r="F962" s="35"/>
    </row>
    <row r="963">
      <c r="A963" s="35"/>
      <c r="B963" s="35"/>
      <c r="C963" s="35"/>
      <c r="D963" s="35"/>
      <c r="E963" s="35"/>
      <c r="F963" s="35"/>
    </row>
    <row r="964">
      <c r="A964" s="35"/>
      <c r="B964" s="35"/>
      <c r="C964" s="35"/>
      <c r="D964" s="35"/>
      <c r="E964" s="35"/>
      <c r="F964" s="35"/>
    </row>
    <row r="965">
      <c r="A965" s="35"/>
      <c r="B965" s="35"/>
      <c r="C965" s="35"/>
      <c r="D965" s="35"/>
      <c r="E965" s="35"/>
      <c r="F965" s="35"/>
    </row>
    <row r="966">
      <c r="A966" s="35"/>
      <c r="B966" s="35"/>
      <c r="C966" s="35"/>
      <c r="D966" s="35"/>
      <c r="E966" s="35"/>
      <c r="F966" s="35"/>
    </row>
    <row r="967">
      <c r="A967" s="35"/>
      <c r="B967" s="35"/>
      <c r="C967" s="35"/>
      <c r="D967" s="35"/>
      <c r="E967" s="35"/>
      <c r="F967" s="35"/>
    </row>
    <row r="968">
      <c r="A968" s="35"/>
      <c r="B968" s="35"/>
      <c r="C968" s="35"/>
      <c r="D968" s="35"/>
      <c r="E968" s="35"/>
      <c r="F968" s="35"/>
    </row>
    <row r="969">
      <c r="A969" s="35"/>
      <c r="B969" s="35"/>
      <c r="C969" s="35"/>
      <c r="D969" s="35"/>
      <c r="E969" s="35"/>
      <c r="F969" s="35"/>
    </row>
    <row r="970">
      <c r="A970" s="35"/>
      <c r="B970" s="35"/>
      <c r="C970" s="35"/>
      <c r="D970" s="35"/>
      <c r="E970" s="35"/>
      <c r="F970" s="35"/>
    </row>
    <row r="971">
      <c r="A971" s="35"/>
      <c r="B971" s="35"/>
      <c r="C971" s="35"/>
      <c r="D971" s="35"/>
      <c r="E971" s="35"/>
      <c r="F971" s="35"/>
    </row>
    <row r="972">
      <c r="A972" s="35"/>
      <c r="B972" s="35"/>
      <c r="C972" s="35"/>
      <c r="D972" s="35"/>
      <c r="E972" s="35"/>
      <c r="F972" s="35"/>
    </row>
    <row r="973">
      <c r="A973" s="35"/>
      <c r="B973" s="35"/>
      <c r="C973" s="35"/>
      <c r="D973" s="35"/>
      <c r="E973" s="35"/>
      <c r="F973" s="35"/>
    </row>
    <row r="974">
      <c r="A974" s="35"/>
      <c r="B974" s="35"/>
      <c r="C974" s="35"/>
      <c r="D974" s="35"/>
      <c r="E974" s="35"/>
      <c r="F974" s="35"/>
    </row>
    <row r="975">
      <c r="A975" s="35"/>
      <c r="B975" s="35"/>
      <c r="C975" s="35"/>
      <c r="D975" s="35"/>
      <c r="E975" s="35"/>
      <c r="F975" s="35"/>
    </row>
    <row r="976">
      <c r="A976" s="35"/>
      <c r="B976" s="35"/>
      <c r="C976" s="35"/>
      <c r="D976" s="35"/>
      <c r="E976" s="35"/>
      <c r="F976" s="35"/>
    </row>
    <row r="977">
      <c r="A977" s="35"/>
      <c r="B977" s="35"/>
      <c r="C977" s="35"/>
      <c r="D977" s="35"/>
      <c r="E977" s="35"/>
      <c r="F977" s="35"/>
    </row>
    <row r="978">
      <c r="A978" s="35"/>
      <c r="B978" s="35"/>
      <c r="C978" s="35"/>
      <c r="D978" s="35"/>
      <c r="E978" s="35"/>
      <c r="F978" s="35"/>
    </row>
    <row r="979">
      <c r="A979" s="35"/>
      <c r="B979" s="35"/>
      <c r="C979" s="35"/>
      <c r="D979" s="35"/>
      <c r="E979" s="35"/>
      <c r="F979" s="35"/>
    </row>
    <row r="980">
      <c r="A980" s="35"/>
      <c r="B980" s="35"/>
      <c r="C980" s="35"/>
      <c r="D980" s="35"/>
      <c r="E980" s="35"/>
      <c r="F980" s="35"/>
    </row>
    <row r="981">
      <c r="A981" s="35"/>
      <c r="B981" s="35"/>
      <c r="C981" s="35"/>
      <c r="D981" s="35"/>
      <c r="E981" s="35"/>
      <c r="F981" s="35"/>
    </row>
    <row r="982">
      <c r="A982" s="35"/>
      <c r="B982" s="35"/>
      <c r="C982" s="35"/>
      <c r="D982" s="35"/>
      <c r="E982" s="35"/>
      <c r="F982" s="35"/>
    </row>
    <row r="983">
      <c r="A983" s="35"/>
      <c r="B983" s="35"/>
      <c r="C983" s="35"/>
      <c r="D983" s="35"/>
      <c r="E983" s="35"/>
      <c r="F983" s="35"/>
    </row>
    <row r="984">
      <c r="A984" s="35"/>
      <c r="B984" s="35"/>
      <c r="C984" s="35"/>
      <c r="D984" s="35"/>
      <c r="E984" s="35"/>
      <c r="F984" s="35"/>
    </row>
    <row r="985">
      <c r="A985" s="35"/>
      <c r="B985" s="35"/>
      <c r="C985" s="35"/>
      <c r="D985" s="35"/>
      <c r="E985" s="35"/>
      <c r="F985" s="35"/>
    </row>
    <row r="986">
      <c r="A986" s="35"/>
      <c r="B986" s="35"/>
      <c r="C986" s="35"/>
      <c r="D986" s="35"/>
      <c r="E986" s="35"/>
      <c r="F986" s="35"/>
    </row>
    <row r="987">
      <c r="A987" s="35"/>
      <c r="B987" s="35"/>
      <c r="C987" s="35"/>
      <c r="D987" s="35"/>
      <c r="E987" s="35"/>
      <c r="F987" s="35"/>
    </row>
    <row r="988">
      <c r="A988" s="35"/>
      <c r="B988" s="35"/>
      <c r="C988" s="35"/>
      <c r="D988" s="35"/>
      <c r="E988" s="35"/>
      <c r="F988" s="35"/>
    </row>
    <row r="989">
      <c r="A989" s="35"/>
      <c r="B989" s="35"/>
      <c r="C989" s="35"/>
      <c r="D989" s="35"/>
      <c r="E989" s="35"/>
      <c r="F989" s="35"/>
    </row>
    <row r="990">
      <c r="A990" s="35"/>
      <c r="B990" s="35"/>
      <c r="C990" s="35"/>
      <c r="D990" s="35"/>
      <c r="E990" s="35"/>
      <c r="F990" s="35"/>
    </row>
    <row r="991">
      <c r="A991" s="35"/>
      <c r="B991" s="35"/>
      <c r="C991" s="35"/>
      <c r="D991" s="35"/>
      <c r="E991" s="35"/>
      <c r="F991" s="35"/>
    </row>
    <row r="992">
      <c r="A992" s="35"/>
      <c r="B992" s="35"/>
      <c r="C992" s="35"/>
      <c r="D992" s="35"/>
      <c r="E992" s="35"/>
      <c r="F992" s="35"/>
    </row>
    <row r="993">
      <c r="A993" s="35"/>
      <c r="B993" s="35"/>
      <c r="C993" s="35"/>
      <c r="D993" s="35"/>
      <c r="E993" s="35"/>
      <c r="F993" s="35"/>
    </row>
    <row r="994">
      <c r="A994" s="35"/>
      <c r="B994" s="35"/>
      <c r="C994" s="35"/>
      <c r="D994" s="35"/>
      <c r="E994" s="35"/>
      <c r="F994" s="35"/>
    </row>
    <row r="995">
      <c r="A995" s="35"/>
      <c r="B995" s="35"/>
      <c r="C995" s="35"/>
      <c r="D995" s="35"/>
      <c r="E995" s="35"/>
      <c r="F995" s="35"/>
    </row>
    <row r="996">
      <c r="A996" s="35"/>
      <c r="B996" s="35"/>
      <c r="C996" s="35"/>
      <c r="D996" s="35"/>
      <c r="E996" s="35"/>
      <c r="F996" s="35"/>
    </row>
    <row r="997">
      <c r="A997" s="35"/>
      <c r="B997" s="35"/>
      <c r="C997" s="35"/>
      <c r="D997" s="35"/>
      <c r="E997" s="35"/>
      <c r="F997" s="35"/>
    </row>
    <row r="998">
      <c r="A998" s="35"/>
      <c r="B998" s="35"/>
      <c r="C998" s="35"/>
      <c r="D998" s="35"/>
      <c r="E998" s="35"/>
      <c r="F998" s="35"/>
    </row>
    <row r="999">
      <c r="A999" s="35"/>
      <c r="B999" s="35"/>
      <c r="C999" s="35"/>
      <c r="D999" s="35"/>
      <c r="E999" s="35"/>
      <c r="F999" s="35"/>
    </row>
    <row r="1000">
      <c r="A1000" s="35"/>
      <c r="B1000" s="35"/>
      <c r="C1000" s="35"/>
      <c r="D1000" s="35"/>
      <c r="E1000" s="35"/>
      <c r="F1000" s="35"/>
    </row>
  </sheetData>
  <mergeCells count="7">
    <mergeCell ref="C2:C6"/>
    <mergeCell ref="C8:C14"/>
    <mergeCell ref="C16:C23"/>
    <mergeCell ref="C24:C29"/>
    <mergeCell ref="C31:C37"/>
    <mergeCell ref="C39:C46"/>
    <mergeCell ref="C48:C53"/>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96"/>
      <c r="B1" s="97"/>
      <c r="C1" s="96"/>
    </row>
    <row r="2">
      <c r="A2" s="98" t="s">
        <v>13</v>
      </c>
      <c r="B2" s="99" t="s">
        <v>80</v>
      </c>
      <c r="C2" s="58">
        <v>2.6576993897807246</v>
      </c>
    </row>
    <row r="3">
      <c r="A3" s="98" t="s">
        <v>18</v>
      </c>
      <c r="B3" s="14"/>
      <c r="C3" s="58">
        <v>1.5729489734521422</v>
      </c>
    </row>
    <row r="4">
      <c r="A4" s="98" t="s">
        <v>16</v>
      </c>
      <c r="B4" s="14"/>
      <c r="C4" s="58">
        <v>1.4612585849883442</v>
      </c>
    </row>
    <row r="5">
      <c r="A5" s="98" t="s">
        <v>17</v>
      </c>
      <c r="B5" s="14"/>
      <c r="C5" s="58">
        <v>3.7884660423052474</v>
      </c>
    </row>
    <row r="6">
      <c r="A6" s="98" t="s">
        <v>19</v>
      </c>
      <c r="B6" s="17"/>
      <c r="C6" s="58">
        <v>2.9936667879382193</v>
      </c>
    </row>
    <row r="7">
      <c r="A7" s="36"/>
      <c r="B7" s="100"/>
      <c r="C7" s="37"/>
    </row>
    <row r="8">
      <c r="A8" s="98" t="s">
        <v>28</v>
      </c>
      <c r="B8" s="101" t="s">
        <v>81</v>
      </c>
      <c r="C8" s="58">
        <v>0.6681514477</v>
      </c>
    </row>
    <row r="9">
      <c r="A9" s="98" t="s">
        <v>30</v>
      </c>
      <c r="B9" s="14"/>
      <c r="C9" s="58">
        <v>0.0</v>
      </c>
    </row>
    <row r="10">
      <c r="A10" s="98" t="s">
        <v>31</v>
      </c>
      <c r="B10" s="14"/>
      <c r="C10" s="58">
        <v>1.610017889</v>
      </c>
    </row>
    <row r="11">
      <c r="A11" s="98" t="s">
        <v>32</v>
      </c>
      <c r="B11" s="17"/>
      <c r="C11" s="58">
        <v>0.22675736961451246</v>
      </c>
    </row>
    <row r="12">
      <c r="A12" s="36"/>
      <c r="B12" s="100"/>
      <c r="C12" s="37"/>
    </row>
    <row r="13">
      <c r="A13" s="98" t="s">
        <v>20</v>
      </c>
      <c r="B13" s="101" t="s">
        <v>82</v>
      </c>
      <c r="C13" s="58">
        <v>1.816239316</v>
      </c>
    </row>
    <row r="14">
      <c r="A14" s="98" t="s">
        <v>22</v>
      </c>
      <c r="B14" s="14"/>
      <c r="C14" s="58">
        <v>0.9776536313</v>
      </c>
    </row>
    <row r="15">
      <c r="A15" s="98" t="s">
        <v>23</v>
      </c>
      <c r="B15" s="14"/>
      <c r="C15" s="58">
        <v>0.4160887656</v>
      </c>
    </row>
    <row r="16">
      <c r="A16" s="98" t="s">
        <v>24</v>
      </c>
      <c r="B16" s="17"/>
      <c r="C16" s="58">
        <v>0.882707963983634</v>
      </c>
    </row>
    <row r="17">
      <c r="A17" s="36"/>
      <c r="B17" s="100"/>
      <c r="C17" s="37"/>
    </row>
    <row r="18">
      <c r="A18" s="36" t="s">
        <v>42</v>
      </c>
      <c r="B18" s="102" t="s">
        <v>83</v>
      </c>
      <c r="C18" s="103">
        <v>89.12371341092235</v>
      </c>
    </row>
    <row r="19">
      <c r="A19" s="36" t="s">
        <v>38</v>
      </c>
      <c r="B19" s="14"/>
      <c r="C19" s="103">
        <v>70.81864813575163</v>
      </c>
    </row>
    <row r="20">
      <c r="A20" s="36" t="s">
        <v>36</v>
      </c>
      <c r="B20" s="14"/>
      <c r="C20" s="103">
        <v>91.99999585999076</v>
      </c>
    </row>
    <row r="21">
      <c r="A21" s="36" t="s">
        <v>40</v>
      </c>
      <c r="B21" s="14"/>
      <c r="C21" s="103">
        <v>92.68079261139273</v>
      </c>
    </row>
    <row r="22">
      <c r="A22" s="36" t="s">
        <v>39</v>
      </c>
      <c r="B22" s="14"/>
      <c r="C22" s="103">
        <v>66.42702763517774</v>
      </c>
    </row>
    <row r="23">
      <c r="A23" s="36" t="s">
        <v>41</v>
      </c>
      <c r="B23" s="17"/>
      <c r="C23" s="103">
        <v>90.27490722226338</v>
      </c>
    </row>
    <row r="24">
      <c r="A24" s="36"/>
      <c r="B24" s="100"/>
      <c r="C24" s="37"/>
    </row>
    <row r="25">
      <c r="A25" s="36" t="s">
        <v>43</v>
      </c>
      <c r="B25" s="102" t="s">
        <v>84</v>
      </c>
      <c r="C25" s="103">
        <v>76.16489205368462</v>
      </c>
    </row>
    <row r="26">
      <c r="A26" s="36" t="s">
        <v>47</v>
      </c>
      <c r="B26" s="14"/>
      <c r="C26" s="103">
        <v>91.96285614775381</v>
      </c>
    </row>
    <row r="27">
      <c r="A27" s="36" t="s">
        <v>48</v>
      </c>
      <c r="B27" s="14"/>
      <c r="C27" s="103">
        <v>95.02499937003324</v>
      </c>
    </row>
    <row r="28">
      <c r="A28" s="98" t="s">
        <v>46</v>
      </c>
      <c r="B28" s="17"/>
      <c r="C28" s="58">
        <v>88.37334463493106</v>
      </c>
    </row>
    <row r="29">
      <c r="A29" s="36"/>
      <c r="B29" s="100"/>
      <c r="C29" s="104"/>
    </row>
    <row r="30">
      <c r="A30" s="98" t="s">
        <v>55</v>
      </c>
      <c r="B30" s="101" t="s">
        <v>85</v>
      </c>
      <c r="C30" s="58">
        <v>13.11897106</v>
      </c>
    </row>
    <row r="31">
      <c r="A31" s="98" t="s">
        <v>56</v>
      </c>
      <c r="B31" s="14"/>
      <c r="C31" s="58">
        <v>5.275974026</v>
      </c>
    </row>
    <row r="32">
      <c r="A32" s="98" t="s">
        <v>57</v>
      </c>
      <c r="B32" s="14"/>
      <c r="C32" s="58">
        <v>1.0017201653883785</v>
      </c>
    </row>
    <row r="33">
      <c r="A33" s="98" t="s">
        <v>59</v>
      </c>
      <c r="B33" s="14"/>
      <c r="C33" s="58">
        <v>3.333275887605185</v>
      </c>
    </row>
    <row r="34">
      <c r="A34" s="36" t="s">
        <v>58</v>
      </c>
      <c r="B34" s="17"/>
      <c r="C34" s="103">
        <v>11.693970946159231</v>
      </c>
    </row>
    <row r="35">
      <c r="A35" s="36"/>
      <c r="B35" s="100"/>
      <c r="C35" s="37"/>
    </row>
    <row r="36">
      <c r="A36" s="98" t="s">
        <v>86</v>
      </c>
      <c r="B36" s="101" t="s">
        <v>87</v>
      </c>
      <c r="C36" s="58">
        <v>0.7418397626</v>
      </c>
    </row>
    <row r="37">
      <c r="A37" s="98" t="s">
        <v>62</v>
      </c>
      <c r="B37" s="14"/>
      <c r="C37" s="58">
        <v>0.2025492533923806</v>
      </c>
    </row>
    <row r="38">
      <c r="A38" s="98" t="s">
        <v>63</v>
      </c>
      <c r="B38" s="14"/>
      <c r="C38" s="58">
        <v>4.455445545</v>
      </c>
    </row>
    <row r="39">
      <c r="A39" s="98" t="s">
        <v>64</v>
      </c>
      <c r="B39" s="14"/>
      <c r="C39" s="58">
        <v>0.0</v>
      </c>
    </row>
    <row r="40">
      <c r="A40" s="36" t="s">
        <v>66</v>
      </c>
      <c r="B40" s="17"/>
      <c r="C40" s="103">
        <v>0.34748566997557756</v>
      </c>
    </row>
    <row r="41">
      <c r="A41" s="35"/>
      <c r="B41" s="105"/>
      <c r="C41" s="35"/>
    </row>
    <row r="42">
      <c r="A42" s="35"/>
      <c r="B42" s="105"/>
      <c r="C42" s="35"/>
    </row>
    <row r="43">
      <c r="A43" s="35"/>
      <c r="B43" s="105"/>
      <c r="C43" s="35"/>
    </row>
    <row r="44">
      <c r="A44" s="35"/>
      <c r="B44" s="105"/>
      <c r="C44" s="35"/>
    </row>
    <row r="45">
      <c r="A45" s="35"/>
      <c r="B45" s="105"/>
      <c r="C45" s="35"/>
    </row>
    <row r="46">
      <c r="A46" s="35"/>
      <c r="B46" s="105"/>
      <c r="C46" s="35"/>
    </row>
    <row r="47">
      <c r="A47" s="35"/>
      <c r="B47" s="105"/>
      <c r="C47" s="35"/>
    </row>
    <row r="48">
      <c r="A48" s="35"/>
      <c r="B48" s="105"/>
      <c r="C48" s="35"/>
    </row>
    <row r="49">
      <c r="A49" s="35"/>
      <c r="B49" s="105"/>
      <c r="C49" s="35"/>
    </row>
    <row r="50">
      <c r="A50" s="35"/>
      <c r="B50" s="105"/>
      <c r="C50" s="35"/>
    </row>
    <row r="51">
      <c r="A51" s="35"/>
      <c r="B51" s="105"/>
      <c r="C51" s="35"/>
    </row>
    <row r="52">
      <c r="A52" s="35"/>
      <c r="B52" s="105"/>
      <c r="C52" s="35"/>
    </row>
    <row r="53">
      <c r="A53" s="35"/>
      <c r="B53" s="105"/>
      <c r="C53" s="35"/>
    </row>
    <row r="54">
      <c r="A54" s="35"/>
      <c r="B54" s="105"/>
      <c r="C54" s="35"/>
    </row>
    <row r="55">
      <c r="A55" s="35"/>
      <c r="B55" s="105"/>
      <c r="C55" s="35"/>
    </row>
    <row r="56">
      <c r="A56" s="35"/>
      <c r="B56" s="105"/>
      <c r="C56" s="35"/>
    </row>
    <row r="57">
      <c r="A57" s="35"/>
      <c r="B57" s="105"/>
      <c r="C57" s="35"/>
    </row>
    <row r="58">
      <c r="A58" s="35"/>
      <c r="B58" s="105"/>
      <c r="C58" s="35"/>
    </row>
    <row r="59">
      <c r="A59" s="35"/>
      <c r="B59" s="105"/>
      <c r="C59" s="35"/>
    </row>
    <row r="60">
      <c r="A60" s="35"/>
      <c r="B60" s="105"/>
      <c r="C60" s="35"/>
    </row>
    <row r="61">
      <c r="A61" s="35"/>
      <c r="B61" s="105"/>
      <c r="C61" s="35"/>
    </row>
    <row r="62">
      <c r="A62" s="35"/>
      <c r="B62" s="105"/>
      <c r="C62" s="35"/>
    </row>
    <row r="63">
      <c r="A63" s="35"/>
      <c r="B63" s="105"/>
      <c r="C63" s="35"/>
    </row>
    <row r="64">
      <c r="A64" s="35"/>
      <c r="B64" s="105"/>
      <c r="C64" s="35"/>
    </row>
    <row r="65">
      <c r="A65" s="35"/>
      <c r="B65" s="105"/>
      <c r="C65" s="35"/>
    </row>
    <row r="66">
      <c r="A66" s="35"/>
      <c r="B66" s="105"/>
      <c r="C66" s="35"/>
    </row>
    <row r="67">
      <c r="A67" s="35"/>
      <c r="B67" s="105"/>
      <c r="C67" s="35"/>
    </row>
    <row r="68">
      <c r="A68" s="35"/>
      <c r="B68" s="105"/>
      <c r="C68" s="35"/>
    </row>
    <row r="69">
      <c r="A69" s="35"/>
      <c r="B69" s="105"/>
      <c r="C69" s="35"/>
    </row>
    <row r="70">
      <c r="A70" s="35"/>
      <c r="B70" s="105"/>
      <c r="C70" s="35"/>
    </row>
    <row r="71">
      <c r="A71" s="35"/>
      <c r="B71" s="105"/>
      <c r="C71" s="35"/>
    </row>
    <row r="72">
      <c r="A72" s="35"/>
      <c r="B72" s="105"/>
      <c r="C72" s="35"/>
    </row>
    <row r="73">
      <c r="A73" s="35"/>
      <c r="B73" s="105"/>
      <c r="C73" s="35"/>
    </row>
    <row r="74">
      <c r="A74" s="35"/>
      <c r="B74" s="105"/>
      <c r="C74" s="35"/>
    </row>
    <row r="75">
      <c r="A75" s="35"/>
      <c r="B75" s="105"/>
      <c r="C75" s="35"/>
    </row>
    <row r="76">
      <c r="A76" s="35"/>
      <c r="B76" s="105"/>
      <c r="C76" s="35"/>
    </row>
    <row r="77">
      <c r="A77" s="35"/>
      <c r="B77" s="105"/>
      <c r="C77" s="35"/>
    </row>
    <row r="78">
      <c r="A78" s="35"/>
      <c r="B78" s="105"/>
      <c r="C78" s="35"/>
    </row>
    <row r="79">
      <c r="A79" s="35"/>
      <c r="B79" s="105"/>
      <c r="C79" s="35"/>
    </row>
    <row r="80">
      <c r="A80" s="35"/>
      <c r="B80" s="105"/>
      <c r="C80" s="35"/>
    </row>
    <row r="81">
      <c r="A81" s="35"/>
      <c r="B81" s="105"/>
      <c r="C81" s="35"/>
    </row>
    <row r="82">
      <c r="A82" s="35"/>
      <c r="B82" s="105"/>
      <c r="C82" s="35"/>
    </row>
    <row r="83">
      <c r="A83" s="35"/>
      <c r="B83" s="105"/>
      <c r="C83" s="35"/>
    </row>
    <row r="84">
      <c r="A84" s="35"/>
      <c r="B84" s="105"/>
      <c r="C84" s="35"/>
    </row>
    <row r="85">
      <c r="A85" s="35"/>
      <c r="B85" s="105"/>
      <c r="C85" s="35"/>
    </row>
    <row r="86">
      <c r="A86" s="35"/>
      <c r="B86" s="105"/>
      <c r="C86" s="35"/>
    </row>
    <row r="87">
      <c r="A87" s="35"/>
      <c r="B87" s="105"/>
      <c r="C87" s="35"/>
    </row>
    <row r="88">
      <c r="A88" s="35"/>
      <c r="B88" s="105"/>
      <c r="C88" s="35"/>
    </row>
    <row r="89">
      <c r="A89" s="35"/>
      <c r="B89" s="105"/>
      <c r="C89" s="35"/>
    </row>
    <row r="90">
      <c r="A90" s="35"/>
      <c r="B90" s="105"/>
      <c r="C90" s="35"/>
    </row>
    <row r="91">
      <c r="A91" s="35"/>
      <c r="B91" s="105"/>
      <c r="C91" s="35"/>
    </row>
    <row r="92">
      <c r="A92" s="35"/>
      <c r="B92" s="105"/>
      <c r="C92" s="35"/>
    </row>
    <row r="93">
      <c r="A93" s="35"/>
      <c r="B93" s="105"/>
      <c r="C93" s="35"/>
    </row>
    <row r="94">
      <c r="A94" s="35"/>
      <c r="B94" s="105"/>
      <c r="C94" s="35"/>
    </row>
    <row r="95">
      <c r="A95" s="35"/>
      <c r="B95" s="105"/>
      <c r="C95" s="35"/>
    </row>
    <row r="96">
      <c r="A96" s="35"/>
      <c r="B96" s="105"/>
      <c r="C96" s="35"/>
    </row>
    <row r="97">
      <c r="A97" s="35"/>
      <c r="B97" s="105"/>
      <c r="C97" s="35"/>
    </row>
    <row r="98">
      <c r="A98" s="35"/>
      <c r="B98" s="105"/>
      <c r="C98" s="35"/>
    </row>
    <row r="99">
      <c r="A99" s="35"/>
      <c r="B99" s="105"/>
      <c r="C99" s="35"/>
    </row>
    <row r="100">
      <c r="A100" s="35"/>
      <c r="B100" s="105"/>
      <c r="C100" s="35"/>
    </row>
    <row r="101">
      <c r="A101" s="35"/>
      <c r="B101" s="105"/>
      <c r="C101" s="35"/>
    </row>
    <row r="102">
      <c r="A102" s="35"/>
      <c r="B102" s="105"/>
      <c r="C102" s="35"/>
    </row>
    <row r="103">
      <c r="A103" s="35"/>
      <c r="B103" s="105"/>
      <c r="C103" s="35"/>
    </row>
    <row r="104">
      <c r="A104" s="35"/>
      <c r="B104" s="105"/>
      <c r="C104" s="35"/>
    </row>
    <row r="105">
      <c r="A105" s="35"/>
      <c r="B105" s="105"/>
      <c r="C105" s="35"/>
    </row>
    <row r="106">
      <c r="A106" s="35"/>
      <c r="B106" s="105"/>
      <c r="C106" s="35"/>
    </row>
    <row r="107">
      <c r="A107" s="35"/>
      <c r="B107" s="105"/>
      <c r="C107" s="35"/>
    </row>
    <row r="108">
      <c r="A108" s="35"/>
      <c r="B108" s="105"/>
      <c r="C108" s="35"/>
    </row>
    <row r="109">
      <c r="A109" s="35"/>
      <c r="B109" s="105"/>
      <c r="C109" s="35"/>
    </row>
    <row r="110">
      <c r="A110" s="35"/>
      <c r="B110" s="105"/>
      <c r="C110" s="35"/>
    </row>
    <row r="111">
      <c r="A111" s="35"/>
      <c r="B111" s="105"/>
      <c r="C111" s="35"/>
    </row>
    <row r="112">
      <c r="A112" s="35"/>
      <c r="B112" s="105"/>
      <c r="C112" s="35"/>
    </row>
    <row r="113">
      <c r="A113" s="35"/>
      <c r="B113" s="105"/>
      <c r="C113" s="35"/>
    </row>
    <row r="114">
      <c r="A114" s="35"/>
      <c r="B114" s="105"/>
      <c r="C114" s="35"/>
    </row>
    <row r="115">
      <c r="A115" s="35"/>
      <c r="B115" s="105"/>
      <c r="C115" s="35"/>
    </row>
    <row r="116">
      <c r="A116" s="35"/>
      <c r="B116" s="105"/>
      <c r="C116" s="35"/>
    </row>
    <row r="117">
      <c r="A117" s="35"/>
      <c r="B117" s="105"/>
      <c r="C117" s="35"/>
    </row>
    <row r="118">
      <c r="A118" s="35"/>
      <c r="B118" s="105"/>
      <c r="C118" s="35"/>
    </row>
    <row r="119">
      <c r="A119" s="35"/>
      <c r="B119" s="105"/>
      <c r="C119" s="35"/>
    </row>
    <row r="120">
      <c r="A120" s="35"/>
      <c r="B120" s="105"/>
      <c r="C120" s="35"/>
    </row>
    <row r="121">
      <c r="A121" s="35"/>
      <c r="B121" s="105"/>
      <c r="C121" s="35"/>
    </row>
    <row r="122">
      <c r="A122" s="35"/>
      <c r="B122" s="105"/>
      <c r="C122" s="35"/>
    </row>
    <row r="123">
      <c r="A123" s="35"/>
      <c r="B123" s="105"/>
      <c r="C123" s="35"/>
    </row>
    <row r="124">
      <c r="A124" s="35"/>
      <c r="B124" s="105"/>
      <c r="C124" s="35"/>
    </row>
    <row r="125">
      <c r="A125" s="35"/>
      <c r="B125" s="105"/>
      <c r="C125" s="35"/>
    </row>
    <row r="126">
      <c r="A126" s="35"/>
      <c r="B126" s="105"/>
      <c r="C126" s="35"/>
    </row>
    <row r="127">
      <c r="A127" s="35"/>
      <c r="B127" s="105"/>
      <c r="C127" s="35"/>
    </row>
    <row r="128">
      <c r="A128" s="35"/>
      <c r="B128" s="105"/>
      <c r="C128" s="35"/>
    </row>
    <row r="129">
      <c r="A129" s="35"/>
      <c r="B129" s="105"/>
      <c r="C129" s="35"/>
    </row>
    <row r="130">
      <c r="A130" s="35"/>
      <c r="B130" s="105"/>
      <c r="C130" s="35"/>
    </row>
    <row r="131">
      <c r="A131" s="35"/>
      <c r="B131" s="105"/>
      <c r="C131" s="35"/>
    </row>
    <row r="132">
      <c r="A132" s="35"/>
      <c r="B132" s="105"/>
      <c r="C132" s="35"/>
    </row>
    <row r="133">
      <c r="A133" s="35"/>
      <c r="B133" s="105"/>
      <c r="C133" s="35"/>
    </row>
    <row r="134">
      <c r="A134" s="35"/>
      <c r="B134" s="105"/>
      <c r="C134" s="35"/>
    </row>
    <row r="135">
      <c r="A135" s="35"/>
      <c r="B135" s="105"/>
      <c r="C135" s="35"/>
    </row>
    <row r="136">
      <c r="A136" s="35"/>
      <c r="B136" s="105"/>
      <c r="C136" s="35"/>
    </row>
    <row r="137">
      <c r="A137" s="35"/>
      <c r="B137" s="105"/>
      <c r="C137" s="35"/>
    </row>
    <row r="138">
      <c r="A138" s="35"/>
      <c r="B138" s="105"/>
      <c r="C138" s="35"/>
    </row>
    <row r="139">
      <c r="A139" s="35"/>
      <c r="B139" s="105"/>
      <c r="C139" s="35"/>
    </row>
    <row r="140">
      <c r="A140" s="35"/>
      <c r="B140" s="105"/>
      <c r="C140" s="35"/>
    </row>
    <row r="141">
      <c r="A141" s="35"/>
      <c r="B141" s="105"/>
      <c r="C141" s="35"/>
    </row>
    <row r="142">
      <c r="A142" s="35"/>
      <c r="B142" s="105"/>
      <c r="C142" s="35"/>
    </row>
    <row r="143">
      <c r="A143" s="35"/>
      <c r="B143" s="105"/>
      <c r="C143" s="35"/>
    </row>
    <row r="144">
      <c r="A144" s="35"/>
      <c r="B144" s="105"/>
      <c r="C144" s="35"/>
    </row>
    <row r="145">
      <c r="A145" s="35"/>
      <c r="B145" s="105"/>
      <c r="C145" s="35"/>
    </row>
    <row r="146">
      <c r="A146" s="35"/>
      <c r="B146" s="105"/>
      <c r="C146" s="35"/>
    </row>
    <row r="147">
      <c r="A147" s="35"/>
      <c r="B147" s="105"/>
      <c r="C147" s="35"/>
    </row>
    <row r="148">
      <c r="A148" s="35"/>
      <c r="B148" s="105"/>
      <c r="C148" s="35"/>
    </row>
    <row r="149">
      <c r="A149" s="35"/>
      <c r="B149" s="105"/>
      <c r="C149" s="35"/>
    </row>
    <row r="150">
      <c r="A150" s="35"/>
      <c r="B150" s="105"/>
      <c r="C150" s="35"/>
    </row>
    <row r="151">
      <c r="A151" s="35"/>
      <c r="B151" s="105"/>
      <c r="C151" s="35"/>
    </row>
    <row r="152">
      <c r="A152" s="35"/>
      <c r="B152" s="105"/>
      <c r="C152" s="35"/>
    </row>
    <row r="153">
      <c r="A153" s="35"/>
      <c r="B153" s="105"/>
      <c r="C153" s="35"/>
    </row>
    <row r="154">
      <c r="A154" s="35"/>
      <c r="B154" s="105"/>
      <c r="C154" s="35"/>
    </row>
    <row r="155">
      <c r="A155" s="35"/>
      <c r="B155" s="105"/>
      <c r="C155" s="35"/>
    </row>
    <row r="156">
      <c r="A156" s="35"/>
      <c r="B156" s="105"/>
      <c r="C156" s="35"/>
    </row>
    <row r="157">
      <c r="A157" s="35"/>
      <c r="B157" s="105"/>
      <c r="C157" s="35"/>
    </row>
    <row r="158">
      <c r="A158" s="35"/>
      <c r="B158" s="105"/>
      <c r="C158" s="35"/>
    </row>
    <row r="159">
      <c r="A159" s="35"/>
      <c r="B159" s="105"/>
      <c r="C159" s="35"/>
    </row>
    <row r="160">
      <c r="A160" s="35"/>
      <c r="B160" s="105"/>
      <c r="C160" s="35"/>
    </row>
    <row r="161">
      <c r="A161" s="35"/>
      <c r="B161" s="105"/>
      <c r="C161" s="35"/>
    </row>
    <row r="162">
      <c r="A162" s="35"/>
      <c r="B162" s="105"/>
      <c r="C162" s="35"/>
    </row>
    <row r="163">
      <c r="A163" s="35"/>
      <c r="B163" s="105"/>
      <c r="C163" s="35"/>
    </row>
    <row r="164">
      <c r="A164" s="35"/>
      <c r="B164" s="105"/>
      <c r="C164" s="35"/>
    </row>
    <row r="165">
      <c r="A165" s="35"/>
      <c r="B165" s="105"/>
      <c r="C165" s="35"/>
    </row>
    <row r="166">
      <c r="A166" s="35"/>
      <c r="B166" s="105"/>
      <c r="C166" s="35"/>
    </row>
    <row r="167">
      <c r="A167" s="35"/>
      <c r="B167" s="105"/>
      <c r="C167" s="35"/>
    </row>
    <row r="168">
      <c r="A168" s="35"/>
      <c r="B168" s="105"/>
      <c r="C168" s="35"/>
    </row>
    <row r="169">
      <c r="A169" s="35"/>
      <c r="B169" s="105"/>
      <c r="C169" s="35"/>
    </row>
    <row r="170">
      <c r="A170" s="35"/>
      <c r="B170" s="105"/>
      <c r="C170" s="35"/>
    </row>
    <row r="171">
      <c r="A171" s="35"/>
      <c r="B171" s="105"/>
      <c r="C171" s="35"/>
    </row>
    <row r="172">
      <c r="A172" s="35"/>
      <c r="B172" s="105"/>
      <c r="C172" s="35"/>
    </row>
    <row r="173">
      <c r="A173" s="35"/>
      <c r="B173" s="105"/>
      <c r="C173" s="35"/>
    </row>
    <row r="174">
      <c r="A174" s="35"/>
      <c r="B174" s="105"/>
      <c r="C174" s="35"/>
    </row>
    <row r="175">
      <c r="A175" s="35"/>
      <c r="B175" s="105"/>
      <c r="C175" s="35"/>
    </row>
    <row r="176">
      <c r="A176" s="35"/>
      <c r="B176" s="105"/>
      <c r="C176" s="35"/>
    </row>
    <row r="177">
      <c r="A177" s="35"/>
      <c r="B177" s="105"/>
      <c r="C177" s="35"/>
    </row>
    <row r="178">
      <c r="A178" s="35"/>
      <c r="B178" s="105"/>
      <c r="C178" s="35"/>
    </row>
    <row r="179">
      <c r="A179" s="35"/>
      <c r="B179" s="105"/>
      <c r="C179" s="35"/>
    </row>
    <row r="180">
      <c r="A180" s="35"/>
      <c r="B180" s="105"/>
      <c r="C180" s="35"/>
    </row>
    <row r="181">
      <c r="A181" s="35"/>
      <c r="B181" s="105"/>
      <c r="C181" s="35"/>
    </row>
    <row r="182">
      <c r="A182" s="35"/>
      <c r="B182" s="105"/>
      <c r="C182" s="35"/>
    </row>
    <row r="183">
      <c r="A183" s="35"/>
      <c r="B183" s="105"/>
      <c r="C183" s="35"/>
    </row>
    <row r="184">
      <c r="A184" s="35"/>
      <c r="B184" s="105"/>
      <c r="C184" s="35"/>
    </row>
    <row r="185">
      <c r="A185" s="35"/>
      <c r="B185" s="105"/>
      <c r="C185" s="35"/>
    </row>
    <row r="186">
      <c r="A186" s="35"/>
      <c r="B186" s="105"/>
      <c r="C186" s="35"/>
    </row>
    <row r="187">
      <c r="A187" s="35"/>
      <c r="B187" s="105"/>
      <c r="C187" s="35"/>
    </row>
    <row r="188">
      <c r="A188" s="35"/>
      <c r="B188" s="105"/>
      <c r="C188" s="35"/>
    </row>
    <row r="189">
      <c r="A189" s="35"/>
      <c r="B189" s="105"/>
      <c r="C189" s="35"/>
    </row>
    <row r="190">
      <c r="A190" s="35"/>
      <c r="B190" s="105"/>
      <c r="C190" s="35"/>
    </row>
    <row r="191">
      <c r="A191" s="35"/>
      <c r="B191" s="105"/>
      <c r="C191" s="35"/>
    </row>
    <row r="192">
      <c r="A192" s="35"/>
      <c r="B192" s="105"/>
      <c r="C192" s="35"/>
    </row>
    <row r="193">
      <c r="A193" s="35"/>
      <c r="B193" s="105"/>
      <c r="C193" s="35"/>
    </row>
    <row r="194">
      <c r="A194" s="35"/>
      <c r="B194" s="105"/>
      <c r="C194" s="35"/>
    </row>
    <row r="195">
      <c r="A195" s="35"/>
      <c r="B195" s="105"/>
      <c r="C195" s="35"/>
    </row>
    <row r="196">
      <c r="A196" s="35"/>
      <c r="B196" s="105"/>
      <c r="C196" s="35"/>
    </row>
    <row r="197">
      <c r="A197" s="35"/>
      <c r="B197" s="105"/>
      <c r="C197" s="35"/>
    </row>
    <row r="198">
      <c r="A198" s="35"/>
      <c r="B198" s="105"/>
      <c r="C198" s="35"/>
    </row>
    <row r="199">
      <c r="A199" s="35"/>
      <c r="B199" s="105"/>
      <c r="C199" s="35"/>
    </row>
    <row r="200">
      <c r="A200" s="35"/>
      <c r="B200" s="105"/>
      <c r="C200" s="35"/>
    </row>
    <row r="201">
      <c r="A201" s="35"/>
      <c r="B201" s="105"/>
      <c r="C201" s="35"/>
    </row>
    <row r="202">
      <c r="A202" s="35"/>
      <c r="B202" s="105"/>
      <c r="C202" s="35"/>
    </row>
    <row r="203">
      <c r="A203" s="35"/>
      <c r="B203" s="105"/>
      <c r="C203" s="35"/>
    </row>
    <row r="204">
      <c r="A204" s="35"/>
      <c r="B204" s="105"/>
      <c r="C204" s="35"/>
    </row>
    <row r="205">
      <c r="A205" s="35"/>
      <c r="B205" s="105"/>
      <c r="C205" s="35"/>
    </row>
    <row r="206">
      <c r="A206" s="35"/>
      <c r="B206" s="105"/>
      <c r="C206" s="35"/>
    </row>
    <row r="207">
      <c r="A207" s="35"/>
      <c r="B207" s="105"/>
      <c r="C207" s="35"/>
    </row>
    <row r="208">
      <c r="A208" s="35"/>
      <c r="B208" s="105"/>
      <c r="C208" s="35"/>
    </row>
    <row r="209">
      <c r="A209" s="35"/>
      <c r="B209" s="105"/>
      <c r="C209" s="35"/>
    </row>
    <row r="210">
      <c r="A210" s="35"/>
      <c r="B210" s="105"/>
      <c r="C210" s="35"/>
    </row>
    <row r="211">
      <c r="A211" s="35"/>
      <c r="B211" s="105"/>
      <c r="C211" s="35"/>
    </row>
    <row r="212">
      <c r="A212" s="35"/>
      <c r="B212" s="105"/>
      <c r="C212" s="35"/>
    </row>
    <row r="213">
      <c r="A213" s="35"/>
      <c r="B213" s="105"/>
      <c r="C213" s="35"/>
    </row>
    <row r="214">
      <c r="A214" s="35"/>
      <c r="B214" s="105"/>
      <c r="C214" s="35"/>
    </row>
    <row r="215">
      <c r="A215" s="35"/>
      <c r="B215" s="105"/>
      <c r="C215" s="35"/>
    </row>
    <row r="216">
      <c r="A216" s="35"/>
      <c r="B216" s="105"/>
      <c r="C216" s="35"/>
    </row>
    <row r="217">
      <c r="A217" s="35"/>
      <c r="B217" s="105"/>
      <c r="C217" s="35"/>
    </row>
    <row r="218">
      <c r="A218" s="35"/>
      <c r="B218" s="105"/>
      <c r="C218" s="35"/>
    </row>
    <row r="219">
      <c r="A219" s="35"/>
      <c r="B219" s="105"/>
      <c r="C219" s="35"/>
    </row>
    <row r="220">
      <c r="A220" s="35"/>
      <c r="B220" s="105"/>
      <c r="C220" s="35"/>
    </row>
    <row r="221">
      <c r="A221" s="35"/>
      <c r="B221" s="105"/>
      <c r="C221" s="35"/>
    </row>
    <row r="222">
      <c r="A222" s="35"/>
      <c r="B222" s="105"/>
      <c r="C222" s="35"/>
    </row>
    <row r="223">
      <c r="A223" s="35"/>
      <c r="B223" s="105"/>
      <c r="C223" s="35"/>
    </row>
    <row r="224">
      <c r="A224" s="35"/>
      <c r="B224" s="105"/>
      <c r="C224" s="35"/>
    </row>
    <row r="225">
      <c r="A225" s="35"/>
      <c r="B225" s="105"/>
      <c r="C225" s="35"/>
    </row>
    <row r="226">
      <c r="A226" s="35"/>
      <c r="B226" s="105"/>
      <c r="C226" s="35"/>
    </row>
    <row r="227">
      <c r="A227" s="35"/>
      <c r="B227" s="105"/>
      <c r="C227" s="35"/>
    </row>
    <row r="228">
      <c r="A228" s="35"/>
      <c r="B228" s="105"/>
      <c r="C228" s="35"/>
    </row>
    <row r="229">
      <c r="A229" s="35"/>
      <c r="B229" s="105"/>
      <c r="C229" s="35"/>
    </row>
    <row r="230">
      <c r="A230" s="35"/>
      <c r="B230" s="105"/>
      <c r="C230" s="35"/>
    </row>
    <row r="231">
      <c r="A231" s="35"/>
      <c r="B231" s="105"/>
      <c r="C231" s="35"/>
    </row>
    <row r="232">
      <c r="A232" s="35"/>
      <c r="B232" s="105"/>
      <c r="C232" s="35"/>
    </row>
    <row r="233">
      <c r="A233" s="35"/>
      <c r="B233" s="105"/>
      <c r="C233" s="35"/>
    </row>
    <row r="234">
      <c r="A234" s="35"/>
      <c r="B234" s="105"/>
      <c r="C234" s="35"/>
    </row>
    <row r="235">
      <c r="A235" s="35"/>
      <c r="B235" s="105"/>
      <c r="C235" s="35"/>
    </row>
    <row r="236">
      <c r="A236" s="35"/>
      <c r="B236" s="105"/>
      <c r="C236" s="35"/>
    </row>
    <row r="237">
      <c r="A237" s="35"/>
      <c r="B237" s="105"/>
      <c r="C237" s="35"/>
    </row>
    <row r="238">
      <c r="A238" s="35"/>
      <c r="B238" s="105"/>
      <c r="C238" s="35"/>
    </row>
    <row r="239">
      <c r="A239" s="35"/>
      <c r="B239" s="105"/>
      <c r="C239" s="35"/>
    </row>
    <row r="240">
      <c r="A240" s="35"/>
      <c r="B240" s="105"/>
      <c r="C240" s="35"/>
    </row>
    <row r="241">
      <c r="A241" s="35"/>
      <c r="B241" s="105"/>
      <c r="C241" s="35"/>
    </row>
    <row r="242">
      <c r="A242" s="35"/>
      <c r="B242" s="105"/>
      <c r="C242" s="35"/>
    </row>
    <row r="243">
      <c r="A243" s="35"/>
      <c r="B243" s="105"/>
      <c r="C243" s="35"/>
    </row>
    <row r="244">
      <c r="A244" s="35"/>
      <c r="B244" s="105"/>
      <c r="C244" s="35"/>
    </row>
    <row r="245">
      <c r="A245" s="35"/>
      <c r="B245" s="105"/>
      <c r="C245" s="35"/>
    </row>
    <row r="246">
      <c r="A246" s="35"/>
      <c r="B246" s="105"/>
      <c r="C246" s="35"/>
    </row>
    <row r="247">
      <c r="A247" s="35"/>
      <c r="B247" s="105"/>
      <c r="C247" s="35"/>
    </row>
    <row r="248">
      <c r="A248" s="35"/>
      <c r="B248" s="105"/>
      <c r="C248" s="35"/>
    </row>
    <row r="249">
      <c r="A249" s="35"/>
      <c r="B249" s="105"/>
      <c r="C249" s="35"/>
    </row>
    <row r="250">
      <c r="A250" s="35"/>
      <c r="B250" s="105"/>
      <c r="C250" s="35"/>
    </row>
    <row r="251">
      <c r="A251" s="35"/>
      <c r="B251" s="105"/>
      <c r="C251" s="35"/>
    </row>
    <row r="252">
      <c r="A252" s="35"/>
      <c r="B252" s="105"/>
      <c r="C252" s="35"/>
    </row>
    <row r="253">
      <c r="A253" s="35"/>
      <c r="B253" s="105"/>
      <c r="C253" s="35"/>
    </row>
    <row r="254">
      <c r="A254" s="35"/>
      <c r="B254" s="105"/>
      <c r="C254" s="35"/>
    </row>
    <row r="255">
      <c r="A255" s="35"/>
      <c r="B255" s="105"/>
      <c r="C255" s="35"/>
    </row>
    <row r="256">
      <c r="A256" s="35"/>
      <c r="B256" s="105"/>
      <c r="C256" s="35"/>
    </row>
    <row r="257">
      <c r="A257" s="35"/>
      <c r="B257" s="105"/>
      <c r="C257" s="35"/>
    </row>
    <row r="258">
      <c r="A258" s="35"/>
      <c r="B258" s="105"/>
      <c r="C258" s="35"/>
    </row>
    <row r="259">
      <c r="A259" s="35"/>
      <c r="B259" s="105"/>
      <c r="C259" s="35"/>
    </row>
    <row r="260">
      <c r="A260" s="35"/>
      <c r="B260" s="105"/>
      <c r="C260" s="35"/>
    </row>
    <row r="261">
      <c r="A261" s="35"/>
      <c r="B261" s="105"/>
      <c r="C261" s="35"/>
    </row>
    <row r="262">
      <c r="A262" s="35"/>
      <c r="B262" s="105"/>
      <c r="C262" s="35"/>
    </row>
    <row r="263">
      <c r="A263" s="35"/>
      <c r="B263" s="105"/>
      <c r="C263" s="35"/>
    </row>
    <row r="264">
      <c r="A264" s="35"/>
      <c r="B264" s="105"/>
      <c r="C264" s="35"/>
    </row>
    <row r="265">
      <c r="A265" s="35"/>
      <c r="B265" s="105"/>
      <c r="C265" s="35"/>
    </row>
    <row r="266">
      <c r="A266" s="35"/>
      <c r="B266" s="105"/>
      <c r="C266" s="35"/>
    </row>
    <row r="267">
      <c r="A267" s="35"/>
      <c r="B267" s="105"/>
      <c r="C267" s="35"/>
    </row>
    <row r="268">
      <c r="A268" s="35"/>
      <c r="B268" s="105"/>
      <c r="C268" s="35"/>
    </row>
    <row r="269">
      <c r="A269" s="35"/>
      <c r="B269" s="105"/>
      <c r="C269" s="35"/>
    </row>
    <row r="270">
      <c r="A270" s="35"/>
      <c r="B270" s="105"/>
      <c r="C270" s="35"/>
    </row>
    <row r="271">
      <c r="A271" s="35"/>
      <c r="B271" s="105"/>
      <c r="C271" s="35"/>
    </row>
    <row r="272">
      <c r="A272" s="35"/>
      <c r="B272" s="105"/>
      <c r="C272" s="35"/>
    </row>
    <row r="273">
      <c r="A273" s="35"/>
      <c r="B273" s="105"/>
      <c r="C273" s="35"/>
    </row>
    <row r="274">
      <c r="A274" s="35"/>
      <c r="B274" s="105"/>
      <c r="C274" s="35"/>
    </row>
    <row r="275">
      <c r="A275" s="35"/>
      <c r="B275" s="105"/>
      <c r="C275" s="35"/>
    </row>
    <row r="276">
      <c r="A276" s="35"/>
      <c r="B276" s="105"/>
      <c r="C276" s="35"/>
    </row>
    <row r="277">
      <c r="A277" s="35"/>
      <c r="B277" s="105"/>
      <c r="C277" s="35"/>
    </row>
    <row r="278">
      <c r="A278" s="35"/>
      <c r="B278" s="105"/>
      <c r="C278" s="35"/>
    </row>
    <row r="279">
      <c r="A279" s="35"/>
      <c r="B279" s="105"/>
      <c r="C279" s="35"/>
    </row>
    <row r="280">
      <c r="A280" s="35"/>
      <c r="B280" s="105"/>
      <c r="C280" s="35"/>
    </row>
    <row r="281">
      <c r="A281" s="35"/>
      <c r="B281" s="105"/>
      <c r="C281" s="35"/>
    </row>
    <row r="282">
      <c r="A282" s="35"/>
      <c r="B282" s="105"/>
      <c r="C282" s="35"/>
    </row>
    <row r="283">
      <c r="A283" s="35"/>
      <c r="B283" s="105"/>
      <c r="C283" s="35"/>
    </row>
    <row r="284">
      <c r="A284" s="35"/>
      <c r="B284" s="105"/>
      <c r="C284" s="35"/>
    </row>
    <row r="285">
      <c r="A285" s="35"/>
      <c r="B285" s="105"/>
      <c r="C285" s="35"/>
    </row>
    <row r="286">
      <c r="A286" s="35"/>
      <c r="B286" s="105"/>
      <c r="C286" s="35"/>
    </row>
    <row r="287">
      <c r="A287" s="35"/>
      <c r="B287" s="105"/>
      <c r="C287" s="35"/>
    </row>
    <row r="288">
      <c r="A288" s="35"/>
      <c r="B288" s="105"/>
      <c r="C288" s="35"/>
    </row>
    <row r="289">
      <c r="A289" s="35"/>
      <c r="B289" s="105"/>
      <c r="C289" s="35"/>
    </row>
    <row r="290">
      <c r="A290" s="35"/>
      <c r="B290" s="105"/>
      <c r="C290" s="35"/>
    </row>
    <row r="291">
      <c r="A291" s="35"/>
      <c r="B291" s="105"/>
      <c r="C291" s="35"/>
    </row>
    <row r="292">
      <c r="A292" s="35"/>
      <c r="B292" s="105"/>
      <c r="C292" s="35"/>
    </row>
    <row r="293">
      <c r="A293" s="35"/>
      <c r="B293" s="105"/>
      <c r="C293" s="35"/>
    </row>
    <row r="294">
      <c r="A294" s="35"/>
      <c r="B294" s="105"/>
      <c r="C294" s="35"/>
    </row>
    <row r="295">
      <c r="A295" s="35"/>
      <c r="B295" s="105"/>
      <c r="C295" s="35"/>
    </row>
    <row r="296">
      <c r="A296" s="35"/>
      <c r="B296" s="105"/>
      <c r="C296" s="35"/>
    </row>
    <row r="297">
      <c r="A297" s="35"/>
      <c r="B297" s="105"/>
      <c r="C297" s="35"/>
    </row>
    <row r="298">
      <c r="A298" s="35"/>
      <c r="B298" s="105"/>
      <c r="C298" s="35"/>
    </row>
    <row r="299">
      <c r="A299" s="35"/>
      <c r="B299" s="105"/>
      <c r="C299" s="35"/>
    </row>
    <row r="300">
      <c r="A300" s="35"/>
      <c r="B300" s="105"/>
      <c r="C300" s="35"/>
    </row>
    <row r="301">
      <c r="A301" s="35"/>
      <c r="B301" s="105"/>
      <c r="C301" s="35"/>
    </row>
    <row r="302">
      <c r="A302" s="35"/>
      <c r="B302" s="105"/>
      <c r="C302" s="35"/>
    </row>
    <row r="303">
      <c r="A303" s="35"/>
      <c r="B303" s="105"/>
      <c r="C303" s="35"/>
    </row>
    <row r="304">
      <c r="A304" s="35"/>
      <c r="B304" s="105"/>
      <c r="C304" s="35"/>
    </row>
    <row r="305">
      <c r="A305" s="35"/>
      <c r="B305" s="105"/>
      <c r="C305" s="35"/>
    </row>
    <row r="306">
      <c r="A306" s="35"/>
      <c r="B306" s="105"/>
      <c r="C306" s="35"/>
    </row>
    <row r="307">
      <c r="A307" s="35"/>
      <c r="B307" s="105"/>
      <c r="C307" s="35"/>
    </row>
    <row r="308">
      <c r="A308" s="35"/>
      <c r="B308" s="105"/>
      <c r="C308" s="35"/>
    </row>
    <row r="309">
      <c r="A309" s="35"/>
      <c r="B309" s="105"/>
      <c r="C309" s="35"/>
    </row>
    <row r="310">
      <c r="A310" s="35"/>
      <c r="B310" s="105"/>
      <c r="C310" s="35"/>
    </row>
    <row r="311">
      <c r="A311" s="35"/>
      <c r="B311" s="105"/>
      <c r="C311" s="35"/>
    </row>
    <row r="312">
      <c r="A312" s="35"/>
      <c r="B312" s="105"/>
      <c r="C312" s="35"/>
    </row>
    <row r="313">
      <c r="A313" s="35"/>
      <c r="B313" s="105"/>
      <c r="C313" s="35"/>
    </row>
    <row r="314">
      <c r="A314" s="35"/>
      <c r="B314" s="105"/>
      <c r="C314" s="35"/>
    </row>
    <row r="315">
      <c r="A315" s="35"/>
      <c r="B315" s="105"/>
      <c r="C315" s="35"/>
    </row>
    <row r="316">
      <c r="A316" s="35"/>
      <c r="B316" s="105"/>
      <c r="C316" s="35"/>
    </row>
    <row r="317">
      <c r="A317" s="35"/>
      <c r="B317" s="105"/>
      <c r="C317" s="35"/>
    </row>
    <row r="318">
      <c r="A318" s="35"/>
      <c r="B318" s="105"/>
      <c r="C318" s="35"/>
    </row>
    <row r="319">
      <c r="A319" s="35"/>
      <c r="B319" s="105"/>
      <c r="C319" s="35"/>
    </row>
    <row r="320">
      <c r="A320" s="35"/>
      <c r="B320" s="105"/>
      <c r="C320" s="35"/>
    </row>
    <row r="321">
      <c r="A321" s="35"/>
      <c r="B321" s="105"/>
      <c r="C321" s="35"/>
    </row>
    <row r="322">
      <c r="A322" s="35"/>
      <c r="B322" s="105"/>
      <c r="C322" s="35"/>
    </row>
    <row r="323">
      <c r="A323" s="35"/>
      <c r="B323" s="105"/>
      <c r="C323" s="35"/>
    </row>
    <row r="324">
      <c r="A324" s="35"/>
      <c r="B324" s="105"/>
      <c r="C324" s="35"/>
    </row>
    <row r="325">
      <c r="A325" s="35"/>
      <c r="B325" s="105"/>
      <c r="C325" s="35"/>
    </row>
    <row r="326">
      <c r="A326" s="35"/>
      <c r="B326" s="105"/>
      <c r="C326" s="35"/>
    </row>
    <row r="327">
      <c r="A327" s="35"/>
      <c r="B327" s="105"/>
      <c r="C327" s="35"/>
    </row>
    <row r="328">
      <c r="A328" s="35"/>
      <c r="B328" s="105"/>
      <c r="C328" s="35"/>
    </row>
    <row r="329">
      <c r="A329" s="35"/>
      <c r="B329" s="105"/>
      <c r="C329" s="35"/>
    </row>
    <row r="330">
      <c r="A330" s="35"/>
      <c r="B330" s="105"/>
      <c r="C330" s="35"/>
    </row>
    <row r="331">
      <c r="A331" s="35"/>
      <c r="B331" s="105"/>
      <c r="C331" s="35"/>
    </row>
    <row r="332">
      <c r="A332" s="35"/>
      <c r="B332" s="105"/>
      <c r="C332" s="35"/>
    </row>
    <row r="333">
      <c r="A333" s="35"/>
      <c r="B333" s="105"/>
      <c r="C333" s="35"/>
    </row>
    <row r="334">
      <c r="A334" s="35"/>
      <c r="B334" s="105"/>
      <c r="C334" s="35"/>
    </row>
    <row r="335">
      <c r="A335" s="35"/>
      <c r="B335" s="105"/>
      <c r="C335" s="35"/>
    </row>
    <row r="336">
      <c r="A336" s="35"/>
      <c r="B336" s="105"/>
      <c r="C336" s="35"/>
    </row>
    <row r="337">
      <c r="A337" s="35"/>
      <c r="B337" s="105"/>
      <c r="C337" s="35"/>
    </row>
    <row r="338">
      <c r="A338" s="35"/>
      <c r="B338" s="105"/>
      <c r="C338" s="35"/>
    </row>
    <row r="339">
      <c r="A339" s="35"/>
      <c r="B339" s="105"/>
      <c r="C339" s="35"/>
    </row>
    <row r="340">
      <c r="A340" s="35"/>
      <c r="B340" s="105"/>
      <c r="C340" s="35"/>
    </row>
    <row r="341">
      <c r="A341" s="35"/>
      <c r="B341" s="105"/>
      <c r="C341" s="35"/>
    </row>
    <row r="342">
      <c r="A342" s="35"/>
      <c r="B342" s="105"/>
      <c r="C342" s="35"/>
    </row>
    <row r="343">
      <c r="A343" s="35"/>
      <c r="B343" s="105"/>
      <c r="C343" s="35"/>
    </row>
    <row r="344">
      <c r="A344" s="35"/>
      <c r="B344" s="105"/>
      <c r="C344" s="35"/>
    </row>
    <row r="345">
      <c r="A345" s="35"/>
      <c r="B345" s="105"/>
      <c r="C345" s="35"/>
    </row>
    <row r="346">
      <c r="A346" s="35"/>
      <c r="B346" s="105"/>
      <c r="C346" s="35"/>
    </row>
    <row r="347">
      <c r="A347" s="35"/>
      <c r="B347" s="105"/>
      <c r="C347" s="35"/>
    </row>
    <row r="348">
      <c r="A348" s="35"/>
      <c r="B348" s="105"/>
      <c r="C348" s="35"/>
    </row>
    <row r="349">
      <c r="A349" s="35"/>
      <c r="B349" s="105"/>
      <c r="C349" s="35"/>
    </row>
    <row r="350">
      <c r="A350" s="35"/>
      <c r="B350" s="105"/>
      <c r="C350" s="35"/>
    </row>
    <row r="351">
      <c r="A351" s="35"/>
      <c r="B351" s="105"/>
      <c r="C351" s="35"/>
    </row>
    <row r="352">
      <c r="A352" s="35"/>
      <c r="B352" s="105"/>
      <c r="C352" s="35"/>
    </row>
    <row r="353">
      <c r="A353" s="35"/>
      <c r="B353" s="105"/>
      <c r="C353" s="35"/>
    </row>
    <row r="354">
      <c r="A354" s="35"/>
      <c r="B354" s="105"/>
      <c r="C354" s="35"/>
    </row>
    <row r="355">
      <c r="A355" s="35"/>
      <c r="B355" s="105"/>
      <c r="C355" s="35"/>
    </row>
    <row r="356">
      <c r="A356" s="35"/>
      <c r="B356" s="105"/>
      <c r="C356" s="35"/>
    </row>
    <row r="357">
      <c r="A357" s="35"/>
      <c r="B357" s="105"/>
      <c r="C357" s="35"/>
    </row>
    <row r="358">
      <c r="A358" s="35"/>
      <c r="B358" s="105"/>
      <c r="C358" s="35"/>
    </row>
    <row r="359">
      <c r="A359" s="35"/>
      <c r="B359" s="105"/>
      <c r="C359" s="35"/>
    </row>
    <row r="360">
      <c r="A360" s="35"/>
      <c r="B360" s="105"/>
      <c r="C360" s="35"/>
    </row>
    <row r="361">
      <c r="A361" s="35"/>
      <c r="B361" s="105"/>
      <c r="C361" s="35"/>
    </row>
    <row r="362">
      <c r="A362" s="35"/>
      <c r="B362" s="105"/>
      <c r="C362" s="35"/>
    </row>
    <row r="363">
      <c r="A363" s="35"/>
      <c r="B363" s="105"/>
      <c r="C363" s="35"/>
    </row>
    <row r="364">
      <c r="A364" s="35"/>
      <c r="B364" s="105"/>
      <c r="C364" s="35"/>
    </row>
    <row r="365">
      <c r="A365" s="35"/>
      <c r="B365" s="105"/>
      <c r="C365" s="35"/>
    </row>
    <row r="366">
      <c r="A366" s="35"/>
      <c r="B366" s="105"/>
      <c r="C366" s="35"/>
    </row>
    <row r="367">
      <c r="A367" s="35"/>
      <c r="B367" s="105"/>
      <c r="C367" s="35"/>
    </row>
    <row r="368">
      <c r="A368" s="35"/>
      <c r="B368" s="105"/>
      <c r="C368" s="35"/>
    </row>
    <row r="369">
      <c r="A369" s="35"/>
      <c r="B369" s="105"/>
      <c r="C369" s="35"/>
    </row>
    <row r="370">
      <c r="A370" s="35"/>
      <c r="B370" s="105"/>
      <c r="C370" s="35"/>
    </row>
    <row r="371">
      <c r="A371" s="35"/>
      <c r="B371" s="105"/>
      <c r="C371" s="35"/>
    </row>
    <row r="372">
      <c r="A372" s="35"/>
      <c r="B372" s="105"/>
      <c r="C372" s="35"/>
    </row>
    <row r="373">
      <c r="A373" s="35"/>
      <c r="B373" s="105"/>
      <c r="C373" s="35"/>
    </row>
    <row r="374">
      <c r="A374" s="35"/>
      <c r="B374" s="105"/>
      <c r="C374" s="35"/>
    </row>
    <row r="375">
      <c r="A375" s="35"/>
      <c r="B375" s="105"/>
      <c r="C375" s="35"/>
    </row>
    <row r="376">
      <c r="A376" s="35"/>
      <c r="B376" s="105"/>
      <c r="C376" s="35"/>
    </row>
    <row r="377">
      <c r="A377" s="35"/>
      <c r="B377" s="105"/>
      <c r="C377" s="35"/>
    </row>
    <row r="378">
      <c r="A378" s="35"/>
      <c r="B378" s="105"/>
      <c r="C378" s="35"/>
    </row>
    <row r="379">
      <c r="A379" s="35"/>
      <c r="B379" s="105"/>
      <c r="C379" s="35"/>
    </row>
    <row r="380">
      <c r="A380" s="35"/>
      <c r="B380" s="105"/>
      <c r="C380" s="35"/>
    </row>
    <row r="381">
      <c r="A381" s="35"/>
      <c r="B381" s="105"/>
      <c r="C381" s="35"/>
    </row>
    <row r="382">
      <c r="A382" s="35"/>
      <c r="B382" s="105"/>
      <c r="C382" s="35"/>
    </row>
    <row r="383">
      <c r="A383" s="35"/>
      <c r="B383" s="105"/>
      <c r="C383" s="35"/>
    </row>
    <row r="384">
      <c r="A384" s="35"/>
      <c r="B384" s="105"/>
      <c r="C384" s="35"/>
    </row>
    <row r="385">
      <c r="A385" s="35"/>
      <c r="B385" s="105"/>
      <c r="C385" s="35"/>
    </row>
    <row r="386">
      <c r="A386" s="35"/>
      <c r="B386" s="105"/>
      <c r="C386" s="35"/>
    </row>
    <row r="387">
      <c r="A387" s="35"/>
      <c r="B387" s="105"/>
      <c r="C387" s="35"/>
    </row>
    <row r="388">
      <c r="A388" s="35"/>
      <c r="B388" s="105"/>
      <c r="C388" s="35"/>
    </row>
    <row r="389">
      <c r="A389" s="35"/>
      <c r="B389" s="105"/>
      <c r="C389" s="35"/>
    </row>
    <row r="390">
      <c r="A390" s="35"/>
      <c r="B390" s="105"/>
      <c r="C390" s="35"/>
    </row>
    <row r="391">
      <c r="A391" s="35"/>
      <c r="B391" s="105"/>
      <c r="C391" s="35"/>
    </row>
    <row r="392">
      <c r="A392" s="35"/>
      <c r="B392" s="105"/>
      <c r="C392" s="35"/>
    </row>
    <row r="393">
      <c r="A393" s="35"/>
      <c r="B393" s="105"/>
      <c r="C393" s="35"/>
    </row>
    <row r="394">
      <c r="A394" s="35"/>
      <c r="B394" s="105"/>
      <c r="C394" s="35"/>
    </row>
    <row r="395">
      <c r="A395" s="35"/>
      <c r="B395" s="105"/>
      <c r="C395" s="35"/>
    </row>
    <row r="396">
      <c r="A396" s="35"/>
      <c r="B396" s="105"/>
      <c r="C396" s="35"/>
    </row>
    <row r="397">
      <c r="A397" s="35"/>
      <c r="B397" s="105"/>
      <c r="C397" s="35"/>
    </row>
    <row r="398">
      <c r="A398" s="35"/>
      <c r="B398" s="105"/>
      <c r="C398" s="35"/>
    </row>
    <row r="399">
      <c r="A399" s="35"/>
      <c r="B399" s="105"/>
      <c r="C399" s="35"/>
    </row>
    <row r="400">
      <c r="A400" s="35"/>
      <c r="B400" s="105"/>
      <c r="C400" s="35"/>
    </row>
    <row r="401">
      <c r="A401" s="35"/>
      <c r="B401" s="105"/>
      <c r="C401" s="35"/>
    </row>
    <row r="402">
      <c r="A402" s="35"/>
      <c r="B402" s="105"/>
      <c r="C402" s="35"/>
    </row>
    <row r="403">
      <c r="A403" s="35"/>
      <c r="B403" s="105"/>
      <c r="C403" s="35"/>
    </row>
    <row r="404">
      <c r="A404" s="35"/>
      <c r="B404" s="105"/>
      <c r="C404" s="35"/>
    </row>
    <row r="405">
      <c r="A405" s="35"/>
      <c r="B405" s="105"/>
      <c r="C405" s="35"/>
    </row>
    <row r="406">
      <c r="A406" s="35"/>
      <c r="B406" s="105"/>
      <c r="C406" s="35"/>
    </row>
    <row r="407">
      <c r="A407" s="35"/>
      <c r="B407" s="105"/>
      <c r="C407" s="35"/>
    </row>
    <row r="408">
      <c r="A408" s="35"/>
      <c r="B408" s="105"/>
      <c r="C408" s="35"/>
    </row>
    <row r="409">
      <c r="A409" s="35"/>
      <c r="B409" s="105"/>
      <c r="C409" s="35"/>
    </row>
    <row r="410">
      <c r="A410" s="35"/>
      <c r="B410" s="105"/>
      <c r="C410" s="35"/>
    </row>
    <row r="411">
      <c r="A411" s="35"/>
      <c r="B411" s="105"/>
      <c r="C411" s="35"/>
    </row>
    <row r="412">
      <c r="A412" s="35"/>
      <c r="B412" s="105"/>
      <c r="C412" s="35"/>
    </row>
    <row r="413">
      <c r="A413" s="35"/>
      <c r="B413" s="105"/>
      <c r="C413" s="35"/>
    </row>
    <row r="414">
      <c r="A414" s="35"/>
      <c r="B414" s="105"/>
      <c r="C414" s="35"/>
    </row>
    <row r="415">
      <c r="A415" s="35"/>
      <c r="B415" s="105"/>
      <c r="C415" s="35"/>
    </row>
    <row r="416">
      <c r="A416" s="35"/>
      <c r="B416" s="105"/>
      <c r="C416" s="35"/>
    </row>
    <row r="417">
      <c r="A417" s="35"/>
      <c r="B417" s="105"/>
      <c r="C417" s="35"/>
    </row>
    <row r="418">
      <c r="A418" s="35"/>
      <c r="B418" s="105"/>
      <c r="C418" s="35"/>
    </row>
    <row r="419">
      <c r="A419" s="35"/>
      <c r="B419" s="105"/>
      <c r="C419" s="35"/>
    </row>
    <row r="420">
      <c r="A420" s="35"/>
      <c r="B420" s="105"/>
      <c r="C420" s="35"/>
    </row>
    <row r="421">
      <c r="A421" s="35"/>
      <c r="B421" s="105"/>
      <c r="C421" s="35"/>
    </row>
    <row r="422">
      <c r="A422" s="35"/>
      <c r="B422" s="105"/>
      <c r="C422" s="35"/>
    </row>
    <row r="423">
      <c r="A423" s="35"/>
      <c r="B423" s="105"/>
      <c r="C423" s="35"/>
    </row>
    <row r="424">
      <c r="A424" s="35"/>
      <c r="B424" s="105"/>
      <c r="C424" s="35"/>
    </row>
    <row r="425">
      <c r="A425" s="35"/>
      <c r="B425" s="105"/>
      <c r="C425" s="35"/>
    </row>
    <row r="426">
      <c r="A426" s="35"/>
      <c r="B426" s="105"/>
      <c r="C426" s="35"/>
    </row>
    <row r="427">
      <c r="A427" s="35"/>
      <c r="B427" s="105"/>
      <c r="C427" s="35"/>
    </row>
    <row r="428">
      <c r="A428" s="35"/>
      <c r="B428" s="105"/>
      <c r="C428" s="35"/>
    </row>
    <row r="429">
      <c r="A429" s="35"/>
      <c r="B429" s="105"/>
      <c r="C429" s="35"/>
    </row>
    <row r="430">
      <c r="A430" s="35"/>
      <c r="B430" s="105"/>
      <c r="C430" s="35"/>
    </row>
    <row r="431">
      <c r="A431" s="35"/>
      <c r="B431" s="105"/>
      <c r="C431" s="35"/>
    </row>
    <row r="432">
      <c r="A432" s="35"/>
      <c r="B432" s="105"/>
      <c r="C432" s="35"/>
    </row>
    <row r="433">
      <c r="A433" s="35"/>
      <c r="B433" s="105"/>
      <c r="C433" s="35"/>
    </row>
    <row r="434">
      <c r="A434" s="35"/>
      <c r="B434" s="105"/>
      <c r="C434" s="35"/>
    </row>
    <row r="435">
      <c r="A435" s="35"/>
      <c r="B435" s="105"/>
      <c r="C435" s="35"/>
    </row>
    <row r="436">
      <c r="A436" s="35"/>
      <c r="B436" s="105"/>
      <c r="C436" s="35"/>
    </row>
    <row r="437">
      <c r="A437" s="35"/>
      <c r="B437" s="105"/>
      <c r="C437" s="35"/>
    </row>
    <row r="438">
      <c r="A438" s="35"/>
      <c r="B438" s="105"/>
      <c r="C438" s="35"/>
    </row>
    <row r="439">
      <c r="A439" s="35"/>
      <c r="B439" s="105"/>
      <c r="C439" s="35"/>
    </row>
    <row r="440">
      <c r="A440" s="35"/>
      <c r="B440" s="105"/>
      <c r="C440" s="35"/>
    </row>
    <row r="441">
      <c r="A441" s="35"/>
      <c r="B441" s="105"/>
      <c r="C441" s="35"/>
    </row>
    <row r="442">
      <c r="A442" s="35"/>
      <c r="B442" s="105"/>
      <c r="C442" s="35"/>
    </row>
    <row r="443">
      <c r="A443" s="35"/>
      <c r="B443" s="105"/>
      <c r="C443" s="35"/>
    </row>
    <row r="444">
      <c r="A444" s="35"/>
      <c r="B444" s="105"/>
      <c r="C444" s="35"/>
    </row>
    <row r="445">
      <c r="A445" s="35"/>
      <c r="B445" s="105"/>
      <c r="C445" s="35"/>
    </row>
    <row r="446">
      <c r="A446" s="35"/>
      <c r="B446" s="105"/>
      <c r="C446" s="35"/>
    </row>
    <row r="447">
      <c r="A447" s="35"/>
      <c r="B447" s="105"/>
      <c r="C447" s="35"/>
    </row>
    <row r="448">
      <c r="A448" s="35"/>
      <c r="B448" s="105"/>
      <c r="C448" s="35"/>
    </row>
    <row r="449">
      <c r="A449" s="35"/>
      <c r="B449" s="105"/>
      <c r="C449" s="35"/>
    </row>
    <row r="450">
      <c r="A450" s="35"/>
      <c r="B450" s="105"/>
      <c r="C450" s="35"/>
    </row>
    <row r="451">
      <c r="A451" s="35"/>
      <c r="B451" s="105"/>
      <c r="C451" s="35"/>
    </row>
    <row r="452">
      <c r="A452" s="35"/>
      <c r="B452" s="105"/>
      <c r="C452" s="35"/>
    </row>
    <row r="453">
      <c r="A453" s="35"/>
      <c r="B453" s="105"/>
      <c r="C453" s="35"/>
    </row>
    <row r="454">
      <c r="A454" s="35"/>
      <c r="B454" s="105"/>
      <c r="C454" s="35"/>
    </row>
    <row r="455">
      <c r="A455" s="35"/>
      <c r="B455" s="105"/>
      <c r="C455" s="35"/>
    </row>
    <row r="456">
      <c r="A456" s="35"/>
      <c r="B456" s="105"/>
      <c r="C456" s="35"/>
    </row>
    <row r="457">
      <c r="A457" s="35"/>
      <c r="B457" s="105"/>
      <c r="C457" s="35"/>
    </row>
    <row r="458">
      <c r="A458" s="35"/>
      <c r="B458" s="105"/>
      <c r="C458" s="35"/>
    </row>
    <row r="459">
      <c r="A459" s="35"/>
      <c r="B459" s="105"/>
      <c r="C459" s="35"/>
    </row>
    <row r="460">
      <c r="A460" s="35"/>
      <c r="B460" s="105"/>
      <c r="C460" s="35"/>
    </row>
    <row r="461">
      <c r="A461" s="35"/>
      <c r="B461" s="105"/>
      <c r="C461" s="35"/>
    </row>
    <row r="462">
      <c r="A462" s="35"/>
      <c r="B462" s="105"/>
      <c r="C462" s="35"/>
    </row>
    <row r="463">
      <c r="A463" s="35"/>
      <c r="B463" s="105"/>
      <c r="C463" s="35"/>
    </row>
    <row r="464">
      <c r="A464" s="35"/>
      <c r="B464" s="105"/>
      <c r="C464" s="35"/>
    </row>
    <row r="465">
      <c r="A465" s="35"/>
      <c r="B465" s="105"/>
      <c r="C465" s="35"/>
    </row>
    <row r="466">
      <c r="A466" s="35"/>
      <c r="B466" s="105"/>
      <c r="C466" s="35"/>
    </row>
    <row r="467">
      <c r="A467" s="35"/>
      <c r="B467" s="105"/>
      <c r="C467" s="35"/>
    </row>
    <row r="468">
      <c r="A468" s="35"/>
      <c r="B468" s="105"/>
      <c r="C468" s="35"/>
    </row>
    <row r="469">
      <c r="A469" s="35"/>
      <c r="B469" s="105"/>
      <c r="C469" s="35"/>
    </row>
    <row r="470">
      <c r="A470" s="35"/>
      <c r="B470" s="105"/>
      <c r="C470" s="35"/>
    </row>
    <row r="471">
      <c r="A471" s="35"/>
      <c r="B471" s="105"/>
      <c r="C471" s="35"/>
    </row>
    <row r="472">
      <c r="A472" s="35"/>
      <c r="B472" s="105"/>
      <c r="C472" s="35"/>
    </row>
    <row r="473">
      <c r="A473" s="35"/>
      <c r="B473" s="105"/>
      <c r="C473" s="35"/>
    </row>
    <row r="474">
      <c r="A474" s="35"/>
      <c r="B474" s="105"/>
      <c r="C474" s="35"/>
    </row>
    <row r="475">
      <c r="A475" s="35"/>
      <c r="B475" s="105"/>
      <c r="C475" s="35"/>
    </row>
    <row r="476">
      <c r="A476" s="35"/>
      <c r="B476" s="105"/>
      <c r="C476" s="35"/>
    </row>
    <row r="477">
      <c r="A477" s="35"/>
      <c r="B477" s="105"/>
      <c r="C477" s="35"/>
    </row>
    <row r="478">
      <c r="A478" s="35"/>
      <c r="B478" s="105"/>
      <c r="C478" s="35"/>
    </row>
    <row r="479">
      <c r="A479" s="35"/>
      <c r="B479" s="105"/>
      <c r="C479" s="35"/>
    </row>
    <row r="480">
      <c r="A480" s="35"/>
      <c r="B480" s="105"/>
      <c r="C480" s="35"/>
    </row>
    <row r="481">
      <c r="A481" s="35"/>
      <c r="B481" s="105"/>
      <c r="C481" s="35"/>
    </row>
    <row r="482">
      <c r="A482" s="35"/>
      <c r="B482" s="105"/>
      <c r="C482" s="35"/>
    </row>
    <row r="483">
      <c r="A483" s="35"/>
      <c r="B483" s="105"/>
      <c r="C483" s="35"/>
    </row>
    <row r="484">
      <c r="A484" s="35"/>
      <c r="B484" s="105"/>
      <c r="C484" s="35"/>
    </row>
    <row r="485">
      <c r="A485" s="35"/>
      <c r="B485" s="105"/>
      <c r="C485" s="35"/>
    </row>
    <row r="486">
      <c r="A486" s="35"/>
      <c r="B486" s="105"/>
      <c r="C486" s="35"/>
    </row>
    <row r="487">
      <c r="A487" s="35"/>
      <c r="B487" s="105"/>
      <c r="C487" s="35"/>
    </row>
    <row r="488">
      <c r="A488" s="35"/>
      <c r="B488" s="105"/>
      <c r="C488" s="35"/>
    </row>
    <row r="489">
      <c r="A489" s="35"/>
      <c r="B489" s="105"/>
      <c r="C489" s="35"/>
    </row>
    <row r="490">
      <c r="A490" s="35"/>
      <c r="B490" s="105"/>
      <c r="C490" s="35"/>
    </row>
    <row r="491">
      <c r="A491" s="35"/>
      <c r="B491" s="105"/>
      <c r="C491" s="35"/>
    </row>
    <row r="492">
      <c r="A492" s="35"/>
      <c r="B492" s="105"/>
      <c r="C492" s="35"/>
    </row>
    <row r="493">
      <c r="A493" s="35"/>
      <c r="B493" s="105"/>
      <c r="C493" s="35"/>
    </row>
    <row r="494">
      <c r="A494" s="35"/>
      <c r="B494" s="105"/>
      <c r="C494" s="35"/>
    </row>
    <row r="495">
      <c r="A495" s="35"/>
      <c r="B495" s="105"/>
      <c r="C495" s="35"/>
    </row>
    <row r="496">
      <c r="A496" s="35"/>
      <c r="B496" s="105"/>
      <c r="C496" s="35"/>
    </row>
    <row r="497">
      <c r="A497" s="35"/>
      <c r="B497" s="105"/>
      <c r="C497" s="35"/>
    </row>
    <row r="498">
      <c r="A498" s="35"/>
      <c r="B498" s="105"/>
      <c r="C498" s="35"/>
    </row>
    <row r="499">
      <c r="A499" s="35"/>
      <c r="B499" s="105"/>
      <c r="C499" s="35"/>
    </row>
    <row r="500">
      <c r="A500" s="35"/>
      <c r="B500" s="105"/>
      <c r="C500" s="35"/>
    </row>
    <row r="501">
      <c r="A501" s="35"/>
      <c r="B501" s="105"/>
      <c r="C501" s="35"/>
    </row>
    <row r="502">
      <c r="A502" s="35"/>
      <c r="B502" s="105"/>
      <c r="C502" s="35"/>
    </row>
    <row r="503">
      <c r="A503" s="35"/>
      <c r="B503" s="105"/>
      <c r="C503" s="35"/>
    </row>
    <row r="504">
      <c r="A504" s="35"/>
      <c r="B504" s="105"/>
      <c r="C504" s="35"/>
    </row>
    <row r="505">
      <c r="A505" s="35"/>
      <c r="B505" s="105"/>
      <c r="C505" s="35"/>
    </row>
    <row r="506">
      <c r="A506" s="35"/>
      <c r="B506" s="105"/>
      <c r="C506" s="35"/>
    </row>
    <row r="507">
      <c r="A507" s="35"/>
      <c r="B507" s="105"/>
      <c r="C507" s="35"/>
    </row>
    <row r="508">
      <c r="A508" s="35"/>
      <c r="B508" s="105"/>
      <c r="C508" s="35"/>
    </row>
    <row r="509">
      <c r="A509" s="35"/>
      <c r="B509" s="105"/>
      <c r="C509" s="35"/>
    </row>
    <row r="510">
      <c r="A510" s="35"/>
      <c r="B510" s="105"/>
      <c r="C510" s="35"/>
    </row>
    <row r="511">
      <c r="A511" s="35"/>
      <c r="B511" s="105"/>
      <c r="C511" s="35"/>
    </row>
    <row r="512">
      <c r="A512" s="35"/>
      <c r="B512" s="105"/>
      <c r="C512" s="35"/>
    </row>
    <row r="513">
      <c r="A513" s="35"/>
      <c r="B513" s="105"/>
      <c r="C513" s="35"/>
    </row>
    <row r="514">
      <c r="A514" s="35"/>
      <c r="B514" s="105"/>
      <c r="C514" s="35"/>
    </row>
    <row r="515">
      <c r="A515" s="35"/>
      <c r="B515" s="105"/>
      <c r="C515" s="35"/>
    </row>
    <row r="516">
      <c r="A516" s="35"/>
      <c r="B516" s="105"/>
      <c r="C516" s="35"/>
    </row>
    <row r="517">
      <c r="A517" s="35"/>
      <c r="B517" s="105"/>
      <c r="C517" s="35"/>
    </row>
    <row r="518">
      <c r="A518" s="35"/>
      <c r="B518" s="105"/>
      <c r="C518" s="35"/>
    </row>
    <row r="519">
      <c r="A519" s="35"/>
      <c r="B519" s="105"/>
      <c r="C519" s="35"/>
    </row>
    <row r="520">
      <c r="A520" s="35"/>
      <c r="B520" s="105"/>
      <c r="C520" s="35"/>
    </row>
    <row r="521">
      <c r="A521" s="35"/>
      <c r="B521" s="105"/>
      <c r="C521" s="35"/>
    </row>
    <row r="522">
      <c r="A522" s="35"/>
      <c r="B522" s="105"/>
      <c r="C522" s="35"/>
    </row>
    <row r="523">
      <c r="A523" s="35"/>
      <c r="B523" s="105"/>
      <c r="C523" s="35"/>
    </row>
    <row r="524">
      <c r="A524" s="35"/>
      <c r="B524" s="105"/>
      <c r="C524" s="35"/>
    </row>
    <row r="525">
      <c r="A525" s="35"/>
      <c r="B525" s="105"/>
      <c r="C525" s="35"/>
    </row>
    <row r="526">
      <c r="A526" s="35"/>
      <c r="B526" s="105"/>
      <c r="C526" s="35"/>
    </row>
    <row r="527">
      <c r="A527" s="35"/>
      <c r="B527" s="105"/>
      <c r="C527" s="35"/>
    </row>
    <row r="528">
      <c r="A528" s="35"/>
      <c r="B528" s="105"/>
      <c r="C528" s="35"/>
    </row>
    <row r="529">
      <c r="A529" s="35"/>
      <c r="B529" s="105"/>
      <c r="C529" s="35"/>
    </row>
    <row r="530">
      <c r="A530" s="35"/>
      <c r="B530" s="105"/>
      <c r="C530" s="35"/>
    </row>
    <row r="531">
      <c r="A531" s="35"/>
      <c r="B531" s="105"/>
      <c r="C531" s="35"/>
    </row>
    <row r="532">
      <c r="A532" s="35"/>
      <c r="B532" s="105"/>
      <c r="C532" s="35"/>
    </row>
    <row r="533">
      <c r="A533" s="35"/>
      <c r="B533" s="105"/>
      <c r="C533" s="35"/>
    </row>
    <row r="534">
      <c r="A534" s="35"/>
      <c r="B534" s="105"/>
      <c r="C534" s="35"/>
    </row>
    <row r="535">
      <c r="A535" s="35"/>
      <c r="B535" s="105"/>
      <c r="C535" s="35"/>
    </row>
    <row r="536">
      <c r="A536" s="35"/>
      <c r="B536" s="105"/>
      <c r="C536" s="35"/>
    </row>
    <row r="537">
      <c r="A537" s="35"/>
      <c r="B537" s="105"/>
      <c r="C537" s="35"/>
    </row>
    <row r="538">
      <c r="A538" s="35"/>
      <c r="B538" s="105"/>
      <c r="C538" s="35"/>
    </row>
    <row r="539">
      <c r="A539" s="35"/>
      <c r="B539" s="105"/>
      <c r="C539" s="35"/>
    </row>
    <row r="540">
      <c r="A540" s="35"/>
      <c r="B540" s="105"/>
      <c r="C540" s="35"/>
    </row>
    <row r="541">
      <c r="A541" s="35"/>
      <c r="B541" s="105"/>
      <c r="C541" s="35"/>
    </row>
    <row r="542">
      <c r="A542" s="35"/>
      <c r="B542" s="105"/>
      <c r="C542" s="35"/>
    </row>
    <row r="543">
      <c r="A543" s="35"/>
      <c r="B543" s="105"/>
      <c r="C543" s="35"/>
    </row>
    <row r="544">
      <c r="A544" s="35"/>
      <c r="B544" s="105"/>
      <c r="C544" s="35"/>
    </row>
    <row r="545">
      <c r="A545" s="35"/>
      <c r="B545" s="105"/>
      <c r="C545" s="35"/>
    </row>
    <row r="546">
      <c r="A546" s="35"/>
      <c r="B546" s="105"/>
      <c r="C546" s="35"/>
    </row>
    <row r="547">
      <c r="A547" s="35"/>
      <c r="B547" s="105"/>
      <c r="C547" s="35"/>
    </row>
    <row r="548">
      <c r="A548" s="35"/>
      <c r="B548" s="105"/>
      <c r="C548" s="35"/>
    </row>
    <row r="549">
      <c r="A549" s="35"/>
      <c r="B549" s="105"/>
      <c r="C549" s="35"/>
    </row>
    <row r="550">
      <c r="A550" s="35"/>
      <c r="B550" s="105"/>
      <c r="C550" s="35"/>
    </row>
    <row r="551">
      <c r="A551" s="35"/>
      <c r="B551" s="105"/>
      <c r="C551" s="35"/>
    </row>
    <row r="552">
      <c r="A552" s="35"/>
      <c r="B552" s="105"/>
      <c r="C552" s="35"/>
    </row>
    <row r="553">
      <c r="A553" s="35"/>
      <c r="B553" s="105"/>
      <c r="C553" s="35"/>
    </row>
    <row r="554">
      <c r="A554" s="35"/>
      <c r="B554" s="105"/>
      <c r="C554" s="35"/>
    </row>
    <row r="555">
      <c r="A555" s="35"/>
      <c r="B555" s="105"/>
      <c r="C555" s="35"/>
    </row>
    <row r="556">
      <c r="A556" s="35"/>
      <c r="B556" s="105"/>
      <c r="C556" s="35"/>
    </row>
    <row r="557">
      <c r="A557" s="35"/>
      <c r="B557" s="105"/>
      <c r="C557" s="35"/>
    </row>
    <row r="558">
      <c r="A558" s="35"/>
      <c r="B558" s="105"/>
      <c r="C558" s="35"/>
    </row>
    <row r="559">
      <c r="A559" s="35"/>
      <c r="B559" s="105"/>
      <c r="C559" s="35"/>
    </row>
    <row r="560">
      <c r="A560" s="35"/>
      <c r="B560" s="105"/>
      <c r="C560" s="35"/>
    </row>
    <row r="561">
      <c r="A561" s="35"/>
      <c r="B561" s="105"/>
      <c r="C561" s="35"/>
    </row>
    <row r="562">
      <c r="A562" s="35"/>
      <c r="B562" s="105"/>
      <c r="C562" s="35"/>
    </row>
    <row r="563">
      <c r="A563" s="35"/>
      <c r="B563" s="105"/>
      <c r="C563" s="35"/>
    </row>
    <row r="564">
      <c r="A564" s="35"/>
      <c r="B564" s="105"/>
      <c r="C564" s="35"/>
    </row>
    <row r="565">
      <c r="A565" s="35"/>
      <c r="B565" s="105"/>
      <c r="C565" s="35"/>
    </row>
    <row r="566">
      <c r="A566" s="35"/>
      <c r="B566" s="105"/>
      <c r="C566" s="35"/>
    </row>
    <row r="567">
      <c r="A567" s="35"/>
      <c r="B567" s="105"/>
      <c r="C567" s="35"/>
    </row>
    <row r="568">
      <c r="A568" s="35"/>
      <c r="B568" s="105"/>
      <c r="C568" s="35"/>
    </row>
    <row r="569">
      <c r="A569" s="35"/>
      <c r="B569" s="105"/>
      <c r="C569" s="35"/>
    </row>
    <row r="570">
      <c r="A570" s="35"/>
      <c r="B570" s="105"/>
      <c r="C570" s="35"/>
    </row>
    <row r="571">
      <c r="A571" s="35"/>
      <c r="B571" s="105"/>
      <c r="C571" s="35"/>
    </row>
    <row r="572">
      <c r="A572" s="35"/>
      <c r="B572" s="105"/>
      <c r="C572" s="35"/>
    </row>
    <row r="573">
      <c r="A573" s="35"/>
      <c r="B573" s="105"/>
      <c r="C573" s="35"/>
    </row>
    <row r="574">
      <c r="A574" s="35"/>
      <c r="B574" s="105"/>
      <c r="C574" s="35"/>
    </row>
    <row r="575">
      <c r="A575" s="35"/>
      <c r="B575" s="105"/>
      <c r="C575" s="35"/>
    </row>
    <row r="576">
      <c r="A576" s="35"/>
      <c r="B576" s="105"/>
      <c r="C576" s="35"/>
    </row>
    <row r="577">
      <c r="A577" s="35"/>
      <c r="B577" s="105"/>
      <c r="C577" s="35"/>
    </row>
    <row r="578">
      <c r="A578" s="35"/>
      <c r="B578" s="105"/>
      <c r="C578" s="35"/>
    </row>
    <row r="579">
      <c r="A579" s="35"/>
      <c r="B579" s="105"/>
      <c r="C579" s="35"/>
    </row>
    <row r="580">
      <c r="A580" s="35"/>
      <c r="B580" s="105"/>
      <c r="C580" s="35"/>
    </row>
    <row r="581">
      <c r="A581" s="35"/>
      <c r="B581" s="105"/>
      <c r="C581" s="35"/>
    </row>
    <row r="582">
      <c r="A582" s="35"/>
      <c r="B582" s="105"/>
      <c r="C582" s="35"/>
    </row>
    <row r="583">
      <c r="A583" s="35"/>
      <c r="B583" s="105"/>
      <c r="C583" s="35"/>
    </row>
    <row r="584">
      <c r="A584" s="35"/>
      <c r="B584" s="105"/>
      <c r="C584" s="35"/>
    </row>
    <row r="585">
      <c r="A585" s="35"/>
      <c r="B585" s="105"/>
      <c r="C585" s="35"/>
    </row>
    <row r="586">
      <c r="A586" s="35"/>
      <c r="B586" s="105"/>
      <c r="C586" s="35"/>
    </row>
    <row r="587">
      <c r="A587" s="35"/>
      <c r="B587" s="105"/>
      <c r="C587" s="35"/>
    </row>
    <row r="588">
      <c r="A588" s="35"/>
      <c r="B588" s="105"/>
      <c r="C588" s="35"/>
    </row>
    <row r="589">
      <c r="A589" s="35"/>
      <c r="B589" s="105"/>
      <c r="C589" s="35"/>
    </row>
    <row r="590">
      <c r="A590" s="35"/>
      <c r="B590" s="105"/>
      <c r="C590" s="35"/>
    </row>
    <row r="591">
      <c r="A591" s="35"/>
      <c r="B591" s="105"/>
      <c r="C591" s="35"/>
    </row>
    <row r="592">
      <c r="A592" s="35"/>
      <c r="B592" s="105"/>
      <c r="C592" s="35"/>
    </row>
    <row r="593">
      <c r="A593" s="35"/>
      <c r="B593" s="105"/>
      <c r="C593" s="35"/>
    </row>
    <row r="594">
      <c r="A594" s="35"/>
      <c r="B594" s="105"/>
      <c r="C594" s="35"/>
    </row>
    <row r="595">
      <c r="A595" s="35"/>
      <c r="B595" s="105"/>
      <c r="C595" s="35"/>
    </row>
    <row r="596">
      <c r="A596" s="35"/>
      <c r="B596" s="105"/>
      <c r="C596" s="35"/>
    </row>
    <row r="597">
      <c r="A597" s="35"/>
      <c r="B597" s="105"/>
      <c r="C597" s="35"/>
    </row>
    <row r="598">
      <c r="A598" s="35"/>
      <c r="B598" s="105"/>
      <c r="C598" s="35"/>
    </row>
    <row r="599">
      <c r="A599" s="35"/>
      <c r="B599" s="105"/>
      <c r="C599" s="35"/>
    </row>
    <row r="600">
      <c r="A600" s="35"/>
      <c r="B600" s="105"/>
      <c r="C600" s="35"/>
    </row>
    <row r="601">
      <c r="A601" s="35"/>
      <c r="B601" s="105"/>
      <c r="C601" s="35"/>
    </row>
    <row r="602">
      <c r="A602" s="35"/>
      <c r="B602" s="105"/>
      <c r="C602" s="35"/>
    </row>
    <row r="603">
      <c r="A603" s="35"/>
      <c r="B603" s="105"/>
      <c r="C603" s="35"/>
    </row>
    <row r="604">
      <c r="A604" s="35"/>
      <c r="B604" s="105"/>
      <c r="C604" s="35"/>
    </row>
    <row r="605">
      <c r="A605" s="35"/>
      <c r="B605" s="105"/>
      <c r="C605" s="35"/>
    </row>
    <row r="606">
      <c r="A606" s="35"/>
      <c r="B606" s="105"/>
      <c r="C606" s="35"/>
    </row>
    <row r="607">
      <c r="A607" s="35"/>
      <c r="B607" s="105"/>
      <c r="C607" s="35"/>
    </row>
    <row r="608">
      <c r="A608" s="35"/>
      <c r="B608" s="105"/>
      <c r="C608" s="35"/>
    </row>
    <row r="609">
      <c r="A609" s="35"/>
      <c r="B609" s="105"/>
      <c r="C609" s="35"/>
    </row>
    <row r="610">
      <c r="A610" s="35"/>
      <c r="B610" s="105"/>
      <c r="C610" s="35"/>
    </row>
    <row r="611">
      <c r="A611" s="35"/>
      <c r="B611" s="105"/>
      <c r="C611" s="35"/>
    </row>
    <row r="612">
      <c r="A612" s="35"/>
      <c r="B612" s="105"/>
      <c r="C612" s="35"/>
    </row>
    <row r="613">
      <c r="A613" s="35"/>
      <c r="B613" s="105"/>
      <c r="C613" s="35"/>
    </row>
    <row r="614">
      <c r="A614" s="35"/>
      <c r="B614" s="105"/>
      <c r="C614" s="35"/>
    </row>
    <row r="615">
      <c r="A615" s="35"/>
      <c r="B615" s="105"/>
      <c r="C615" s="35"/>
    </row>
    <row r="616">
      <c r="A616" s="35"/>
      <c r="B616" s="105"/>
      <c r="C616" s="35"/>
    </row>
    <row r="617">
      <c r="A617" s="35"/>
      <c r="B617" s="105"/>
      <c r="C617" s="35"/>
    </row>
    <row r="618">
      <c r="A618" s="35"/>
      <c r="B618" s="105"/>
      <c r="C618" s="35"/>
    </row>
    <row r="619">
      <c r="A619" s="35"/>
      <c r="B619" s="105"/>
      <c r="C619" s="35"/>
    </row>
    <row r="620">
      <c r="A620" s="35"/>
      <c r="B620" s="105"/>
      <c r="C620" s="35"/>
    </row>
    <row r="621">
      <c r="A621" s="35"/>
      <c r="B621" s="105"/>
      <c r="C621" s="35"/>
    </row>
    <row r="622">
      <c r="A622" s="35"/>
      <c r="B622" s="105"/>
      <c r="C622" s="35"/>
    </row>
    <row r="623">
      <c r="A623" s="35"/>
      <c r="B623" s="105"/>
      <c r="C623" s="35"/>
    </row>
    <row r="624">
      <c r="A624" s="35"/>
      <c r="B624" s="105"/>
      <c r="C624" s="35"/>
    </row>
    <row r="625">
      <c r="A625" s="35"/>
      <c r="B625" s="105"/>
      <c r="C625" s="35"/>
    </row>
    <row r="626">
      <c r="A626" s="35"/>
      <c r="B626" s="105"/>
      <c r="C626" s="35"/>
    </row>
    <row r="627">
      <c r="A627" s="35"/>
      <c r="B627" s="105"/>
      <c r="C627" s="35"/>
    </row>
    <row r="628">
      <c r="A628" s="35"/>
      <c r="B628" s="105"/>
      <c r="C628" s="35"/>
    </row>
    <row r="629">
      <c r="A629" s="35"/>
      <c r="B629" s="105"/>
      <c r="C629" s="35"/>
    </row>
    <row r="630">
      <c r="A630" s="35"/>
      <c r="B630" s="105"/>
      <c r="C630" s="35"/>
    </row>
    <row r="631">
      <c r="A631" s="35"/>
      <c r="B631" s="105"/>
      <c r="C631" s="35"/>
    </row>
    <row r="632">
      <c r="A632" s="35"/>
      <c r="B632" s="105"/>
      <c r="C632" s="35"/>
    </row>
    <row r="633">
      <c r="A633" s="35"/>
      <c r="B633" s="105"/>
      <c r="C633" s="35"/>
    </row>
    <row r="634">
      <c r="A634" s="35"/>
      <c r="B634" s="105"/>
      <c r="C634" s="35"/>
    </row>
    <row r="635">
      <c r="A635" s="35"/>
      <c r="B635" s="105"/>
      <c r="C635" s="35"/>
    </row>
    <row r="636">
      <c r="A636" s="35"/>
      <c r="B636" s="105"/>
      <c r="C636" s="35"/>
    </row>
    <row r="637">
      <c r="A637" s="35"/>
      <c r="B637" s="105"/>
      <c r="C637" s="35"/>
    </row>
    <row r="638">
      <c r="A638" s="35"/>
      <c r="B638" s="105"/>
      <c r="C638" s="35"/>
    </row>
    <row r="639">
      <c r="A639" s="35"/>
      <c r="B639" s="105"/>
      <c r="C639" s="35"/>
    </row>
    <row r="640">
      <c r="A640" s="35"/>
      <c r="B640" s="105"/>
      <c r="C640" s="35"/>
    </row>
    <row r="641">
      <c r="A641" s="35"/>
      <c r="B641" s="105"/>
      <c r="C641" s="35"/>
    </row>
    <row r="642">
      <c r="A642" s="35"/>
      <c r="B642" s="105"/>
      <c r="C642" s="35"/>
    </row>
    <row r="643">
      <c r="A643" s="35"/>
      <c r="B643" s="105"/>
      <c r="C643" s="35"/>
    </row>
    <row r="644">
      <c r="A644" s="35"/>
      <c r="B644" s="105"/>
      <c r="C644" s="35"/>
    </row>
    <row r="645">
      <c r="A645" s="35"/>
      <c r="B645" s="105"/>
      <c r="C645" s="35"/>
    </row>
    <row r="646">
      <c r="A646" s="35"/>
      <c r="B646" s="105"/>
      <c r="C646" s="35"/>
    </row>
    <row r="647">
      <c r="A647" s="35"/>
      <c r="B647" s="105"/>
      <c r="C647" s="35"/>
    </row>
    <row r="648">
      <c r="A648" s="35"/>
      <c r="B648" s="105"/>
      <c r="C648" s="35"/>
    </row>
    <row r="649">
      <c r="A649" s="35"/>
      <c r="B649" s="105"/>
      <c r="C649" s="35"/>
    </row>
    <row r="650">
      <c r="A650" s="35"/>
      <c r="B650" s="105"/>
      <c r="C650" s="35"/>
    </row>
    <row r="651">
      <c r="A651" s="35"/>
      <c r="B651" s="105"/>
      <c r="C651" s="35"/>
    </row>
    <row r="652">
      <c r="A652" s="35"/>
      <c r="B652" s="105"/>
      <c r="C652" s="35"/>
    </row>
    <row r="653">
      <c r="A653" s="35"/>
      <c r="B653" s="105"/>
      <c r="C653" s="35"/>
    </row>
    <row r="654">
      <c r="A654" s="35"/>
      <c r="B654" s="105"/>
      <c r="C654" s="35"/>
    </row>
    <row r="655">
      <c r="A655" s="35"/>
      <c r="B655" s="105"/>
      <c r="C655" s="35"/>
    </row>
    <row r="656">
      <c r="A656" s="35"/>
      <c r="B656" s="105"/>
      <c r="C656" s="35"/>
    </row>
    <row r="657">
      <c r="A657" s="35"/>
      <c r="B657" s="105"/>
      <c r="C657" s="35"/>
    </row>
    <row r="658">
      <c r="A658" s="35"/>
      <c r="B658" s="105"/>
      <c r="C658" s="35"/>
    </row>
    <row r="659">
      <c r="A659" s="35"/>
      <c r="B659" s="105"/>
      <c r="C659" s="35"/>
    </row>
    <row r="660">
      <c r="A660" s="35"/>
      <c r="B660" s="105"/>
      <c r="C660" s="35"/>
    </row>
    <row r="661">
      <c r="A661" s="35"/>
      <c r="B661" s="105"/>
      <c r="C661" s="35"/>
    </row>
    <row r="662">
      <c r="A662" s="35"/>
      <c r="B662" s="105"/>
      <c r="C662" s="35"/>
    </row>
    <row r="663">
      <c r="A663" s="35"/>
      <c r="B663" s="105"/>
      <c r="C663" s="35"/>
    </row>
    <row r="664">
      <c r="A664" s="35"/>
      <c r="B664" s="105"/>
      <c r="C664" s="35"/>
    </row>
    <row r="665">
      <c r="A665" s="35"/>
      <c r="B665" s="105"/>
      <c r="C665" s="35"/>
    </row>
    <row r="666">
      <c r="A666" s="35"/>
      <c r="B666" s="105"/>
      <c r="C666" s="35"/>
    </row>
    <row r="667">
      <c r="A667" s="35"/>
      <c r="B667" s="105"/>
      <c r="C667" s="35"/>
    </row>
    <row r="668">
      <c r="A668" s="35"/>
      <c r="B668" s="105"/>
      <c r="C668" s="35"/>
    </row>
    <row r="669">
      <c r="A669" s="35"/>
      <c r="B669" s="105"/>
      <c r="C669" s="35"/>
    </row>
    <row r="670">
      <c r="A670" s="35"/>
      <c r="B670" s="105"/>
      <c r="C670" s="35"/>
    </row>
    <row r="671">
      <c r="A671" s="35"/>
      <c r="B671" s="105"/>
      <c r="C671" s="35"/>
    </row>
    <row r="672">
      <c r="A672" s="35"/>
      <c r="B672" s="105"/>
      <c r="C672" s="35"/>
    </row>
    <row r="673">
      <c r="A673" s="35"/>
      <c r="B673" s="105"/>
      <c r="C673" s="35"/>
    </row>
    <row r="674">
      <c r="A674" s="35"/>
      <c r="B674" s="105"/>
      <c r="C674" s="35"/>
    </row>
    <row r="675">
      <c r="A675" s="35"/>
      <c r="B675" s="105"/>
      <c r="C675" s="35"/>
    </row>
    <row r="676">
      <c r="A676" s="35"/>
      <c r="B676" s="105"/>
      <c r="C676" s="35"/>
    </row>
    <row r="677">
      <c r="A677" s="35"/>
      <c r="B677" s="105"/>
      <c r="C677" s="35"/>
    </row>
    <row r="678">
      <c r="A678" s="35"/>
      <c r="B678" s="105"/>
      <c r="C678" s="35"/>
    </row>
    <row r="679">
      <c r="A679" s="35"/>
      <c r="B679" s="105"/>
      <c r="C679" s="35"/>
    </row>
    <row r="680">
      <c r="A680" s="35"/>
      <c r="B680" s="105"/>
      <c r="C680" s="35"/>
    </row>
    <row r="681">
      <c r="A681" s="35"/>
      <c r="B681" s="105"/>
      <c r="C681" s="35"/>
    </row>
    <row r="682">
      <c r="A682" s="35"/>
      <c r="B682" s="105"/>
      <c r="C682" s="35"/>
    </row>
    <row r="683">
      <c r="A683" s="35"/>
      <c r="B683" s="105"/>
      <c r="C683" s="35"/>
    </row>
    <row r="684">
      <c r="A684" s="35"/>
      <c r="B684" s="105"/>
      <c r="C684" s="35"/>
    </row>
    <row r="685">
      <c r="A685" s="35"/>
      <c r="B685" s="105"/>
      <c r="C685" s="35"/>
    </row>
    <row r="686">
      <c r="A686" s="35"/>
      <c r="B686" s="105"/>
      <c r="C686" s="35"/>
    </row>
    <row r="687">
      <c r="A687" s="35"/>
      <c r="B687" s="105"/>
      <c r="C687" s="35"/>
    </row>
    <row r="688">
      <c r="A688" s="35"/>
      <c r="B688" s="105"/>
      <c r="C688" s="35"/>
    </row>
    <row r="689">
      <c r="A689" s="35"/>
      <c r="B689" s="105"/>
      <c r="C689" s="35"/>
    </row>
    <row r="690">
      <c r="A690" s="35"/>
      <c r="B690" s="105"/>
      <c r="C690" s="35"/>
    </row>
    <row r="691">
      <c r="A691" s="35"/>
      <c r="B691" s="105"/>
      <c r="C691" s="35"/>
    </row>
    <row r="692">
      <c r="A692" s="35"/>
      <c r="B692" s="105"/>
      <c r="C692" s="35"/>
    </row>
    <row r="693">
      <c r="A693" s="35"/>
      <c r="B693" s="105"/>
      <c r="C693" s="35"/>
    </row>
    <row r="694">
      <c r="A694" s="35"/>
      <c r="B694" s="105"/>
      <c r="C694" s="35"/>
    </row>
    <row r="695">
      <c r="A695" s="35"/>
      <c r="B695" s="105"/>
      <c r="C695" s="35"/>
    </row>
    <row r="696">
      <c r="A696" s="35"/>
      <c r="B696" s="105"/>
      <c r="C696" s="35"/>
    </row>
    <row r="697">
      <c r="A697" s="35"/>
      <c r="B697" s="105"/>
      <c r="C697" s="35"/>
    </row>
    <row r="698">
      <c r="A698" s="35"/>
      <c r="B698" s="105"/>
      <c r="C698" s="35"/>
    </row>
    <row r="699">
      <c r="A699" s="35"/>
      <c r="B699" s="105"/>
      <c r="C699" s="35"/>
    </row>
    <row r="700">
      <c r="A700" s="35"/>
      <c r="B700" s="105"/>
      <c r="C700" s="35"/>
    </row>
    <row r="701">
      <c r="A701" s="35"/>
      <c r="B701" s="105"/>
      <c r="C701" s="35"/>
    </row>
    <row r="702">
      <c r="A702" s="35"/>
      <c r="B702" s="105"/>
      <c r="C702" s="35"/>
    </row>
    <row r="703">
      <c r="A703" s="35"/>
      <c r="B703" s="105"/>
      <c r="C703" s="35"/>
    </row>
    <row r="704">
      <c r="A704" s="35"/>
      <c r="B704" s="105"/>
      <c r="C704" s="35"/>
    </row>
    <row r="705">
      <c r="A705" s="35"/>
      <c r="B705" s="105"/>
      <c r="C705" s="35"/>
    </row>
    <row r="706">
      <c r="A706" s="35"/>
      <c r="B706" s="105"/>
      <c r="C706" s="35"/>
    </row>
    <row r="707">
      <c r="A707" s="35"/>
      <c r="B707" s="105"/>
      <c r="C707" s="35"/>
    </row>
    <row r="708">
      <c r="A708" s="35"/>
      <c r="B708" s="105"/>
      <c r="C708" s="35"/>
    </row>
    <row r="709">
      <c r="A709" s="35"/>
      <c r="B709" s="105"/>
      <c r="C709" s="35"/>
    </row>
    <row r="710">
      <c r="A710" s="35"/>
      <c r="B710" s="105"/>
      <c r="C710" s="35"/>
    </row>
    <row r="711">
      <c r="A711" s="35"/>
      <c r="B711" s="105"/>
      <c r="C711" s="35"/>
    </row>
    <row r="712">
      <c r="A712" s="35"/>
      <c r="B712" s="105"/>
      <c r="C712" s="35"/>
    </row>
    <row r="713">
      <c r="A713" s="35"/>
      <c r="B713" s="105"/>
      <c r="C713" s="35"/>
    </row>
    <row r="714">
      <c r="A714" s="35"/>
      <c r="B714" s="105"/>
      <c r="C714" s="35"/>
    </row>
    <row r="715">
      <c r="A715" s="35"/>
      <c r="B715" s="105"/>
      <c r="C715" s="35"/>
    </row>
    <row r="716">
      <c r="A716" s="35"/>
      <c r="B716" s="105"/>
      <c r="C716" s="35"/>
    </row>
    <row r="717">
      <c r="A717" s="35"/>
      <c r="B717" s="105"/>
      <c r="C717" s="35"/>
    </row>
    <row r="718">
      <c r="A718" s="35"/>
      <c r="B718" s="105"/>
      <c r="C718" s="35"/>
    </row>
    <row r="719">
      <c r="A719" s="35"/>
      <c r="B719" s="105"/>
      <c r="C719" s="35"/>
    </row>
    <row r="720">
      <c r="A720" s="35"/>
      <c r="B720" s="105"/>
      <c r="C720" s="35"/>
    </row>
    <row r="721">
      <c r="A721" s="35"/>
      <c r="B721" s="105"/>
      <c r="C721" s="35"/>
    </row>
    <row r="722">
      <c r="A722" s="35"/>
      <c r="B722" s="105"/>
      <c r="C722" s="35"/>
    </row>
    <row r="723">
      <c r="A723" s="35"/>
      <c r="B723" s="105"/>
      <c r="C723" s="35"/>
    </row>
    <row r="724">
      <c r="A724" s="35"/>
      <c r="B724" s="105"/>
      <c r="C724" s="35"/>
    </row>
    <row r="725">
      <c r="A725" s="35"/>
      <c r="B725" s="105"/>
      <c r="C725" s="35"/>
    </row>
    <row r="726">
      <c r="A726" s="35"/>
      <c r="B726" s="105"/>
      <c r="C726" s="35"/>
    </row>
    <row r="727">
      <c r="A727" s="35"/>
      <c r="B727" s="105"/>
      <c r="C727" s="35"/>
    </row>
    <row r="728">
      <c r="A728" s="35"/>
      <c r="B728" s="105"/>
      <c r="C728" s="35"/>
    </row>
    <row r="729">
      <c r="A729" s="35"/>
      <c r="B729" s="105"/>
      <c r="C729" s="35"/>
    </row>
    <row r="730">
      <c r="A730" s="35"/>
      <c r="B730" s="105"/>
      <c r="C730" s="35"/>
    </row>
    <row r="731">
      <c r="A731" s="35"/>
      <c r="B731" s="105"/>
      <c r="C731" s="35"/>
    </row>
    <row r="732">
      <c r="A732" s="35"/>
      <c r="B732" s="105"/>
      <c r="C732" s="35"/>
    </row>
    <row r="733">
      <c r="A733" s="35"/>
      <c r="B733" s="105"/>
      <c r="C733" s="35"/>
    </row>
    <row r="734">
      <c r="A734" s="35"/>
      <c r="B734" s="105"/>
      <c r="C734" s="35"/>
    </row>
    <row r="735">
      <c r="A735" s="35"/>
      <c r="B735" s="105"/>
      <c r="C735" s="35"/>
    </row>
    <row r="736">
      <c r="A736" s="35"/>
      <c r="B736" s="105"/>
      <c r="C736" s="35"/>
    </row>
    <row r="737">
      <c r="A737" s="35"/>
      <c r="B737" s="105"/>
      <c r="C737" s="35"/>
    </row>
    <row r="738">
      <c r="A738" s="35"/>
      <c r="B738" s="105"/>
      <c r="C738" s="35"/>
    </row>
    <row r="739">
      <c r="A739" s="35"/>
      <c r="B739" s="105"/>
      <c r="C739" s="35"/>
    </row>
    <row r="740">
      <c r="A740" s="35"/>
      <c r="B740" s="105"/>
      <c r="C740" s="35"/>
    </row>
    <row r="741">
      <c r="A741" s="35"/>
      <c r="B741" s="105"/>
      <c r="C741" s="35"/>
    </row>
    <row r="742">
      <c r="A742" s="35"/>
      <c r="B742" s="105"/>
      <c r="C742" s="35"/>
    </row>
    <row r="743">
      <c r="A743" s="35"/>
      <c r="B743" s="105"/>
      <c r="C743" s="35"/>
    </row>
    <row r="744">
      <c r="A744" s="35"/>
      <c r="B744" s="105"/>
      <c r="C744" s="35"/>
    </row>
    <row r="745">
      <c r="A745" s="35"/>
      <c r="B745" s="105"/>
      <c r="C745" s="35"/>
    </row>
    <row r="746">
      <c r="A746" s="35"/>
      <c r="B746" s="105"/>
      <c r="C746" s="35"/>
    </row>
    <row r="747">
      <c r="A747" s="35"/>
      <c r="B747" s="105"/>
      <c r="C747" s="35"/>
    </row>
    <row r="748">
      <c r="A748" s="35"/>
      <c r="B748" s="105"/>
      <c r="C748" s="35"/>
    </row>
    <row r="749">
      <c r="A749" s="35"/>
      <c r="B749" s="105"/>
      <c r="C749" s="35"/>
    </row>
    <row r="750">
      <c r="A750" s="35"/>
      <c r="B750" s="105"/>
      <c r="C750" s="35"/>
    </row>
    <row r="751">
      <c r="A751" s="35"/>
      <c r="B751" s="105"/>
      <c r="C751" s="35"/>
    </row>
    <row r="752">
      <c r="A752" s="35"/>
      <c r="B752" s="105"/>
      <c r="C752" s="35"/>
    </row>
    <row r="753">
      <c r="A753" s="35"/>
      <c r="B753" s="105"/>
      <c r="C753" s="35"/>
    </row>
    <row r="754">
      <c r="A754" s="35"/>
      <c r="B754" s="105"/>
      <c r="C754" s="35"/>
    </row>
    <row r="755">
      <c r="A755" s="35"/>
      <c r="B755" s="105"/>
      <c r="C755" s="35"/>
    </row>
    <row r="756">
      <c r="A756" s="35"/>
      <c r="B756" s="105"/>
      <c r="C756" s="35"/>
    </row>
    <row r="757">
      <c r="A757" s="35"/>
      <c r="B757" s="105"/>
      <c r="C757" s="35"/>
    </row>
    <row r="758">
      <c r="A758" s="35"/>
      <c r="B758" s="105"/>
      <c r="C758" s="35"/>
    </row>
    <row r="759">
      <c r="A759" s="35"/>
      <c r="B759" s="105"/>
      <c r="C759" s="35"/>
    </row>
    <row r="760">
      <c r="A760" s="35"/>
      <c r="B760" s="105"/>
      <c r="C760" s="35"/>
    </row>
    <row r="761">
      <c r="A761" s="35"/>
      <c r="B761" s="105"/>
      <c r="C761" s="35"/>
    </row>
    <row r="762">
      <c r="A762" s="35"/>
      <c r="B762" s="105"/>
      <c r="C762" s="35"/>
    </row>
    <row r="763">
      <c r="A763" s="35"/>
      <c r="B763" s="105"/>
      <c r="C763" s="35"/>
    </row>
    <row r="764">
      <c r="A764" s="35"/>
      <c r="B764" s="105"/>
      <c r="C764" s="35"/>
    </row>
    <row r="765">
      <c r="A765" s="35"/>
      <c r="B765" s="105"/>
      <c r="C765" s="35"/>
    </row>
    <row r="766">
      <c r="A766" s="35"/>
      <c r="B766" s="105"/>
      <c r="C766" s="35"/>
    </row>
    <row r="767">
      <c r="A767" s="35"/>
      <c r="B767" s="105"/>
      <c r="C767" s="35"/>
    </row>
    <row r="768">
      <c r="A768" s="35"/>
      <c r="B768" s="105"/>
      <c r="C768" s="35"/>
    </row>
    <row r="769">
      <c r="A769" s="35"/>
      <c r="B769" s="105"/>
      <c r="C769" s="35"/>
    </row>
    <row r="770">
      <c r="A770" s="35"/>
      <c r="B770" s="105"/>
      <c r="C770" s="35"/>
    </row>
    <row r="771">
      <c r="A771" s="35"/>
      <c r="B771" s="105"/>
      <c r="C771" s="35"/>
    </row>
    <row r="772">
      <c r="A772" s="35"/>
      <c r="B772" s="105"/>
      <c r="C772" s="35"/>
    </row>
    <row r="773">
      <c r="A773" s="35"/>
      <c r="B773" s="105"/>
      <c r="C773" s="35"/>
    </row>
    <row r="774">
      <c r="A774" s="35"/>
      <c r="B774" s="105"/>
      <c r="C774" s="35"/>
    </row>
    <row r="775">
      <c r="A775" s="35"/>
      <c r="B775" s="105"/>
      <c r="C775" s="35"/>
    </row>
    <row r="776">
      <c r="A776" s="35"/>
      <c r="B776" s="105"/>
      <c r="C776" s="35"/>
    </row>
    <row r="777">
      <c r="A777" s="35"/>
      <c r="B777" s="105"/>
      <c r="C777" s="35"/>
    </row>
    <row r="778">
      <c r="A778" s="35"/>
      <c r="B778" s="105"/>
      <c r="C778" s="35"/>
    </row>
    <row r="779">
      <c r="A779" s="35"/>
      <c r="B779" s="105"/>
      <c r="C779" s="35"/>
    </row>
    <row r="780">
      <c r="A780" s="35"/>
      <c r="B780" s="105"/>
      <c r="C780" s="35"/>
    </row>
    <row r="781">
      <c r="A781" s="35"/>
      <c r="B781" s="105"/>
      <c r="C781" s="35"/>
    </row>
    <row r="782">
      <c r="A782" s="35"/>
      <c r="B782" s="105"/>
      <c r="C782" s="35"/>
    </row>
    <row r="783">
      <c r="A783" s="35"/>
      <c r="B783" s="105"/>
      <c r="C783" s="35"/>
    </row>
    <row r="784">
      <c r="A784" s="35"/>
      <c r="B784" s="105"/>
      <c r="C784" s="35"/>
    </row>
    <row r="785">
      <c r="A785" s="35"/>
      <c r="B785" s="105"/>
      <c r="C785" s="35"/>
    </row>
    <row r="786">
      <c r="A786" s="35"/>
      <c r="B786" s="105"/>
      <c r="C786" s="35"/>
    </row>
    <row r="787">
      <c r="A787" s="35"/>
      <c r="B787" s="105"/>
      <c r="C787" s="35"/>
    </row>
    <row r="788">
      <c r="A788" s="35"/>
      <c r="B788" s="105"/>
      <c r="C788" s="35"/>
    </row>
    <row r="789">
      <c r="A789" s="35"/>
      <c r="B789" s="105"/>
      <c r="C789" s="35"/>
    </row>
    <row r="790">
      <c r="A790" s="35"/>
      <c r="B790" s="105"/>
      <c r="C790" s="35"/>
    </row>
    <row r="791">
      <c r="A791" s="35"/>
      <c r="B791" s="105"/>
      <c r="C791" s="35"/>
    </row>
    <row r="792">
      <c r="A792" s="35"/>
      <c r="B792" s="105"/>
      <c r="C792" s="35"/>
    </row>
    <row r="793">
      <c r="A793" s="35"/>
      <c r="B793" s="105"/>
      <c r="C793" s="35"/>
    </row>
    <row r="794">
      <c r="A794" s="35"/>
      <c r="B794" s="105"/>
      <c r="C794" s="35"/>
    </row>
    <row r="795">
      <c r="A795" s="35"/>
      <c r="B795" s="105"/>
      <c r="C795" s="35"/>
    </row>
    <row r="796">
      <c r="A796" s="35"/>
      <c r="B796" s="105"/>
      <c r="C796" s="35"/>
    </row>
    <row r="797">
      <c r="A797" s="35"/>
      <c r="B797" s="105"/>
      <c r="C797" s="35"/>
    </row>
    <row r="798">
      <c r="A798" s="35"/>
      <c r="B798" s="105"/>
      <c r="C798" s="35"/>
    </row>
    <row r="799">
      <c r="A799" s="35"/>
      <c r="B799" s="105"/>
      <c r="C799" s="35"/>
    </row>
    <row r="800">
      <c r="A800" s="35"/>
      <c r="B800" s="105"/>
      <c r="C800" s="35"/>
    </row>
    <row r="801">
      <c r="A801" s="35"/>
      <c r="B801" s="105"/>
      <c r="C801" s="35"/>
    </row>
    <row r="802">
      <c r="A802" s="35"/>
      <c r="B802" s="105"/>
      <c r="C802" s="35"/>
    </row>
    <row r="803">
      <c r="A803" s="35"/>
      <c r="B803" s="105"/>
      <c r="C803" s="35"/>
    </row>
    <row r="804">
      <c r="A804" s="35"/>
      <c r="B804" s="105"/>
      <c r="C804" s="35"/>
    </row>
    <row r="805">
      <c r="A805" s="35"/>
      <c r="B805" s="105"/>
      <c r="C805" s="35"/>
    </row>
    <row r="806">
      <c r="A806" s="35"/>
      <c r="B806" s="105"/>
      <c r="C806" s="35"/>
    </row>
    <row r="807">
      <c r="A807" s="35"/>
      <c r="B807" s="105"/>
      <c r="C807" s="35"/>
    </row>
    <row r="808">
      <c r="A808" s="35"/>
      <c r="B808" s="105"/>
      <c r="C808" s="35"/>
    </row>
    <row r="809">
      <c r="A809" s="35"/>
      <c r="B809" s="105"/>
      <c r="C809" s="35"/>
    </row>
    <row r="810">
      <c r="A810" s="35"/>
      <c r="B810" s="105"/>
      <c r="C810" s="35"/>
    </row>
    <row r="811">
      <c r="A811" s="35"/>
      <c r="B811" s="105"/>
      <c r="C811" s="35"/>
    </row>
    <row r="812">
      <c r="A812" s="35"/>
      <c r="B812" s="105"/>
      <c r="C812" s="35"/>
    </row>
    <row r="813">
      <c r="A813" s="35"/>
      <c r="B813" s="105"/>
      <c r="C813" s="35"/>
    </row>
    <row r="814">
      <c r="A814" s="35"/>
      <c r="B814" s="105"/>
      <c r="C814" s="35"/>
    </row>
    <row r="815">
      <c r="A815" s="35"/>
      <c r="B815" s="105"/>
      <c r="C815" s="35"/>
    </row>
    <row r="816">
      <c r="A816" s="35"/>
      <c r="B816" s="105"/>
      <c r="C816" s="35"/>
    </row>
    <row r="817">
      <c r="A817" s="35"/>
      <c r="B817" s="105"/>
      <c r="C817" s="35"/>
    </row>
    <row r="818">
      <c r="A818" s="35"/>
      <c r="B818" s="105"/>
      <c r="C818" s="35"/>
    </row>
    <row r="819">
      <c r="A819" s="35"/>
      <c r="B819" s="105"/>
      <c r="C819" s="35"/>
    </row>
    <row r="820">
      <c r="A820" s="35"/>
      <c r="B820" s="105"/>
      <c r="C820" s="35"/>
    </row>
    <row r="821">
      <c r="A821" s="35"/>
      <c r="B821" s="105"/>
      <c r="C821" s="35"/>
    </row>
    <row r="822">
      <c r="A822" s="35"/>
      <c r="B822" s="105"/>
      <c r="C822" s="35"/>
    </row>
    <row r="823">
      <c r="A823" s="35"/>
      <c r="B823" s="105"/>
      <c r="C823" s="35"/>
    </row>
    <row r="824">
      <c r="A824" s="35"/>
      <c r="B824" s="105"/>
      <c r="C824" s="35"/>
    </row>
    <row r="825">
      <c r="A825" s="35"/>
      <c r="B825" s="105"/>
      <c r="C825" s="35"/>
    </row>
    <row r="826">
      <c r="A826" s="35"/>
      <c r="B826" s="105"/>
      <c r="C826" s="35"/>
    </row>
    <row r="827">
      <c r="A827" s="35"/>
      <c r="B827" s="105"/>
      <c r="C827" s="35"/>
    </row>
    <row r="828">
      <c r="A828" s="35"/>
      <c r="B828" s="105"/>
      <c r="C828" s="35"/>
    </row>
    <row r="829">
      <c r="A829" s="35"/>
      <c r="B829" s="105"/>
      <c r="C829" s="35"/>
    </row>
    <row r="830">
      <c r="A830" s="35"/>
      <c r="B830" s="105"/>
      <c r="C830" s="35"/>
    </row>
    <row r="831">
      <c r="A831" s="35"/>
      <c r="B831" s="105"/>
      <c r="C831" s="35"/>
    </row>
    <row r="832">
      <c r="A832" s="35"/>
      <c r="B832" s="105"/>
      <c r="C832" s="35"/>
    </row>
    <row r="833">
      <c r="A833" s="35"/>
      <c r="B833" s="105"/>
      <c r="C833" s="35"/>
    </row>
    <row r="834">
      <c r="A834" s="35"/>
      <c r="B834" s="105"/>
      <c r="C834" s="35"/>
    </row>
    <row r="835">
      <c r="A835" s="35"/>
      <c r="B835" s="105"/>
      <c r="C835" s="35"/>
    </row>
    <row r="836">
      <c r="A836" s="35"/>
      <c r="B836" s="105"/>
      <c r="C836" s="35"/>
    </row>
    <row r="837">
      <c r="A837" s="35"/>
      <c r="B837" s="105"/>
      <c r="C837" s="35"/>
    </row>
    <row r="838">
      <c r="A838" s="35"/>
      <c r="B838" s="105"/>
      <c r="C838" s="35"/>
    </row>
    <row r="839">
      <c r="A839" s="35"/>
      <c r="B839" s="105"/>
      <c r="C839" s="35"/>
    </row>
    <row r="840">
      <c r="A840" s="35"/>
      <c r="B840" s="105"/>
      <c r="C840" s="35"/>
    </row>
    <row r="841">
      <c r="A841" s="35"/>
      <c r="B841" s="105"/>
      <c r="C841" s="35"/>
    </row>
    <row r="842">
      <c r="A842" s="35"/>
      <c r="B842" s="105"/>
      <c r="C842" s="35"/>
    </row>
    <row r="843">
      <c r="A843" s="35"/>
      <c r="B843" s="105"/>
      <c r="C843" s="35"/>
    </row>
    <row r="844">
      <c r="A844" s="35"/>
      <c r="B844" s="105"/>
      <c r="C844" s="35"/>
    </row>
    <row r="845">
      <c r="A845" s="35"/>
      <c r="B845" s="105"/>
      <c r="C845" s="35"/>
    </row>
    <row r="846">
      <c r="A846" s="35"/>
      <c r="B846" s="105"/>
      <c r="C846" s="35"/>
    </row>
    <row r="847">
      <c r="A847" s="35"/>
      <c r="B847" s="105"/>
      <c r="C847" s="35"/>
    </row>
    <row r="848">
      <c r="A848" s="35"/>
      <c r="B848" s="105"/>
      <c r="C848" s="35"/>
    </row>
    <row r="849">
      <c r="A849" s="35"/>
      <c r="B849" s="105"/>
      <c r="C849" s="35"/>
    </row>
    <row r="850">
      <c r="A850" s="35"/>
      <c r="B850" s="105"/>
      <c r="C850" s="35"/>
    </row>
    <row r="851">
      <c r="A851" s="35"/>
      <c r="B851" s="105"/>
      <c r="C851" s="35"/>
    </row>
    <row r="852">
      <c r="A852" s="35"/>
      <c r="B852" s="105"/>
      <c r="C852" s="35"/>
    </row>
    <row r="853">
      <c r="A853" s="35"/>
      <c r="B853" s="105"/>
      <c r="C853" s="35"/>
    </row>
    <row r="854">
      <c r="A854" s="35"/>
      <c r="B854" s="105"/>
      <c r="C854" s="35"/>
    </row>
    <row r="855">
      <c r="A855" s="35"/>
      <c r="B855" s="105"/>
      <c r="C855" s="35"/>
    </row>
    <row r="856">
      <c r="A856" s="35"/>
      <c r="B856" s="105"/>
      <c r="C856" s="35"/>
    </row>
    <row r="857">
      <c r="A857" s="35"/>
      <c r="B857" s="105"/>
      <c r="C857" s="35"/>
    </row>
    <row r="858">
      <c r="A858" s="35"/>
      <c r="B858" s="105"/>
      <c r="C858" s="35"/>
    </row>
    <row r="859">
      <c r="A859" s="35"/>
      <c r="B859" s="105"/>
      <c r="C859" s="35"/>
    </row>
    <row r="860">
      <c r="A860" s="35"/>
      <c r="B860" s="105"/>
      <c r="C860" s="35"/>
    </row>
    <row r="861">
      <c r="A861" s="35"/>
      <c r="B861" s="105"/>
      <c r="C861" s="35"/>
    </row>
    <row r="862">
      <c r="A862" s="35"/>
      <c r="B862" s="105"/>
      <c r="C862" s="35"/>
    </row>
    <row r="863">
      <c r="A863" s="35"/>
      <c r="B863" s="105"/>
      <c r="C863" s="35"/>
    </row>
    <row r="864">
      <c r="A864" s="35"/>
      <c r="B864" s="105"/>
      <c r="C864" s="35"/>
    </row>
    <row r="865">
      <c r="A865" s="35"/>
      <c r="B865" s="105"/>
      <c r="C865" s="35"/>
    </row>
    <row r="866">
      <c r="A866" s="35"/>
      <c r="B866" s="105"/>
      <c r="C866" s="35"/>
    </row>
    <row r="867">
      <c r="A867" s="35"/>
      <c r="B867" s="105"/>
      <c r="C867" s="35"/>
    </row>
    <row r="868">
      <c r="A868" s="35"/>
      <c r="B868" s="105"/>
      <c r="C868" s="35"/>
    </row>
    <row r="869">
      <c r="A869" s="35"/>
      <c r="B869" s="105"/>
      <c r="C869" s="35"/>
    </row>
    <row r="870">
      <c r="A870" s="35"/>
      <c r="B870" s="105"/>
      <c r="C870" s="35"/>
    </row>
    <row r="871">
      <c r="A871" s="35"/>
      <c r="B871" s="105"/>
      <c r="C871" s="35"/>
    </row>
    <row r="872">
      <c r="A872" s="35"/>
      <c r="B872" s="105"/>
      <c r="C872" s="35"/>
    </row>
    <row r="873">
      <c r="A873" s="35"/>
      <c r="B873" s="105"/>
      <c r="C873" s="35"/>
    </row>
    <row r="874">
      <c r="A874" s="35"/>
      <c r="B874" s="105"/>
      <c r="C874" s="35"/>
    </row>
    <row r="875">
      <c r="A875" s="35"/>
      <c r="B875" s="105"/>
      <c r="C875" s="35"/>
    </row>
    <row r="876">
      <c r="A876" s="35"/>
      <c r="B876" s="105"/>
      <c r="C876" s="35"/>
    </row>
    <row r="877">
      <c r="A877" s="35"/>
      <c r="B877" s="105"/>
      <c r="C877" s="35"/>
    </row>
    <row r="878">
      <c r="A878" s="35"/>
      <c r="B878" s="105"/>
      <c r="C878" s="35"/>
    </row>
    <row r="879">
      <c r="A879" s="35"/>
      <c r="B879" s="105"/>
      <c r="C879" s="35"/>
    </row>
    <row r="880">
      <c r="A880" s="35"/>
      <c r="B880" s="105"/>
      <c r="C880" s="35"/>
    </row>
    <row r="881">
      <c r="A881" s="35"/>
      <c r="B881" s="105"/>
      <c r="C881" s="35"/>
    </row>
    <row r="882">
      <c r="A882" s="35"/>
      <c r="B882" s="105"/>
      <c r="C882" s="35"/>
    </row>
    <row r="883">
      <c r="A883" s="35"/>
      <c r="B883" s="105"/>
      <c r="C883" s="35"/>
    </row>
    <row r="884">
      <c r="A884" s="35"/>
      <c r="B884" s="105"/>
      <c r="C884" s="35"/>
    </row>
    <row r="885">
      <c r="A885" s="35"/>
      <c r="B885" s="105"/>
      <c r="C885" s="35"/>
    </row>
    <row r="886">
      <c r="A886" s="35"/>
      <c r="B886" s="105"/>
      <c r="C886" s="35"/>
    </row>
    <row r="887">
      <c r="A887" s="35"/>
      <c r="B887" s="105"/>
      <c r="C887" s="35"/>
    </row>
    <row r="888">
      <c r="A888" s="35"/>
      <c r="B888" s="105"/>
      <c r="C888" s="35"/>
    </row>
    <row r="889">
      <c r="A889" s="35"/>
      <c r="B889" s="105"/>
      <c r="C889" s="35"/>
    </row>
    <row r="890">
      <c r="A890" s="35"/>
      <c r="B890" s="105"/>
      <c r="C890" s="35"/>
    </row>
    <row r="891">
      <c r="A891" s="35"/>
      <c r="B891" s="105"/>
      <c r="C891" s="35"/>
    </row>
    <row r="892">
      <c r="A892" s="35"/>
      <c r="B892" s="105"/>
      <c r="C892" s="35"/>
    </row>
    <row r="893">
      <c r="A893" s="35"/>
      <c r="B893" s="105"/>
      <c r="C893" s="35"/>
    </row>
    <row r="894">
      <c r="A894" s="35"/>
      <c r="B894" s="105"/>
      <c r="C894" s="35"/>
    </row>
    <row r="895">
      <c r="A895" s="35"/>
      <c r="B895" s="105"/>
      <c r="C895" s="35"/>
    </row>
    <row r="896">
      <c r="A896" s="35"/>
      <c r="B896" s="105"/>
      <c r="C896" s="35"/>
    </row>
    <row r="897">
      <c r="A897" s="35"/>
      <c r="B897" s="105"/>
      <c r="C897" s="35"/>
    </row>
    <row r="898">
      <c r="A898" s="35"/>
      <c r="B898" s="105"/>
      <c r="C898" s="35"/>
    </row>
    <row r="899">
      <c r="A899" s="35"/>
      <c r="B899" s="105"/>
      <c r="C899" s="35"/>
    </row>
    <row r="900">
      <c r="A900" s="35"/>
      <c r="B900" s="105"/>
      <c r="C900" s="35"/>
    </row>
    <row r="901">
      <c r="A901" s="35"/>
      <c r="B901" s="105"/>
      <c r="C901" s="35"/>
    </row>
    <row r="902">
      <c r="A902" s="35"/>
      <c r="B902" s="105"/>
      <c r="C902" s="35"/>
    </row>
    <row r="903">
      <c r="A903" s="35"/>
      <c r="B903" s="105"/>
      <c r="C903" s="35"/>
    </row>
    <row r="904">
      <c r="A904" s="35"/>
      <c r="B904" s="105"/>
      <c r="C904" s="35"/>
    </row>
    <row r="905">
      <c r="A905" s="35"/>
      <c r="B905" s="105"/>
      <c r="C905" s="35"/>
    </row>
    <row r="906">
      <c r="A906" s="35"/>
      <c r="B906" s="105"/>
      <c r="C906" s="35"/>
    </row>
    <row r="907">
      <c r="A907" s="35"/>
      <c r="B907" s="105"/>
      <c r="C907" s="35"/>
    </row>
    <row r="908">
      <c r="A908" s="35"/>
      <c r="B908" s="105"/>
      <c r="C908" s="35"/>
    </row>
    <row r="909">
      <c r="A909" s="35"/>
      <c r="B909" s="105"/>
      <c r="C909" s="35"/>
    </row>
    <row r="910">
      <c r="A910" s="35"/>
      <c r="B910" s="105"/>
      <c r="C910" s="35"/>
    </row>
    <row r="911">
      <c r="A911" s="35"/>
      <c r="B911" s="105"/>
      <c r="C911" s="35"/>
    </row>
    <row r="912">
      <c r="A912" s="35"/>
      <c r="B912" s="105"/>
      <c r="C912" s="35"/>
    </row>
    <row r="913">
      <c r="A913" s="35"/>
      <c r="B913" s="105"/>
      <c r="C913" s="35"/>
    </row>
    <row r="914">
      <c r="A914" s="35"/>
      <c r="B914" s="105"/>
      <c r="C914" s="35"/>
    </row>
    <row r="915">
      <c r="A915" s="35"/>
      <c r="B915" s="105"/>
      <c r="C915" s="35"/>
    </row>
    <row r="916">
      <c r="A916" s="35"/>
      <c r="B916" s="105"/>
      <c r="C916" s="35"/>
    </row>
    <row r="917">
      <c r="A917" s="35"/>
      <c r="B917" s="105"/>
      <c r="C917" s="35"/>
    </row>
    <row r="918">
      <c r="A918" s="35"/>
      <c r="B918" s="105"/>
      <c r="C918" s="35"/>
    </row>
    <row r="919">
      <c r="A919" s="35"/>
      <c r="B919" s="105"/>
      <c r="C919" s="35"/>
    </row>
    <row r="920">
      <c r="A920" s="35"/>
      <c r="B920" s="105"/>
      <c r="C920" s="35"/>
    </row>
    <row r="921">
      <c r="A921" s="35"/>
      <c r="B921" s="105"/>
      <c r="C921" s="35"/>
    </row>
    <row r="922">
      <c r="A922" s="35"/>
      <c r="B922" s="105"/>
      <c r="C922" s="35"/>
    </row>
    <row r="923">
      <c r="A923" s="35"/>
      <c r="B923" s="105"/>
      <c r="C923" s="35"/>
    </row>
    <row r="924">
      <c r="A924" s="35"/>
      <c r="B924" s="105"/>
      <c r="C924" s="35"/>
    </row>
    <row r="925">
      <c r="A925" s="35"/>
      <c r="B925" s="105"/>
      <c r="C925" s="35"/>
    </row>
    <row r="926">
      <c r="A926" s="35"/>
      <c r="B926" s="105"/>
      <c r="C926" s="35"/>
    </row>
    <row r="927">
      <c r="A927" s="35"/>
      <c r="B927" s="105"/>
      <c r="C927" s="35"/>
    </row>
    <row r="928">
      <c r="A928" s="35"/>
      <c r="B928" s="105"/>
      <c r="C928" s="35"/>
    </row>
    <row r="929">
      <c r="A929" s="35"/>
      <c r="B929" s="105"/>
      <c r="C929" s="35"/>
    </row>
    <row r="930">
      <c r="A930" s="35"/>
      <c r="B930" s="105"/>
      <c r="C930" s="35"/>
    </row>
    <row r="931">
      <c r="A931" s="35"/>
      <c r="B931" s="105"/>
      <c r="C931" s="35"/>
    </row>
    <row r="932">
      <c r="A932" s="35"/>
      <c r="B932" s="105"/>
      <c r="C932" s="35"/>
    </row>
    <row r="933">
      <c r="A933" s="35"/>
      <c r="B933" s="105"/>
      <c r="C933" s="35"/>
    </row>
    <row r="934">
      <c r="A934" s="35"/>
      <c r="B934" s="105"/>
      <c r="C934" s="35"/>
    </row>
    <row r="935">
      <c r="A935" s="35"/>
      <c r="B935" s="105"/>
      <c r="C935" s="35"/>
    </row>
    <row r="936">
      <c r="A936" s="35"/>
      <c r="B936" s="105"/>
      <c r="C936" s="35"/>
    </row>
    <row r="937">
      <c r="A937" s="35"/>
      <c r="B937" s="105"/>
      <c r="C937" s="35"/>
    </row>
    <row r="938">
      <c r="A938" s="35"/>
      <c r="B938" s="105"/>
      <c r="C938" s="35"/>
    </row>
    <row r="939">
      <c r="A939" s="35"/>
      <c r="B939" s="105"/>
      <c r="C939" s="35"/>
    </row>
    <row r="940">
      <c r="A940" s="35"/>
      <c r="B940" s="105"/>
      <c r="C940" s="35"/>
    </row>
    <row r="941">
      <c r="A941" s="35"/>
      <c r="B941" s="105"/>
      <c r="C941" s="35"/>
    </row>
    <row r="942">
      <c r="A942" s="35"/>
      <c r="B942" s="105"/>
      <c r="C942" s="35"/>
    </row>
    <row r="943">
      <c r="A943" s="35"/>
      <c r="B943" s="105"/>
      <c r="C943" s="35"/>
    </row>
    <row r="944">
      <c r="A944" s="35"/>
      <c r="B944" s="105"/>
      <c r="C944" s="35"/>
    </row>
    <row r="945">
      <c r="A945" s="35"/>
      <c r="B945" s="105"/>
      <c r="C945" s="35"/>
    </row>
    <row r="946">
      <c r="A946" s="35"/>
      <c r="B946" s="105"/>
      <c r="C946" s="35"/>
    </row>
    <row r="947">
      <c r="A947" s="35"/>
      <c r="B947" s="105"/>
      <c r="C947" s="35"/>
    </row>
    <row r="948">
      <c r="A948" s="35"/>
      <c r="B948" s="105"/>
      <c r="C948" s="35"/>
    </row>
    <row r="949">
      <c r="A949" s="35"/>
      <c r="B949" s="105"/>
      <c r="C949" s="35"/>
    </row>
    <row r="950">
      <c r="A950" s="35"/>
      <c r="B950" s="105"/>
      <c r="C950" s="35"/>
    </row>
    <row r="951">
      <c r="A951" s="35"/>
      <c r="B951" s="105"/>
      <c r="C951" s="35"/>
    </row>
    <row r="952">
      <c r="A952" s="35"/>
      <c r="B952" s="105"/>
      <c r="C952" s="35"/>
    </row>
    <row r="953">
      <c r="A953" s="35"/>
      <c r="B953" s="105"/>
      <c r="C953" s="35"/>
    </row>
    <row r="954">
      <c r="A954" s="35"/>
      <c r="B954" s="105"/>
      <c r="C954" s="35"/>
    </row>
    <row r="955">
      <c r="A955" s="35"/>
      <c r="B955" s="105"/>
      <c r="C955" s="35"/>
    </row>
    <row r="956">
      <c r="A956" s="35"/>
      <c r="B956" s="105"/>
      <c r="C956" s="35"/>
    </row>
    <row r="957">
      <c r="A957" s="35"/>
      <c r="B957" s="105"/>
      <c r="C957" s="35"/>
    </row>
    <row r="958">
      <c r="A958" s="35"/>
      <c r="B958" s="105"/>
      <c r="C958" s="35"/>
    </row>
    <row r="959">
      <c r="A959" s="35"/>
      <c r="B959" s="105"/>
      <c r="C959" s="35"/>
    </row>
    <row r="960">
      <c r="A960" s="35"/>
      <c r="B960" s="105"/>
      <c r="C960" s="35"/>
    </row>
    <row r="961">
      <c r="A961" s="35"/>
      <c r="B961" s="105"/>
      <c r="C961" s="35"/>
    </row>
    <row r="962">
      <c r="A962" s="35"/>
      <c r="B962" s="105"/>
      <c r="C962" s="35"/>
    </row>
    <row r="963">
      <c r="A963" s="35"/>
      <c r="B963" s="105"/>
      <c r="C963" s="35"/>
    </row>
    <row r="964">
      <c r="A964" s="35"/>
      <c r="B964" s="105"/>
      <c r="C964" s="35"/>
    </row>
    <row r="965">
      <c r="A965" s="35"/>
      <c r="B965" s="105"/>
      <c r="C965" s="35"/>
    </row>
    <row r="966">
      <c r="A966" s="35"/>
      <c r="B966" s="105"/>
      <c r="C966" s="35"/>
    </row>
    <row r="967">
      <c r="A967" s="35"/>
      <c r="B967" s="105"/>
      <c r="C967" s="35"/>
    </row>
    <row r="968">
      <c r="A968" s="35"/>
      <c r="B968" s="105"/>
      <c r="C968" s="35"/>
    </row>
    <row r="969">
      <c r="A969" s="35"/>
      <c r="B969" s="105"/>
      <c r="C969" s="35"/>
    </row>
    <row r="970">
      <c r="A970" s="35"/>
      <c r="B970" s="105"/>
      <c r="C970" s="35"/>
    </row>
    <row r="971">
      <c r="A971" s="35"/>
      <c r="B971" s="105"/>
      <c r="C971" s="35"/>
    </row>
    <row r="972">
      <c r="A972" s="35"/>
      <c r="B972" s="105"/>
      <c r="C972" s="35"/>
    </row>
    <row r="973">
      <c r="A973" s="35"/>
      <c r="B973" s="105"/>
      <c r="C973" s="35"/>
    </row>
    <row r="974">
      <c r="A974" s="35"/>
      <c r="B974" s="105"/>
      <c r="C974" s="35"/>
    </row>
    <row r="975">
      <c r="A975" s="35"/>
      <c r="B975" s="105"/>
      <c r="C975" s="35"/>
    </row>
    <row r="976">
      <c r="A976" s="35"/>
      <c r="B976" s="105"/>
      <c r="C976" s="35"/>
    </row>
    <row r="977">
      <c r="A977" s="35"/>
      <c r="B977" s="105"/>
      <c r="C977" s="35"/>
    </row>
    <row r="978">
      <c r="A978" s="35"/>
      <c r="B978" s="105"/>
      <c r="C978" s="35"/>
    </row>
    <row r="979">
      <c r="A979" s="35"/>
      <c r="B979" s="105"/>
      <c r="C979" s="35"/>
    </row>
    <row r="980">
      <c r="A980" s="35"/>
      <c r="B980" s="105"/>
      <c r="C980" s="35"/>
    </row>
    <row r="981">
      <c r="A981" s="35"/>
      <c r="B981" s="105"/>
      <c r="C981" s="35"/>
    </row>
    <row r="982">
      <c r="A982" s="35"/>
      <c r="B982" s="105"/>
      <c r="C982" s="35"/>
    </row>
    <row r="983">
      <c r="A983" s="35"/>
      <c r="B983" s="105"/>
      <c r="C983" s="35"/>
    </row>
    <row r="984">
      <c r="A984" s="35"/>
      <c r="B984" s="105"/>
      <c r="C984" s="35"/>
    </row>
    <row r="985">
      <c r="A985" s="35"/>
      <c r="B985" s="105"/>
      <c r="C985" s="35"/>
    </row>
    <row r="986">
      <c r="A986" s="35"/>
      <c r="B986" s="105"/>
      <c r="C986" s="35"/>
    </row>
    <row r="987">
      <c r="A987" s="35"/>
      <c r="B987" s="105"/>
      <c r="C987" s="35"/>
    </row>
    <row r="988">
      <c r="A988" s="35"/>
      <c r="B988" s="105"/>
      <c r="C988" s="35"/>
    </row>
    <row r="989">
      <c r="A989" s="35"/>
      <c r="B989" s="105"/>
      <c r="C989" s="35"/>
    </row>
    <row r="990">
      <c r="A990" s="35"/>
      <c r="B990" s="105"/>
      <c r="C990" s="35"/>
    </row>
    <row r="991">
      <c r="A991" s="35"/>
      <c r="B991" s="105"/>
      <c r="C991" s="35"/>
    </row>
    <row r="992">
      <c r="A992" s="35"/>
      <c r="B992" s="105"/>
      <c r="C992" s="35"/>
    </row>
    <row r="993">
      <c r="A993" s="35"/>
      <c r="B993" s="105"/>
      <c r="C993" s="35"/>
    </row>
    <row r="994">
      <c r="A994" s="35"/>
      <c r="B994" s="105"/>
      <c r="C994" s="35"/>
    </row>
    <row r="995">
      <c r="A995" s="35"/>
      <c r="B995" s="105"/>
      <c r="C995" s="35"/>
    </row>
    <row r="996">
      <c r="A996" s="35"/>
      <c r="B996" s="105"/>
      <c r="C996" s="35"/>
    </row>
    <row r="997">
      <c r="A997" s="35"/>
      <c r="B997" s="105"/>
      <c r="C997" s="35"/>
    </row>
    <row r="998">
      <c r="A998" s="35"/>
      <c r="B998" s="105"/>
      <c r="C998" s="35"/>
    </row>
    <row r="999">
      <c r="A999" s="35"/>
      <c r="B999" s="105"/>
      <c r="C999" s="35"/>
    </row>
    <row r="1000">
      <c r="A1000" s="35"/>
      <c r="B1000" s="105"/>
      <c r="C1000" s="35"/>
    </row>
  </sheetData>
  <mergeCells count="7">
    <mergeCell ref="B2:B6"/>
    <mergeCell ref="B8:B11"/>
    <mergeCell ref="B13:B16"/>
    <mergeCell ref="B18:B23"/>
    <mergeCell ref="B25:B28"/>
    <mergeCell ref="B30:B34"/>
    <mergeCell ref="B36:B40"/>
  </mergeCells>
  <drawing r:id="rId1"/>
</worksheet>
</file>