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iholding.sharepoint.com/sites/EnergicoConsulting/Gedeelde documenten/Actieve opdrachten/71671009 00020 - Energievisie Frankenthaler/GIS/"/>
    </mc:Choice>
  </mc:AlternateContent>
  <xr:revisionPtr revIDLastSave="2" documentId="8_{84EE81C3-2AF0-439F-A4BD-3410FEF83A28}" xr6:coauthVersionLast="46" xr6:coauthVersionMax="46" xr10:uidLastSave="{292EF7E9-F015-40E1-A689-794753625227}"/>
  <bookViews>
    <workbookView xWindow="-120" yWindow="-120" windowWidth="29040" windowHeight="15840" xr2:uid="{75CC9CEB-1549-4E31-A09A-CDB0B3B9A4B4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M7" i="1" s="1"/>
  <c r="K6" i="1"/>
  <c r="M6" i="1" s="1"/>
  <c r="K5" i="1"/>
  <c r="M5" i="1" s="1"/>
  <c r="M9" i="1" s="1"/>
  <c r="M11" i="1" s="1"/>
  <c r="C7" i="1"/>
  <c r="D7" i="1"/>
  <c r="B7" i="1"/>
  <c r="C5" i="1"/>
  <c r="D5" i="1"/>
  <c r="B5" i="1"/>
  <c r="G9" i="2"/>
  <c r="G7" i="2"/>
  <c r="G4" i="2"/>
  <c r="G5" i="2"/>
  <c r="G3" i="2"/>
  <c r="C4" i="2"/>
  <c r="C5" i="2"/>
  <c r="C3" i="2"/>
  <c r="C4" i="1"/>
  <c r="D4" i="1"/>
  <c r="B4" i="1"/>
</calcChain>
</file>

<file path=xl/sharedStrings.xml><?xml version="1.0" encoding="utf-8"?>
<sst xmlns="http://schemas.openxmlformats.org/spreadsheetml/2006/main" count="18" uniqueCount="14">
  <si>
    <t>Panelen</t>
  </si>
  <si>
    <t>Oppervlakte per paneel</t>
  </si>
  <si>
    <t>Hectare</t>
  </si>
  <si>
    <t>kwh per jaar</t>
  </si>
  <si>
    <t>m2</t>
  </si>
  <si>
    <t>paneel per m2</t>
  </si>
  <si>
    <t>m2 per paneel</t>
  </si>
  <si>
    <t>Panelen (volgens Paul)</t>
  </si>
  <si>
    <t>Oppervlakte benodigd in m2</t>
  </si>
  <si>
    <t>Oppervlakte benodigd in hectare</t>
  </si>
  <si>
    <t>Casestudie getallen</t>
  </si>
  <si>
    <t>Gemiddeld paneel per m2</t>
  </si>
  <si>
    <t>Aantal panelen per m2</t>
  </si>
  <si>
    <t>Lente 1 zijde van vierkant benodigd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</si>
</sst>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0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5A8E-7492-4E25-AC7A-710B5C6BA454}">
  <dimension ref="A2:R17"/>
  <sheetViews>
    <sheetView tabSelected="1" workbookViewId="0">
      <selection activeCell="F29" sqref="F29"/>
    </sheetView>
  </sheetViews>
  <sheetFormatPr defaultRowHeight="12.75" x14ac:dyDescent="0.2"/>
  <cols>
    <col min="1" max="1" width="30.42578125" bestFit="1" customWidth="1"/>
    <col min="2" max="2" width="10.7109375" bestFit="1" customWidth="1"/>
    <col min="7" max="7" width="19.85546875" customWidth="1"/>
    <col min="13" max="13" width="22.140625" bestFit="1" customWidth="1"/>
  </cols>
  <sheetData>
    <row r="2" spans="1:18" x14ac:dyDescent="0.2">
      <c r="B2" s="1">
        <v>2023</v>
      </c>
      <c r="C2" s="1">
        <v>2025</v>
      </c>
      <c r="D2" s="1">
        <v>2030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x14ac:dyDescent="0.2">
      <c r="A3" t="s">
        <v>7</v>
      </c>
      <c r="B3">
        <v>67000</v>
      </c>
      <c r="C3">
        <v>95000</v>
      </c>
      <c r="D3">
        <v>175000</v>
      </c>
      <c r="F3" s="5"/>
      <c r="G3" s="12" t="s">
        <v>1</v>
      </c>
      <c r="H3" s="12">
        <v>3.4</v>
      </c>
      <c r="I3" s="6"/>
      <c r="J3" s="13" t="s">
        <v>10</v>
      </c>
      <c r="K3" s="13"/>
      <c r="L3" s="13"/>
      <c r="M3" s="13"/>
      <c r="N3" s="6"/>
      <c r="O3" s="6"/>
      <c r="P3" s="6"/>
      <c r="Q3" s="6"/>
      <c r="R3" s="7"/>
    </row>
    <row r="4" spans="1:18" x14ac:dyDescent="0.2">
      <c r="A4" t="s">
        <v>8</v>
      </c>
      <c r="B4">
        <f>B3*$H$3</f>
        <v>227800</v>
      </c>
      <c r="C4">
        <f t="shared" ref="C4:D4" si="0">C3*$H$3</f>
        <v>323000</v>
      </c>
      <c r="D4">
        <f t="shared" si="0"/>
        <v>595000</v>
      </c>
      <c r="F4" s="5"/>
      <c r="G4" s="6"/>
      <c r="H4" s="6"/>
      <c r="I4" s="6"/>
      <c r="J4" s="12" t="s">
        <v>2</v>
      </c>
      <c r="K4" s="12" t="s">
        <v>4</v>
      </c>
      <c r="L4" s="12" t="s">
        <v>0</v>
      </c>
      <c r="M4" s="12" t="s">
        <v>12</v>
      </c>
      <c r="N4" s="6"/>
      <c r="O4" s="6"/>
      <c r="P4" s="6"/>
      <c r="Q4" s="6"/>
      <c r="R4" s="7"/>
    </row>
    <row r="5" spans="1:18" x14ac:dyDescent="0.2">
      <c r="A5" t="s">
        <v>9</v>
      </c>
      <c r="B5">
        <f>B4/10000</f>
        <v>22.78</v>
      </c>
      <c r="C5">
        <f t="shared" ref="C5:D5" si="1">C4/10000</f>
        <v>32.299999999999997</v>
      </c>
      <c r="D5">
        <f t="shared" si="1"/>
        <v>59.5</v>
      </c>
      <c r="F5" s="5"/>
      <c r="G5" s="6"/>
      <c r="H5" s="6"/>
      <c r="I5" s="6"/>
      <c r="J5" s="6">
        <v>8</v>
      </c>
      <c r="K5" s="6">
        <f>J5*10000</f>
        <v>80000</v>
      </c>
      <c r="L5" s="6">
        <v>28500</v>
      </c>
      <c r="M5" s="6">
        <f>L5/K5</f>
        <v>0.35625000000000001</v>
      </c>
      <c r="N5" s="6"/>
      <c r="Q5" s="6"/>
      <c r="R5" s="7"/>
    </row>
    <row r="6" spans="1:18" x14ac:dyDescent="0.2">
      <c r="F6" s="5"/>
      <c r="G6" s="6"/>
      <c r="H6" s="6"/>
      <c r="I6" s="6"/>
      <c r="J6" s="6">
        <v>10</v>
      </c>
      <c r="K6" s="6">
        <f t="shared" ref="K6:K7" si="2">J6*10000</f>
        <v>100000</v>
      </c>
      <c r="L6" s="6">
        <v>23000</v>
      </c>
      <c r="M6" s="6">
        <f>L6/K6</f>
        <v>0.23</v>
      </c>
      <c r="N6" s="6"/>
      <c r="Q6" s="6"/>
      <c r="R6" s="7"/>
    </row>
    <row r="7" spans="1:18" x14ac:dyDescent="0.2">
      <c r="A7" t="s">
        <v>13</v>
      </c>
      <c r="B7">
        <f>SQRT(B4)</f>
        <v>477.28398255126893</v>
      </c>
      <c r="C7">
        <f t="shared" ref="C7:D7" si="3">SQRT(C4)</f>
        <v>568.33088953531285</v>
      </c>
      <c r="D7">
        <f t="shared" si="3"/>
        <v>771.36243102707567</v>
      </c>
      <c r="F7" s="5"/>
      <c r="G7" s="6"/>
      <c r="H7" s="6"/>
      <c r="I7" s="6"/>
      <c r="J7" s="6">
        <v>38</v>
      </c>
      <c r="K7" s="6">
        <f t="shared" si="2"/>
        <v>380000</v>
      </c>
      <c r="L7" s="6">
        <v>110000</v>
      </c>
      <c r="M7" s="6">
        <f>L7/K7</f>
        <v>0.28947368421052633</v>
      </c>
      <c r="N7" s="6"/>
      <c r="Q7" s="6"/>
      <c r="R7" s="7"/>
    </row>
    <row r="8" spans="1:18" x14ac:dyDescent="0.2">
      <c r="F8" s="5"/>
      <c r="G8" s="6"/>
      <c r="H8" s="6"/>
      <c r="I8" s="6"/>
      <c r="J8" s="6"/>
      <c r="K8" s="6"/>
      <c r="L8" s="6"/>
      <c r="M8" s="6"/>
      <c r="N8" s="6"/>
      <c r="Q8" s="6"/>
      <c r="R8" s="7"/>
    </row>
    <row r="9" spans="1:18" x14ac:dyDescent="0.2">
      <c r="F9" s="5"/>
      <c r="G9" s="6"/>
      <c r="H9" s="6"/>
      <c r="I9" s="6"/>
      <c r="J9" s="6"/>
      <c r="K9" s="6"/>
      <c r="L9" s="6"/>
      <c r="M9" s="6">
        <f>AVERAGE(M5:M7)</f>
        <v>0.29190789473684214</v>
      </c>
      <c r="N9" s="6" t="s">
        <v>11</v>
      </c>
      <c r="Q9" s="6"/>
      <c r="R9" s="7"/>
    </row>
    <row r="10" spans="1:18" ht="15.75" x14ac:dyDescent="0.25">
      <c r="F10" s="5"/>
      <c r="G10" s="8"/>
      <c r="H10" s="6"/>
      <c r="I10" s="6"/>
      <c r="J10" s="6"/>
      <c r="K10" s="6"/>
      <c r="L10" s="6"/>
      <c r="M10" s="6"/>
      <c r="N10" s="6"/>
      <c r="Q10" s="6"/>
      <c r="R10" s="7"/>
    </row>
    <row r="11" spans="1:18" x14ac:dyDescent="0.2">
      <c r="F11" s="5"/>
      <c r="G11" s="6"/>
      <c r="H11" s="6"/>
      <c r="I11" s="6"/>
      <c r="J11" s="6"/>
      <c r="K11" s="6"/>
      <c r="L11" s="6"/>
      <c r="M11" s="6">
        <f>1/M9</f>
        <v>3.425738111336488</v>
      </c>
      <c r="N11" s="6" t="s">
        <v>6</v>
      </c>
      <c r="Q11" s="6"/>
      <c r="R11" s="7"/>
    </row>
    <row r="12" spans="1:18" x14ac:dyDescent="0.2"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18" x14ac:dyDescent="0.2"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18" x14ac:dyDescent="0.2"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18" x14ac:dyDescent="0.2"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</row>
    <row r="16" spans="1:18" x14ac:dyDescent="0.2"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6:18" x14ac:dyDescent="0.2"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</sheetData>
  <mergeCells count="1">
    <mergeCell ref="J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39B6-245C-4680-A1F5-B7E6CCBAD06C}">
  <dimension ref="B2:H9"/>
  <sheetViews>
    <sheetView workbookViewId="0">
      <selection activeCell="B1" sqref="B1:H9"/>
    </sheetView>
  </sheetViews>
  <sheetFormatPr defaultRowHeight="12.75" x14ac:dyDescent="0.2"/>
  <sheetData>
    <row r="2" spans="2:8" x14ac:dyDescent="0.2">
      <c r="B2" t="s">
        <v>2</v>
      </c>
      <c r="C2" t="s">
        <v>4</v>
      </c>
      <c r="D2" t="s">
        <v>0</v>
      </c>
      <c r="E2" t="s">
        <v>3</v>
      </c>
    </row>
    <row r="3" spans="2:8" x14ac:dyDescent="0.2">
      <c r="B3">
        <v>8</v>
      </c>
      <c r="C3">
        <f>B3*10000</f>
        <v>80000</v>
      </c>
      <c r="D3">
        <v>28500</v>
      </c>
      <c r="E3">
        <v>7400000</v>
      </c>
      <c r="G3">
        <f>D3/C3</f>
        <v>0.35625000000000001</v>
      </c>
    </row>
    <row r="4" spans="2:8" x14ac:dyDescent="0.2">
      <c r="B4">
        <v>10</v>
      </c>
      <c r="C4">
        <f t="shared" ref="C4:C5" si="0">B4*10000</f>
        <v>100000</v>
      </c>
      <c r="D4">
        <v>23000</v>
      </c>
      <c r="E4">
        <v>5600000</v>
      </c>
      <c r="G4">
        <f t="shared" ref="G4:G5" si="1">D4/C4</f>
        <v>0.23</v>
      </c>
    </row>
    <row r="5" spans="2:8" x14ac:dyDescent="0.2">
      <c r="B5">
        <v>38</v>
      </c>
      <c r="C5">
        <f t="shared" si="0"/>
        <v>380000</v>
      </c>
      <c r="D5">
        <v>110000</v>
      </c>
      <c r="G5">
        <f t="shared" si="1"/>
        <v>0.28947368421052633</v>
      </c>
    </row>
    <row r="7" spans="2:8" x14ac:dyDescent="0.2">
      <c r="G7">
        <f>AVERAGE(G3:G5)</f>
        <v>0.29190789473684214</v>
      </c>
      <c r="H7" t="s">
        <v>5</v>
      </c>
    </row>
    <row r="9" spans="2:8" x14ac:dyDescent="0.2">
      <c r="G9">
        <f>1/G7</f>
        <v>3.425738111336488</v>
      </c>
      <c r="H9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EDD0B356514D41AD0FCC6C061CFF7C" ma:contentTypeVersion="7" ma:contentTypeDescription="Een nieuw document maken." ma:contentTypeScope="" ma:versionID="1efb91ec4faad1fe1e6b902ab47990b3">
  <xsd:schema xmlns:xsd="http://www.w3.org/2001/XMLSchema" xmlns:xs="http://www.w3.org/2001/XMLSchema" xmlns:p="http://schemas.microsoft.com/office/2006/metadata/properties" xmlns:ns2="65d34a01-23b8-4ccf-a9d2-a40a6bef4fc2" targetNamespace="http://schemas.microsoft.com/office/2006/metadata/properties" ma:root="true" ma:fieldsID="b836e28f7d70571b1d2ae72dc63ab67b" ns2:_="">
    <xsd:import namespace="65d34a01-23b8-4ccf-a9d2-a40a6bef4f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34a01-23b8-4ccf-a9d2-a40a6bef4f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0F8F19-67DF-4664-BEC9-64A23C119779}"/>
</file>

<file path=customXml/itemProps2.xml><?xml version="1.0" encoding="utf-8"?>
<ds:datastoreItem xmlns:ds="http://schemas.openxmlformats.org/officeDocument/2006/customXml" ds:itemID="{9A07CC43-761A-47FA-9654-2F9A8FC569CF}"/>
</file>

<file path=customXml/itemProps3.xml><?xml version="1.0" encoding="utf-8"?>
<ds:datastoreItem xmlns:ds="http://schemas.openxmlformats.org/officeDocument/2006/customXml" ds:itemID="{29941D00-2731-4B10-B52F-C039C05848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Eldering, R.S.P.H. (Rogier)</dc:creator>
  <cp:lastModifiedBy>Eldering, R.S.P.H. (Rogier)</cp:lastModifiedBy>
  <dcterms:created xsi:type="dcterms:W3CDTF">2022-01-17T10:08:39Z</dcterms:created>
  <dcterms:modified xsi:type="dcterms:W3CDTF">2022-01-17T11:06:15Z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0x01010040EDD0B356514D41AD0FCC6C061CFF7C</vt:lpwstr>
  </property>
</Properties>
</file>