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88" yWindow="384" windowWidth="22692" windowHeight="9012"/>
  </bookViews>
  <sheets>
    <sheet name="raw_table" sheetId="1" r:id="rId1"/>
    <sheet name="data_model" sheetId="2" r:id="rId2"/>
    <sheet name="pivot tables" sheetId="3" r:id="rId3"/>
    <sheet name="Dashboard" sheetId="5" r:id="rId4"/>
    <sheet name="Insights" sheetId="8" r:id="rId5"/>
  </sheets>
  <definedNames>
    <definedName name="pizza_names_table." localSheetId="0">raw_table!$J$20:$K$22</definedName>
    <definedName name="pizza_recipes_table." localSheetId="0">raw_table!$B$20:$C$34</definedName>
    <definedName name="pizza_toppings_table." localSheetId="0">raw_table!$J$3:$K$15</definedName>
    <definedName name="runner_fdbk_table." localSheetId="0">raw_table!$F$20:$G$30</definedName>
    <definedName name="runner_order_table." localSheetId="0">raw_table!$N$3:$S$13</definedName>
    <definedName name="runners__table." localSheetId="0">raw_table!$R$20:$S$24</definedName>
    <definedName name="Slicer_pizza_name">#N/A</definedName>
    <definedName name="Slicer_runner_id_2">#N/A</definedName>
    <definedName name="week_period_table." localSheetId="0">raw_table!$N$20:$P$24</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4" i="2" l="1"/>
  <c r="N3" i="2"/>
  <c r="N5" i="2"/>
  <c r="N6" i="2"/>
  <c r="N7" i="2"/>
  <c r="N8" i="2"/>
  <c r="N9" i="2"/>
  <c r="N10" i="2"/>
  <c r="N12" i="2"/>
  <c r="N13" i="2"/>
  <c r="N15" i="2"/>
  <c r="N16" i="2"/>
  <c r="C43" i="3"/>
  <c r="B8" i="3"/>
  <c r="C45" i="3" l="1"/>
</calcChain>
</file>

<file path=xl/connections.xml><?xml version="1.0" encoding="utf-8"?>
<connections xmlns="http://schemas.openxmlformats.org/spreadsheetml/2006/main">
  <connection id="1" name="pizza_names_table" type="6" refreshedVersion="4" background="1" saveData="1">
    <textPr codePage="437" sourceFile="C:\Users\new\OneDrive\Desktop\projects\sql\pizzarunners\csv files\pizza_names_table." comma="1">
      <textFields count="2">
        <textField/>
        <textField/>
      </textFields>
    </textPr>
  </connection>
  <connection id="2" name="pizza_recipes_table" type="6" refreshedVersion="4" background="1" saveData="1">
    <textPr codePage="437" sourceFile="C:\Users\new\OneDrive\Desktop\projects\sql\pizzarunners\csv files\pizza_recipes_table." comma="1">
      <textFields count="2">
        <textField/>
        <textField/>
      </textFields>
    </textPr>
  </connection>
  <connection id="3" name="pizza_toppings_table" type="6" refreshedVersion="4" background="1" saveData="1">
    <textPr codePage="437" sourceFile="C:\Users\new\OneDrive\Desktop\projects\sql\pizzarunners\csv files\pizza_toppings_table." comma="1">
      <textFields count="2">
        <textField/>
        <textField/>
      </textFields>
    </textPr>
  </connection>
  <connection id="4" name="runner_fdbk_table" type="6" refreshedVersion="4" background="1" saveData="1">
    <textPr codePage="437" sourceFile="C:\Users\new\OneDrive\Desktop\projects\sql\pizzarunners\csv files\runner_fdbk_table." comma="1">
      <textFields count="2">
        <textField/>
        <textField/>
      </textFields>
    </textPr>
  </connection>
  <connection id="5" name="runner_order_table" type="6" refreshedVersion="4" background="1" saveData="1">
    <textPr codePage="437" sourceFile="C:\Users\new\OneDrive\Desktop\projects\sql\pizzarunners\csv files\runner_order_table." comma="1">
      <textFields count="6">
        <textField/>
        <textField/>
        <textField/>
        <textField/>
        <textField/>
        <textField/>
      </textFields>
    </textPr>
  </connection>
  <connection id="6" name="runners__table" type="6" refreshedVersion="4" background="1" saveData="1">
    <textPr codePage="437" sourceFile="C:\Users\new\OneDrive\Desktop\projects\sql\pizzarunners\csv files\runners__table." comma="1">
      <textFields count="2">
        <textField/>
        <textField/>
      </textFields>
    </textPr>
  </connection>
  <connection id="7" name="week_period_table" type="6" refreshedVersion="4" background="1" saveData="1">
    <textPr codePage="437" sourceFile="C:\Users\new\OneDrive\Desktop\projects\sql\pizzarunners\csv files\week_period_table." comma="1">
      <textFields count="3">
        <textField/>
        <textField/>
        <textField/>
      </textFields>
    </textPr>
  </connection>
</connections>
</file>

<file path=xl/sharedStrings.xml><?xml version="1.0" encoding="utf-8"?>
<sst xmlns="http://schemas.openxmlformats.org/spreadsheetml/2006/main" count="150" uniqueCount="77">
  <si>
    <t>order_id</t>
  </si>
  <si>
    <t>customer_id</t>
  </si>
  <si>
    <t>pizza_id</t>
  </si>
  <si>
    <t>exclusions</t>
  </si>
  <si>
    <t>extras</t>
  </si>
  <si>
    <t>order_time</t>
  </si>
  <si>
    <t>NULL</t>
  </si>
  <si>
    <t>1, 5</t>
  </si>
  <si>
    <t>2, 6</t>
  </si>
  <si>
    <t>1, 4</t>
  </si>
  <si>
    <t>pizza_name</t>
  </si>
  <si>
    <t>Meatlovers</t>
  </si>
  <si>
    <t>Vegetarian</t>
  </si>
  <si>
    <t>toppings</t>
  </si>
  <si>
    <t>topping_id</t>
  </si>
  <si>
    <t>topping_name</t>
  </si>
  <si>
    <t>Bacon</t>
  </si>
  <si>
    <t>BBQ Sauce</t>
  </si>
  <si>
    <t>Beef</t>
  </si>
  <si>
    <t>Cheese</t>
  </si>
  <si>
    <t>Chicken</t>
  </si>
  <si>
    <t>Mushrooms</t>
  </si>
  <si>
    <t>Onions</t>
  </si>
  <si>
    <t>Pepperoni</t>
  </si>
  <si>
    <t>Peppers</t>
  </si>
  <si>
    <t>Salami</t>
  </si>
  <si>
    <t>Tomatoes</t>
  </si>
  <si>
    <t>Tomato Sauce</t>
  </si>
  <si>
    <t>runner_rating</t>
  </si>
  <si>
    <t>runner_id</t>
  </si>
  <si>
    <t>pickup_time</t>
  </si>
  <si>
    <t>distance(km)</t>
  </si>
  <si>
    <t>duration(min)</t>
  </si>
  <si>
    <t>cancellation</t>
  </si>
  <si>
    <t>Restaurant Cancellation</t>
  </si>
  <si>
    <t>Customer Cancellation</t>
  </si>
  <si>
    <t>registration_date</t>
  </si>
  <si>
    <t>id</t>
  </si>
  <si>
    <t>weeknum</t>
  </si>
  <si>
    <t>week</t>
  </si>
  <si>
    <t>week1</t>
  </si>
  <si>
    <t>week2</t>
  </si>
  <si>
    <t>week3</t>
  </si>
  <si>
    <t>week4</t>
  </si>
  <si>
    <t>Customer_orders table</t>
  </si>
  <si>
    <t>Pizza_toppings table</t>
  </si>
  <si>
    <t>Runner_orders table</t>
  </si>
  <si>
    <t>Pizza_recipe table</t>
  </si>
  <si>
    <t>runner_feedback table</t>
  </si>
  <si>
    <t>Pizza_name table</t>
  </si>
  <si>
    <t>week_table</t>
  </si>
  <si>
    <t>runner table</t>
  </si>
  <si>
    <t>runner_id-2</t>
  </si>
  <si>
    <t>Order placed</t>
  </si>
  <si>
    <t>Data Model</t>
  </si>
  <si>
    <t>Cross-checking results from sql in excel</t>
  </si>
  <si>
    <t>cost of pizza</t>
  </si>
  <si>
    <t>Count of order_id</t>
  </si>
  <si>
    <t>Total_pizza_ordered</t>
  </si>
  <si>
    <t>Grand Total</t>
  </si>
  <si>
    <t>Row Labels</t>
  </si>
  <si>
    <t>Count of pizza_id</t>
  </si>
  <si>
    <t>Pizza_population</t>
  </si>
  <si>
    <t>Average of duration(min)</t>
  </si>
  <si>
    <t>Average of distance(km)</t>
  </si>
  <si>
    <t>Avg. distance and time for each customer</t>
  </si>
  <si>
    <t>Total_profit</t>
  </si>
  <si>
    <t>Deliveries</t>
  </si>
  <si>
    <t>No. of orders</t>
  </si>
  <si>
    <t>Pizza_types</t>
  </si>
  <si>
    <t>Num of pizza</t>
  </si>
  <si>
    <t>Del_status</t>
  </si>
  <si>
    <t>Pizza_type</t>
  </si>
  <si>
    <t>S</t>
  </si>
  <si>
    <t>$</t>
  </si>
  <si>
    <t>Trends and recommendations</t>
  </si>
  <si>
    <t>Quick dashboard from pizza_runner case study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</si>
</sst>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
    <numFmt numFmtId="165" formatCode="&quot;$&quot;#,##0.00"/>
  </numFmts>
  <fonts count="25" x14ac:knownFonts="1">
    <font>
      <sz val="11"/>
      <color theme="1"/>
      <name val="Perpetua"/>
      <family val="2"/>
      <scheme val="minor"/>
    </font>
    <font>
      <sz val="11"/>
      <color theme="1"/>
      <name val="Perpetua"/>
      <family val="2"/>
      <scheme val="minor"/>
    </font>
    <font>
      <b/>
      <sz val="18"/>
      <color theme="3"/>
      <name val="Franklin Gothic Book"/>
      <family val="2"/>
      <scheme val="major"/>
    </font>
    <font>
      <b/>
      <sz val="15"/>
      <color theme="3"/>
      <name val="Perpetua"/>
      <family val="2"/>
      <scheme val="minor"/>
    </font>
    <font>
      <b/>
      <sz val="13"/>
      <color theme="3"/>
      <name val="Perpetua"/>
      <family val="2"/>
      <scheme val="minor"/>
    </font>
    <font>
      <b/>
      <sz val="11"/>
      <color theme="3"/>
      <name val="Perpetua"/>
      <family val="2"/>
      <scheme val="minor"/>
    </font>
    <font>
      <sz val="11"/>
      <color rgb="FF006100"/>
      <name val="Perpetua"/>
      <family val="2"/>
      <scheme val="minor"/>
    </font>
    <font>
      <sz val="11"/>
      <color rgb="FF9C0006"/>
      <name val="Perpetua"/>
      <family val="2"/>
      <scheme val="minor"/>
    </font>
    <font>
      <sz val="11"/>
      <color rgb="FF9C6500"/>
      <name val="Perpetua"/>
      <family val="2"/>
      <scheme val="minor"/>
    </font>
    <font>
      <sz val="11"/>
      <color rgb="FF3F3F76"/>
      <name val="Perpetua"/>
      <family val="2"/>
      <scheme val="minor"/>
    </font>
    <font>
      <b/>
      <sz val="11"/>
      <color rgb="FF3F3F3F"/>
      <name val="Perpetua"/>
      <family val="2"/>
      <scheme val="minor"/>
    </font>
    <font>
      <b/>
      <sz val="11"/>
      <color rgb="FFFA7D00"/>
      <name val="Perpetua"/>
      <family val="2"/>
      <scheme val="minor"/>
    </font>
    <font>
      <sz val="11"/>
      <color rgb="FFFA7D00"/>
      <name val="Perpetua"/>
      <family val="2"/>
      <scheme val="minor"/>
    </font>
    <font>
      <b/>
      <sz val="11"/>
      <color theme="0"/>
      <name val="Perpetua"/>
      <family val="2"/>
      <scheme val="minor"/>
    </font>
    <font>
      <sz val="11"/>
      <color rgb="FFFF0000"/>
      <name val="Perpetua"/>
      <family val="2"/>
      <scheme val="minor"/>
    </font>
    <font>
      <i/>
      <sz val="11"/>
      <color rgb="FF7F7F7F"/>
      <name val="Perpetua"/>
      <family val="2"/>
      <scheme val="minor"/>
    </font>
    <font>
      <b/>
      <sz val="11"/>
      <color theme="1"/>
      <name val="Perpetua"/>
      <family val="2"/>
      <scheme val="minor"/>
    </font>
    <font>
      <sz val="11"/>
      <color theme="0"/>
      <name val="Perpetua"/>
      <family val="2"/>
      <scheme val="minor"/>
    </font>
    <font>
      <b/>
      <i/>
      <sz val="14"/>
      <color theme="1"/>
      <name val="Perpetua"/>
      <family val="2"/>
      <scheme val="minor"/>
    </font>
    <font>
      <b/>
      <i/>
      <u/>
      <sz val="22"/>
      <color theme="4" tint="-0.499984740745262"/>
      <name val="Perpetua"/>
      <family val="2"/>
      <scheme val="minor"/>
    </font>
    <font>
      <b/>
      <i/>
      <sz val="20"/>
      <color theme="1"/>
      <name val="Perpetua"/>
      <family val="2"/>
      <scheme val="minor"/>
    </font>
    <font>
      <sz val="24"/>
      <color theme="1"/>
      <name val="Perpetua"/>
      <family val="2"/>
      <scheme val="minor"/>
    </font>
    <font>
      <sz val="36"/>
      <color theme="2"/>
      <name val="Berlin Sans FB"/>
      <family val="2"/>
    </font>
    <font>
      <b/>
      <i/>
      <sz val="14"/>
      <color theme="0"/>
      <name val="Perpetua"/>
      <family val="2"/>
      <scheme val="minor"/>
    </font>
    <font>
      <sz val="36"/>
      <color theme="0"/>
      <name val="Perpetua"/>
      <family val="1"/>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CC"/>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1"/>
        <bgColor indexed="64"/>
      </patternFill>
    </fill>
    <fill>
      <patternFill patternType="solid">
        <fgColor theme="6" tint="0.79998168889431442"/>
        <bgColor indexed="64"/>
      </patternFill>
    </fill>
    <fill>
      <patternFill patternType="solid">
        <fgColor theme="7" tint="0.79998168889431442"/>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6">
    <xf numFmtId="0" fontId="0" fillId="0" borderId="0" xfId="0"/>
    <xf numFmtId="0" fontId="0" fillId="0" borderId="12" xfId="0" applyBorder="1"/>
    <xf numFmtId="0" fontId="0" fillId="0" borderId="21" xfId="0" applyBorder="1"/>
    <xf numFmtId="22" fontId="0" fillId="0" borderId="21" xfId="0" applyNumberFormat="1" applyBorder="1"/>
    <xf numFmtId="0" fontId="0" fillId="0" borderId="22" xfId="0" applyBorder="1"/>
    <xf numFmtId="0" fontId="0" fillId="0" borderId="24" xfId="0" applyBorder="1"/>
    <xf numFmtId="0" fontId="0" fillId="0" borderId="25" xfId="0" applyBorder="1"/>
    <xf numFmtId="0" fontId="0" fillId="0" borderId="23" xfId="0" applyBorder="1"/>
    <xf numFmtId="0" fontId="0" fillId="0" borderId="26" xfId="0" applyBorder="1"/>
    <xf numFmtId="14" fontId="0" fillId="0" borderId="23" xfId="0" applyNumberFormat="1" applyBorder="1"/>
    <xf numFmtId="14" fontId="0" fillId="0" borderId="26" xfId="0" applyNumberFormat="1" applyBorder="1"/>
    <xf numFmtId="0" fontId="0" fillId="40" borderId="28" xfId="0" applyFill="1" applyBorder="1"/>
    <xf numFmtId="2" fontId="0" fillId="0" borderId="22" xfId="0" applyNumberFormat="1" applyBorder="1"/>
    <xf numFmtId="2" fontId="0" fillId="0" borderId="24" xfId="0" applyNumberFormat="1" applyBorder="1"/>
    <xf numFmtId="1" fontId="16" fillId="33" borderId="22" xfId="0" applyNumberFormat="1" applyFont="1" applyFill="1" applyBorder="1"/>
    <xf numFmtId="1" fontId="0" fillId="0" borderId="22" xfId="0" applyNumberFormat="1" applyBorder="1"/>
    <xf numFmtId="1" fontId="0" fillId="0" borderId="24" xfId="0" applyNumberFormat="1" applyBorder="1"/>
    <xf numFmtId="1" fontId="16" fillId="33" borderId="21" xfId="0" applyNumberFormat="1" applyFont="1" applyFill="1" applyBorder="1"/>
    <xf numFmtId="1" fontId="0" fillId="0" borderId="21" xfId="0" applyNumberFormat="1" applyBorder="1"/>
    <xf numFmtId="1" fontId="0" fillId="0" borderId="25" xfId="0" applyNumberFormat="1" applyBorder="1"/>
    <xf numFmtId="49" fontId="0" fillId="0" borderId="23" xfId="0" applyNumberFormat="1" applyBorder="1"/>
    <xf numFmtId="164" fontId="16" fillId="33" borderId="23" xfId="0" applyNumberFormat="1" applyFont="1" applyFill="1" applyBorder="1"/>
    <xf numFmtId="164" fontId="0" fillId="0" borderId="23" xfId="0" applyNumberFormat="1" applyBorder="1"/>
    <xf numFmtId="164" fontId="0" fillId="0" borderId="26" xfId="0" applyNumberFormat="1" applyBorder="1"/>
    <xf numFmtId="1" fontId="0" fillId="38" borderId="27" xfId="0" applyNumberFormat="1" applyFill="1" applyBorder="1"/>
    <xf numFmtId="49" fontId="0" fillId="38" borderId="28" xfId="0" applyNumberFormat="1" applyFill="1" applyBorder="1"/>
    <xf numFmtId="1" fontId="0" fillId="40" borderId="27" xfId="0" applyNumberFormat="1" applyFill="1" applyBorder="1"/>
    <xf numFmtId="1" fontId="0" fillId="40" borderId="29" xfId="0" applyNumberFormat="1" applyFill="1" applyBorder="1"/>
    <xf numFmtId="164" fontId="0" fillId="40" borderId="29" xfId="0" applyNumberFormat="1" applyFill="1" applyBorder="1"/>
    <xf numFmtId="164" fontId="0" fillId="0" borderId="21" xfId="0" applyNumberFormat="1" applyBorder="1"/>
    <xf numFmtId="1" fontId="0" fillId="0" borderId="21" xfId="0" applyNumberFormat="1" applyBorder="1" applyAlignment="1"/>
    <xf numFmtId="1" fontId="0" fillId="41" borderId="27" xfId="0" applyNumberFormat="1" applyFill="1" applyBorder="1"/>
    <xf numFmtId="1" fontId="0" fillId="41" borderId="28" xfId="0" applyNumberFormat="1" applyFill="1" applyBorder="1"/>
    <xf numFmtId="1" fontId="0" fillId="0" borderId="23" xfId="0" applyNumberFormat="1" applyBorder="1"/>
    <xf numFmtId="1" fontId="0" fillId="0" borderId="26" xfId="0" applyNumberFormat="1" applyBorder="1"/>
    <xf numFmtId="1" fontId="0" fillId="43" borderId="27" xfId="0" applyNumberFormat="1" applyFill="1" applyBorder="1"/>
    <xf numFmtId="1" fontId="0" fillId="43" borderId="28" xfId="0" applyNumberFormat="1" applyFill="1" applyBorder="1"/>
    <xf numFmtId="49" fontId="0" fillId="47" borderId="28" xfId="0" applyNumberFormat="1" applyFill="1" applyBorder="1"/>
    <xf numFmtId="2" fontId="0" fillId="46" borderId="27" xfId="0" applyNumberFormat="1" applyFill="1" applyBorder="1"/>
    <xf numFmtId="49" fontId="0" fillId="46" borderId="29" xfId="0" applyNumberFormat="1" applyFill="1" applyBorder="1"/>
    <xf numFmtId="49" fontId="0" fillId="0" borderId="21" xfId="0" applyNumberFormat="1" applyBorder="1"/>
    <xf numFmtId="49" fontId="0" fillId="0" borderId="25" xfId="0" applyNumberFormat="1" applyBorder="1"/>
    <xf numFmtId="14" fontId="0" fillId="46" borderId="28" xfId="0" applyNumberFormat="1" applyFill="1" applyBorder="1"/>
    <xf numFmtId="1" fontId="0" fillId="42" borderId="27" xfId="0" applyNumberFormat="1" applyFill="1" applyBorder="1"/>
    <xf numFmtId="14" fontId="0" fillId="42" borderId="28" xfId="0" applyNumberFormat="1" applyFill="1" applyBorder="1"/>
    <xf numFmtId="1" fontId="0" fillId="47" borderId="27" xfId="0" applyNumberFormat="1" applyFill="1" applyBorder="1"/>
    <xf numFmtId="22" fontId="0" fillId="0" borderId="25" xfId="0" applyNumberFormat="1" applyBorder="1"/>
    <xf numFmtId="0" fontId="0" fillId="0" borderId="32" xfId="0" applyBorder="1"/>
    <xf numFmtId="0" fontId="0" fillId="0" borderId="33" xfId="0" applyBorder="1"/>
    <xf numFmtId="0" fontId="0" fillId="0" borderId="34" xfId="0" applyBorder="1"/>
    <xf numFmtId="0" fontId="19" fillId="0" borderId="20" xfId="0" applyFont="1" applyBorder="1" applyAlignment="1">
      <alignment horizontal="center" vertical="center"/>
    </xf>
    <xf numFmtId="0" fontId="0" fillId="0" borderId="0" xfId="0" applyNumberFormat="1"/>
    <xf numFmtId="0" fontId="0" fillId="0" borderId="0" xfId="0" applyAlignment="1">
      <alignment horizontal="left"/>
    </xf>
    <xf numFmtId="0" fontId="0" fillId="0" borderId="35" xfId="0" applyBorder="1"/>
    <xf numFmtId="0" fontId="0" fillId="0" borderId="36" xfId="0" applyNumberFormat="1" applyBorder="1"/>
    <xf numFmtId="0" fontId="0" fillId="0" borderId="13" xfId="0" applyBorder="1" applyAlignment="1">
      <alignment horizontal="left"/>
    </xf>
    <xf numFmtId="0" fontId="0" fillId="0" borderId="0" xfId="0" applyNumberFormat="1" applyBorder="1"/>
    <xf numFmtId="0" fontId="0" fillId="0" borderId="15" xfId="0" applyBorder="1" applyAlignment="1">
      <alignment horizontal="left"/>
    </xf>
    <xf numFmtId="0" fontId="0" fillId="0" borderId="16" xfId="0" applyNumberFormat="1" applyBorder="1"/>
    <xf numFmtId="0" fontId="0" fillId="0" borderId="0" xfId="0" applyBorder="1" applyAlignment="1">
      <alignment horizontal="left"/>
    </xf>
    <xf numFmtId="10" fontId="0" fillId="0" borderId="0" xfId="0" applyNumberFormat="1" applyBorder="1"/>
    <xf numFmtId="0" fontId="0" fillId="0" borderId="14" xfId="0" applyNumberFormat="1" applyBorder="1"/>
    <xf numFmtId="0" fontId="0" fillId="0" borderId="17" xfId="0" applyNumberFormat="1" applyBorder="1"/>
    <xf numFmtId="0" fontId="0" fillId="0" borderId="10" xfId="0" pivotButton="1" applyBorder="1"/>
    <xf numFmtId="0" fontId="0" fillId="0" borderId="11" xfId="0" applyBorder="1"/>
    <xf numFmtId="0" fontId="18" fillId="0" borderId="0" xfId="0" applyFont="1" applyBorder="1" applyAlignment="1">
      <alignment horizontal="center" vertical="center"/>
    </xf>
    <xf numFmtId="0" fontId="0" fillId="49" borderId="0" xfId="0" applyFill="1"/>
    <xf numFmtId="0" fontId="0" fillId="0" borderId="0" xfId="0" pivotButton="1"/>
    <xf numFmtId="0" fontId="0" fillId="50" borderId="0" xfId="0" applyFill="1"/>
    <xf numFmtId="0" fontId="0" fillId="51" borderId="0" xfId="0" applyFill="1"/>
    <xf numFmtId="0" fontId="0" fillId="0" borderId="0" xfId="0" applyBorder="1"/>
    <xf numFmtId="0" fontId="16" fillId="0" borderId="0" xfId="0" applyFont="1" applyBorder="1" applyAlignment="1">
      <alignment horizontal="center"/>
    </xf>
    <xf numFmtId="0" fontId="22" fillId="36" borderId="11" xfId="0" applyFont="1" applyFill="1" applyBorder="1" applyAlignment="1">
      <alignment horizontal="center"/>
    </xf>
    <xf numFmtId="0" fontId="22" fillId="36" borderId="12" xfId="0" applyFont="1" applyFill="1" applyBorder="1" applyAlignment="1">
      <alignment horizontal="center"/>
    </xf>
    <xf numFmtId="0" fontId="22" fillId="36" borderId="0" xfId="0" applyFont="1" applyFill="1" applyBorder="1" applyAlignment="1">
      <alignment horizontal="center"/>
    </xf>
    <xf numFmtId="0" fontId="22" fillId="36" borderId="14" xfId="0" applyFont="1" applyFill="1" applyBorder="1" applyAlignment="1">
      <alignment horizontal="center"/>
    </xf>
    <xf numFmtId="0" fontId="22" fillId="36" borderId="16" xfId="0" applyFont="1" applyFill="1" applyBorder="1" applyAlignment="1">
      <alignment horizontal="center"/>
    </xf>
    <xf numFmtId="0" fontId="22" fillId="36" borderId="17" xfId="0" applyFont="1" applyFill="1" applyBorder="1" applyAlignment="1">
      <alignment horizontal="center"/>
    </xf>
    <xf numFmtId="165" fontId="0" fillId="0" borderId="14" xfId="0" applyNumberFormat="1" applyBorder="1"/>
    <xf numFmtId="165" fontId="0" fillId="0" borderId="17" xfId="0" applyNumberFormat="1" applyBorder="1"/>
    <xf numFmtId="0" fontId="23" fillId="34" borderId="18" xfId="0" applyFont="1" applyFill="1" applyBorder="1" applyAlignment="1">
      <alignment horizontal="center"/>
    </xf>
    <xf numFmtId="0" fontId="23" fillId="34" borderId="19" xfId="0" applyFont="1" applyFill="1" applyBorder="1" applyAlignment="1">
      <alignment horizontal="center"/>
    </xf>
    <xf numFmtId="0" fontId="23" fillId="34" borderId="20" xfId="0" applyFont="1" applyFill="1" applyBorder="1" applyAlignment="1">
      <alignment horizontal="center"/>
    </xf>
    <xf numFmtId="0" fontId="23" fillId="36" borderId="10" xfId="0" applyFont="1" applyFill="1" applyBorder="1" applyAlignment="1">
      <alignment horizontal="center" vertical="center"/>
    </xf>
    <xf numFmtId="0" fontId="23" fillId="36" borderId="12" xfId="0" applyFont="1" applyFill="1" applyBorder="1" applyAlignment="1">
      <alignment horizontal="center" vertical="center"/>
    </xf>
    <xf numFmtId="0" fontId="18" fillId="39" borderId="10" xfId="0" applyFont="1" applyFill="1" applyBorder="1" applyAlignment="1">
      <alignment horizontal="center" vertical="center"/>
    </xf>
    <xf numFmtId="0" fontId="18" fillId="39" borderId="11" xfId="0" applyFont="1" applyFill="1" applyBorder="1" applyAlignment="1">
      <alignment horizontal="center" vertical="center"/>
    </xf>
    <xf numFmtId="0" fontId="18" fillId="39" borderId="12" xfId="0" applyFont="1" applyFill="1" applyBorder="1" applyAlignment="1">
      <alignment horizontal="center" vertical="center"/>
    </xf>
    <xf numFmtId="0" fontId="23" fillId="37" borderId="10" xfId="0" applyFont="1" applyFill="1" applyBorder="1" applyAlignment="1">
      <alignment horizontal="center" vertical="center"/>
    </xf>
    <xf numFmtId="0" fontId="23" fillId="37" borderId="12" xfId="0" applyFont="1" applyFill="1" applyBorder="1" applyAlignment="1">
      <alignment horizontal="center" vertical="center"/>
    </xf>
    <xf numFmtId="0" fontId="23" fillId="44" borderId="10" xfId="0" applyFont="1" applyFill="1" applyBorder="1" applyAlignment="1">
      <alignment horizontal="center" vertical="center"/>
    </xf>
    <xf numFmtId="0" fontId="23" fillId="44" borderId="12" xfId="0" applyFont="1" applyFill="1" applyBorder="1" applyAlignment="1">
      <alignment horizontal="center" vertical="center"/>
    </xf>
    <xf numFmtId="0" fontId="23" fillId="45" borderId="10" xfId="0" applyFont="1" applyFill="1" applyBorder="1" applyAlignment="1">
      <alignment horizontal="center" vertical="center"/>
    </xf>
    <xf numFmtId="0" fontId="23" fillId="45" borderId="12" xfId="0" applyFont="1" applyFill="1" applyBorder="1" applyAlignment="1">
      <alignment horizontal="center" vertical="center"/>
    </xf>
    <xf numFmtId="0" fontId="23" fillId="35" borderId="10" xfId="0" applyFont="1" applyFill="1" applyBorder="1" applyAlignment="1">
      <alignment horizontal="center" vertical="center"/>
    </xf>
    <xf numFmtId="0" fontId="23" fillId="35" borderId="11" xfId="0" applyFont="1" applyFill="1" applyBorder="1" applyAlignment="1">
      <alignment horizontal="center" vertical="center"/>
    </xf>
    <xf numFmtId="0" fontId="23" fillId="35" borderId="12" xfId="0" applyFont="1" applyFill="1" applyBorder="1" applyAlignment="1">
      <alignment horizontal="center" vertical="center"/>
    </xf>
    <xf numFmtId="0" fontId="23" fillId="48" borderId="10" xfId="0" applyFont="1" applyFill="1" applyBorder="1" applyAlignment="1">
      <alignment horizontal="center" vertical="center"/>
    </xf>
    <xf numFmtId="0" fontId="23" fillId="48" borderId="12" xfId="0" applyFont="1" applyFill="1" applyBorder="1" applyAlignment="1">
      <alignment horizontal="center" vertical="center"/>
    </xf>
    <xf numFmtId="0" fontId="19" fillId="0" borderId="30" xfId="0" applyFont="1" applyBorder="1" applyAlignment="1">
      <alignment horizontal="center" vertical="center"/>
    </xf>
    <xf numFmtId="0" fontId="19" fillId="0" borderId="37" xfId="0" applyFont="1" applyBorder="1" applyAlignment="1">
      <alignment horizontal="center" vertical="center"/>
    </xf>
    <xf numFmtId="0" fontId="19" fillId="0" borderId="31" xfId="0" applyFont="1" applyBorder="1" applyAlignment="1">
      <alignment horizontal="center" vertic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10" xfId="0" applyFont="1" applyBorder="1" applyAlignment="1">
      <alignment horizontal="center"/>
    </xf>
    <xf numFmtId="0" fontId="16" fillId="0" borderId="12" xfId="0" applyFont="1" applyBorder="1" applyAlignment="1">
      <alignment horizontal="center"/>
    </xf>
    <xf numFmtId="0" fontId="20" fillId="37" borderId="0" xfId="0" applyFont="1" applyFill="1" applyBorder="1" applyAlignment="1">
      <alignment horizontal="center" vertical="center"/>
    </xf>
    <xf numFmtId="0" fontId="16" fillId="0" borderId="37" xfId="0" applyFont="1" applyBorder="1" applyAlignment="1">
      <alignment horizontal="center"/>
    </xf>
    <xf numFmtId="0" fontId="22" fillId="36" borderId="10" xfId="0" applyFont="1" applyFill="1" applyBorder="1" applyAlignment="1">
      <alignment horizontal="center"/>
    </xf>
    <xf numFmtId="0" fontId="22" fillId="36" borderId="11" xfId="0" applyFont="1" applyFill="1" applyBorder="1" applyAlignment="1">
      <alignment horizontal="center"/>
    </xf>
    <xf numFmtId="0" fontId="22" fillId="36" borderId="13" xfId="0" applyFont="1" applyFill="1" applyBorder="1" applyAlignment="1">
      <alignment horizontal="center"/>
    </xf>
    <xf numFmtId="0" fontId="22" fillId="36" borderId="0" xfId="0" applyFont="1" applyFill="1" applyBorder="1" applyAlignment="1">
      <alignment horizontal="center"/>
    </xf>
    <xf numFmtId="0" fontId="22" fillId="36" borderId="15" xfId="0" applyFont="1" applyFill="1" applyBorder="1" applyAlignment="1">
      <alignment horizontal="center"/>
    </xf>
    <xf numFmtId="0" fontId="22" fillId="36" borderId="16" xfId="0" applyFont="1" applyFill="1" applyBorder="1" applyAlignment="1">
      <alignment horizontal="center"/>
    </xf>
    <xf numFmtId="0" fontId="24" fillId="44" borderId="0" xfId="0" applyFont="1" applyFill="1" applyAlignment="1">
      <alignment horizontal="center"/>
    </xf>
    <xf numFmtId="0" fontId="21" fillId="4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border diagonalUp="0" diagonalDown="0">
        <left/>
        <right/>
        <top style="medium">
          <color auto="1"/>
        </top>
        <bottom style="medium">
          <color auto="1"/>
        </bottom>
        <vertical/>
        <horizontal style="medium">
          <color auto="1"/>
        </horizontal>
      </border>
    </dxf>
    <dxf>
      <numFmt numFmtId="19" formatCode="m/d/yyyy"/>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numFmt numFmtId="27" formatCode="m/d/yyyy\ h:mm"/>
      <border diagonalUp="0" diagonalDown="0">
        <left/>
        <right/>
        <top style="medium">
          <color auto="1"/>
        </top>
        <bottom style="medium">
          <color auto="1"/>
        </bottom>
        <vertical/>
        <horizontal style="medium">
          <color auto="1"/>
        </horizontal>
      </border>
    </dxf>
    <dxf>
      <numFmt numFmtId="27" formatCode="m/d/yyyy\ h:mm"/>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outline="0">
        <top style="thin">
          <color indexed="64"/>
        </top>
      </border>
    </dxf>
    <dxf>
      <border outline="0">
        <left style="medium">
          <color indexed="64"/>
        </left>
        <right style="medium">
          <color indexed="64"/>
        </right>
        <top style="thin">
          <color indexed="64"/>
        </top>
        <bottom style="medium">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[pizza_runner_project-sonia.xlsx]pivot tables!PivotTable5</c:name>
    <c:fmtId val="2"/>
  </c:pivotSource>
  <c:chart>
    <c:title>
      <c:tx>
        <c:rich>
          <a:bodyPr/>
          <a:lstStyle/>
          <a:p>
            <a:pPr>
              <a:defRPr/>
            </a:pPr>
            <a:r>
              <a:rPr lang="en-IN"/>
              <a:t>Avg.</a:t>
            </a:r>
            <a:r>
              <a:rPr lang="en-IN" baseline="0"/>
              <a:t> dis and time for each customer </a:t>
            </a:r>
            <a:endParaRPr lang="en-IN"/>
          </a:p>
        </c:rich>
      </c:tx>
      <c:layout>
        <c:manualLayout>
          <c:xMode val="edge"/>
          <c:yMode val="edge"/>
          <c:x val="0.2087848503202834"/>
          <c:y val="0"/>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6.8020542707752082E-2"/>
          <c:y val="0.24231538999577559"/>
          <c:w val="0.85423646847293688"/>
          <c:h val="0.64751902714007725"/>
        </c:manualLayout>
      </c:layout>
      <c:bar3DChart>
        <c:barDir val="col"/>
        <c:grouping val="clustered"/>
        <c:varyColors val="0"/>
        <c:ser>
          <c:idx val="0"/>
          <c:order val="0"/>
          <c:tx>
            <c:strRef>
              <c:f>'pivot tables'!$C$20</c:f>
              <c:strCache>
                <c:ptCount val="1"/>
                <c:pt idx="0">
                  <c:v>Average of duration(min)</c:v>
                </c:pt>
              </c:strCache>
            </c:strRef>
          </c:tx>
          <c:invertIfNegative val="0"/>
          <c:cat>
            <c:strRef>
              <c:f>'pivot tables'!$B$21:$B$26</c:f>
              <c:strCache>
                <c:ptCount val="5"/>
                <c:pt idx="0">
                  <c:v>101</c:v>
                </c:pt>
                <c:pt idx="1">
                  <c:v>102</c:v>
                </c:pt>
                <c:pt idx="2">
                  <c:v>103</c:v>
                </c:pt>
                <c:pt idx="3">
                  <c:v>104</c:v>
                </c:pt>
                <c:pt idx="4">
                  <c:v>105</c:v>
                </c:pt>
              </c:strCache>
            </c:strRef>
          </c:cat>
          <c:val>
            <c:numRef>
              <c:f>'pivot tables'!$C$21:$C$26</c:f>
              <c:numCache>
                <c:formatCode>General</c:formatCode>
                <c:ptCount val="5"/>
                <c:pt idx="0">
                  <c:v>29.5</c:v>
                </c:pt>
                <c:pt idx="1">
                  <c:v>18.333333333333332</c:v>
                </c:pt>
                <c:pt idx="2">
                  <c:v>40</c:v>
                </c:pt>
                <c:pt idx="3">
                  <c:v>11.666666666666666</c:v>
                </c:pt>
                <c:pt idx="4">
                  <c:v>25</c:v>
                </c:pt>
              </c:numCache>
            </c:numRef>
          </c:val>
        </c:ser>
        <c:ser>
          <c:idx val="1"/>
          <c:order val="1"/>
          <c:tx>
            <c:strRef>
              <c:f>'pivot tables'!$D$20</c:f>
              <c:strCache>
                <c:ptCount val="1"/>
                <c:pt idx="0">
                  <c:v>Average of distance(km)</c:v>
                </c:pt>
              </c:strCache>
            </c:strRef>
          </c:tx>
          <c:invertIfNegative val="0"/>
          <c:cat>
            <c:strRef>
              <c:f>'pivot tables'!$B$21:$B$26</c:f>
              <c:strCache>
                <c:ptCount val="5"/>
                <c:pt idx="0">
                  <c:v>101</c:v>
                </c:pt>
                <c:pt idx="1">
                  <c:v>102</c:v>
                </c:pt>
                <c:pt idx="2">
                  <c:v>103</c:v>
                </c:pt>
                <c:pt idx="3">
                  <c:v>104</c:v>
                </c:pt>
                <c:pt idx="4">
                  <c:v>105</c:v>
                </c:pt>
              </c:strCache>
            </c:strRef>
          </c:cat>
          <c:val>
            <c:numRef>
              <c:f>'pivot tables'!$D$21:$D$26</c:f>
              <c:numCache>
                <c:formatCode>General</c:formatCode>
                <c:ptCount val="5"/>
                <c:pt idx="0">
                  <c:v>20</c:v>
                </c:pt>
                <c:pt idx="1">
                  <c:v>16.733333333333334</c:v>
                </c:pt>
                <c:pt idx="2">
                  <c:v>23.399999999999995</c:v>
                </c:pt>
                <c:pt idx="3">
                  <c:v>10</c:v>
                </c:pt>
                <c:pt idx="4">
                  <c:v>25</c:v>
                </c:pt>
              </c:numCache>
            </c:numRef>
          </c:val>
        </c:ser>
        <c:dLbls>
          <c:showLegendKey val="0"/>
          <c:showVal val="0"/>
          <c:showCatName val="0"/>
          <c:showSerName val="0"/>
          <c:showPercent val="0"/>
          <c:showBubbleSize val="0"/>
        </c:dLbls>
        <c:gapWidth val="150"/>
        <c:shape val="box"/>
        <c:axId val="207147392"/>
        <c:axId val="207148928"/>
        <c:axId val="0"/>
      </c:bar3DChart>
      <c:catAx>
        <c:axId val="207147392"/>
        <c:scaling>
          <c:orientation val="minMax"/>
        </c:scaling>
        <c:delete val="0"/>
        <c:axPos val="b"/>
        <c:majorTickMark val="out"/>
        <c:minorTickMark val="none"/>
        <c:tickLblPos val="nextTo"/>
        <c:crossAx val="207148928"/>
        <c:crosses val="autoZero"/>
        <c:auto val="1"/>
        <c:lblAlgn val="ctr"/>
        <c:lblOffset val="100"/>
        <c:noMultiLvlLbl val="0"/>
      </c:catAx>
      <c:valAx>
        <c:axId val="207148928"/>
        <c:scaling>
          <c:orientation val="minMax"/>
        </c:scaling>
        <c:delete val="0"/>
        <c:axPos val="l"/>
        <c:numFmt formatCode="General" sourceLinked="1"/>
        <c:majorTickMark val="out"/>
        <c:minorTickMark val="none"/>
        <c:tickLblPos val="nextTo"/>
        <c:crossAx val="207147392"/>
        <c:crosses val="autoZero"/>
        <c:crossBetween val="between"/>
      </c:valAx>
    </c:plotArea>
    <c:legend>
      <c:legendPos val="t"/>
      <c:layout>
        <c:manualLayout>
          <c:xMode val="edge"/>
          <c:yMode val="edge"/>
          <c:x val="0.13692527944496449"/>
          <c:y val="0.16827790713519727"/>
          <c:w val="0.7020903309289136"/>
          <c:h val="6.5256868286498043E-2"/>
        </c:manualLayout>
      </c:layout>
      <c:overlay val="0"/>
    </c:legend>
    <c:plotVisOnly val="1"/>
    <c:dispBlanksAs val="gap"/>
    <c:showDLblsOverMax val="0"/>
  </c:chart>
  <c:spPr>
    <a:ln w="28575">
      <a:prstDash val="sysDash"/>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[pizza_runner_project-sonia.xlsx]pivot tables!PivotTable16</c:name>
    <c:fmtId val="2"/>
  </c:pivotSource>
  <c:chart>
    <c:title>
      <c:tx>
        <c:rich>
          <a:bodyPr/>
          <a:lstStyle/>
          <a:p>
            <a:pPr>
              <a:defRPr/>
            </a:pPr>
            <a:r>
              <a:rPr lang="en-US"/>
              <a:t>Pizza</a:t>
            </a:r>
            <a:r>
              <a:rPr lang="en-US" baseline="0"/>
              <a:t> Popularity</a:t>
            </a:r>
            <a:endParaRPr lang="en-US"/>
          </a:p>
        </c:rich>
      </c:tx>
      <c:layout>
        <c:manualLayout>
          <c:xMode val="edge"/>
          <c:yMode val="edge"/>
          <c:x val="0.3249998908206358"/>
          <c:y val="3.0541012216404886E-2"/>
        </c:manualLayout>
      </c:layout>
      <c:overlay val="0"/>
    </c:title>
    <c:autoTitleDeleted val="0"/>
    <c:pivotFmts>
      <c:pivotFmt>
        <c:idx val="0"/>
        <c:marker>
          <c:symbol val="none"/>
        </c:marker>
      </c:pivotFmt>
      <c:pivotFmt>
        <c:idx val="1"/>
        <c:marker>
          <c:symbol val="none"/>
        </c:marker>
        <c:dLbl>
          <c:idx val="0"/>
          <c:layout/>
          <c:spPr/>
          <c:txPr>
            <a:bodyPr/>
            <a:lstStyle/>
            <a:p>
              <a:pPr>
                <a:defRPr>
                  <a:solidFill>
                    <a:schemeClr val="bg1"/>
                  </a:solidFill>
                </a:defRPr>
              </a:pPr>
              <a:endParaRPr lang="en-US"/>
            </a:p>
          </c:txPr>
          <c:dLblPos val="ctr"/>
          <c:showLegendKey val="0"/>
          <c:showVal val="0"/>
          <c:showCatName val="0"/>
          <c:showSerName val="0"/>
          <c:showPercent val="1"/>
          <c:showBubbleSize val="0"/>
        </c:dLbl>
      </c:pivotFmt>
    </c:pivotFmts>
    <c:plotArea>
      <c:layout/>
      <c:pieChart>
        <c:varyColors val="1"/>
        <c:ser>
          <c:idx val="0"/>
          <c:order val="0"/>
          <c:tx>
            <c:strRef>
              <c:f>'pivot tables'!$J$13</c:f>
              <c:strCache>
                <c:ptCount val="1"/>
                <c:pt idx="0">
                  <c:v>Total</c:v>
                </c:pt>
              </c:strCache>
            </c:strRef>
          </c:tx>
          <c:dLbls>
            <c:spPr/>
            <c:txPr>
              <a:bodyPr/>
              <a:lstStyle/>
              <a:p>
                <a:pPr>
                  <a:defRPr>
                    <a:solidFill>
                      <a:schemeClr val="bg1"/>
                    </a:solidFill>
                  </a:defRPr>
                </a:pPr>
                <a:endParaRPr lang="en-US"/>
              </a:p>
            </c:txPr>
            <c:dLblPos val="ctr"/>
            <c:showLegendKey val="0"/>
            <c:showVal val="0"/>
            <c:showCatName val="0"/>
            <c:showSerName val="0"/>
            <c:showPercent val="1"/>
            <c:showBubbleSize val="0"/>
            <c:showLeaderLines val="1"/>
          </c:dLbls>
          <c:cat>
            <c:strRef>
              <c:f>'pivot tables'!$I$14:$I$16</c:f>
              <c:strCache>
                <c:ptCount val="2"/>
                <c:pt idx="0">
                  <c:v>Meatlovers</c:v>
                </c:pt>
                <c:pt idx="1">
                  <c:v>Vegetarian</c:v>
                </c:pt>
              </c:strCache>
            </c:strRef>
          </c:cat>
          <c:val>
            <c:numRef>
              <c:f>'pivot tables'!$J$14:$J$16</c:f>
              <c:numCache>
                <c:formatCode>General</c:formatCode>
                <c:ptCount val="2"/>
                <c:pt idx="0">
                  <c:v>10</c:v>
                </c:pt>
                <c:pt idx="1">
                  <c:v>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ln w="28575">
      <a:prstDash val="sysDash"/>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[pizza_runner_project-sonia.xlsx]pivot tables!PivotTable15</c:name>
    <c:fmtId val="5"/>
  </c:pivotSource>
  <c:chart>
    <c:title>
      <c:tx>
        <c:rich>
          <a:bodyPr/>
          <a:lstStyle/>
          <a:p>
            <a:pPr>
              <a:defRPr/>
            </a:pPr>
            <a:r>
              <a:rPr lang="en-US"/>
              <a:t>Delivery Status </a:t>
            </a:r>
          </a:p>
        </c:rich>
      </c:tx>
      <c:layout/>
      <c:overlay val="0"/>
    </c:title>
    <c:autoTitleDeleted val="0"/>
    <c:pivotFmts>
      <c:pivotFmt>
        <c:idx val="0"/>
      </c:pivotFmt>
      <c:pivotFmt>
        <c:idx val="1"/>
        <c:marker>
          <c:symbol val="none"/>
        </c:marker>
        <c:dLbl>
          <c:idx val="0"/>
          <c:showLegendKey val="0"/>
          <c:showVal val="1"/>
          <c:showCatName val="0"/>
          <c:showSerName val="0"/>
          <c:showPercent val="0"/>
          <c:showBubbleSize val="0"/>
        </c:dLbl>
      </c:pivotFmt>
      <c:pivotFmt>
        <c:idx val="2"/>
        <c:dLbl>
          <c:idx val="0"/>
          <c:layout>
            <c:manualLayout>
              <c:x val="3.0800821355236138E-2"/>
              <c:y val="-4.3516100957354219E-3"/>
            </c:manualLayout>
          </c:layout>
          <c:showLegendKey val="0"/>
          <c:showVal val="1"/>
          <c:showCatName val="0"/>
          <c:showSerName val="0"/>
          <c:showPercent val="0"/>
          <c:showBubbleSize val="0"/>
        </c:dLbl>
      </c:pivotFmt>
      <c:pivotFmt>
        <c:idx val="3"/>
        <c:dLbl>
          <c:idx val="0"/>
          <c:layout>
            <c:manualLayout>
              <c:x val="2.3956194387405885E-2"/>
              <c:y val="-1.7406440382941687E-2"/>
            </c:manualLayout>
          </c:layout>
          <c:showLegendKey val="0"/>
          <c:showVal val="1"/>
          <c:showCatName val="0"/>
          <c:showSerName val="0"/>
          <c:showPercent val="0"/>
          <c:showBubbleSize val="0"/>
        </c:dLbl>
      </c:pivotFmt>
      <c:pivotFmt>
        <c:idx val="4"/>
        <c:dLbl>
          <c:idx val="0"/>
          <c:layout>
            <c:manualLayout>
              <c:x val="2.0533880903490634E-2"/>
              <c:y val="-8.7032201914708437E-3"/>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39274900699014265"/>
          <c:y val="0.18701061518746187"/>
          <c:w val="0.5764501716546212"/>
          <c:h val="0.76947328385518388"/>
        </c:manualLayout>
      </c:layout>
      <c:bar3DChart>
        <c:barDir val="bar"/>
        <c:grouping val="clustered"/>
        <c:varyColors val="0"/>
        <c:ser>
          <c:idx val="0"/>
          <c:order val="0"/>
          <c:tx>
            <c:strRef>
              <c:f>'pivot tables'!$J$6</c:f>
              <c:strCache>
                <c:ptCount val="1"/>
                <c:pt idx="0">
                  <c:v>Total</c:v>
                </c:pt>
              </c:strCache>
            </c:strRef>
          </c:tx>
          <c:invertIfNegative val="0"/>
          <c:dLbls>
            <c:dLbl>
              <c:idx val="0"/>
              <c:layout>
                <c:manualLayout>
                  <c:x val="2.3956194387405885E-2"/>
                  <c:y val="-1.7406440382941687E-2"/>
                </c:manualLayout>
              </c:layout>
              <c:showLegendKey val="0"/>
              <c:showVal val="1"/>
              <c:showCatName val="0"/>
              <c:showSerName val="0"/>
              <c:showPercent val="0"/>
              <c:showBubbleSize val="0"/>
            </c:dLbl>
            <c:dLbl>
              <c:idx val="1"/>
              <c:layout>
                <c:manualLayout>
                  <c:x val="2.0533880903490634E-2"/>
                  <c:y val="-8.7032201914708437E-3"/>
                </c:manualLayout>
              </c:layout>
              <c:showLegendKey val="0"/>
              <c:showVal val="1"/>
              <c:showCatName val="0"/>
              <c:showSerName val="0"/>
              <c:showPercent val="0"/>
              <c:showBubbleSize val="0"/>
            </c:dLbl>
            <c:dLbl>
              <c:idx val="2"/>
              <c:layout>
                <c:manualLayout>
                  <c:x val="3.0800821355236138E-2"/>
                  <c:y val="-4.3516100957354219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 tables'!$I$7:$I$10</c:f>
              <c:strCache>
                <c:ptCount val="3"/>
                <c:pt idx="0">
                  <c:v>Customer Cancellation</c:v>
                </c:pt>
                <c:pt idx="1">
                  <c:v>Order placed</c:v>
                </c:pt>
                <c:pt idx="2">
                  <c:v>Restaurant Cancellation</c:v>
                </c:pt>
              </c:strCache>
            </c:strRef>
          </c:cat>
          <c:val>
            <c:numRef>
              <c:f>'pivot tables'!$J$7:$J$10</c:f>
              <c:numCache>
                <c:formatCode>General</c:formatCode>
                <c:ptCount val="3"/>
                <c:pt idx="0">
                  <c:v>1</c:v>
                </c:pt>
                <c:pt idx="1">
                  <c:v>12</c:v>
                </c:pt>
                <c:pt idx="2">
                  <c:v>1</c:v>
                </c:pt>
              </c:numCache>
            </c:numRef>
          </c:val>
        </c:ser>
        <c:dLbls>
          <c:showLegendKey val="0"/>
          <c:showVal val="0"/>
          <c:showCatName val="0"/>
          <c:showSerName val="0"/>
          <c:showPercent val="0"/>
          <c:showBubbleSize val="0"/>
        </c:dLbls>
        <c:gapWidth val="150"/>
        <c:shape val="cylinder"/>
        <c:axId val="209188736"/>
        <c:axId val="209190272"/>
        <c:axId val="0"/>
      </c:bar3DChart>
      <c:catAx>
        <c:axId val="209188736"/>
        <c:scaling>
          <c:orientation val="minMax"/>
        </c:scaling>
        <c:delete val="0"/>
        <c:axPos val="l"/>
        <c:majorTickMark val="out"/>
        <c:minorTickMark val="none"/>
        <c:tickLblPos val="nextTo"/>
        <c:crossAx val="209190272"/>
        <c:crosses val="autoZero"/>
        <c:auto val="1"/>
        <c:lblAlgn val="ctr"/>
        <c:lblOffset val="100"/>
        <c:noMultiLvlLbl val="0"/>
      </c:catAx>
      <c:valAx>
        <c:axId val="209190272"/>
        <c:scaling>
          <c:orientation val="minMax"/>
        </c:scaling>
        <c:delete val="1"/>
        <c:axPos val="b"/>
        <c:numFmt formatCode="General" sourceLinked="1"/>
        <c:majorTickMark val="out"/>
        <c:minorTickMark val="none"/>
        <c:tickLblPos val="nextTo"/>
        <c:crossAx val="209188736"/>
        <c:crosses val="autoZero"/>
        <c:crossBetween val="between"/>
      </c:valAx>
    </c:plotArea>
    <c:plotVisOnly val="1"/>
    <c:dispBlanksAs val="gap"/>
    <c:showDLblsOverMax val="0"/>
  </c:chart>
  <c:spPr>
    <a:ln w="28575">
      <a:prstDash val="sysDash"/>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53340</xdr:colOff>
      <xdr:row>11</xdr:row>
      <xdr:rowOff>60960</xdr:rowOff>
    </xdr:from>
    <xdr:to>
      <xdr:col>25</xdr:col>
      <xdr:colOff>22860</xdr:colOff>
      <xdr:row>29</xdr:row>
      <xdr:rowOff>7620</xdr:rowOff>
    </xdr:to>
    <xdr:graphicFrame macro="">
      <xdr:nvGraphicFramePr>
        <xdr:cNvPr id="4"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11</xdr:row>
      <xdr:rowOff>38100</xdr:rowOff>
    </xdr:from>
    <xdr:to>
      <xdr:col>15</xdr:col>
      <xdr:colOff>541020</xdr:colOff>
      <xdr:row>29</xdr:row>
      <xdr:rowOff>30480</xdr:rowOff>
    </xdr:to>
    <xdr:graphicFrame macro="">
      <xdr:nvGraphicFramePr>
        <xdr:cNvPr id="5"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220980</xdr:colOff>
      <xdr:row>11</xdr:row>
      <xdr:rowOff>22860</xdr:rowOff>
    </xdr:from>
    <xdr:to>
      <xdr:col>7</xdr:col>
      <xdr:colOff>129540</xdr:colOff>
      <xdr:row>28</xdr:row>
      <xdr:rowOff>167640</xdr:rowOff>
    </xdr:to>
    <xdr:graphicFrame macro="">
      <xdr:nvGraphicFramePr>
        <xdr:cNvPr id="7"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434340</xdr:colOff>
      <xdr:row>3</xdr:row>
      <xdr:rowOff>175260</xdr:rowOff>
    </xdr:from>
    <xdr:to>
      <xdr:col>5</xdr:col>
      <xdr:colOff>30480</xdr:colOff>
      <xdr:row>8</xdr:row>
      <xdr:rowOff>175260</xdr:rowOff>
    </xdr:to>
    <xdr:sp macro="" textlink="">
      <xdr:nvSpPr>
        <xdr:cNvPr id="13" name="Pentagon 12"/>
        <xdr:cNvSpPr/>
      </xdr:nvSpPr>
      <xdr:spPr>
        <a:xfrm>
          <a:off x="434340" y="754380"/>
          <a:ext cx="2339340" cy="9525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Total</a:t>
          </a:r>
          <a:r>
            <a:rPr lang="en-IN" sz="1400" baseline="0"/>
            <a:t> Orders</a:t>
          </a:r>
          <a:endParaRPr lang="en-IN" sz="1400"/>
        </a:p>
      </xdr:txBody>
    </xdr:sp>
    <xdr:clientData/>
  </xdr:twoCellAnchor>
  <xdr:twoCellAnchor>
    <xdr:from>
      <xdr:col>1</xdr:col>
      <xdr:colOff>60960</xdr:colOff>
      <xdr:row>5</xdr:row>
      <xdr:rowOff>99060</xdr:rowOff>
    </xdr:from>
    <xdr:to>
      <xdr:col>3</xdr:col>
      <xdr:colOff>472440</xdr:colOff>
      <xdr:row>8</xdr:row>
      <xdr:rowOff>15240</xdr:rowOff>
    </xdr:to>
    <xdr:sp macro="" textlink="">
      <xdr:nvSpPr>
        <xdr:cNvPr id="17" name="Pentagon 16"/>
        <xdr:cNvSpPr/>
      </xdr:nvSpPr>
      <xdr:spPr>
        <a:xfrm>
          <a:off x="609600" y="1059180"/>
          <a:ext cx="1508760" cy="487680"/>
        </a:xfrm>
        <a:prstGeom prst="homePlate">
          <a:avLst/>
        </a:prstGeom>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10</a:t>
          </a:r>
        </a:p>
      </xdr:txBody>
    </xdr:sp>
    <xdr:clientData/>
  </xdr:twoCellAnchor>
  <xdr:twoCellAnchor editAs="oneCell">
    <xdr:from>
      <xdr:col>15</xdr:col>
      <xdr:colOff>358140</xdr:colOff>
      <xdr:row>3</xdr:row>
      <xdr:rowOff>83820</xdr:rowOff>
    </xdr:from>
    <xdr:to>
      <xdr:col>19</xdr:col>
      <xdr:colOff>312420</xdr:colOff>
      <xdr:row>9</xdr:row>
      <xdr:rowOff>129540</xdr:rowOff>
    </xdr:to>
    <mc:AlternateContent xmlns:mc="http://schemas.openxmlformats.org/markup-compatibility/2006" xmlns:a14="http://schemas.microsoft.com/office/drawing/2010/main">
      <mc:Choice Requires="a14">
        <xdr:graphicFrame macro="">
          <xdr:nvGraphicFramePr>
            <xdr:cNvPr id="20" name="runner_id"/>
            <xdr:cNvGraphicFramePr/>
          </xdr:nvGraphicFramePr>
          <xdr:xfrm>
            <a:off x="0" y="0"/>
            <a:ext cx="0" cy="0"/>
          </xdr:xfrm>
          <a:graphic>
            <a:graphicData uri="http://schemas.microsoft.com/office/drawing/2010/slicer">
              <sle:slicer xmlns:sle="http://schemas.microsoft.com/office/drawing/2010/slicer" name="runner_id"/>
            </a:graphicData>
          </a:graphic>
        </xdr:graphicFrame>
      </mc:Choice>
      <mc:Fallback xmlns="">
        <xdr:sp macro="" textlink="">
          <xdr:nvSpPr>
            <xdr:cNvPr id="0" name=""/>
            <xdr:cNvSpPr>
              <a:spLocks noTextEdit="1"/>
            </xdr:cNvSpPr>
          </xdr:nvSpPr>
          <xdr:spPr>
            <a:xfrm>
              <a:off x="8587740" y="662940"/>
              <a:ext cx="214884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3</xdr:row>
      <xdr:rowOff>99061</xdr:rowOff>
    </xdr:from>
    <xdr:to>
      <xdr:col>24</xdr:col>
      <xdr:colOff>426720</xdr:colOff>
      <xdr:row>9</xdr:row>
      <xdr:rowOff>121921</xdr:rowOff>
    </xdr:to>
    <mc:AlternateContent xmlns:mc="http://schemas.openxmlformats.org/markup-compatibility/2006" xmlns:a14="http://schemas.microsoft.com/office/drawing/2010/main">
      <mc:Choice Requires="a14">
        <xdr:graphicFrame macro="">
          <xdr:nvGraphicFramePr>
            <xdr:cNvPr id="22" name="pizza_name"/>
            <xdr:cNvGraphicFramePr/>
          </xdr:nvGraphicFramePr>
          <xdr:xfrm>
            <a:off x="0" y="0"/>
            <a:ext cx="0" cy="0"/>
          </xdr:xfrm>
          <a:graphic>
            <a:graphicData uri="http://schemas.microsoft.com/office/drawing/2010/slicer">
              <sle:slicer xmlns:sle="http://schemas.microsoft.com/office/drawing/2010/slicer" name="pizza_name"/>
            </a:graphicData>
          </a:graphic>
        </xdr:graphicFrame>
      </mc:Choice>
      <mc:Fallback xmlns="">
        <xdr:sp macro="" textlink="">
          <xdr:nvSpPr>
            <xdr:cNvPr id="0" name=""/>
            <xdr:cNvSpPr>
              <a:spLocks noTextEdit="1"/>
            </xdr:cNvSpPr>
          </xdr:nvSpPr>
          <xdr:spPr>
            <a:xfrm>
              <a:off x="11041380" y="678181"/>
              <a:ext cx="25527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259080</xdr:colOff>
      <xdr:row>4</xdr:row>
      <xdr:rowOff>15240</xdr:rowOff>
    </xdr:from>
    <xdr:to>
      <xdr:col>9</xdr:col>
      <xdr:colOff>403860</xdr:colOff>
      <xdr:row>9</xdr:row>
      <xdr:rowOff>15240</xdr:rowOff>
    </xdr:to>
    <xdr:sp macro="" textlink="">
      <xdr:nvSpPr>
        <xdr:cNvPr id="23" name="Pentagon 22"/>
        <xdr:cNvSpPr/>
      </xdr:nvSpPr>
      <xdr:spPr>
        <a:xfrm>
          <a:off x="3002280" y="784860"/>
          <a:ext cx="2339340" cy="9525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Total</a:t>
          </a:r>
          <a:r>
            <a:rPr lang="en-IN" sz="1400" baseline="0"/>
            <a:t> Pizzas</a:t>
          </a:r>
          <a:endParaRPr lang="en-IN" sz="1400"/>
        </a:p>
      </xdr:txBody>
    </xdr:sp>
    <xdr:clientData/>
  </xdr:twoCellAnchor>
  <xdr:twoCellAnchor>
    <xdr:from>
      <xdr:col>10</xdr:col>
      <xdr:colOff>228600</xdr:colOff>
      <xdr:row>4</xdr:row>
      <xdr:rowOff>30480</xdr:rowOff>
    </xdr:from>
    <xdr:to>
      <xdr:col>14</xdr:col>
      <xdr:colOff>373380</xdr:colOff>
      <xdr:row>9</xdr:row>
      <xdr:rowOff>30480</xdr:rowOff>
    </xdr:to>
    <xdr:sp macro="" textlink="">
      <xdr:nvSpPr>
        <xdr:cNvPr id="24" name="Pentagon 23"/>
        <xdr:cNvSpPr/>
      </xdr:nvSpPr>
      <xdr:spPr>
        <a:xfrm>
          <a:off x="5715000" y="800100"/>
          <a:ext cx="2339340" cy="95250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Total</a:t>
          </a:r>
          <a:r>
            <a:rPr lang="en-IN" sz="1400" baseline="0"/>
            <a:t> Profit</a:t>
          </a:r>
          <a:endParaRPr lang="en-IN" sz="1400"/>
        </a:p>
      </xdr:txBody>
    </xdr:sp>
    <xdr:clientData/>
  </xdr:twoCellAnchor>
  <xdr:twoCellAnchor>
    <xdr:from>
      <xdr:col>5</xdr:col>
      <xdr:colOff>419100</xdr:colOff>
      <xdr:row>5</xdr:row>
      <xdr:rowOff>152400</xdr:rowOff>
    </xdr:from>
    <xdr:to>
      <xdr:col>8</xdr:col>
      <xdr:colOff>281940</xdr:colOff>
      <xdr:row>8</xdr:row>
      <xdr:rowOff>68580</xdr:rowOff>
    </xdr:to>
    <xdr:sp macro="" textlink="'pivot tables'!B8">
      <xdr:nvSpPr>
        <xdr:cNvPr id="26" name="Pentagon 25"/>
        <xdr:cNvSpPr/>
      </xdr:nvSpPr>
      <xdr:spPr>
        <a:xfrm>
          <a:off x="3162300" y="1112520"/>
          <a:ext cx="1508760" cy="487680"/>
        </a:xfrm>
        <a:prstGeom prst="homePlate">
          <a:avLst/>
        </a:prstGeom>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9A21E77-33BA-46A7-A38B-7D17CCF68F34}" type="TxLink">
            <a:rPr lang="en-IN" sz="2400"/>
            <a:pPr algn="l"/>
            <a:t>14</a:t>
          </a:fld>
          <a:endParaRPr lang="en-IN" sz="2400"/>
        </a:p>
      </xdr:txBody>
    </xdr:sp>
    <xdr:clientData/>
  </xdr:twoCellAnchor>
  <xdr:twoCellAnchor>
    <xdr:from>
      <xdr:col>10</xdr:col>
      <xdr:colOff>358140</xdr:colOff>
      <xdr:row>5</xdr:row>
      <xdr:rowOff>160020</xdr:rowOff>
    </xdr:from>
    <xdr:to>
      <xdr:col>13</xdr:col>
      <xdr:colOff>220980</xdr:colOff>
      <xdr:row>8</xdr:row>
      <xdr:rowOff>76200</xdr:rowOff>
    </xdr:to>
    <xdr:sp macro="" textlink="'pivot tables'!C45">
      <xdr:nvSpPr>
        <xdr:cNvPr id="27" name="Pentagon 26"/>
        <xdr:cNvSpPr/>
      </xdr:nvSpPr>
      <xdr:spPr>
        <a:xfrm>
          <a:off x="5844540" y="1120140"/>
          <a:ext cx="1508760" cy="487680"/>
        </a:xfrm>
        <a:prstGeom prst="homePlate">
          <a:avLst/>
        </a:prstGeom>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D88B52E-A00F-4CEA-A2C3-668CBE33207D}" type="TxLink">
            <a:rPr lang="en-IN" sz="2400"/>
            <a:pPr algn="l"/>
            <a:t>$138</a:t>
          </a:fld>
          <a:endParaRPr lang="en-IN"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4</xdr:row>
      <xdr:rowOff>160020</xdr:rowOff>
    </xdr:from>
    <xdr:to>
      <xdr:col>23</xdr:col>
      <xdr:colOff>22860</xdr:colOff>
      <xdr:row>27</xdr:row>
      <xdr:rowOff>182880</xdr:rowOff>
    </xdr:to>
    <xdr:sp macro="" textlink="">
      <xdr:nvSpPr>
        <xdr:cNvPr id="2" name="TextBox 1"/>
        <xdr:cNvSpPr txBox="1"/>
      </xdr:nvSpPr>
      <xdr:spPr>
        <a:xfrm>
          <a:off x="1219200" y="922020"/>
          <a:ext cx="11422380" cy="44043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 Meatlover</a:t>
          </a:r>
          <a:r>
            <a:rPr lang="en-IN" sz="2400" baseline="0"/>
            <a:t> Pizza is the most popular comprising about 71% of total pizza ordered,indicating strong demand for non-vegetarian options-adding more meat based varities could boost sales further.</a:t>
          </a:r>
        </a:p>
        <a:p>
          <a:endParaRPr lang="en-IN" sz="2400" baseline="0"/>
        </a:p>
        <a:p>
          <a:r>
            <a:rPr lang="en-IN" sz="2400" baseline="0"/>
            <a:t>*Runner with id 1 delivered maximum pizzas,showing consistent performance.</a:t>
          </a:r>
        </a:p>
        <a:p>
          <a:endParaRPr lang="en-IN" sz="2400" baseline="0"/>
        </a:p>
        <a:p>
          <a:r>
            <a:rPr lang="en-IN" sz="2400" baseline="0"/>
            <a:t>*Total 10 orders were placed out of which 2 were cancelled(20% cancellation rate)-reasons should be analysed to reduce losses. </a:t>
          </a:r>
        </a:p>
        <a:p>
          <a:endParaRPr lang="en-IN" sz="2400" baseline="0"/>
        </a:p>
        <a:p>
          <a:r>
            <a:rPr lang="en-IN" sz="2400" baseline="0"/>
            <a:t>*Total 12 pizzas were delivered successfully.</a:t>
          </a:r>
        </a:p>
        <a:p>
          <a:endParaRPr lang="en-IN" sz="2400" baseline="0"/>
        </a:p>
        <a:p>
          <a:r>
            <a:rPr lang="en-IN" sz="2400" baseline="0"/>
            <a:t>*Total profit of $138 was made excluding any expenses and making cost.</a:t>
          </a:r>
          <a:endParaRPr lang="en-IN" sz="2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 refreshedDate="45845.686110532406" createdVersion="4" refreshedVersion="4" minRefreshableVersion="3" recordCount="14">
  <cacheSource type="worksheet">
    <worksheetSource name="a"/>
  </cacheSource>
  <cacheFields count="14">
    <cacheField name="order_id" numFmtId="0">
      <sharedItems containsSemiMixedTypes="0" containsString="0" containsNumber="1" containsInteger="1" minValue="1" maxValue="10"/>
    </cacheField>
    <cacheField name="customer_id" numFmtId="0">
      <sharedItems containsSemiMixedTypes="0" containsString="0" containsNumber="1" containsInteger="1" minValue="101" maxValue="105" count="5">
        <n v="101"/>
        <n v="102"/>
        <n v="103"/>
        <n v="104"/>
        <n v="105"/>
      </sharedItems>
    </cacheField>
    <cacheField name="pizza_id" numFmtId="0">
      <sharedItems containsSemiMixedTypes="0" containsString="0" containsNumber="1" containsInteger="1" minValue="1" maxValue="2" count="2">
        <n v="1"/>
        <n v="2"/>
      </sharedItems>
    </cacheField>
    <cacheField name="runner_id-2" numFmtId="0">
      <sharedItems containsSemiMixedTypes="0" containsString="0" containsNumber="1" containsInteger="1" minValue="1" maxValue="3" count="3">
        <n v="1"/>
        <n v="2"/>
        <n v="3"/>
      </sharedItems>
    </cacheField>
    <cacheField name="exclusions" numFmtId="0">
      <sharedItems containsMixedTypes="1" containsNumber="1" containsInteger="1" minValue="0" maxValue="4"/>
    </cacheField>
    <cacheField name="extras" numFmtId="0">
      <sharedItems containsMixedTypes="1" containsNumber="1" containsInteger="1" minValue="0" maxValue="1"/>
    </cacheField>
    <cacheField name="order_time" numFmtId="22">
      <sharedItems containsSemiMixedTypes="0" containsNonDate="0" containsDate="1" containsString="0" minDate="2020-01-01T18:05:02" maxDate="2020-01-11T18:34:49"/>
    </cacheField>
    <cacheField name="pickup_time" numFmtId="0">
      <sharedItems containsDate="1" containsMixedTypes="1" minDate="2020-01-01T18:15:34" maxDate="2020-01-11T18:50:20"/>
    </cacheField>
    <cacheField name="distance(km)" numFmtId="0">
      <sharedItems containsMixedTypes="1" containsNumber="1" minValue="10" maxValue="25"/>
    </cacheField>
    <cacheField name="duration(min)" numFmtId="0">
      <sharedItems containsMixedTypes="1" containsNumber="1" containsInteger="1" minValue="10" maxValue="40"/>
    </cacheField>
    <cacheField name="cancellation" numFmtId="0">
      <sharedItems count="3">
        <s v="Order placed"/>
        <s v="Restaurant Cancellation"/>
        <s v="Customer Cancellation"/>
      </sharedItems>
    </cacheField>
    <cacheField name="pizza_name" numFmtId="0">
      <sharedItems count="2">
        <s v="Meatlovers"/>
        <s v="Vegetarian"/>
      </sharedItems>
    </cacheField>
    <cacheField name="registration_date" numFmtId="14">
      <sharedItems containsSemiMixedTypes="0" containsNonDate="0" containsDate="1" containsString="0" minDate="2021-01-01T00:00:00" maxDate="2021-01-09T00:00:00"/>
    </cacheField>
    <cacheField name="cost of pizza" numFmtId="0">
      <sharedItems containsSemiMixedTypes="0" containsString="0" containsNumber="1" containsInteger="1" minValue="0"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
  <r>
    <n v="1"/>
    <x v="0"/>
    <x v="0"/>
    <x v="0"/>
    <n v="0"/>
    <n v="0"/>
    <d v="2020-01-01T18:05:02"/>
    <d v="2020-01-01T18:15:34"/>
    <n v="20"/>
    <n v="32"/>
    <x v="0"/>
    <x v="0"/>
    <d v="2021-01-01T00:00:00"/>
    <n v="12"/>
  </r>
  <r>
    <n v="2"/>
    <x v="0"/>
    <x v="0"/>
    <x v="0"/>
    <n v="0"/>
    <n v="0"/>
    <d v="2020-01-01T19:00:52"/>
    <d v="2020-01-01T19:10:54"/>
    <n v="20"/>
    <n v="27"/>
    <x v="0"/>
    <x v="0"/>
    <d v="2021-01-01T00:00:00"/>
    <n v="12"/>
  </r>
  <r>
    <n v="3"/>
    <x v="1"/>
    <x v="1"/>
    <x v="0"/>
    <n v="0"/>
    <n v="0"/>
    <d v="2020-01-02T23:51:23"/>
    <d v="2020-01-03T00:12:37"/>
    <n v="13.4"/>
    <n v="20"/>
    <x v="0"/>
    <x v="1"/>
    <d v="2021-01-01T00:00:00"/>
    <n v="10"/>
  </r>
  <r>
    <n v="3"/>
    <x v="1"/>
    <x v="0"/>
    <x v="0"/>
    <n v="0"/>
    <n v="0"/>
    <d v="2020-01-02T23:51:23"/>
    <d v="2020-01-03T00:12:37"/>
    <n v="13.4"/>
    <n v="20"/>
    <x v="0"/>
    <x v="0"/>
    <d v="2021-01-01T00:00:00"/>
    <n v="12"/>
  </r>
  <r>
    <n v="4"/>
    <x v="2"/>
    <x v="0"/>
    <x v="1"/>
    <n v="4"/>
    <n v="0"/>
    <d v="2020-01-04T13:23:46"/>
    <d v="2020-01-04T13:53:03"/>
    <n v="23.4"/>
    <n v="40"/>
    <x v="0"/>
    <x v="0"/>
    <d v="2021-01-03T00:00:00"/>
    <n v="12"/>
  </r>
  <r>
    <n v="4"/>
    <x v="2"/>
    <x v="0"/>
    <x v="1"/>
    <n v="4"/>
    <n v="0"/>
    <d v="2020-01-04T13:23:46"/>
    <d v="2020-01-04T13:53:03"/>
    <n v="23.4"/>
    <n v="40"/>
    <x v="0"/>
    <x v="0"/>
    <d v="2021-01-03T00:00:00"/>
    <n v="12"/>
  </r>
  <r>
    <n v="4"/>
    <x v="2"/>
    <x v="1"/>
    <x v="1"/>
    <n v="4"/>
    <n v="0"/>
    <d v="2020-01-04T13:23:46"/>
    <d v="2020-01-04T13:53:03"/>
    <n v="23.4"/>
    <n v="40"/>
    <x v="0"/>
    <x v="1"/>
    <d v="2021-01-03T00:00:00"/>
    <n v="10"/>
  </r>
  <r>
    <n v="5"/>
    <x v="3"/>
    <x v="0"/>
    <x v="2"/>
    <n v="0"/>
    <n v="1"/>
    <d v="2020-01-08T21:00:29"/>
    <d v="2020-01-08T21:10:57"/>
    <n v="10"/>
    <n v="15"/>
    <x v="0"/>
    <x v="0"/>
    <d v="2021-01-08T00:00:00"/>
    <n v="12"/>
  </r>
  <r>
    <n v="6"/>
    <x v="0"/>
    <x v="1"/>
    <x v="2"/>
    <n v="0"/>
    <n v="0"/>
    <d v="2020-01-08T21:03:13"/>
    <s v="NULL"/>
    <s v="NULL"/>
    <s v="NULL"/>
    <x v="1"/>
    <x v="1"/>
    <d v="2021-01-08T00:00:00"/>
    <n v="0"/>
  </r>
  <r>
    <n v="7"/>
    <x v="4"/>
    <x v="1"/>
    <x v="1"/>
    <n v="0"/>
    <n v="1"/>
    <d v="2020-01-08T21:20:29"/>
    <d v="2020-01-08T21:30:45"/>
    <n v="25"/>
    <n v="25"/>
    <x v="0"/>
    <x v="1"/>
    <d v="2021-01-03T00:00:00"/>
    <n v="10"/>
  </r>
  <r>
    <n v="8"/>
    <x v="1"/>
    <x v="0"/>
    <x v="1"/>
    <n v="0"/>
    <n v="0"/>
    <d v="2020-01-09T23:54:33"/>
    <d v="2020-01-10T00:15:02"/>
    <n v="23.4"/>
    <n v="15"/>
    <x v="0"/>
    <x v="0"/>
    <d v="2021-01-03T00:00:00"/>
    <n v="12"/>
  </r>
  <r>
    <n v="9"/>
    <x v="2"/>
    <x v="0"/>
    <x v="1"/>
    <n v="4"/>
    <s v="1, 5"/>
    <d v="2020-01-10T11:22:59"/>
    <s v="NULL"/>
    <s v="NULL"/>
    <s v="NULL"/>
    <x v="2"/>
    <x v="0"/>
    <d v="2021-01-03T00:00:00"/>
    <n v="0"/>
  </r>
  <r>
    <n v="10"/>
    <x v="3"/>
    <x v="0"/>
    <x v="0"/>
    <n v="0"/>
    <n v="0"/>
    <d v="2020-01-11T18:34:49"/>
    <d v="2020-01-11T18:50:20"/>
    <n v="10"/>
    <n v="10"/>
    <x v="0"/>
    <x v="0"/>
    <d v="2021-01-01T00:00:00"/>
    <n v="12"/>
  </r>
  <r>
    <n v="10"/>
    <x v="3"/>
    <x v="0"/>
    <x v="0"/>
    <s v="2, 6"/>
    <s v="1, 4"/>
    <d v="2020-01-11T18:34:49"/>
    <d v="2020-01-11T18:50:20"/>
    <n v="10"/>
    <n v="10"/>
    <x v="0"/>
    <x v="0"/>
    <d v="2021-01-01T00:00:00"/>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B12:C15" firstHeaderRow="1" firstDataRow="1" firstDataCol="1"/>
  <pivotFields count="14">
    <pivotField showAll="0"/>
    <pivotField showAll="0"/>
    <pivotField axis="axisRow" dataField="1" showAll="0">
      <items count="3">
        <item x="0"/>
        <item x="1"/>
        <item t="default"/>
      </items>
    </pivotField>
    <pivotField showAll="0">
      <items count="4">
        <item x="0"/>
        <item x="1"/>
        <item x="2"/>
        <item t="default"/>
      </items>
    </pivotField>
    <pivotField showAll="0"/>
    <pivotField showAll="0"/>
    <pivotField numFmtId="22" showAll="0"/>
    <pivotField showAll="0"/>
    <pivotField showAll="0"/>
    <pivotField showAll="0"/>
    <pivotField showAll="0"/>
    <pivotField showAll="0">
      <items count="3">
        <item x="0"/>
        <item x="1"/>
        <item t="default"/>
      </items>
    </pivotField>
    <pivotField numFmtId="14" showAll="0"/>
    <pivotField showAll="0" defaultSubtotal="0"/>
  </pivotFields>
  <rowFields count="1">
    <field x="2"/>
  </rowFields>
  <rowItems count="3">
    <i>
      <x/>
    </i>
    <i>
      <x v="1"/>
    </i>
    <i t="grand">
      <x/>
    </i>
  </rowItems>
  <colItems count="1">
    <i/>
  </colItems>
  <dataFields count="1">
    <dataField name="Count of pizza_id" fld="2" subtotal="count" baseField="2" baseItem="0"/>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6:B7" firstHeaderRow="1" firstDataRow="1" firstDataCol="0"/>
  <pivotFields count="14">
    <pivotField dataField="1" showAll="0"/>
    <pivotField showAll="0"/>
    <pivotField showAll="0"/>
    <pivotField showAll="0">
      <items count="4">
        <item x="0"/>
        <item x="1"/>
        <item x="2"/>
        <item t="default"/>
      </items>
    </pivotField>
    <pivotField showAll="0"/>
    <pivotField showAll="0"/>
    <pivotField numFmtId="22" showAll="0"/>
    <pivotField showAll="0"/>
    <pivotField showAll="0"/>
    <pivotField showAll="0"/>
    <pivotField showAll="0"/>
    <pivotField showAll="0">
      <items count="3">
        <item x="0"/>
        <item x="1"/>
        <item t="default"/>
      </items>
    </pivotField>
    <pivotField numFmtId="14" showAll="0"/>
    <pivotField showAll="0" defaultSubtotal="0"/>
  </pivotFields>
  <rowItems count="1">
    <i/>
  </rowItems>
  <colItems count="1">
    <i/>
  </colItems>
  <dataFields count="1">
    <dataField name="Total_pizza_ordered" fld="0" subtotal="count" baseField="0" baseItem="6"/>
  </dataFields>
  <formats count="1">
    <format dxfId="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Pizza_types">
  <location ref="I13:J16" firstHeaderRow="1" firstDataRow="1" firstDataCol="1"/>
  <pivotFields count="14">
    <pivotField showAll="0"/>
    <pivotField showAll="0"/>
    <pivotField showAll="0"/>
    <pivotField showAll="0">
      <items count="4">
        <item x="0"/>
        <item x="1"/>
        <item x="2"/>
        <item t="default"/>
      </items>
    </pivotField>
    <pivotField showAll="0"/>
    <pivotField showAll="0"/>
    <pivotField numFmtId="22" showAll="0"/>
    <pivotField showAll="0"/>
    <pivotField showAll="0"/>
    <pivotField showAll="0"/>
    <pivotField showAll="0"/>
    <pivotField axis="axisRow" dataField="1" showAll="0">
      <items count="3">
        <item x="0"/>
        <item x="1"/>
        <item t="default"/>
      </items>
    </pivotField>
    <pivotField numFmtId="14" showAll="0"/>
    <pivotField showAll="0"/>
  </pivotFields>
  <rowFields count="1">
    <field x="11"/>
  </rowFields>
  <rowItems count="3">
    <i>
      <x/>
    </i>
    <i>
      <x v="1"/>
    </i>
    <i t="grand">
      <x/>
    </i>
  </rowItems>
  <colItems count="1">
    <i/>
  </colItems>
  <dataFields count="1">
    <dataField name="Num of pizza" fld="11" subtotal="count" baseField="11" baseItem="0"/>
  </dataFields>
  <formats count="1">
    <format dxfId="2">
      <pivotArea type="all" dataOnly="0" outline="0"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3:F36" firstHeaderRow="1" firstDataRow="1" firstDataCol="1"/>
  <pivotFields count="14">
    <pivotField showAll="0"/>
    <pivotField showAll="0"/>
    <pivotField showAll="0">
      <items count="3">
        <item x="0"/>
        <item x="1"/>
        <item t="default"/>
      </items>
    </pivotField>
    <pivotField showAll="0">
      <items count="4">
        <item x="0"/>
        <item x="1"/>
        <item x="2"/>
        <item t="default"/>
      </items>
    </pivotField>
    <pivotField showAll="0"/>
    <pivotField showAll="0"/>
    <pivotField numFmtId="22" showAll="0"/>
    <pivotField showAll="0"/>
    <pivotField showAll="0"/>
    <pivotField showAll="0"/>
    <pivotField showAll="0"/>
    <pivotField axis="axisRow" showAll="0">
      <items count="3">
        <item x="0"/>
        <item x="1"/>
        <item t="default"/>
      </items>
    </pivotField>
    <pivotField numFmtId="14" showAll="0"/>
    <pivotField showAll="0"/>
  </pivotFields>
  <rowFields count="1">
    <field x="11"/>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33:E37" firstHeaderRow="1" firstDataRow="1" firstDataCol="1"/>
  <pivotFields count="14">
    <pivotField dataField="1" showAll="0"/>
    <pivotField showAll="0"/>
    <pivotField showAll="0"/>
    <pivotField axis="axisRow" showAll="0">
      <items count="4">
        <item x="0"/>
        <item x="1"/>
        <item x="2"/>
        <item t="default"/>
      </items>
    </pivotField>
    <pivotField showAll="0"/>
    <pivotField showAll="0"/>
    <pivotField numFmtId="22" showAll="0"/>
    <pivotField showAll="0"/>
    <pivotField showAll="0"/>
    <pivotField showAll="0"/>
    <pivotField showAll="0"/>
    <pivotField showAll="0">
      <items count="3">
        <item x="0"/>
        <item x="1"/>
        <item t="default"/>
      </items>
    </pivotField>
    <pivotField numFmtId="14" showAll="0"/>
    <pivotField showAll="0"/>
  </pivotFields>
  <rowFields count="1">
    <field x="3"/>
  </rowFields>
  <rowItems count="4">
    <i>
      <x/>
    </i>
    <i>
      <x v="1"/>
    </i>
    <i>
      <x v="2"/>
    </i>
    <i t="grand">
      <x/>
    </i>
  </rowItems>
  <colItems count="1">
    <i/>
  </colItems>
  <dataFields count="1">
    <dataField name="Count of order_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Deliveries">
  <location ref="I6:J10" firstHeaderRow="1" firstDataRow="1" firstDataCol="1"/>
  <pivotFields count="14">
    <pivotField showAll="0"/>
    <pivotField showAll="0"/>
    <pivotField showAll="0"/>
    <pivotField showAll="0">
      <items count="4">
        <item x="0"/>
        <item x="1"/>
        <item x="2"/>
        <item t="default"/>
      </items>
    </pivotField>
    <pivotField showAll="0"/>
    <pivotField showAll="0"/>
    <pivotField numFmtId="22" showAll="0"/>
    <pivotField showAll="0"/>
    <pivotField showAll="0"/>
    <pivotField showAll="0"/>
    <pivotField axis="axisRow" dataField="1" showAll="0">
      <items count="4">
        <item x="2"/>
        <item x="0"/>
        <item x="1"/>
        <item t="default"/>
      </items>
    </pivotField>
    <pivotField showAll="0">
      <items count="3">
        <item x="0"/>
        <item x="1"/>
        <item t="default"/>
      </items>
    </pivotField>
    <pivotField numFmtId="14" showAll="0"/>
    <pivotField showAll="0"/>
  </pivotFields>
  <rowFields count="1">
    <field x="10"/>
  </rowFields>
  <rowItems count="4">
    <i>
      <x/>
    </i>
    <i>
      <x v="1"/>
    </i>
    <i>
      <x v="2"/>
    </i>
    <i t="grand">
      <x/>
    </i>
  </rowItems>
  <colItems count="1">
    <i/>
  </colItems>
  <dataFields count="1">
    <dataField name="No. of orders" fld="10" subtotal="count" baseField="10" baseItem="0"/>
  </dataFields>
  <formats count="1">
    <format dxfId="3">
      <pivotArea type="all" dataOnly="0" outline="0" fieldPosition="0"/>
    </format>
  </formats>
  <chartFormats count="5">
    <chartFormat chart="3"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0" count="1" selected="0">
            <x v="2"/>
          </reference>
        </references>
      </pivotArea>
    </chartFormat>
    <chartFormat chart="5" format="3">
      <pivotArea type="data" outline="0" fieldPosition="0">
        <references count="2">
          <reference field="4294967294" count="1" selected="0">
            <x v="0"/>
          </reference>
          <reference field="10" count="1" selected="0">
            <x v="0"/>
          </reference>
        </references>
      </pivotArea>
    </chartFormat>
    <chartFormat chart="5"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3">
  <location ref="B20:D26" firstHeaderRow="0" firstDataRow="1" firstDataCol="1"/>
  <pivotFields count="14">
    <pivotField showAll="0"/>
    <pivotField axis="axisRow" showAll="0">
      <items count="6">
        <item x="0"/>
        <item x="1"/>
        <item x="2"/>
        <item x="3"/>
        <item x="4"/>
        <item t="default"/>
      </items>
    </pivotField>
    <pivotField showAll="0"/>
    <pivotField showAll="0">
      <items count="4">
        <item x="0"/>
        <item x="1"/>
        <item x="2"/>
        <item t="default"/>
      </items>
    </pivotField>
    <pivotField showAll="0"/>
    <pivotField showAll="0"/>
    <pivotField numFmtId="22" showAll="0"/>
    <pivotField showAll="0"/>
    <pivotField dataField="1" showAll="0"/>
    <pivotField dataField="1" showAll="0"/>
    <pivotField showAll="0"/>
    <pivotField showAll="0">
      <items count="3">
        <item x="0"/>
        <item x="1"/>
        <item t="default"/>
      </items>
    </pivotField>
    <pivotField numFmtId="14" showAll="0"/>
    <pivotField showAll="0" defaultSubtotal="0"/>
  </pivotFields>
  <rowFields count="1">
    <field x="1"/>
  </rowFields>
  <rowItems count="6">
    <i>
      <x/>
    </i>
    <i>
      <x v="1"/>
    </i>
    <i>
      <x v="2"/>
    </i>
    <i>
      <x v="3"/>
    </i>
    <i>
      <x v="4"/>
    </i>
    <i t="grand">
      <x/>
    </i>
  </rowItems>
  <colFields count="1">
    <field x="-2"/>
  </colFields>
  <colItems count="2">
    <i>
      <x/>
    </i>
    <i i="1">
      <x v="1"/>
    </i>
  </colItems>
  <dataFields count="2">
    <dataField name="Average of duration(min)" fld="9" subtotal="average" baseField="1" baseItem="3"/>
    <dataField name="Average of distance(km)" fld="8" subtotal="average" baseField="1" baseItem="0"/>
  </dataFields>
  <formats count="2">
    <format dxfId="5">
      <pivotArea type="all" dataOnly="0" outline="0" fieldPosition="0"/>
    </format>
    <format dxfId="4">
      <pivotArea type="all" dataOnly="0" outline="0"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34:B35" firstHeaderRow="1" firstDataRow="1" firstDataCol="0"/>
  <pivotFields count="14">
    <pivotField showAll="0"/>
    <pivotField showAll="0"/>
    <pivotField showAll="0"/>
    <pivotField showAll="0">
      <items count="4">
        <item x="0"/>
        <item x="1"/>
        <item x="2"/>
        <item t="default"/>
      </items>
    </pivotField>
    <pivotField showAll="0"/>
    <pivotField showAll="0"/>
    <pivotField numFmtId="22" showAll="0"/>
    <pivotField showAll="0"/>
    <pivotField showAll="0"/>
    <pivotField showAll="0"/>
    <pivotField showAll="0"/>
    <pivotField showAll="0">
      <items count="3">
        <item x="0"/>
        <item x="1"/>
        <item t="default"/>
      </items>
    </pivotField>
    <pivotField numFmtId="14" showAll="0"/>
    <pivotField dataField="1" showAll="0" defaultSubtotal="0"/>
  </pivotFields>
  <rowItems count="1">
    <i/>
  </rowItems>
  <colItems count="1">
    <i/>
  </colItems>
  <dataFields count="1">
    <dataField name="Total_profit" fld="13" baseField="0" baseItem="16248616"/>
  </dataFields>
  <formats count="1">
    <format dxfId="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pizza_toppings_table."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week_period_table." connectionId="7"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pizza_recipes_table."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runner_order_table." connectionId="5"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runners__table." connectionId="6"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runner_fdbk_table." connectionId="4"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pizza_names_table."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unner_id_2" sourceName="runner_id-2">
  <pivotTables>
    <pivotTable tabId="3" name="PivotTable2"/>
    <pivotTable tabId="3" name="PivotTable1"/>
    <pivotTable tabId="3" name="PivotTable10"/>
    <pivotTable tabId="3" name="PivotTable15"/>
    <pivotTable tabId="3" name="PivotTable16"/>
    <pivotTable tabId="3" name="PivotTable3"/>
    <pivotTable tabId="3" name="PivotTable4"/>
    <pivotTable tabId="3" name="PivotTable5"/>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izza_name" sourceName="pizza_name">
  <pivotTables>
    <pivotTable tabId="3" name="PivotTable3"/>
    <pivotTable tabId="3" name="PivotTable1"/>
    <pivotTable tabId="3" name="PivotTable10"/>
    <pivotTable tabId="3" name="PivotTable15"/>
    <pivotTable tabId="3" name="PivotTable16"/>
    <pivotTable tabId="3" name="PivotTable2"/>
    <pivotTable tabId="3" name="PivotTable4"/>
    <pivotTable tabId="3"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unner_id" cache="Slicer_runner_id_2" caption="runner_id" style="SlicerStyleLight3" rowHeight="234950"/>
  <slicer name="pizza_name" cache="Slicer_pizza_name" caption="pizza_name" style="SlicerStyleLight3" rowHeight="234950"/>
</slicers>
</file>

<file path=xl/tables/table1.xml><?xml version="1.0" encoding="utf-8"?>
<table xmlns="http://schemas.openxmlformats.org/spreadsheetml/2006/main" id="1" name="a" displayName="a" ref="A2:N16" totalsRowShown="0" headerRowDxfId="24" headerRowBorderDxfId="23" tableBorderDxfId="22" totalsRowBorderDxfId="21">
  <autoFilter ref="A2:N16"/>
  <tableColumns count="14">
    <tableColumn id="1" name="order_id" dataDxfId="20"/>
    <tableColumn id="2" name="customer_id" dataDxfId="19"/>
    <tableColumn id="3" name="pizza_id" dataDxfId="18"/>
    <tableColumn id="18" name="runner_id-2" dataDxfId="17"/>
    <tableColumn id="4" name="exclusions" dataDxfId="16"/>
    <tableColumn id="5" name="extras" dataDxfId="15"/>
    <tableColumn id="6" name="order_time" dataDxfId="14"/>
    <tableColumn id="9" name="pickup_time" dataDxfId="13"/>
    <tableColumn id="10" name="distance(km)" dataDxfId="12"/>
    <tableColumn id="11" name="duration(min)" dataDxfId="11"/>
    <tableColumn id="12" name="cancellation" dataDxfId="10"/>
    <tableColumn id="14" name="pizza_name" dataDxfId="9"/>
    <tableColumn id="16" name="registration_date" dataDxfId="8"/>
    <tableColumn id="17" name="cost of pizza" dataDxfId="7">
      <calculatedColumnFormula>IF(a[[#This Row],[pizza_id]]=1,12,10)</calculatedColumnFormula>
    </tableColumn>
  </tableColumns>
  <tableStyleInfo name="TableStyleLight1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Equity">
      <a:majorFont>
        <a:latin typeface="Franklin Gothic Book"/>
        <a:ea typeface=""/>
        <a:cs typeface=""/>
        <a:font script="Grek" typeface="Calibri"/>
        <a:font script="Cyrl" typeface="Calibri"/>
        <a:font script="Jpan" typeface="HGｺﾞｼｯｸM"/>
        <a:font script="Hang" typeface="바탕"/>
        <a:font script="Hans" typeface="幼圆"/>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erpetua"/>
        <a:ea typeface=""/>
        <a:cs typeface=""/>
        <a:font script="Grek" typeface="Cambria"/>
        <a:font script="Cyrl" typeface="Cambria"/>
        <a:font script="Jpan" typeface="HG創英ﾌﾟﾚｾﾞﾝｽEB"/>
        <a:font script="Hang" typeface="맑은 고딕"/>
        <a:font script="Hans" typeface="宋体"/>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quity">
      <a:fillStyleLst>
        <a:solidFill>
          <a:schemeClr val="phClr"/>
        </a:solidFill>
        <a:blipFill>
          <a:blip xmlns:r="http://schemas.openxmlformats.org/officeDocument/2006/relationships" r:embed="rId1">
            <a:duotone>
              <a:schemeClr val="phClr">
                <a:tint val="30000"/>
                <a:satMod val="300000"/>
              </a:schemeClr>
              <a:schemeClr val="phClr">
                <a:tint val="40000"/>
                <a:satMod val="200000"/>
              </a:schemeClr>
            </a:duotone>
          </a:blip>
          <a:tile tx="0" ty="0" sx="70000" sy="70000" flip="none" algn="ctr"/>
        </a:blipFill>
        <a:blipFill>
          <a:blip xmlns:r="http://schemas.openxmlformats.org/officeDocument/2006/relationships" r:embed="rId1">
            <a:duotone>
              <a:schemeClr val="phClr">
                <a:shade val="22000"/>
                <a:satMod val="160000"/>
              </a:schemeClr>
              <a:schemeClr val="phClr">
                <a:shade val="45000"/>
                <a:satMod val="100000"/>
              </a:schemeClr>
            </a:duotone>
          </a:blip>
          <a:tile tx="0" ty="0" sx="65000" sy="65000" flip="none" algn="ctr"/>
        </a:blipFill>
      </a:fillStyleLst>
      <a:lnStyleLst>
        <a:ln w="9525"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algn="t" rotWithShape="0">
              <a:srgbClr val="000000">
                <a:alpha val="50000"/>
              </a:srgbClr>
            </a:outerShdw>
          </a:effectLst>
        </a:effectStyle>
        <a:effectStyle>
          <a:effectLst>
            <a:outerShdw blurRad="38100" dist="25400" dir="5400000" algn="t" rotWithShape="0">
              <a:srgbClr val="000000">
                <a:alpha val="50000"/>
              </a:srgbClr>
            </a:outerShdw>
          </a:effectLst>
        </a:effectStyle>
        <a:effectStyle>
          <a:effectLst>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55000" sy="55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7.xml"/><Relationship Id="rId3" Type="http://schemas.openxmlformats.org/officeDocument/2006/relationships/queryTable" Target="../queryTables/queryTable2.xml"/><Relationship Id="rId7" Type="http://schemas.openxmlformats.org/officeDocument/2006/relationships/queryTable" Target="../queryTables/queryTable6.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35"/>
  <sheetViews>
    <sheetView tabSelected="1" zoomScale="90" zoomScaleNormal="90" workbookViewId="0">
      <selection activeCell="J36" sqref="J36"/>
    </sheetView>
  </sheetViews>
  <sheetFormatPr defaultColWidth="13.125" defaultRowHeight="14.4" customHeight="1" x14ac:dyDescent="0.35"/>
  <cols>
    <col min="1" max="1" width="2" style="66" customWidth="1"/>
    <col min="7" max="7" width="14.875" bestFit="1" customWidth="1"/>
    <col min="10" max="10" width="14.75" customWidth="1"/>
    <col min="11" max="11" width="18.25" customWidth="1"/>
    <col min="16" max="16" width="14.875" bestFit="1" customWidth="1"/>
    <col min="19" max="19" width="21.625" bestFit="1" customWidth="1"/>
    <col min="20" max="20" width="13.125" style="66"/>
  </cols>
  <sheetData>
    <row r="1" spans="2:19" s="66" customFormat="1" ht="9" customHeight="1" thickBot="1" x14ac:dyDescent="0.4"/>
    <row r="2" spans="2:19" ht="14.4" customHeight="1" thickBot="1" x14ac:dyDescent="0.5">
      <c r="B2" s="80" t="s">
        <v>44</v>
      </c>
      <c r="C2" s="81"/>
      <c r="D2" s="81"/>
      <c r="E2" s="81"/>
      <c r="F2" s="81"/>
      <c r="G2" s="82"/>
      <c r="J2" s="83" t="s">
        <v>45</v>
      </c>
      <c r="K2" s="84"/>
      <c r="N2" s="85" t="s">
        <v>46</v>
      </c>
      <c r="O2" s="86"/>
      <c r="P2" s="86"/>
      <c r="Q2" s="86"/>
      <c r="R2" s="86"/>
      <c r="S2" s="87"/>
    </row>
    <row r="3" spans="2:19" ht="14.4" customHeight="1" x14ac:dyDescent="0.35">
      <c r="B3" s="14" t="s">
        <v>0</v>
      </c>
      <c r="C3" s="17" t="s">
        <v>1</v>
      </c>
      <c r="D3" s="17" t="s">
        <v>2</v>
      </c>
      <c r="E3" s="17" t="s">
        <v>3</v>
      </c>
      <c r="F3" s="17" t="s">
        <v>4</v>
      </c>
      <c r="G3" s="21" t="s">
        <v>5</v>
      </c>
      <c r="J3" s="24" t="s">
        <v>14</v>
      </c>
      <c r="K3" s="25" t="s">
        <v>15</v>
      </c>
      <c r="N3" s="26" t="s">
        <v>0</v>
      </c>
      <c r="O3" s="27" t="s">
        <v>29</v>
      </c>
      <c r="P3" s="28" t="s">
        <v>30</v>
      </c>
      <c r="Q3" s="27" t="s">
        <v>31</v>
      </c>
      <c r="R3" s="27" t="s">
        <v>32</v>
      </c>
      <c r="S3" s="11" t="s">
        <v>33</v>
      </c>
    </row>
    <row r="4" spans="2:19" ht="14.4" customHeight="1" x14ac:dyDescent="0.35">
      <c r="B4" s="15">
        <v>1</v>
      </c>
      <c r="C4" s="18">
        <v>101</v>
      </c>
      <c r="D4" s="18">
        <v>1</v>
      </c>
      <c r="E4" s="18">
        <v>0</v>
      </c>
      <c r="F4" s="18">
        <v>0</v>
      </c>
      <c r="G4" s="22">
        <v>43831.753495370373</v>
      </c>
      <c r="J4" s="15">
        <v>1</v>
      </c>
      <c r="K4" s="20" t="s">
        <v>16</v>
      </c>
      <c r="N4" s="15">
        <v>1</v>
      </c>
      <c r="O4" s="18">
        <v>1</v>
      </c>
      <c r="P4" s="29">
        <v>43831.760810185187</v>
      </c>
      <c r="Q4" s="18">
        <v>20</v>
      </c>
      <c r="R4" s="18">
        <v>32</v>
      </c>
      <c r="S4" s="7">
        <v>0</v>
      </c>
    </row>
    <row r="5" spans="2:19" ht="14.4" customHeight="1" x14ac:dyDescent="0.35">
      <c r="B5" s="15">
        <v>2</v>
      </c>
      <c r="C5" s="18">
        <v>101</v>
      </c>
      <c r="D5" s="18">
        <v>1</v>
      </c>
      <c r="E5" s="18">
        <v>0</v>
      </c>
      <c r="F5" s="18">
        <v>0</v>
      </c>
      <c r="G5" s="22">
        <v>43831.792268518519</v>
      </c>
      <c r="J5" s="15">
        <v>2</v>
      </c>
      <c r="K5" s="20" t="s">
        <v>17</v>
      </c>
      <c r="N5" s="15">
        <v>2</v>
      </c>
      <c r="O5" s="18">
        <v>1</v>
      </c>
      <c r="P5" s="29">
        <v>43831.79923611111</v>
      </c>
      <c r="Q5" s="18">
        <v>20</v>
      </c>
      <c r="R5" s="18">
        <v>27</v>
      </c>
      <c r="S5" s="7">
        <v>0</v>
      </c>
    </row>
    <row r="6" spans="2:19" ht="14.4" customHeight="1" x14ac:dyDescent="0.35">
      <c r="B6" s="15">
        <v>3</v>
      </c>
      <c r="C6" s="18">
        <v>102</v>
      </c>
      <c r="D6" s="18">
        <v>1</v>
      </c>
      <c r="E6" s="18">
        <v>0</v>
      </c>
      <c r="F6" s="18">
        <v>0</v>
      </c>
      <c r="G6" s="22">
        <v>43832.994016203702</v>
      </c>
      <c r="J6" s="15">
        <v>3</v>
      </c>
      <c r="K6" s="20" t="s">
        <v>18</v>
      </c>
      <c r="N6" s="15">
        <v>3</v>
      </c>
      <c r="O6" s="18">
        <v>1</v>
      </c>
      <c r="P6" s="29">
        <v>43833.008761574078</v>
      </c>
      <c r="Q6" s="18">
        <v>13.4</v>
      </c>
      <c r="R6" s="18">
        <v>20</v>
      </c>
      <c r="S6" s="7">
        <v>0</v>
      </c>
    </row>
    <row r="7" spans="2:19" ht="14.4" customHeight="1" x14ac:dyDescent="0.35">
      <c r="B7" s="15">
        <v>3</v>
      </c>
      <c r="C7" s="18">
        <v>102</v>
      </c>
      <c r="D7" s="18">
        <v>2</v>
      </c>
      <c r="E7" s="18">
        <v>0</v>
      </c>
      <c r="F7" s="18">
        <v>0</v>
      </c>
      <c r="G7" s="22">
        <v>43832.994016203702</v>
      </c>
      <c r="J7" s="15">
        <v>4</v>
      </c>
      <c r="K7" s="20" t="s">
        <v>19</v>
      </c>
      <c r="N7" s="15">
        <v>4</v>
      </c>
      <c r="O7" s="18">
        <v>2</v>
      </c>
      <c r="P7" s="29">
        <v>43834.578506944446</v>
      </c>
      <c r="Q7" s="18">
        <v>23.4</v>
      </c>
      <c r="R7" s="18">
        <v>40</v>
      </c>
      <c r="S7" s="7">
        <v>0</v>
      </c>
    </row>
    <row r="8" spans="2:19" ht="14.4" customHeight="1" x14ac:dyDescent="0.35">
      <c r="B8" s="15">
        <v>4</v>
      </c>
      <c r="C8" s="18">
        <v>103</v>
      </c>
      <c r="D8" s="18">
        <v>1</v>
      </c>
      <c r="E8" s="18">
        <v>4</v>
      </c>
      <c r="F8" s="18">
        <v>0</v>
      </c>
      <c r="G8" s="22">
        <v>43834.558171296296</v>
      </c>
      <c r="J8" s="15">
        <v>5</v>
      </c>
      <c r="K8" s="20" t="s">
        <v>20</v>
      </c>
      <c r="N8" s="15">
        <v>5</v>
      </c>
      <c r="O8" s="18">
        <v>3</v>
      </c>
      <c r="P8" s="29">
        <v>43838.882604166669</v>
      </c>
      <c r="Q8" s="18">
        <v>10</v>
      </c>
      <c r="R8" s="18">
        <v>15</v>
      </c>
      <c r="S8" s="7">
        <v>0</v>
      </c>
    </row>
    <row r="9" spans="2:19" ht="14.4" customHeight="1" x14ac:dyDescent="0.35">
      <c r="B9" s="15">
        <v>4</v>
      </c>
      <c r="C9" s="18">
        <v>103</v>
      </c>
      <c r="D9" s="18">
        <v>1</v>
      </c>
      <c r="E9" s="18">
        <v>4</v>
      </c>
      <c r="F9" s="18">
        <v>0</v>
      </c>
      <c r="G9" s="22">
        <v>43834.558171296296</v>
      </c>
      <c r="J9" s="15">
        <v>6</v>
      </c>
      <c r="K9" s="20" t="s">
        <v>21</v>
      </c>
      <c r="N9" s="15">
        <v>6</v>
      </c>
      <c r="O9" s="18">
        <v>3</v>
      </c>
      <c r="P9" s="29" t="s">
        <v>6</v>
      </c>
      <c r="Q9" s="18" t="s">
        <v>6</v>
      </c>
      <c r="R9" s="18" t="s">
        <v>6</v>
      </c>
      <c r="S9" s="7" t="s">
        <v>34</v>
      </c>
    </row>
    <row r="10" spans="2:19" ht="14.4" customHeight="1" x14ac:dyDescent="0.35">
      <c r="B10" s="15">
        <v>4</v>
      </c>
      <c r="C10" s="18">
        <v>103</v>
      </c>
      <c r="D10" s="18">
        <v>2</v>
      </c>
      <c r="E10" s="18">
        <v>4</v>
      </c>
      <c r="F10" s="18">
        <v>0</v>
      </c>
      <c r="G10" s="22">
        <v>43834.558171296296</v>
      </c>
      <c r="J10" s="15">
        <v>7</v>
      </c>
      <c r="K10" s="20" t="s">
        <v>22</v>
      </c>
      <c r="N10" s="15">
        <v>7</v>
      </c>
      <c r="O10" s="18">
        <v>2</v>
      </c>
      <c r="P10" s="29">
        <v>43838.896354166667</v>
      </c>
      <c r="Q10" s="18">
        <v>25</v>
      </c>
      <c r="R10" s="18">
        <v>25</v>
      </c>
      <c r="S10" s="7">
        <v>0</v>
      </c>
    </row>
    <row r="11" spans="2:19" ht="14.4" customHeight="1" x14ac:dyDescent="0.35">
      <c r="B11" s="15">
        <v>5</v>
      </c>
      <c r="C11" s="18">
        <v>104</v>
      </c>
      <c r="D11" s="18">
        <v>1</v>
      </c>
      <c r="E11" s="18">
        <v>0</v>
      </c>
      <c r="F11" s="18">
        <v>1</v>
      </c>
      <c r="G11" s="22">
        <v>43838.875335648147</v>
      </c>
      <c r="J11" s="15">
        <v>8</v>
      </c>
      <c r="K11" s="20" t="s">
        <v>23</v>
      </c>
      <c r="N11" s="15">
        <v>8</v>
      </c>
      <c r="O11" s="18">
        <v>2</v>
      </c>
      <c r="P11" s="29">
        <v>43840.010439814818</v>
      </c>
      <c r="Q11" s="18">
        <v>23.4</v>
      </c>
      <c r="R11" s="18">
        <v>15</v>
      </c>
      <c r="S11" s="7">
        <v>0</v>
      </c>
    </row>
    <row r="12" spans="2:19" ht="14.4" customHeight="1" x14ac:dyDescent="0.35">
      <c r="B12" s="15">
        <v>6</v>
      </c>
      <c r="C12" s="18">
        <v>101</v>
      </c>
      <c r="D12" s="18">
        <v>2</v>
      </c>
      <c r="E12" s="18">
        <v>0</v>
      </c>
      <c r="F12" s="18">
        <v>0</v>
      </c>
      <c r="G12" s="22">
        <v>43838.877233796295</v>
      </c>
      <c r="J12" s="15">
        <v>9</v>
      </c>
      <c r="K12" s="20" t="s">
        <v>24</v>
      </c>
      <c r="N12" s="15">
        <v>9</v>
      </c>
      <c r="O12" s="18">
        <v>2</v>
      </c>
      <c r="P12" s="29" t="s">
        <v>6</v>
      </c>
      <c r="Q12" s="18" t="s">
        <v>6</v>
      </c>
      <c r="R12" s="18" t="s">
        <v>6</v>
      </c>
      <c r="S12" s="7" t="s">
        <v>35</v>
      </c>
    </row>
    <row r="13" spans="2:19" ht="14.4" customHeight="1" x14ac:dyDescent="0.35">
      <c r="B13" s="15">
        <v>7</v>
      </c>
      <c r="C13" s="18">
        <v>105</v>
      </c>
      <c r="D13" s="18">
        <v>2</v>
      </c>
      <c r="E13" s="18">
        <v>0</v>
      </c>
      <c r="F13" s="18">
        <v>1</v>
      </c>
      <c r="G13" s="22">
        <v>43838.889224537037</v>
      </c>
      <c r="J13" s="15">
        <v>10</v>
      </c>
      <c r="K13" s="20" t="s">
        <v>25</v>
      </c>
      <c r="N13" s="15">
        <v>10</v>
      </c>
      <c r="O13" s="18">
        <v>1</v>
      </c>
      <c r="P13" s="29">
        <v>43841.784953703704</v>
      </c>
      <c r="Q13" s="18">
        <v>10</v>
      </c>
      <c r="R13" s="18">
        <v>10</v>
      </c>
      <c r="S13" s="7">
        <v>0</v>
      </c>
    </row>
    <row r="14" spans="2:19" ht="14.4" customHeight="1" x14ac:dyDescent="0.35">
      <c r="B14" s="15">
        <v>8</v>
      </c>
      <c r="C14" s="18">
        <v>102</v>
      </c>
      <c r="D14" s="18">
        <v>1</v>
      </c>
      <c r="E14" s="18">
        <v>0</v>
      </c>
      <c r="F14" s="18">
        <v>0</v>
      </c>
      <c r="G14" s="22">
        <v>43839.996215277781</v>
      </c>
      <c r="J14" s="15">
        <v>11</v>
      </c>
      <c r="K14" s="20" t="s">
        <v>26</v>
      </c>
      <c r="N14" s="4"/>
      <c r="O14" s="2"/>
      <c r="P14" s="2"/>
      <c r="Q14" s="2"/>
      <c r="R14" s="2"/>
      <c r="S14" s="7"/>
    </row>
    <row r="15" spans="2:19" ht="14.4" customHeight="1" x14ac:dyDescent="0.35">
      <c r="B15" s="15">
        <v>9</v>
      </c>
      <c r="C15" s="18">
        <v>103</v>
      </c>
      <c r="D15" s="18">
        <v>1</v>
      </c>
      <c r="E15" s="18">
        <v>4</v>
      </c>
      <c r="F15" s="30" t="s">
        <v>7</v>
      </c>
      <c r="G15" s="22">
        <v>43840.474293981482</v>
      </c>
      <c r="J15" s="15">
        <v>12</v>
      </c>
      <c r="K15" s="20" t="s">
        <v>27</v>
      </c>
      <c r="N15" s="4"/>
      <c r="O15" s="2"/>
      <c r="P15" s="2"/>
      <c r="Q15" s="2"/>
      <c r="R15" s="2"/>
      <c r="S15" s="7"/>
    </row>
    <row r="16" spans="2:19" ht="14.4" customHeight="1" x14ac:dyDescent="0.35">
      <c r="B16" s="15">
        <v>10</v>
      </c>
      <c r="C16" s="18">
        <v>104</v>
      </c>
      <c r="D16" s="18">
        <v>1</v>
      </c>
      <c r="E16" s="18">
        <v>0</v>
      </c>
      <c r="F16" s="18">
        <v>0</v>
      </c>
      <c r="G16" s="22">
        <v>43841.774178240739</v>
      </c>
      <c r="J16" s="4"/>
      <c r="K16" s="7"/>
      <c r="N16" s="4"/>
      <c r="O16" s="2"/>
      <c r="P16" s="2"/>
      <c r="Q16" s="2"/>
      <c r="R16" s="2"/>
      <c r="S16" s="7"/>
    </row>
    <row r="17" spans="2:19" ht="14.4" customHeight="1" thickBot="1" x14ac:dyDescent="0.4">
      <c r="B17" s="16">
        <v>10</v>
      </c>
      <c r="C17" s="19">
        <v>104</v>
      </c>
      <c r="D17" s="19">
        <v>1</v>
      </c>
      <c r="E17" s="19" t="s">
        <v>8</v>
      </c>
      <c r="F17" s="19" t="s">
        <v>9</v>
      </c>
      <c r="G17" s="23">
        <v>43841.774178240739</v>
      </c>
      <c r="J17" s="5"/>
      <c r="K17" s="8"/>
      <c r="N17" s="5"/>
      <c r="O17" s="6"/>
      <c r="P17" s="6"/>
      <c r="Q17" s="6"/>
      <c r="R17" s="6"/>
      <c r="S17" s="8"/>
    </row>
    <row r="18" spans="2:19" ht="14.4" customHeight="1" thickBot="1" x14ac:dyDescent="0.4"/>
    <row r="19" spans="2:19" ht="14.4" customHeight="1" thickBot="1" x14ac:dyDescent="0.4">
      <c r="B19" s="88" t="s">
        <v>47</v>
      </c>
      <c r="C19" s="89"/>
      <c r="F19" s="90" t="s">
        <v>48</v>
      </c>
      <c r="G19" s="91"/>
      <c r="J19" s="92" t="s">
        <v>49</v>
      </c>
      <c r="K19" s="93"/>
      <c r="N19" s="94" t="s">
        <v>50</v>
      </c>
      <c r="O19" s="95"/>
      <c r="P19" s="96"/>
      <c r="R19" s="97" t="s">
        <v>51</v>
      </c>
      <c r="S19" s="98"/>
    </row>
    <row r="20" spans="2:19" ht="14.4" customHeight="1" x14ac:dyDescent="0.35">
      <c r="B20" s="31" t="s">
        <v>2</v>
      </c>
      <c r="C20" s="32" t="s">
        <v>13</v>
      </c>
      <c r="F20" s="35" t="s">
        <v>0</v>
      </c>
      <c r="G20" s="36" t="s">
        <v>28</v>
      </c>
      <c r="J20" s="45" t="s">
        <v>2</v>
      </c>
      <c r="K20" s="37" t="s">
        <v>10</v>
      </c>
      <c r="N20" s="38" t="s">
        <v>37</v>
      </c>
      <c r="O20" s="39" t="s">
        <v>38</v>
      </c>
      <c r="P20" s="42" t="s">
        <v>39</v>
      </c>
      <c r="R20" s="43" t="s">
        <v>29</v>
      </c>
      <c r="S20" s="44" t="s">
        <v>36</v>
      </c>
    </row>
    <row r="21" spans="2:19" ht="14.4" customHeight="1" x14ac:dyDescent="0.35">
      <c r="B21" s="15">
        <v>1</v>
      </c>
      <c r="C21" s="33">
        <v>1</v>
      </c>
      <c r="F21" s="15">
        <v>1</v>
      </c>
      <c r="G21" s="33">
        <v>4</v>
      </c>
      <c r="J21" s="15">
        <v>1</v>
      </c>
      <c r="K21" s="20" t="s">
        <v>11</v>
      </c>
      <c r="N21" s="12">
        <v>1</v>
      </c>
      <c r="O21" s="40" t="s">
        <v>40</v>
      </c>
      <c r="P21" s="9">
        <v>44197</v>
      </c>
      <c r="R21" s="15">
        <v>1</v>
      </c>
      <c r="S21" s="9">
        <v>44197</v>
      </c>
    </row>
    <row r="22" spans="2:19" ht="14.4" customHeight="1" x14ac:dyDescent="0.35">
      <c r="B22" s="15">
        <v>1</v>
      </c>
      <c r="C22" s="33">
        <v>2</v>
      </c>
      <c r="F22" s="15">
        <v>2</v>
      </c>
      <c r="G22" s="33">
        <v>5</v>
      </c>
      <c r="J22" s="15">
        <v>2</v>
      </c>
      <c r="K22" s="20" t="s">
        <v>12</v>
      </c>
      <c r="N22" s="12">
        <v>2</v>
      </c>
      <c r="O22" s="40" t="s">
        <v>41</v>
      </c>
      <c r="P22" s="9">
        <v>44204</v>
      </c>
      <c r="R22" s="15">
        <v>2</v>
      </c>
      <c r="S22" s="9">
        <v>44199</v>
      </c>
    </row>
    <row r="23" spans="2:19" ht="14.4" customHeight="1" x14ac:dyDescent="0.35">
      <c r="B23" s="15">
        <v>1</v>
      </c>
      <c r="C23" s="33">
        <v>3</v>
      </c>
      <c r="F23" s="15">
        <v>3</v>
      </c>
      <c r="G23" s="33">
        <v>2</v>
      </c>
      <c r="J23" s="4"/>
      <c r="K23" s="20"/>
      <c r="N23" s="12">
        <v>3</v>
      </c>
      <c r="O23" s="40" t="s">
        <v>42</v>
      </c>
      <c r="P23" s="9">
        <v>44211</v>
      </c>
      <c r="R23" s="15">
        <v>3</v>
      </c>
      <c r="S23" s="9">
        <v>44204</v>
      </c>
    </row>
    <row r="24" spans="2:19" ht="14.4" customHeight="1" thickBot="1" x14ac:dyDescent="0.4">
      <c r="B24" s="15">
        <v>1</v>
      </c>
      <c r="C24" s="33">
        <v>4</v>
      </c>
      <c r="F24" s="15">
        <v>4</v>
      </c>
      <c r="G24" s="33">
        <v>4</v>
      </c>
      <c r="J24" s="5"/>
      <c r="K24" s="8"/>
      <c r="N24" s="13">
        <v>4</v>
      </c>
      <c r="O24" s="41" t="s">
        <v>43</v>
      </c>
      <c r="P24" s="10">
        <v>44218</v>
      </c>
      <c r="R24" s="16">
        <v>4</v>
      </c>
      <c r="S24" s="10">
        <v>44211</v>
      </c>
    </row>
    <row r="25" spans="2:19" ht="14.4" customHeight="1" x14ac:dyDescent="0.35">
      <c r="B25" s="15">
        <v>1</v>
      </c>
      <c r="C25" s="33">
        <v>5</v>
      </c>
      <c r="F25" s="15">
        <v>5</v>
      </c>
      <c r="G25" s="33">
        <v>3</v>
      </c>
    </row>
    <row r="26" spans="2:19" ht="14.4" customHeight="1" x14ac:dyDescent="0.35">
      <c r="B26" s="15">
        <v>1</v>
      </c>
      <c r="C26" s="33">
        <v>6</v>
      </c>
      <c r="F26" s="15">
        <v>7</v>
      </c>
      <c r="G26" s="33">
        <v>5</v>
      </c>
    </row>
    <row r="27" spans="2:19" ht="14.4" customHeight="1" x14ac:dyDescent="0.35">
      <c r="B27" s="15">
        <v>1</v>
      </c>
      <c r="C27" s="33">
        <v>8</v>
      </c>
      <c r="F27" s="15">
        <v>8</v>
      </c>
      <c r="G27" s="33">
        <v>4</v>
      </c>
    </row>
    <row r="28" spans="2:19" ht="14.4" customHeight="1" x14ac:dyDescent="0.35">
      <c r="B28" s="15">
        <v>1</v>
      </c>
      <c r="C28" s="33">
        <v>10</v>
      </c>
      <c r="F28" s="15">
        <v>10</v>
      </c>
      <c r="G28" s="33">
        <v>5</v>
      </c>
    </row>
    <row r="29" spans="2:19" ht="14.4" customHeight="1" x14ac:dyDescent="0.35">
      <c r="B29" s="15">
        <v>2</v>
      </c>
      <c r="C29" s="33">
        <v>4</v>
      </c>
      <c r="F29" s="15">
        <v>11</v>
      </c>
      <c r="G29" s="33">
        <v>3</v>
      </c>
    </row>
    <row r="30" spans="2:19" ht="14.4" customHeight="1" x14ac:dyDescent="0.35">
      <c r="B30" s="15">
        <v>2</v>
      </c>
      <c r="C30" s="33">
        <v>6</v>
      </c>
      <c r="F30" s="15">
        <v>12</v>
      </c>
      <c r="G30" s="33">
        <v>1</v>
      </c>
    </row>
    <row r="31" spans="2:19" ht="14.4" customHeight="1" x14ac:dyDescent="0.35">
      <c r="B31" s="15">
        <v>2</v>
      </c>
      <c r="C31" s="33">
        <v>7</v>
      </c>
      <c r="F31" s="15"/>
      <c r="G31" s="33"/>
    </row>
    <row r="32" spans="2:19" ht="14.4" customHeight="1" x14ac:dyDescent="0.35">
      <c r="B32" s="15">
        <v>2</v>
      </c>
      <c r="C32" s="33">
        <v>9</v>
      </c>
      <c r="F32" s="4"/>
      <c r="G32" s="7"/>
    </row>
    <row r="33" spans="2:7" ht="14.4" customHeight="1" x14ac:dyDescent="0.35">
      <c r="B33" s="15">
        <v>2</v>
      </c>
      <c r="C33" s="33">
        <v>11</v>
      </c>
      <c r="F33" s="4"/>
      <c r="G33" s="7"/>
    </row>
    <row r="34" spans="2:7" ht="14.4" customHeight="1" thickBot="1" x14ac:dyDescent="0.4">
      <c r="B34" s="16">
        <v>2</v>
      </c>
      <c r="C34" s="34">
        <v>12</v>
      </c>
      <c r="F34" s="5"/>
      <c r="G34" s="8"/>
    </row>
    <row r="35" spans="2:7" s="66" customFormat="1" ht="14.4" customHeight="1" x14ac:dyDescent="0.35"/>
  </sheetData>
  <mergeCells count="8">
    <mergeCell ref="B2:G2"/>
    <mergeCell ref="J2:K2"/>
    <mergeCell ref="N2:S2"/>
    <mergeCell ref="B19:C19"/>
    <mergeCell ref="F19:G19"/>
    <mergeCell ref="J19:K19"/>
    <mergeCell ref="N19:P19"/>
    <mergeCell ref="R19:S19"/>
  </mergeCells>
  <pageMargins left="0.25" right="0.25" top="0.75" bottom="0.75" header="0.3" footer="0.3"/>
  <pageSetup paperSize="11" scale="4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O16"/>
  <sheetViews>
    <sheetView workbookViewId="0">
      <selection activeCell="O31" sqref="O31"/>
    </sheetView>
  </sheetViews>
  <sheetFormatPr defaultColWidth="16.25" defaultRowHeight="15" x14ac:dyDescent="0.35"/>
  <sheetData>
    <row r="1" spans="1:15" ht="30.6" thickBot="1" x14ac:dyDescent="0.4">
      <c r="A1" s="99" t="s">
        <v>54</v>
      </c>
      <c r="B1" s="100"/>
      <c r="C1" s="100"/>
      <c r="D1" s="100"/>
      <c r="E1" s="100"/>
      <c r="F1" s="100"/>
      <c r="G1" s="100"/>
      <c r="H1" s="100"/>
      <c r="I1" s="100"/>
      <c r="J1" s="100"/>
      <c r="K1" s="100"/>
      <c r="L1" s="100"/>
      <c r="M1" s="100"/>
      <c r="N1" s="101"/>
      <c r="O1" s="50"/>
    </row>
    <row r="2" spans="1:15" x14ac:dyDescent="0.35">
      <c r="A2" s="47" t="s">
        <v>0</v>
      </c>
      <c r="B2" s="48" t="s">
        <v>1</v>
      </c>
      <c r="C2" s="48" t="s">
        <v>2</v>
      </c>
      <c r="D2" s="48" t="s">
        <v>52</v>
      </c>
      <c r="E2" s="48" t="s">
        <v>3</v>
      </c>
      <c r="F2" s="48" t="s">
        <v>4</v>
      </c>
      <c r="G2" s="48" t="s">
        <v>5</v>
      </c>
      <c r="H2" s="48" t="s">
        <v>30</v>
      </c>
      <c r="I2" s="48" t="s">
        <v>31</v>
      </c>
      <c r="J2" s="48" t="s">
        <v>32</v>
      </c>
      <c r="K2" s="48" t="s">
        <v>33</v>
      </c>
      <c r="L2" s="48" t="s">
        <v>10</v>
      </c>
      <c r="M2" s="49" t="s">
        <v>36</v>
      </c>
      <c r="N2" s="49" t="s">
        <v>56</v>
      </c>
    </row>
    <row r="3" spans="1:15" x14ac:dyDescent="0.35">
      <c r="A3" s="4">
        <v>1</v>
      </c>
      <c r="B3" s="2">
        <v>101</v>
      </c>
      <c r="C3" s="2">
        <v>1</v>
      </c>
      <c r="D3" s="2">
        <v>1</v>
      </c>
      <c r="E3" s="2">
        <v>0</v>
      </c>
      <c r="F3" s="2">
        <v>0</v>
      </c>
      <c r="G3" s="3">
        <v>43831.753495370373</v>
      </c>
      <c r="H3" s="3">
        <v>43831.760810185187</v>
      </c>
      <c r="I3" s="2">
        <v>20</v>
      </c>
      <c r="J3" s="2">
        <v>32</v>
      </c>
      <c r="K3" s="2" t="s">
        <v>53</v>
      </c>
      <c r="L3" s="2" t="s">
        <v>11</v>
      </c>
      <c r="M3" s="9">
        <v>44197</v>
      </c>
      <c r="N3" s="78">
        <f>IF(a[[#This Row],[pizza_id]]=1,12,10)</f>
        <v>12</v>
      </c>
    </row>
    <row r="4" spans="1:15" x14ac:dyDescent="0.35">
      <c r="A4" s="4">
        <v>2</v>
      </c>
      <c r="B4" s="2">
        <v>101</v>
      </c>
      <c r="C4" s="2">
        <v>1</v>
      </c>
      <c r="D4" s="2">
        <v>1</v>
      </c>
      <c r="E4" s="2">
        <v>0</v>
      </c>
      <c r="F4" s="2">
        <v>0</v>
      </c>
      <c r="G4" s="3">
        <v>43831.792268518519</v>
      </c>
      <c r="H4" s="3">
        <v>43831.79923611111</v>
      </c>
      <c r="I4" s="2">
        <v>20</v>
      </c>
      <c r="J4" s="2">
        <v>27</v>
      </c>
      <c r="K4" s="2" t="s">
        <v>53</v>
      </c>
      <c r="L4" s="2" t="s">
        <v>11</v>
      </c>
      <c r="M4" s="9">
        <v>44197</v>
      </c>
      <c r="N4" s="78">
        <f>IF(a[[#This Row],[pizza_id]]=1,12,10)</f>
        <v>12</v>
      </c>
    </row>
    <row r="5" spans="1:15" x14ac:dyDescent="0.35">
      <c r="A5" s="4">
        <v>3</v>
      </c>
      <c r="B5" s="2">
        <v>102</v>
      </c>
      <c r="C5" s="2">
        <v>2</v>
      </c>
      <c r="D5" s="2">
        <v>1</v>
      </c>
      <c r="E5" s="2">
        <v>0</v>
      </c>
      <c r="F5" s="2">
        <v>0</v>
      </c>
      <c r="G5" s="3">
        <v>43832.994016203702</v>
      </c>
      <c r="H5" s="3">
        <v>43833.008761574078</v>
      </c>
      <c r="I5" s="2">
        <v>13.4</v>
      </c>
      <c r="J5" s="2">
        <v>20</v>
      </c>
      <c r="K5" s="2" t="s">
        <v>53</v>
      </c>
      <c r="L5" s="2" t="s">
        <v>12</v>
      </c>
      <c r="M5" s="9">
        <v>44197</v>
      </c>
      <c r="N5" s="78">
        <f>IF(a[[#This Row],[pizza_id]]=1,12,10)</f>
        <v>10</v>
      </c>
    </row>
    <row r="6" spans="1:15" x14ac:dyDescent="0.35">
      <c r="A6" s="4">
        <v>3</v>
      </c>
      <c r="B6" s="2">
        <v>102</v>
      </c>
      <c r="C6" s="2">
        <v>1</v>
      </c>
      <c r="D6" s="2">
        <v>1</v>
      </c>
      <c r="E6" s="2">
        <v>0</v>
      </c>
      <c r="F6" s="2">
        <v>0</v>
      </c>
      <c r="G6" s="3">
        <v>43832.994016203702</v>
      </c>
      <c r="H6" s="3">
        <v>43833.008761574078</v>
      </c>
      <c r="I6" s="2">
        <v>13.4</v>
      </c>
      <c r="J6" s="2">
        <v>20</v>
      </c>
      <c r="K6" s="2" t="s">
        <v>53</v>
      </c>
      <c r="L6" s="2" t="s">
        <v>11</v>
      </c>
      <c r="M6" s="9">
        <v>44197</v>
      </c>
      <c r="N6" s="78">
        <f>IF(a[[#This Row],[pizza_id]]=1,12,10)</f>
        <v>12</v>
      </c>
    </row>
    <row r="7" spans="1:15" x14ac:dyDescent="0.35">
      <c r="A7" s="4">
        <v>4</v>
      </c>
      <c r="B7" s="2">
        <v>103</v>
      </c>
      <c r="C7" s="2">
        <v>1</v>
      </c>
      <c r="D7" s="2">
        <v>2</v>
      </c>
      <c r="E7" s="2">
        <v>4</v>
      </c>
      <c r="F7" s="2">
        <v>0</v>
      </c>
      <c r="G7" s="3">
        <v>43834.558171296296</v>
      </c>
      <c r="H7" s="3">
        <v>43834.578506944446</v>
      </c>
      <c r="I7" s="2">
        <v>23.4</v>
      </c>
      <c r="J7" s="2">
        <v>40</v>
      </c>
      <c r="K7" s="2" t="s">
        <v>53</v>
      </c>
      <c r="L7" s="2" t="s">
        <v>11</v>
      </c>
      <c r="M7" s="9">
        <v>44199</v>
      </c>
      <c r="N7" s="78">
        <f>IF(a[[#This Row],[pizza_id]]=1,12,10)</f>
        <v>12</v>
      </c>
    </row>
    <row r="8" spans="1:15" x14ac:dyDescent="0.35">
      <c r="A8" s="4">
        <v>4</v>
      </c>
      <c r="B8" s="2">
        <v>103</v>
      </c>
      <c r="C8" s="2">
        <v>1</v>
      </c>
      <c r="D8" s="2">
        <v>2</v>
      </c>
      <c r="E8" s="2">
        <v>4</v>
      </c>
      <c r="F8" s="2">
        <v>0</v>
      </c>
      <c r="G8" s="3">
        <v>43834.558171296296</v>
      </c>
      <c r="H8" s="3">
        <v>43834.578506944446</v>
      </c>
      <c r="I8" s="2">
        <v>23.4</v>
      </c>
      <c r="J8" s="2">
        <v>40</v>
      </c>
      <c r="K8" s="2" t="s">
        <v>53</v>
      </c>
      <c r="L8" s="2" t="s">
        <v>11</v>
      </c>
      <c r="M8" s="9">
        <v>44199</v>
      </c>
      <c r="N8" s="78">
        <f>IF(a[[#This Row],[pizza_id]]=1,12,10)</f>
        <v>12</v>
      </c>
    </row>
    <row r="9" spans="1:15" x14ac:dyDescent="0.35">
      <c r="A9" s="4">
        <v>4</v>
      </c>
      <c r="B9" s="2">
        <v>103</v>
      </c>
      <c r="C9" s="2">
        <v>2</v>
      </c>
      <c r="D9" s="2">
        <v>2</v>
      </c>
      <c r="E9" s="2">
        <v>4</v>
      </c>
      <c r="F9" s="2">
        <v>0</v>
      </c>
      <c r="G9" s="3">
        <v>43834.558171296296</v>
      </c>
      <c r="H9" s="3">
        <v>43834.578506944446</v>
      </c>
      <c r="I9" s="2">
        <v>23.4</v>
      </c>
      <c r="J9" s="2">
        <v>40</v>
      </c>
      <c r="K9" s="2" t="s">
        <v>53</v>
      </c>
      <c r="L9" s="2" t="s">
        <v>12</v>
      </c>
      <c r="M9" s="9">
        <v>44199</v>
      </c>
      <c r="N9" s="78">
        <f>IF(a[[#This Row],[pizza_id]]=1,12,10)</f>
        <v>10</v>
      </c>
    </row>
    <row r="10" spans="1:15" x14ac:dyDescent="0.35">
      <c r="A10" s="4">
        <v>5</v>
      </c>
      <c r="B10" s="2">
        <v>104</v>
      </c>
      <c r="C10" s="2">
        <v>1</v>
      </c>
      <c r="D10" s="2">
        <v>3</v>
      </c>
      <c r="E10" s="2">
        <v>0</v>
      </c>
      <c r="F10" s="2">
        <v>1</v>
      </c>
      <c r="G10" s="3">
        <v>43838.875335648147</v>
      </c>
      <c r="H10" s="3">
        <v>43838.882604166669</v>
      </c>
      <c r="I10" s="2">
        <v>10</v>
      </c>
      <c r="J10" s="2">
        <v>15</v>
      </c>
      <c r="K10" s="2" t="s">
        <v>53</v>
      </c>
      <c r="L10" s="2" t="s">
        <v>11</v>
      </c>
      <c r="M10" s="9">
        <v>44204</v>
      </c>
      <c r="N10" s="78">
        <f>IF(a[[#This Row],[pizza_id]]=1,12,10)</f>
        <v>12</v>
      </c>
    </row>
    <row r="11" spans="1:15" x14ac:dyDescent="0.35">
      <c r="A11" s="4">
        <v>6</v>
      </c>
      <c r="B11" s="2">
        <v>101</v>
      </c>
      <c r="C11" s="2">
        <v>2</v>
      </c>
      <c r="D11" s="2">
        <v>3</v>
      </c>
      <c r="E11" s="2">
        <v>0</v>
      </c>
      <c r="F11" s="2">
        <v>0</v>
      </c>
      <c r="G11" s="3">
        <v>43838.877233796295</v>
      </c>
      <c r="H11" s="2" t="s">
        <v>6</v>
      </c>
      <c r="I11" s="2" t="s">
        <v>6</v>
      </c>
      <c r="J11" s="2" t="s">
        <v>6</v>
      </c>
      <c r="K11" s="2" t="s">
        <v>34</v>
      </c>
      <c r="L11" s="2" t="s">
        <v>12</v>
      </c>
      <c r="M11" s="9">
        <v>44204</v>
      </c>
      <c r="N11" s="78">
        <v>0</v>
      </c>
    </row>
    <row r="12" spans="1:15" x14ac:dyDescent="0.35">
      <c r="A12" s="4">
        <v>7</v>
      </c>
      <c r="B12" s="2">
        <v>105</v>
      </c>
      <c r="C12" s="2">
        <v>2</v>
      </c>
      <c r="D12" s="2">
        <v>2</v>
      </c>
      <c r="E12" s="2">
        <v>0</v>
      </c>
      <c r="F12" s="2">
        <v>1</v>
      </c>
      <c r="G12" s="3">
        <v>43838.889224537037</v>
      </c>
      <c r="H12" s="3">
        <v>43838.896354166667</v>
      </c>
      <c r="I12" s="2">
        <v>25</v>
      </c>
      <c r="J12" s="2">
        <v>25</v>
      </c>
      <c r="K12" s="2" t="s">
        <v>53</v>
      </c>
      <c r="L12" s="2" t="s">
        <v>12</v>
      </c>
      <c r="M12" s="9">
        <v>44199</v>
      </c>
      <c r="N12" s="78">
        <f>IF(a[[#This Row],[pizza_id]]=1,12,10)</f>
        <v>10</v>
      </c>
    </row>
    <row r="13" spans="1:15" x14ac:dyDescent="0.35">
      <c r="A13" s="4">
        <v>8</v>
      </c>
      <c r="B13" s="2">
        <v>102</v>
      </c>
      <c r="C13" s="2">
        <v>1</v>
      </c>
      <c r="D13" s="2">
        <v>2</v>
      </c>
      <c r="E13" s="2">
        <v>0</v>
      </c>
      <c r="F13" s="2">
        <v>0</v>
      </c>
      <c r="G13" s="3">
        <v>43839.996215277781</v>
      </c>
      <c r="H13" s="3">
        <v>43840.010439814818</v>
      </c>
      <c r="I13" s="2">
        <v>23.4</v>
      </c>
      <c r="J13" s="2">
        <v>15</v>
      </c>
      <c r="K13" s="2" t="s">
        <v>53</v>
      </c>
      <c r="L13" s="2" t="s">
        <v>11</v>
      </c>
      <c r="M13" s="9">
        <v>44199</v>
      </c>
      <c r="N13" s="78">
        <f>IF(a[[#This Row],[pizza_id]]=1,12,10)</f>
        <v>12</v>
      </c>
    </row>
    <row r="14" spans="1:15" x14ac:dyDescent="0.35">
      <c r="A14" s="4">
        <v>9</v>
      </c>
      <c r="B14" s="2">
        <v>103</v>
      </c>
      <c r="C14" s="2">
        <v>1</v>
      </c>
      <c r="D14" s="2">
        <v>2</v>
      </c>
      <c r="E14" s="2">
        <v>4</v>
      </c>
      <c r="F14" s="2" t="s">
        <v>7</v>
      </c>
      <c r="G14" s="3">
        <v>43840.474293981482</v>
      </c>
      <c r="H14" s="2" t="s">
        <v>6</v>
      </c>
      <c r="I14" s="2" t="s">
        <v>6</v>
      </c>
      <c r="J14" s="2" t="s">
        <v>6</v>
      </c>
      <c r="K14" s="2" t="s">
        <v>35</v>
      </c>
      <c r="L14" s="2" t="s">
        <v>11</v>
      </c>
      <c r="M14" s="9">
        <v>44199</v>
      </c>
      <c r="N14" s="78">
        <v>0</v>
      </c>
    </row>
    <row r="15" spans="1:15" x14ac:dyDescent="0.35">
      <c r="A15" s="4">
        <v>10</v>
      </c>
      <c r="B15" s="2">
        <v>104</v>
      </c>
      <c r="C15" s="2">
        <v>1</v>
      </c>
      <c r="D15" s="2">
        <v>1</v>
      </c>
      <c r="E15" s="2">
        <v>0</v>
      </c>
      <c r="F15" s="2">
        <v>0</v>
      </c>
      <c r="G15" s="3">
        <v>43841.774178240739</v>
      </c>
      <c r="H15" s="3">
        <v>43841.784953703704</v>
      </c>
      <c r="I15" s="2">
        <v>10</v>
      </c>
      <c r="J15" s="2">
        <v>10</v>
      </c>
      <c r="K15" s="2" t="s">
        <v>53</v>
      </c>
      <c r="L15" s="2" t="s">
        <v>11</v>
      </c>
      <c r="M15" s="9">
        <v>44197</v>
      </c>
      <c r="N15" s="78">
        <f>IF(a[[#This Row],[pizza_id]]=1,12,10)</f>
        <v>12</v>
      </c>
    </row>
    <row r="16" spans="1:15" ht="15.6" thickBot="1" x14ac:dyDescent="0.4">
      <c r="A16" s="5">
        <v>10</v>
      </c>
      <c r="B16" s="6">
        <v>104</v>
      </c>
      <c r="C16" s="6">
        <v>1</v>
      </c>
      <c r="D16" s="6">
        <v>1</v>
      </c>
      <c r="E16" s="6" t="s">
        <v>8</v>
      </c>
      <c r="F16" s="6" t="s">
        <v>9</v>
      </c>
      <c r="G16" s="46">
        <v>43841.774178240739</v>
      </c>
      <c r="H16" s="46">
        <v>43841.784953703704</v>
      </c>
      <c r="I16" s="6">
        <v>10</v>
      </c>
      <c r="J16" s="6">
        <v>10</v>
      </c>
      <c r="K16" s="6" t="s">
        <v>53</v>
      </c>
      <c r="L16" s="6" t="s">
        <v>11</v>
      </c>
      <c r="M16" s="10">
        <v>44197</v>
      </c>
      <c r="N16" s="79">
        <f>IF(a[[#This Row],[pizza_id]]=1,12,10)</f>
        <v>12</v>
      </c>
    </row>
  </sheetData>
  <mergeCells count="1">
    <mergeCell ref="A1:N1"/>
  </mergeCells>
  <pageMargins left="0.25" right="0.25" top="0.75" bottom="0.75" header="0.3" footer="0.3"/>
  <pageSetup paperSize="11" scale="45"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T45"/>
  <sheetViews>
    <sheetView workbookViewId="0">
      <selection activeCell="F86" sqref="F86"/>
    </sheetView>
  </sheetViews>
  <sheetFormatPr defaultRowHeight="15" x14ac:dyDescent="0.35"/>
  <cols>
    <col min="1" max="1" width="1.375" customWidth="1"/>
    <col min="2" max="2" width="20.625" bestFit="1" customWidth="1"/>
    <col min="3" max="3" width="25.625" customWidth="1"/>
    <col min="4" max="4" width="24.375" bestFit="1" customWidth="1"/>
    <col min="5" max="5" width="18.25" customWidth="1"/>
    <col min="6" max="6" width="14.25" customWidth="1"/>
    <col min="7" max="7" width="12" customWidth="1"/>
    <col min="8" max="8" width="12.5" customWidth="1"/>
    <col min="9" max="9" width="14.375" customWidth="1"/>
    <col min="10" max="10" width="13.375" customWidth="1"/>
    <col min="11" max="11" width="5.25" customWidth="1"/>
    <col min="12" max="12" width="10.625" customWidth="1"/>
    <col min="13" max="13" width="20.5" customWidth="1"/>
    <col min="14" max="14" width="19" customWidth="1"/>
  </cols>
  <sheetData>
    <row r="1" spans="2:20" s="66" customFormat="1" ht="14.4" customHeight="1" x14ac:dyDescent="0.35">
      <c r="B1" s="106" t="s">
        <v>55</v>
      </c>
      <c r="C1" s="106"/>
      <c r="D1" s="106"/>
      <c r="E1" s="106"/>
      <c r="F1" s="106"/>
      <c r="G1" s="106"/>
      <c r="H1" s="106"/>
      <c r="I1" s="106"/>
      <c r="J1" s="106"/>
      <c r="K1" s="106"/>
      <c r="L1" s="106"/>
      <c r="M1" s="106"/>
      <c r="N1" s="106"/>
      <c r="O1" s="106"/>
      <c r="P1" s="106"/>
      <c r="Q1" s="106"/>
      <c r="R1" s="106"/>
      <c r="S1" s="106"/>
      <c r="T1" s="106"/>
    </row>
    <row r="2" spans="2:20" s="66" customFormat="1" ht="15" customHeight="1" x14ac:dyDescent="0.35">
      <c r="B2" s="106"/>
      <c r="C2" s="106"/>
      <c r="D2" s="106"/>
      <c r="E2" s="106"/>
      <c r="F2" s="106"/>
      <c r="G2" s="106"/>
      <c r="H2" s="106"/>
      <c r="I2" s="106"/>
      <c r="J2" s="106"/>
      <c r="K2" s="106"/>
      <c r="L2" s="106"/>
      <c r="M2" s="106"/>
      <c r="N2" s="106"/>
      <c r="O2" s="106"/>
      <c r="P2" s="106"/>
      <c r="Q2" s="106"/>
      <c r="R2" s="106"/>
      <c r="S2" s="106"/>
      <c r="T2" s="106"/>
    </row>
    <row r="3" spans="2:20" s="66" customFormat="1" ht="7.8" customHeight="1" x14ac:dyDescent="0.35">
      <c r="B3" s="106"/>
      <c r="C3" s="106"/>
      <c r="D3" s="106"/>
      <c r="E3" s="106"/>
      <c r="F3" s="106"/>
      <c r="G3" s="106"/>
      <c r="H3" s="106"/>
      <c r="I3" s="106"/>
      <c r="J3" s="106"/>
      <c r="K3" s="106"/>
      <c r="L3" s="106"/>
      <c r="M3" s="106"/>
      <c r="N3" s="106"/>
      <c r="O3" s="106"/>
      <c r="P3" s="106"/>
      <c r="Q3" s="106"/>
      <c r="R3" s="106"/>
      <c r="S3" s="106"/>
      <c r="T3" s="106"/>
    </row>
    <row r="4" spans="2:20" ht="15" customHeight="1" thickBot="1" x14ac:dyDescent="0.4">
      <c r="I4" s="65"/>
      <c r="J4" s="65"/>
      <c r="K4" s="65"/>
      <c r="L4" s="65"/>
      <c r="M4" s="65"/>
      <c r="N4" s="65"/>
      <c r="O4" s="65"/>
      <c r="P4" s="65"/>
    </row>
    <row r="5" spans="2:20" ht="15.6" thickBot="1" x14ac:dyDescent="0.4">
      <c r="I5" s="102" t="s">
        <v>71</v>
      </c>
      <c r="J5" s="103"/>
    </row>
    <row r="6" spans="2:20" x14ac:dyDescent="0.35">
      <c r="B6" s="53" t="s">
        <v>58</v>
      </c>
      <c r="I6" s="63" t="s">
        <v>67</v>
      </c>
      <c r="J6" s="1" t="s">
        <v>68</v>
      </c>
    </row>
    <row r="7" spans="2:20" ht="15.6" thickBot="1" x14ac:dyDescent="0.4">
      <c r="B7" s="54">
        <v>14</v>
      </c>
      <c r="I7" s="55" t="s">
        <v>35</v>
      </c>
      <c r="J7" s="61">
        <v>1</v>
      </c>
    </row>
    <row r="8" spans="2:20" x14ac:dyDescent="0.35">
      <c r="B8" s="56">
        <f>GETPIVOTDATA("order_id",$B$6)</f>
        <v>14</v>
      </c>
      <c r="I8" s="55" t="s">
        <v>53</v>
      </c>
      <c r="J8" s="61">
        <v>12</v>
      </c>
      <c r="M8" s="52"/>
      <c r="N8" s="51"/>
    </row>
    <row r="9" spans="2:20" x14ac:dyDescent="0.35">
      <c r="B9" s="56"/>
      <c r="I9" s="55" t="s">
        <v>34</v>
      </c>
      <c r="J9" s="61">
        <v>1</v>
      </c>
      <c r="M9" s="52"/>
      <c r="N9" s="51"/>
    </row>
    <row r="10" spans="2:20" ht="15.6" thickBot="1" x14ac:dyDescent="0.4">
      <c r="B10" s="51"/>
      <c r="I10" s="57" t="s">
        <v>59</v>
      </c>
      <c r="J10" s="62">
        <v>14</v>
      </c>
      <c r="M10" s="52"/>
      <c r="N10" s="51"/>
    </row>
    <row r="11" spans="2:20" ht="15.6" thickBot="1" x14ac:dyDescent="0.4">
      <c r="B11" s="102" t="s">
        <v>62</v>
      </c>
      <c r="C11" s="103"/>
      <c r="D11" s="71"/>
      <c r="E11" s="71"/>
      <c r="M11" s="52"/>
      <c r="N11" s="51"/>
    </row>
    <row r="12" spans="2:20" ht="15.6" thickBot="1" x14ac:dyDescent="0.4">
      <c r="B12" s="63" t="s">
        <v>60</v>
      </c>
      <c r="C12" s="1" t="s">
        <v>61</v>
      </c>
      <c r="I12" s="104" t="s">
        <v>72</v>
      </c>
      <c r="J12" s="105"/>
    </row>
    <row r="13" spans="2:20" x14ac:dyDescent="0.35">
      <c r="B13" s="55">
        <v>1</v>
      </c>
      <c r="C13" s="61">
        <v>10</v>
      </c>
      <c r="I13" s="63" t="s">
        <v>69</v>
      </c>
      <c r="J13" s="1" t="s">
        <v>70</v>
      </c>
    </row>
    <row r="14" spans="2:20" x14ac:dyDescent="0.35">
      <c r="B14" s="55">
        <v>2</v>
      </c>
      <c r="C14" s="61">
        <v>4</v>
      </c>
      <c r="I14" s="55" t="s">
        <v>11</v>
      </c>
      <c r="J14" s="61">
        <v>10</v>
      </c>
    </row>
    <row r="15" spans="2:20" ht="15.6" thickBot="1" x14ac:dyDescent="0.4">
      <c r="B15" s="57" t="s">
        <v>59</v>
      </c>
      <c r="C15" s="62">
        <v>14</v>
      </c>
      <c r="I15" s="55" t="s">
        <v>12</v>
      </c>
      <c r="J15" s="61">
        <v>4</v>
      </c>
    </row>
    <row r="16" spans="2:20" ht="15.6" thickBot="1" x14ac:dyDescent="0.4">
      <c r="B16" s="59"/>
      <c r="C16" s="56"/>
      <c r="D16" s="60"/>
      <c r="E16" s="60"/>
      <c r="I16" s="57" t="s">
        <v>59</v>
      </c>
      <c r="J16" s="62">
        <v>14</v>
      </c>
    </row>
    <row r="17" spans="2:6" x14ac:dyDescent="0.35">
      <c r="B17" s="59"/>
      <c r="C17" s="56"/>
      <c r="D17" s="60"/>
      <c r="E17" s="60"/>
    </row>
    <row r="18" spans="2:6" ht="15.6" thickBot="1" x14ac:dyDescent="0.4"/>
    <row r="19" spans="2:6" ht="15.6" thickBot="1" x14ac:dyDescent="0.4">
      <c r="B19" s="102" t="s">
        <v>65</v>
      </c>
      <c r="C19" s="107"/>
      <c r="D19" s="103"/>
      <c r="E19" s="71"/>
      <c r="F19" s="71"/>
    </row>
    <row r="20" spans="2:6" x14ac:dyDescent="0.35">
      <c r="B20" s="63" t="s">
        <v>60</v>
      </c>
      <c r="C20" s="64" t="s">
        <v>63</v>
      </c>
      <c r="D20" s="1" t="s">
        <v>64</v>
      </c>
      <c r="E20" s="70"/>
      <c r="F20" s="70"/>
    </row>
    <row r="21" spans="2:6" x14ac:dyDescent="0.35">
      <c r="B21" s="55">
        <v>101</v>
      </c>
      <c r="C21" s="56">
        <v>29.5</v>
      </c>
      <c r="D21" s="61">
        <v>20</v>
      </c>
      <c r="E21" s="70"/>
    </row>
    <row r="22" spans="2:6" x14ac:dyDescent="0.35">
      <c r="B22" s="55">
        <v>102</v>
      </c>
      <c r="C22" s="56">
        <v>18.333333333333332</v>
      </c>
      <c r="D22" s="61">
        <v>16.733333333333334</v>
      </c>
      <c r="E22" s="70"/>
    </row>
    <row r="23" spans="2:6" x14ac:dyDescent="0.35">
      <c r="B23" s="55">
        <v>103</v>
      </c>
      <c r="C23" s="56">
        <v>40</v>
      </c>
      <c r="D23" s="61">
        <v>23.399999999999995</v>
      </c>
      <c r="E23" s="70"/>
    </row>
    <row r="24" spans="2:6" x14ac:dyDescent="0.35">
      <c r="B24" s="55">
        <v>104</v>
      </c>
      <c r="C24" s="56">
        <v>11.666666666666666</v>
      </c>
      <c r="D24" s="61">
        <v>10</v>
      </c>
    </row>
    <row r="25" spans="2:6" x14ac:dyDescent="0.35">
      <c r="B25" s="55">
        <v>105</v>
      </c>
      <c r="C25" s="56">
        <v>25</v>
      </c>
      <c r="D25" s="61">
        <v>25</v>
      </c>
    </row>
    <row r="26" spans="2:6" ht="15.6" thickBot="1" x14ac:dyDescent="0.4">
      <c r="B26" s="57" t="s">
        <v>59</v>
      </c>
      <c r="C26" s="58">
        <v>24.5</v>
      </c>
      <c r="D26" s="62">
        <v>17.95</v>
      </c>
    </row>
    <row r="33" spans="2:6" ht="15.6" thickBot="1" x14ac:dyDescent="0.4">
      <c r="D33" s="67" t="s">
        <v>60</v>
      </c>
      <c r="E33" t="s">
        <v>57</v>
      </c>
      <c r="F33" s="67" t="s">
        <v>60</v>
      </c>
    </row>
    <row r="34" spans="2:6" x14ac:dyDescent="0.35">
      <c r="B34" s="53" t="s">
        <v>66</v>
      </c>
      <c r="D34" s="52">
        <v>1</v>
      </c>
      <c r="E34" s="51">
        <v>6</v>
      </c>
      <c r="F34" s="52" t="s">
        <v>11</v>
      </c>
    </row>
    <row r="35" spans="2:6" ht="15.6" thickBot="1" x14ac:dyDescent="0.4">
      <c r="B35" s="54">
        <v>138</v>
      </c>
      <c r="D35" s="52">
        <v>2</v>
      </c>
      <c r="E35" s="51">
        <v>6</v>
      </c>
      <c r="F35" s="52" t="s">
        <v>12</v>
      </c>
    </row>
    <row r="36" spans="2:6" x14ac:dyDescent="0.35">
      <c r="D36" s="52">
        <v>3</v>
      </c>
      <c r="E36" s="51">
        <v>2</v>
      </c>
      <c r="F36" s="52" t="s">
        <v>59</v>
      </c>
    </row>
    <row r="37" spans="2:6" x14ac:dyDescent="0.35">
      <c r="D37" s="52" t="s">
        <v>59</v>
      </c>
      <c r="E37" s="51">
        <v>14</v>
      </c>
    </row>
    <row r="42" spans="2:6" x14ac:dyDescent="0.35">
      <c r="C42" t="s">
        <v>74</v>
      </c>
    </row>
    <row r="43" spans="2:6" x14ac:dyDescent="0.35">
      <c r="C43">
        <f>GETPIVOTDATA("cost of pizza",$B$34)</f>
        <v>138</v>
      </c>
    </row>
    <row r="45" spans="2:6" x14ac:dyDescent="0.35">
      <c r="C45" t="str">
        <f>CONCATENATE(C42,C43)</f>
        <v>$138</v>
      </c>
    </row>
  </sheetData>
  <mergeCells count="5">
    <mergeCell ref="I5:J5"/>
    <mergeCell ref="I12:J12"/>
    <mergeCell ref="B1:T3"/>
    <mergeCell ref="B19:D19"/>
    <mergeCell ref="B11:C11"/>
  </mergeCells>
  <pageMargins left="0.25" right="0.25" top="0.75" bottom="0.75" header="0.3" footer="0.3"/>
  <pageSetup paperSize="11" scale="41" orientation="landscape"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V31"/>
  <sheetViews>
    <sheetView workbookViewId="0">
      <selection activeCell="AS19" sqref="AS19"/>
    </sheetView>
  </sheetViews>
  <sheetFormatPr defaultRowHeight="15" x14ac:dyDescent="0.35"/>
  <cols>
    <col min="1" max="16384" width="9" style="69"/>
  </cols>
  <sheetData>
    <row r="1" spans="1:48" ht="15" customHeight="1" x14ac:dyDescent="0.65">
      <c r="A1" s="108" t="s">
        <v>76</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72"/>
      <c r="AB1" s="72"/>
      <c r="AC1" s="72"/>
      <c r="AD1" s="72"/>
      <c r="AE1" s="72"/>
      <c r="AF1" s="72"/>
      <c r="AG1" s="72"/>
      <c r="AH1" s="72"/>
      <c r="AI1" s="72"/>
      <c r="AJ1" s="72"/>
      <c r="AK1" s="72"/>
      <c r="AL1" s="72"/>
      <c r="AM1" s="72"/>
      <c r="AN1" s="72"/>
      <c r="AO1" s="72"/>
      <c r="AP1" s="72"/>
      <c r="AQ1" s="72"/>
      <c r="AR1" s="72"/>
      <c r="AS1" s="72"/>
      <c r="AT1" s="72"/>
      <c r="AU1" s="72"/>
      <c r="AV1" s="73"/>
    </row>
    <row r="2" spans="1:48" ht="15" customHeight="1" x14ac:dyDescent="0.65">
      <c r="A2" s="110"/>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74"/>
      <c r="AB2" s="74"/>
      <c r="AC2" s="74"/>
      <c r="AD2" s="74"/>
      <c r="AE2" s="74"/>
      <c r="AF2" s="74"/>
      <c r="AG2" s="74"/>
      <c r="AH2" s="74"/>
      <c r="AI2" s="74"/>
      <c r="AJ2" s="74"/>
      <c r="AK2" s="74"/>
      <c r="AL2" s="74"/>
      <c r="AM2" s="74"/>
      <c r="AN2" s="74"/>
      <c r="AO2" s="74"/>
      <c r="AP2" s="74"/>
      <c r="AQ2" s="74"/>
      <c r="AR2" s="74"/>
      <c r="AS2" s="74"/>
      <c r="AT2" s="74"/>
      <c r="AU2" s="74"/>
      <c r="AV2" s="75"/>
    </row>
    <row r="3" spans="1:48" ht="15.6" customHeight="1" thickBot="1" x14ac:dyDescent="0.7">
      <c r="A3" s="112"/>
      <c r="B3" s="113"/>
      <c r="C3" s="113"/>
      <c r="D3" s="113"/>
      <c r="E3" s="113"/>
      <c r="F3" s="113"/>
      <c r="G3" s="113"/>
      <c r="H3" s="113"/>
      <c r="I3" s="113"/>
      <c r="J3" s="113"/>
      <c r="K3" s="113"/>
      <c r="L3" s="113"/>
      <c r="M3" s="113"/>
      <c r="N3" s="113"/>
      <c r="O3" s="113"/>
      <c r="P3" s="113"/>
      <c r="Q3" s="113"/>
      <c r="R3" s="113"/>
      <c r="S3" s="113"/>
      <c r="T3" s="113"/>
      <c r="U3" s="113"/>
      <c r="V3" s="113"/>
      <c r="W3" s="113"/>
      <c r="X3" s="113"/>
      <c r="Y3" s="113"/>
      <c r="Z3" s="113"/>
      <c r="AA3" s="76"/>
      <c r="AB3" s="76"/>
      <c r="AC3" s="76"/>
      <c r="AD3" s="76"/>
      <c r="AE3" s="76"/>
      <c r="AF3" s="76"/>
      <c r="AG3" s="76"/>
      <c r="AH3" s="76"/>
      <c r="AI3" s="76"/>
      <c r="AJ3" s="76"/>
      <c r="AK3" s="76"/>
      <c r="AL3" s="76"/>
      <c r="AM3" s="76"/>
      <c r="AN3" s="76"/>
      <c r="AO3" s="76"/>
      <c r="AP3" s="76"/>
      <c r="AQ3" s="76"/>
      <c r="AR3" s="76"/>
      <c r="AS3" s="76"/>
      <c r="AT3" s="76"/>
      <c r="AU3" s="76"/>
      <c r="AV3" s="77"/>
    </row>
    <row r="31" spans="17:17" x14ac:dyDescent="0.35">
      <c r="Q31" s="69" t="s">
        <v>73</v>
      </c>
    </row>
  </sheetData>
  <mergeCells count="1">
    <mergeCell ref="A1:Z3"/>
  </mergeCells>
  <pageMargins left="0.25" right="0.25" top="0.75" bottom="0.75" header="0.3" footer="0.3"/>
  <pageSetup paperSize="11" scale="25"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Z3"/>
  <sheetViews>
    <sheetView workbookViewId="0">
      <selection activeCell="Z30" sqref="Z30"/>
    </sheetView>
  </sheetViews>
  <sheetFormatPr defaultRowHeight="15" x14ac:dyDescent="0.35"/>
  <cols>
    <col min="1" max="16384" width="9" style="68"/>
  </cols>
  <sheetData>
    <row r="1" spans="1:26" x14ac:dyDescent="0.35">
      <c r="A1" s="114" t="s">
        <v>75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x14ac:dyDescent="0.35">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35">
      <c r="A3" s="115"/>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sheetData>
  <mergeCells count="1">
    <mergeCell ref="A1:Z3"/>
  </mergeCells>
  <pageMargins left="0.25" right="0.25" top="0.75" bottom="0.75" header="0.3" footer="0.3"/>
  <pageSetup paperSize="11" scale="4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raw_table</vt:lpstr>
      <vt:lpstr>data_model</vt:lpstr>
      <vt:lpstr>pivot tables</vt:lpstr>
      <vt:lpstr>Dashboard</vt:lpstr>
      <vt:lpstr>Insights</vt:lpstr>
      <vt:lpstr>raw_table!pizza_names_table.</vt:lpstr>
      <vt:lpstr>raw_table!pizza_recipes_table.</vt:lpstr>
      <vt:lpstr>raw_table!pizza_toppings_table.</vt:lpstr>
      <vt:lpstr>raw_table!runner_fdbk_table.</vt:lpstr>
      <vt:lpstr>raw_table!runner_order_table.</vt:lpstr>
      <vt:lpstr>raw_table!runners__table.</vt:lpstr>
      <vt:lpstr>raw_table!week_period_table.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new</cp:lastModifiedBy>
  <cp:lastPrinted>2025-07-08T08:51:40Z</cp:lastPrinted>
  <dcterms:created xsi:type="dcterms:W3CDTF">2025-07-07T09:44:08Z</dcterms:created>
  <dcterms:modified xsi:type="dcterms:W3CDTF">2025-07-08T08:53:47Z</dcterms:modified>
</cp:coreProperties>
</file>