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13_ncr:1_{B3459155-F860-7749-8532-77903D2969F5}" xr6:coauthVersionLast="47" xr6:coauthVersionMax="47" xr10:uidLastSave="{00000000-0000-0000-0000-000000000000}"/>
  <bookViews>
    <workbookView xWindow="0" yWindow="500" windowWidth="28800" windowHeight="164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1" l="1"/>
  <c r="H7" i="11"/>
  <c r="E9" i="11" l="1"/>
  <c r="E22" i="11" s="1"/>
  <c r="F9" i="11" l="1"/>
  <c r="E10" i="11" s="1"/>
  <c r="I5" i="11"/>
  <c r="I4" i="11" s="1"/>
  <c r="H36" i="11"/>
  <c r="H35" i="11"/>
  <c r="H27" i="11"/>
  <c r="H21" i="11"/>
  <c r="H14" i="11"/>
  <c r="H8" i="11"/>
  <c r="F10" i="11" l="1"/>
  <c r="E11" i="11" s="1"/>
  <c r="F11" i="11" s="1"/>
  <c r="F22" i="11"/>
  <c r="E23" i="11" s="1"/>
  <c r="F23" i="11" s="1"/>
  <c r="H23" i="11" s="1"/>
  <c r="H9" i="11"/>
  <c r="E13" i="11"/>
  <c r="I6" i="11"/>
  <c r="E15" i="11" l="1"/>
  <c r="E16" i="11" s="1"/>
  <c r="F16" i="11" s="1"/>
  <c r="F13" i="11"/>
  <c r="H13" i="11" s="1"/>
  <c r="H22" i="11"/>
  <c r="E24" i="11"/>
  <c r="H10" i="11"/>
  <c r="E12" i="11"/>
  <c r="F12" i="11" s="1"/>
  <c r="J5" i="11"/>
  <c r="K5" i="11" s="1"/>
  <c r="L5" i="11" s="1"/>
  <c r="M5" i="11" s="1"/>
  <c r="N5" i="11" s="1"/>
  <c r="O5" i="11" s="1"/>
  <c r="P5" i="11" s="1"/>
  <c r="F24" i="11" l="1"/>
  <c r="E25" i="11" s="1"/>
  <c r="F15" i="11"/>
  <c r="H15" i="11" s="1"/>
  <c r="E26" i="11"/>
  <c r="F26" i="11" s="1"/>
  <c r="H16" i="11"/>
  <c r="E17" i="11"/>
  <c r="E18" i="11" s="1"/>
  <c r="H11" i="11"/>
  <c r="H12" i="11"/>
  <c r="P4" i="11"/>
  <c r="Q5" i="11"/>
  <c r="R5" i="11" s="1"/>
  <c r="S5" i="11" s="1"/>
  <c r="T5" i="11" s="1"/>
  <c r="U5" i="11" s="1"/>
  <c r="V5" i="11" s="1"/>
  <c r="W5" i="11" s="1"/>
  <c r="J6" i="11"/>
  <c r="H24" i="11" l="1"/>
  <c r="F25" i="11"/>
  <c r="H25" i="11" s="1"/>
  <c r="E19" i="11"/>
  <c r="F19" i="11" s="1"/>
  <c r="F18" i="11"/>
  <c r="H18" i="11" s="1"/>
  <c r="H26" i="11"/>
  <c r="E28" i="11"/>
  <c r="F17" i="11"/>
  <c r="H17" i="11" s="1"/>
  <c r="W4" i="11"/>
  <c r="X5" i="11"/>
  <c r="Y5" i="11" s="1"/>
  <c r="Z5" i="11" s="1"/>
  <c r="AA5" i="11" s="1"/>
  <c r="AB5" i="11" s="1"/>
  <c r="AC5" i="11" s="1"/>
  <c r="AD5" i="11" s="1"/>
  <c r="K6" i="11"/>
  <c r="E29" i="11" l="1"/>
  <c r="E30" i="11"/>
  <c r="E31" i="11" s="1"/>
  <c r="F31" i="11" s="1"/>
  <c r="H19" i="11"/>
  <c r="E20" i="11"/>
  <c r="F20" i="11" s="1"/>
  <c r="F28" i="11"/>
  <c r="H28" i="11" s="1"/>
  <c r="AE5" i="11"/>
  <c r="AF5" i="11" s="1"/>
  <c r="AG5" i="11" s="1"/>
  <c r="AH5" i="11" s="1"/>
  <c r="AI5" i="11" s="1"/>
  <c r="AJ5" i="11" s="1"/>
  <c r="AD4" i="11"/>
  <c r="L6" i="11"/>
  <c r="F30" i="11" l="1"/>
  <c r="H30" i="11" s="1"/>
  <c r="F29" i="11"/>
  <c r="H29" i="11" s="1"/>
  <c r="E32" i="11"/>
  <c r="E33" i="11" s="1"/>
  <c r="F33" i="11" s="1"/>
  <c r="AK5" i="11"/>
  <c r="AL5" i="11" s="1"/>
  <c r="AM5" i="11" s="1"/>
  <c r="AN5" i="11" s="1"/>
  <c r="AO5" i="11" s="1"/>
  <c r="AP5" i="11" s="1"/>
  <c r="AQ5" i="11" s="1"/>
  <c r="M6" i="11"/>
  <c r="H31" i="11" l="1"/>
  <c r="F32" i="11"/>
  <c r="H32" i="11" s="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<sst xmlns="http://schemas.openxmlformats.org/spreadsheetml/2006/main" count="119" uniqueCount="77">
  <si>
    <t>Insert new rows ABOVE this one</t>
  </si>
  <si>
    <t>PROGRESS</t>
  </si>
  <si>
    <t>ASSIGNED
TO</t>
  </si>
  <si>
    <t>Project Management Templates</t>
  </si>
  <si>
    <t>START</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</si>
  <si>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</si>
  <si>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</si>
  <si>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</si>
  <si>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</si>
  <si>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</si>
  <si>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</si>
  <si>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</si>
  <si>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</si>
  <si>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</si>
  <si>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</si>
  <si>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</si>
  <si>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</si>
  <si>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</si>
  <si>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</si>
  <si>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</si>
  <si>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</si>
  <si>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</si>
  <si>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</si>
  <si>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</si>
  <si>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</si>
  <si>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</si>
  <si>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</si>
  <si>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</si>
  <si>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</si>
  <si>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</si>
  <si>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</si>
  <si>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</si>
  <si>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</si>
  <si>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</si>
  <si>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</si>
  <si>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</si>
  <si>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</si>
  <si>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</si>
  <si>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Murdoch University</t>
  </si>
  <si>
    <t>Jeffrey Tan</t>
  </si>
  <si>
    <t>Planning phase</t>
  </si>
  <si>
    <t>Implementing phase</t>
  </si>
  <si>
    <t>End product phase</t>
  </si>
  <si>
    <t>Klay Nguyen</t>
  </si>
  <si>
    <t xml:space="preserve">Project Management </t>
  </si>
  <si>
    <t>Parterships and Funding phase</t>
  </si>
  <si>
    <t>1.Initiating - Son Nguyen Thanh (Summary Task)</t>
  </si>
  <si>
    <t xml:space="preserve">      1.1 Stakeholder identification (subtask)</t>
  </si>
  <si>
    <t xml:space="preserve">     1.2 Stakeholder register completed (subtask)</t>
  </si>
  <si>
    <t xml:space="preserve">     1.3 Stakeholder management strategy completed (subtask)</t>
  </si>
  <si>
    <t xml:space="preserve">     1.4 Project charter completed (subtask)</t>
  </si>
  <si>
    <t>2 Planning (Summary Task)</t>
  </si>
  <si>
    <t xml:space="preserve">         2.1 Schedule (subtask)</t>
  </si>
  <si>
    <t xml:space="preserve">         2.2 Gantt chart completed (subtask)</t>
  </si>
  <si>
    <t xml:space="preserve">        2.3  Scope statement</t>
  </si>
  <si>
    <t>3 Executing (Summary Task)</t>
  </si>
  <si>
    <t xml:space="preserve">  3.1 Deliverable 1 (Summary Task)</t>
  </si>
  <si>
    <r>
      <t xml:space="preserve">        3.1.1 </t>
    </r>
    <r>
      <rPr>
        <sz val="11"/>
        <color theme="1"/>
        <rFont val="Calibri (Body)"/>
      </rPr>
      <t>Activity 1</t>
    </r>
  </si>
  <si>
    <r>
      <t xml:space="preserve">        </t>
    </r>
    <r>
      <rPr>
        <sz val="12"/>
        <color theme="1"/>
        <rFont val="Calibri (Body)"/>
      </rPr>
      <t>3.</t>
    </r>
    <r>
      <rPr>
        <sz val="11"/>
        <color theme="1"/>
        <rFont val="Calibri (Body)"/>
      </rPr>
      <t>1.2</t>
    </r>
    <r>
      <rPr>
        <b/>
        <sz val="11"/>
        <color theme="1"/>
        <rFont val="Calibri (Body)"/>
      </rPr>
      <t xml:space="preserve">  </t>
    </r>
    <r>
      <rPr>
        <sz val="11"/>
        <color theme="1"/>
        <rFont val="Calibri (Body)"/>
      </rPr>
      <t>Activity 2</t>
    </r>
  </si>
  <si>
    <t xml:space="preserve">    3.2 Deliverable 1 completed (subtask)</t>
  </si>
  <si>
    <t>4 Monitoring and Controlling (Summary Task)</t>
  </si>
  <si>
    <t xml:space="preserve">      4.1  Project documents updates</t>
  </si>
  <si>
    <t xml:space="preserve">      4.2  Progress report</t>
  </si>
  <si>
    <t>5 Closing (Summary Task)</t>
  </si>
  <si>
    <t xml:space="preserve">      5.1 Final project report</t>
  </si>
  <si>
    <t xml:space="preserve">      5.2 Project completed</t>
  </si>
  <si>
    <t>w</t>
  </si>
  <si>
    <t>e</t>
  </si>
  <si>
    <t>k</t>
  </si>
  <si>
    <t>d</t>
  </si>
  <si>
    <t>0d</t>
  </si>
  <si>
    <t xml:space="preserve">        2.4  Scope statement completed</t>
  </si>
  <si>
    <t xml:space="preserve">       2.5 Kickoff meeting</t>
  </si>
  <si>
    <t>6w</t>
  </si>
  <si>
    <t>3w</t>
  </si>
  <si>
    <t>4d</t>
  </si>
  <si>
    <t>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</si>
</sst>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mmm\ d\,\ yyyy"/>
    <numFmt numFmtId="167" formatCode="d"/>
    <numFmt numFmtId="168" formatCode="dd/mm/yyyy;@"/>
    <numFmt numFmtId="169"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2"/>
      <color theme="1"/>
      <name val="Calibri (Body)"/>
    </font>
    <font>
      <sz val="12"/>
      <color theme="1"/>
      <name val="Calibri (Body)"/>
    </font>
    <font>
      <sz val="11"/>
      <color theme="1"/>
      <name val="Calibri (Body)"/>
    </font>
    <font>
      <b/>
      <sz val="11"/>
      <color theme="1"/>
      <name val="Calibri (Body)"/>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0" borderId="10" xfId="0" applyNumberFormat="1"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pplyAlignment="1">
      <alignment horizontal="left" indent="1"/>
    </xf>
    <xf numFmtId="0" fontId="9" fillId="0" borderId="7" xfId="8" applyBorder="1" applyAlignment="1">
      <alignment horizontal="left" indent="1"/>
    </xf>
    <xf numFmtId="0" fontId="9" fillId="0" borderId="0" xfId="8">
      <alignment horizontal="right" indent="1"/>
    </xf>
    <xf numFmtId="0" fontId="9" fillId="0" borderId="7" xfId="8" applyBorder="1">
      <alignment horizontal="right" indent="1"/>
    </xf>
    <xf numFmtId="0" fontId="25" fillId="3" borderId="2" xfId="12" applyFont="1" applyFill="1">
      <alignment horizontal="left" vertical="center" indent="2"/>
    </xf>
    <xf numFmtId="0" fontId="25" fillId="4" borderId="2" xfId="12" applyFont="1" applyFill="1">
      <alignment horizontal="left" vertical="center" indent="2"/>
    </xf>
    <xf numFmtId="0" fontId="25" fillId="11" borderId="2" xfId="12" applyFont="1" applyFill="1">
      <alignment horizontal="left" vertical="center" indent="2"/>
    </xf>
    <xf numFmtId="0" fontId="25" fillId="10" borderId="2" xfId="12" applyFont="1" applyFill="1">
      <alignment horizontal="left" vertical="center" indent="2"/>
    </xf>
    <xf numFmtId="0" fontId="27" fillId="4" borderId="2" xfId="12" applyFont="1" applyFill="1">
      <alignment horizontal="left" vertical="center" indent="2"/>
    </xf>
    <xf numFmtId="0" fontId="26" fillId="11"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90" zoomScaleNormal="90" zoomScalePageLayoutView="70" workbookViewId="0">
      <pane ySplit="6" topLeftCell="A19" activePane="bottomLeft" state="frozen"/>
      <selection pane="bottomLeft" activeCell="K2" sqref="K2"/>
    </sheetView>
  </sheetViews>
  <sheetFormatPr baseColWidth="10" defaultColWidth="8.83203125" defaultRowHeight="30" customHeight="1" x14ac:dyDescent="0.2"/>
  <cols>
    <col min="1" max="1" width="2.6640625" style="57" customWidth="1"/>
    <col min="2" max="2" width="53.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8" t="s">
        <v>28</v>
      </c>
      <c r="B1" s="61" t="s">
        <v>44</v>
      </c>
      <c r="C1" s="1"/>
      <c r="D1" s="2"/>
      <c r="E1" s="4"/>
      <c r="F1" s="46"/>
      <c r="H1" s="2"/>
      <c r="I1" s="83"/>
    </row>
    <row r="2" spans="1:64" ht="30" customHeight="1" x14ac:dyDescent="0.25">
      <c r="A2" s="57" t="s">
        <v>24</v>
      </c>
      <c r="B2" s="62" t="s">
        <v>20</v>
      </c>
      <c r="C2" t="s">
        <v>38</v>
      </c>
      <c r="I2" s="84"/>
    </row>
    <row r="3" spans="1:64" ht="30" customHeight="1" x14ac:dyDescent="0.2">
      <c r="A3" s="57" t="s">
        <v>35</v>
      </c>
      <c r="B3" s="63" t="s">
        <v>21</v>
      </c>
      <c r="C3" s="91" t="s">
        <v>39</v>
      </c>
      <c r="D3" s="92"/>
      <c r="E3" s="90">
        <f ca="1">TODAY()</f>
        <v>44763</v>
      </c>
      <c r="F3" s="90"/>
    </row>
    <row r="4" spans="1:64" ht="30" customHeight="1" x14ac:dyDescent="0.2">
      <c r="A4" s="58" t="s">
        <v>29</v>
      </c>
      <c r="C4" s="93" t="s">
        <v>6</v>
      </c>
      <c r="D4" s="94"/>
      <c r="E4" s="7">
        <v>1</v>
      </c>
      <c r="I4" s="87">
        <f ca="1">I5</f>
        <v>44760</v>
      </c>
      <c r="J4" s="88"/>
      <c r="K4" s="88"/>
      <c r="L4" s="88"/>
      <c r="M4" s="88"/>
      <c r="N4" s="88"/>
      <c r="O4" s="89"/>
      <c r="P4" s="87">
        <f ca="1">P5</f>
        <v>44767</v>
      </c>
      <c r="Q4" s="88"/>
      <c r="R4" s="88"/>
      <c r="S4" s="88"/>
      <c r="T4" s="88"/>
      <c r="U4" s="88"/>
      <c r="V4" s="89"/>
      <c r="W4" s="87">
        <f ca="1">W5</f>
        <v>44774</v>
      </c>
      <c r="X4" s="88"/>
      <c r="Y4" s="88"/>
      <c r="Z4" s="88"/>
      <c r="AA4" s="88"/>
      <c r="AB4" s="88"/>
      <c r="AC4" s="89"/>
      <c r="AD4" s="87">
        <f ca="1">AD5</f>
        <v>44781</v>
      </c>
      <c r="AE4" s="88"/>
      <c r="AF4" s="88"/>
      <c r="AG4" s="88"/>
      <c r="AH4" s="88"/>
      <c r="AI4" s="88"/>
      <c r="AJ4" s="89"/>
      <c r="AK4" s="87">
        <f ca="1">AK5</f>
        <v>44788</v>
      </c>
      <c r="AL4" s="88"/>
      <c r="AM4" s="88"/>
      <c r="AN4" s="88"/>
      <c r="AO4" s="88"/>
      <c r="AP4" s="88"/>
      <c r="AQ4" s="89"/>
      <c r="AR4" s="87">
        <f ca="1">AR5</f>
        <v>44795</v>
      </c>
      <c r="AS4" s="88"/>
      <c r="AT4" s="88"/>
      <c r="AU4" s="88"/>
      <c r="AV4" s="88"/>
      <c r="AW4" s="88"/>
      <c r="AX4" s="89"/>
      <c r="AY4" s="87">
        <f ca="1">AY5</f>
        <v>44802</v>
      </c>
      <c r="AZ4" s="88"/>
      <c r="BA4" s="88"/>
      <c r="BB4" s="88"/>
      <c r="BC4" s="88"/>
      <c r="BD4" s="88"/>
      <c r="BE4" s="89"/>
      <c r="BF4" s="87">
        <f ca="1">BF5</f>
        <v>44809</v>
      </c>
      <c r="BG4" s="88"/>
      <c r="BH4" s="88"/>
      <c r="BI4" s="88"/>
      <c r="BJ4" s="88"/>
      <c r="BK4" s="88"/>
      <c r="BL4" s="89"/>
    </row>
    <row r="5" spans="1:64" ht="15" customHeight="1" x14ac:dyDescent="0.2">
      <c r="A5" s="58" t="s">
        <v>30</v>
      </c>
      <c r="B5" s="82"/>
      <c r="C5" s="82"/>
      <c r="D5" s="82"/>
      <c r="E5" s="86"/>
      <c r="F5" s="82"/>
      <c r="G5" s="82"/>
      <c r="I5" s="11">
        <f ca="1">Project_Start-WEEKDAY(Project_Start,1)+2+7*(Display_Week-1)</f>
        <v>44760</v>
      </c>
      <c r="J5" s="10">
        <f ca="1">I5+1</f>
        <v>44761</v>
      </c>
      <c r="K5" s="10">
        <f t="shared" ref="K5:AX5" ca="1" si="0">J5+1</f>
        <v>44762</v>
      </c>
      <c r="L5" s="10">
        <f t="shared" ca="1" si="0"/>
        <v>44763</v>
      </c>
      <c r="M5" s="10">
        <f t="shared" ca="1" si="0"/>
        <v>44764</v>
      </c>
      <c r="N5" s="10">
        <f t="shared" ca="1" si="0"/>
        <v>44765</v>
      </c>
      <c r="O5" s="12">
        <f t="shared" ca="1" si="0"/>
        <v>44766</v>
      </c>
      <c r="P5" s="11">
        <f ca="1">O5+1</f>
        <v>44767</v>
      </c>
      <c r="Q5" s="10">
        <f ca="1">P5+1</f>
        <v>44768</v>
      </c>
      <c r="R5" s="10">
        <f t="shared" ca="1" si="0"/>
        <v>44769</v>
      </c>
      <c r="S5" s="10">
        <f t="shared" ca="1" si="0"/>
        <v>44770</v>
      </c>
      <c r="T5" s="10">
        <f t="shared" ca="1" si="0"/>
        <v>44771</v>
      </c>
      <c r="U5" s="10">
        <f t="shared" ca="1" si="0"/>
        <v>44772</v>
      </c>
      <c r="V5" s="12">
        <f t="shared" ca="1" si="0"/>
        <v>44773</v>
      </c>
      <c r="W5" s="11">
        <f ca="1">V5+1</f>
        <v>44774</v>
      </c>
      <c r="X5" s="10">
        <f ca="1">W5+1</f>
        <v>44775</v>
      </c>
      <c r="Y5" s="10">
        <f t="shared" ca="1" si="0"/>
        <v>44776</v>
      </c>
      <c r="Z5" s="10">
        <f t="shared" ca="1" si="0"/>
        <v>44777</v>
      </c>
      <c r="AA5" s="10">
        <f t="shared" ca="1" si="0"/>
        <v>44778</v>
      </c>
      <c r="AB5" s="10">
        <f t="shared" ca="1" si="0"/>
        <v>44779</v>
      </c>
      <c r="AC5" s="12">
        <f t="shared" ca="1" si="0"/>
        <v>44780</v>
      </c>
      <c r="AD5" s="11">
        <f ca="1">AC5+1</f>
        <v>44781</v>
      </c>
      <c r="AE5" s="10">
        <f ca="1">AD5+1</f>
        <v>44782</v>
      </c>
      <c r="AF5" s="10">
        <f t="shared" ca="1" si="0"/>
        <v>44783</v>
      </c>
      <c r="AG5" s="10">
        <f t="shared" ca="1" si="0"/>
        <v>44784</v>
      </c>
      <c r="AH5" s="10">
        <f t="shared" ca="1" si="0"/>
        <v>44785</v>
      </c>
      <c r="AI5" s="10">
        <f t="shared" ca="1" si="0"/>
        <v>44786</v>
      </c>
      <c r="AJ5" s="12">
        <f t="shared" ca="1" si="0"/>
        <v>44787</v>
      </c>
      <c r="AK5" s="11">
        <f ca="1">AJ5+1</f>
        <v>44788</v>
      </c>
      <c r="AL5" s="10">
        <f ca="1">AK5+1</f>
        <v>44789</v>
      </c>
      <c r="AM5" s="10">
        <f t="shared" ca="1" si="0"/>
        <v>44790</v>
      </c>
      <c r="AN5" s="10">
        <f t="shared" ca="1" si="0"/>
        <v>44791</v>
      </c>
      <c r="AO5" s="10">
        <f t="shared" ca="1" si="0"/>
        <v>44792</v>
      </c>
      <c r="AP5" s="10">
        <f t="shared" ca="1" si="0"/>
        <v>44793</v>
      </c>
      <c r="AQ5" s="12">
        <f t="shared" ca="1" si="0"/>
        <v>44794</v>
      </c>
      <c r="AR5" s="11">
        <f ca="1">AQ5+1</f>
        <v>44795</v>
      </c>
      <c r="AS5" s="10">
        <f ca="1">AR5+1</f>
        <v>44796</v>
      </c>
      <c r="AT5" s="10">
        <f t="shared" ca="1" si="0"/>
        <v>44797</v>
      </c>
      <c r="AU5" s="10">
        <f t="shared" ca="1" si="0"/>
        <v>44798</v>
      </c>
      <c r="AV5" s="10">
        <f t="shared" ca="1" si="0"/>
        <v>44799</v>
      </c>
      <c r="AW5" s="10">
        <f t="shared" ca="1" si="0"/>
        <v>44800</v>
      </c>
      <c r="AX5" s="12">
        <f t="shared" ca="1" si="0"/>
        <v>44801</v>
      </c>
      <c r="AY5" s="11">
        <f ca="1">AX5+1</f>
        <v>44802</v>
      </c>
      <c r="AZ5" s="10">
        <f ca="1">AY5+1</f>
        <v>44803</v>
      </c>
      <c r="BA5" s="10">
        <f t="shared" ref="BA5:BE5" ca="1" si="1">AZ5+1</f>
        <v>44804</v>
      </c>
      <c r="BB5" s="10">
        <f t="shared" ca="1" si="1"/>
        <v>44805</v>
      </c>
      <c r="BC5" s="10">
        <f t="shared" ca="1" si="1"/>
        <v>44806</v>
      </c>
      <c r="BD5" s="10">
        <f t="shared" ca="1" si="1"/>
        <v>44807</v>
      </c>
      <c r="BE5" s="12">
        <f t="shared" ca="1" si="1"/>
        <v>44808</v>
      </c>
      <c r="BF5" s="11">
        <f ca="1">BE5+1</f>
        <v>44809</v>
      </c>
      <c r="BG5" s="10">
        <f ca="1">BF5+1</f>
        <v>44810</v>
      </c>
      <c r="BH5" s="10">
        <f t="shared" ref="BH5:BL5" ca="1" si="2">BG5+1</f>
        <v>44811</v>
      </c>
      <c r="BI5" s="10">
        <f t="shared" ca="1" si="2"/>
        <v>44812</v>
      </c>
      <c r="BJ5" s="10">
        <f t="shared" ca="1" si="2"/>
        <v>44813</v>
      </c>
      <c r="BK5" s="10">
        <f t="shared" ca="1" si="2"/>
        <v>44814</v>
      </c>
      <c r="BL5" s="12">
        <f t="shared" ca="1" si="2"/>
        <v>44815</v>
      </c>
    </row>
    <row r="6" spans="1:64" ht="30" customHeight="1" thickBot="1" x14ac:dyDescent="0.25">
      <c r="A6" s="58" t="s">
        <v>31</v>
      </c>
      <c r="B6" s="8" t="s">
        <v>7</v>
      </c>
      <c r="C6" s="9" t="s">
        <v>2</v>
      </c>
      <c r="D6" s="9" t="s">
        <v>1</v>
      </c>
      <c r="E6" s="9" t="s">
        <v>4</v>
      </c>
      <c r="F6" s="9" t="s">
        <v>76</v>
      </c>
      <c r="G6" s="9"/>
      <c r="H6" s="9" t="s">
        <v>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36</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25">
      <c r="A8" s="58" t="s">
        <v>32</v>
      </c>
      <c r="B8" s="18" t="s">
        <v>45</v>
      </c>
      <c r="C8" s="69"/>
      <c r="D8" s="19"/>
      <c r="E8" s="20"/>
      <c r="F8" s="21"/>
      <c r="G8" s="17"/>
      <c r="H8" s="17" t="str">
        <f t="shared" ref="H8:H36"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25">
      <c r="A9" s="58" t="s">
        <v>37</v>
      </c>
      <c r="B9" s="95" t="s">
        <v>46</v>
      </c>
      <c r="C9" s="70" t="s">
        <v>43</v>
      </c>
      <c r="D9" s="22">
        <v>0.5</v>
      </c>
      <c r="E9" s="64">
        <f ca="1">Project_Start</f>
        <v>44763</v>
      </c>
      <c r="F9" s="64">
        <f ca="1">E9+1</f>
        <v>44764</v>
      </c>
      <c r="G9" s="17"/>
      <c r="H9" s="17">
        <f t="shared" ca="1" si="6"/>
        <v>2</v>
      </c>
      <c r="I9" s="43"/>
      <c r="J9" s="43"/>
      <c r="K9" s="43"/>
      <c r="L9" s="43">
        <v>1</v>
      </c>
      <c r="M9" s="43" t="s">
        <v>69</v>
      </c>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25">
      <c r="A10" s="58" t="s">
        <v>33</v>
      </c>
      <c r="B10" s="77" t="s">
        <v>47</v>
      </c>
      <c r="C10" s="70" t="s">
        <v>43</v>
      </c>
      <c r="D10" s="22">
        <v>0.6</v>
      </c>
      <c r="E10" s="64">
        <f ca="1">F9</f>
        <v>44764</v>
      </c>
      <c r="F10" s="64">
        <f ca="1">E10+7</f>
        <v>44771</v>
      </c>
      <c r="G10" s="17"/>
      <c r="H10" s="17">
        <f t="shared" ca="1" si="6"/>
        <v>8</v>
      </c>
      <c r="I10" s="43"/>
      <c r="J10" s="43"/>
      <c r="K10" s="43"/>
      <c r="L10" s="43"/>
      <c r="M10" s="43"/>
      <c r="N10" s="43">
        <v>1</v>
      </c>
      <c r="O10" s="43" t="s">
        <v>66</v>
      </c>
      <c r="P10" s="43" t="s">
        <v>67</v>
      </c>
      <c r="Q10" s="43" t="s">
        <v>67</v>
      </c>
      <c r="R10" s="43" t="s">
        <v>68</v>
      </c>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25">
      <c r="A11" s="57"/>
      <c r="B11" s="77" t="s">
        <v>48</v>
      </c>
      <c r="C11" s="70" t="s">
        <v>43</v>
      </c>
      <c r="D11" s="22">
        <v>0.5</v>
      </c>
      <c r="E11" s="64">
        <f ca="1">F10</f>
        <v>44771</v>
      </c>
      <c r="F11" s="64">
        <f ca="1">E11+0</f>
        <v>44771</v>
      </c>
      <c r="G11" s="17"/>
      <c r="H11" s="17">
        <f t="shared" ca="1" si="6"/>
        <v>1</v>
      </c>
      <c r="I11" s="43"/>
      <c r="J11" s="43"/>
      <c r="K11" s="43"/>
      <c r="L11" s="43"/>
      <c r="M11" s="43"/>
      <c r="N11" s="43"/>
      <c r="O11" s="43"/>
      <c r="P11" s="43"/>
      <c r="Q11" s="43"/>
      <c r="R11" s="43"/>
      <c r="S11" s="43"/>
      <c r="T11" s="43" t="s">
        <v>70</v>
      </c>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25">
      <c r="A12" s="57"/>
      <c r="B12" s="77" t="s">
        <v>49</v>
      </c>
      <c r="C12" s="70" t="s">
        <v>43</v>
      </c>
      <c r="D12" s="22">
        <v>0.25</v>
      </c>
      <c r="E12" s="64">
        <f ca="1">F11</f>
        <v>44771</v>
      </c>
      <c r="F12" s="64">
        <f ca="1">E12+0</f>
        <v>44771</v>
      </c>
      <c r="G12" s="17"/>
      <c r="H12" s="17">
        <f t="shared" ca="1" si="6"/>
        <v>1</v>
      </c>
      <c r="I12" s="43"/>
      <c r="J12" s="43"/>
      <c r="K12" s="43"/>
      <c r="L12" s="43"/>
      <c r="M12" s="43"/>
      <c r="N12" s="43"/>
      <c r="O12" s="43"/>
      <c r="P12" s="43"/>
      <c r="Q12" s="43"/>
      <c r="R12" s="43"/>
      <c r="S12" s="43"/>
      <c r="T12" s="43" t="s">
        <v>70</v>
      </c>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25">
      <c r="A13" s="57"/>
      <c r="B13" s="77" t="s">
        <v>50</v>
      </c>
      <c r="C13" s="70" t="s">
        <v>43</v>
      </c>
      <c r="D13" s="22">
        <v>0.05</v>
      </c>
      <c r="E13" s="64">
        <f ca="1">E10+1</f>
        <v>44765</v>
      </c>
      <c r="F13" s="64">
        <f ca="1">E13+7</f>
        <v>44772</v>
      </c>
      <c r="G13" s="17"/>
      <c r="H13" s="17">
        <f t="shared" ca="1" si="6"/>
        <v>8</v>
      </c>
      <c r="I13" s="43"/>
      <c r="J13" s="43"/>
      <c r="K13" s="43"/>
      <c r="L13" s="43"/>
      <c r="M13" s="43"/>
      <c r="N13" s="43"/>
      <c r="O13" s="43">
        <v>1</v>
      </c>
      <c r="P13" s="43" t="s">
        <v>66</v>
      </c>
      <c r="Q13" s="43" t="s">
        <v>67</v>
      </c>
      <c r="R13" s="43" t="s">
        <v>67</v>
      </c>
      <c r="S13" s="43" t="s">
        <v>68</v>
      </c>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25">
      <c r="A14" s="58" t="s">
        <v>34</v>
      </c>
      <c r="B14" s="23" t="s">
        <v>40</v>
      </c>
      <c r="C14" s="71"/>
      <c r="D14" s="24"/>
      <c r="E14" s="25"/>
      <c r="F14" s="26"/>
      <c r="G14" s="17"/>
      <c r="H14" s="17"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25">
      <c r="A15" s="58"/>
      <c r="B15" s="96" t="s">
        <v>51</v>
      </c>
      <c r="C15" s="72" t="s">
        <v>43</v>
      </c>
      <c r="D15" s="27">
        <v>0.5</v>
      </c>
      <c r="E15" s="65">
        <f ca="1">E13+1</f>
        <v>44766</v>
      </c>
      <c r="F15" s="65">
        <f ca="1">E15+1</f>
        <v>44767</v>
      </c>
      <c r="G15" s="17"/>
      <c r="H15" s="17">
        <f t="shared" ca="1" si="6"/>
        <v>2</v>
      </c>
      <c r="I15" s="43"/>
      <c r="J15" s="43"/>
      <c r="K15" s="43"/>
      <c r="L15" s="43"/>
      <c r="M15" s="43"/>
      <c r="N15" s="43"/>
      <c r="O15" s="43">
        <v>1</v>
      </c>
      <c r="P15" s="43" t="s">
        <v>69</v>
      </c>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25">
      <c r="A16" s="57"/>
      <c r="B16" s="78" t="s">
        <v>52</v>
      </c>
      <c r="C16" s="72" t="s">
        <v>43</v>
      </c>
      <c r="D16" s="27">
        <v>0.5</v>
      </c>
      <c r="E16" s="65">
        <f ca="1">E15+2</f>
        <v>44768</v>
      </c>
      <c r="F16" s="65">
        <f ca="1">E16+5</f>
        <v>44773</v>
      </c>
      <c r="G16" s="17"/>
      <c r="H16" s="17">
        <f t="shared" ca="1" si="6"/>
        <v>6</v>
      </c>
      <c r="I16" s="43"/>
      <c r="J16" s="43"/>
      <c r="K16" s="43"/>
      <c r="L16" s="43"/>
      <c r="M16" s="43"/>
      <c r="N16" s="43"/>
      <c r="O16" s="43"/>
      <c r="P16" s="43"/>
      <c r="Q16" s="43"/>
      <c r="R16" s="43"/>
      <c r="S16" s="43">
        <v>5</v>
      </c>
      <c r="T16" s="43" t="s">
        <v>69</v>
      </c>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25">
      <c r="A17" s="57"/>
      <c r="B17" s="99" t="s">
        <v>53</v>
      </c>
      <c r="C17" s="72" t="s">
        <v>43</v>
      </c>
      <c r="D17" s="27"/>
      <c r="E17" s="65">
        <f ca="1">F16</f>
        <v>44773</v>
      </c>
      <c r="F17" s="65">
        <f ca="1">E17+3</f>
        <v>44776</v>
      </c>
      <c r="G17" s="17"/>
      <c r="H17" s="17">
        <f t="shared" ca="1" si="6"/>
        <v>4</v>
      </c>
      <c r="I17" s="43"/>
      <c r="J17" s="43"/>
      <c r="K17" s="43"/>
      <c r="L17" s="43"/>
      <c r="M17" s="43"/>
      <c r="N17" s="43"/>
      <c r="O17" s="43"/>
      <c r="P17" s="43"/>
      <c r="Q17" s="43"/>
      <c r="R17" s="43"/>
      <c r="S17" s="43"/>
      <c r="T17" s="43"/>
      <c r="U17" s="43"/>
      <c r="V17" s="43"/>
      <c r="W17" s="43">
        <v>3</v>
      </c>
      <c r="X17" s="43" t="s">
        <v>69</v>
      </c>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25">
      <c r="A18" s="57"/>
      <c r="B18" s="78" t="s">
        <v>54</v>
      </c>
      <c r="C18" s="72" t="s">
        <v>43</v>
      </c>
      <c r="D18" s="27"/>
      <c r="E18" s="65">
        <f ca="1">E17</f>
        <v>44773</v>
      </c>
      <c r="F18" s="65">
        <f ca="1">E18+8</f>
        <v>44781</v>
      </c>
      <c r="G18" s="17"/>
      <c r="H18" s="17">
        <f t="shared" ca="1" si="6"/>
        <v>9</v>
      </c>
      <c r="I18" s="43"/>
      <c r="J18" s="43"/>
      <c r="K18" s="43"/>
      <c r="L18" s="43"/>
      <c r="M18" s="43"/>
      <c r="N18" s="43"/>
      <c r="O18" s="43"/>
      <c r="P18" s="43"/>
      <c r="Q18" s="43"/>
      <c r="R18" s="43"/>
      <c r="S18" s="43"/>
      <c r="T18" s="43"/>
      <c r="U18" s="43"/>
      <c r="V18" s="43"/>
      <c r="W18" s="43"/>
      <c r="X18" s="43"/>
      <c r="Y18" s="44">
        <v>8</v>
      </c>
      <c r="Z18" s="43" t="s">
        <v>69</v>
      </c>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25">
      <c r="A19" s="57"/>
      <c r="B19" s="78" t="s">
        <v>71</v>
      </c>
      <c r="C19" s="72" t="s">
        <v>43</v>
      </c>
      <c r="D19" s="27"/>
      <c r="E19" s="65">
        <f ca="1">E18</f>
        <v>44773</v>
      </c>
      <c r="F19" s="65">
        <f ca="1">E19+3</f>
        <v>44776</v>
      </c>
      <c r="G19" s="17"/>
      <c r="H19" s="17">
        <f t="shared" ca="1" si="6"/>
        <v>4</v>
      </c>
      <c r="I19" s="43"/>
      <c r="J19" s="43"/>
      <c r="K19" s="43"/>
      <c r="L19" s="43"/>
      <c r="M19" s="43"/>
      <c r="N19" s="43"/>
      <c r="O19" s="43"/>
      <c r="P19" s="43"/>
      <c r="Q19" s="43"/>
      <c r="R19" s="43"/>
      <c r="S19" s="43"/>
      <c r="T19" s="43"/>
      <c r="U19" s="43"/>
      <c r="V19" s="43"/>
      <c r="W19" s="43">
        <v>3</v>
      </c>
      <c r="X19" s="43" t="s">
        <v>69</v>
      </c>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25">
      <c r="A20" s="57"/>
      <c r="B20" s="78" t="s">
        <v>72</v>
      </c>
      <c r="C20" s="72" t="s">
        <v>43</v>
      </c>
      <c r="D20" s="27"/>
      <c r="E20" s="65">
        <f ca="1">F19</f>
        <v>44776</v>
      </c>
      <c r="F20" s="65">
        <f ca="1">E20+3</f>
        <v>44779</v>
      </c>
      <c r="G20" s="17"/>
      <c r="H20" s="17"/>
      <c r="I20" s="43"/>
      <c r="J20" s="43"/>
      <c r="K20" s="43"/>
      <c r="L20" s="43"/>
      <c r="M20" s="43"/>
      <c r="N20" s="43"/>
      <c r="O20" s="43"/>
      <c r="P20" s="43"/>
      <c r="Q20" s="43"/>
      <c r="R20" s="43"/>
      <c r="S20" s="43"/>
      <c r="T20" s="43"/>
      <c r="U20" s="43"/>
      <c r="V20" s="43"/>
      <c r="W20" s="43"/>
      <c r="X20" s="43"/>
      <c r="Y20" s="43"/>
      <c r="Z20" s="43">
        <v>3</v>
      </c>
      <c r="AA20" s="43" t="s">
        <v>69</v>
      </c>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25">
      <c r="A21" s="57" t="s">
        <v>25</v>
      </c>
      <c r="B21" s="28" t="s">
        <v>41</v>
      </c>
      <c r="C21" s="73"/>
      <c r="D21" s="29"/>
      <c r="E21" s="30"/>
      <c r="F21" s="31"/>
      <c r="G21" s="17"/>
      <c r="H21" s="17"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25">
      <c r="A22" s="57"/>
      <c r="B22" s="97" t="s">
        <v>55</v>
      </c>
      <c r="C22" s="74" t="s">
        <v>43</v>
      </c>
      <c r="D22" s="32"/>
      <c r="E22" s="66">
        <f ca="1">E9+10</f>
        <v>44773</v>
      </c>
      <c r="F22" s="66">
        <f ca="1">E22+1</f>
        <v>44774</v>
      </c>
      <c r="G22" s="17"/>
      <c r="H22" s="17">
        <f t="shared" ca="1" si="6"/>
        <v>2</v>
      </c>
      <c r="I22" s="43"/>
      <c r="J22" s="43"/>
      <c r="K22" s="43"/>
      <c r="L22" s="43"/>
      <c r="M22" s="43"/>
      <c r="N22" s="43"/>
      <c r="O22" s="43"/>
      <c r="P22" s="43"/>
      <c r="Q22" s="43"/>
      <c r="R22" s="43"/>
      <c r="S22" s="43"/>
      <c r="T22" s="43"/>
      <c r="U22" s="43"/>
      <c r="V22" s="43">
        <v>1</v>
      </c>
      <c r="W22" s="43" t="s">
        <v>69</v>
      </c>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25">
      <c r="A23" s="57"/>
      <c r="B23" s="97" t="s">
        <v>56</v>
      </c>
      <c r="C23" s="74" t="s">
        <v>43</v>
      </c>
      <c r="D23" s="32"/>
      <c r="E23" s="66">
        <f ca="1">F22+1</f>
        <v>44775</v>
      </c>
      <c r="F23" s="66">
        <f ca="1">E23+4</f>
        <v>44779</v>
      </c>
      <c r="G23" s="17"/>
      <c r="H23" s="17">
        <f t="shared" ca="1" si="6"/>
        <v>5</v>
      </c>
      <c r="I23" s="43"/>
      <c r="J23" s="43"/>
      <c r="K23" s="43"/>
      <c r="L23" s="43"/>
      <c r="M23" s="43"/>
      <c r="N23" s="43"/>
      <c r="O23" s="43"/>
      <c r="P23" s="43"/>
      <c r="Q23" s="43"/>
      <c r="R23" s="43"/>
      <c r="S23" s="43"/>
      <c r="T23" s="43"/>
      <c r="U23" s="43"/>
      <c r="V23" s="43"/>
      <c r="W23" s="43"/>
      <c r="X23" s="43"/>
      <c r="Y23" s="43">
        <v>4</v>
      </c>
      <c r="Z23" s="43" t="s">
        <v>69</v>
      </c>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25">
      <c r="A24" s="57"/>
      <c r="B24" s="100" t="s">
        <v>57</v>
      </c>
      <c r="C24" s="74" t="s">
        <v>43</v>
      </c>
      <c r="D24" s="32"/>
      <c r="E24" s="66">
        <f ca="1">E23+5</f>
        <v>44780</v>
      </c>
      <c r="F24" s="66">
        <f ca="1">E24+28</f>
        <v>44808</v>
      </c>
      <c r="G24" s="17"/>
      <c r="H24" s="17">
        <f t="shared" ca="1" si="6"/>
        <v>29</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v>4</v>
      </c>
      <c r="AJ24" s="43" t="s">
        <v>66</v>
      </c>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25">
      <c r="A25" s="57"/>
      <c r="B25" s="97" t="s">
        <v>58</v>
      </c>
      <c r="C25" s="74" t="s">
        <v>43</v>
      </c>
      <c r="D25" s="32"/>
      <c r="E25" s="66">
        <f ca="1">F24+1</f>
        <v>44809</v>
      </c>
      <c r="F25" s="66">
        <f ca="1">E25+42</f>
        <v>44851</v>
      </c>
      <c r="G25" s="17"/>
      <c r="H25" s="17">
        <f t="shared" ca="1" si="6"/>
        <v>43</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t="s">
        <v>73</v>
      </c>
      <c r="BI25" s="43"/>
      <c r="BJ25" s="43"/>
      <c r="BK25" s="43"/>
      <c r="BL25" s="43"/>
    </row>
    <row r="26" spans="1:64" s="3" customFormat="1" ht="30" customHeight="1" thickBot="1" x14ac:dyDescent="0.25">
      <c r="A26" s="57"/>
      <c r="B26" s="79" t="s">
        <v>59</v>
      </c>
      <c r="C26" s="74" t="s">
        <v>43</v>
      </c>
      <c r="D26" s="32"/>
      <c r="E26" s="66">
        <f ca="1">E24</f>
        <v>44780</v>
      </c>
      <c r="F26" s="66">
        <f ca="1">E26+21</f>
        <v>44801</v>
      </c>
      <c r="G26" s="17"/>
      <c r="H26" s="17">
        <f t="shared" ca="1" si="6"/>
        <v>22</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t="s">
        <v>74</v>
      </c>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25">
      <c r="A27" s="57" t="s">
        <v>25</v>
      </c>
      <c r="B27" s="33" t="s">
        <v>42</v>
      </c>
      <c r="C27" s="33"/>
      <c r="D27" s="33"/>
      <c r="E27" s="34"/>
      <c r="F27" s="35"/>
      <c r="G27" s="17"/>
      <c r="H27" s="17"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25">
      <c r="A28" s="57"/>
      <c r="B28" s="98" t="s">
        <v>60</v>
      </c>
      <c r="C28" s="75" t="s">
        <v>43</v>
      </c>
      <c r="D28" s="36"/>
      <c r="E28" s="67">
        <f ca="1">E26+1</f>
        <v>44781</v>
      </c>
      <c r="F28" s="67">
        <f ca="1">E28+1</f>
        <v>44782</v>
      </c>
      <c r="G28" s="17"/>
      <c r="H28" s="17">
        <f t="shared" ca="1" si="6"/>
        <v>2</v>
      </c>
      <c r="I28" s="43"/>
      <c r="J28" s="43"/>
      <c r="K28" s="43"/>
      <c r="L28" s="43"/>
      <c r="M28" s="43"/>
      <c r="N28" s="43"/>
      <c r="O28" s="43"/>
      <c r="P28" s="43"/>
      <c r="Q28" s="43"/>
      <c r="R28" s="43"/>
      <c r="S28" s="43"/>
      <c r="T28" s="43"/>
      <c r="U28" s="43"/>
      <c r="V28" s="43"/>
      <c r="W28" s="43"/>
      <c r="X28" s="43"/>
      <c r="Y28" s="43"/>
      <c r="Z28" s="43"/>
      <c r="AA28" s="43"/>
      <c r="AB28" s="43"/>
      <c r="AC28" s="43"/>
      <c r="AD28" s="43">
        <v>1</v>
      </c>
      <c r="AE28" s="43" t="s">
        <v>69</v>
      </c>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25">
      <c r="A29" s="57"/>
      <c r="B29" s="80" t="s">
        <v>61</v>
      </c>
      <c r="C29" s="75" t="s">
        <v>43</v>
      </c>
      <c r="D29" s="36"/>
      <c r="E29" s="67">
        <f ca="1">E28+1</f>
        <v>44782</v>
      </c>
      <c r="F29" s="67">
        <f t="shared" ref="F29:F32" ca="1" si="7">E29+1</f>
        <v>44783</v>
      </c>
      <c r="G29" s="17"/>
      <c r="H29" s="17">
        <f t="shared" ca="1" si="6"/>
        <v>2</v>
      </c>
      <c r="I29" s="43"/>
      <c r="J29" s="43"/>
      <c r="K29" s="43"/>
      <c r="L29" s="43"/>
      <c r="M29" s="43"/>
      <c r="N29" s="43"/>
      <c r="O29" s="43"/>
      <c r="P29" s="43"/>
      <c r="Q29" s="43"/>
      <c r="R29" s="43"/>
      <c r="S29" s="43"/>
      <c r="T29" s="43"/>
      <c r="U29" s="43"/>
      <c r="V29" s="43"/>
      <c r="W29" s="43"/>
      <c r="X29" s="43"/>
      <c r="Y29" s="43"/>
      <c r="Z29" s="43"/>
      <c r="AA29" s="43"/>
      <c r="AB29" s="43"/>
      <c r="AC29" s="43"/>
      <c r="AD29" s="43"/>
      <c r="AE29" s="43">
        <v>1</v>
      </c>
      <c r="AF29" s="43" t="s">
        <v>69</v>
      </c>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25">
      <c r="A30" s="57"/>
      <c r="B30" s="80" t="s">
        <v>62</v>
      </c>
      <c r="C30" s="75" t="s">
        <v>43</v>
      </c>
      <c r="D30" s="36"/>
      <c r="E30" s="67">
        <f ca="1">E28+2</f>
        <v>44783</v>
      </c>
      <c r="F30" s="67">
        <f t="shared" ca="1" si="7"/>
        <v>44784</v>
      </c>
      <c r="G30" s="17"/>
      <c r="H30" s="17">
        <f t="shared" ca="1" si="6"/>
        <v>2</v>
      </c>
      <c r="I30" s="43"/>
      <c r="J30" s="43"/>
      <c r="K30" s="43"/>
      <c r="L30" s="43"/>
      <c r="M30" s="43"/>
      <c r="N30" s="43"/>
      <c r="O30" s="43"/>
      <c r="P30" s="43"/>
      <c r="Q30" s="43"/>
      <c r="R30" s="43"/>
      <c r="S30" s="43"/>
      <c r="T30" s="43"/>
      <c r="U30" s="43"/>
      <c r="V30" s="43"/>
      <c r="W30" s="43"/>
      <c r="X30" s="43"/>
      <c r="Y30" s="43"/>
      <c r="Z30" s="43"/>
      <c r="AA30" s="43"/>
      <c r="AB30" s="43"/>
      <c r="AC30" s="43"/>
      <c r="AD30" s="43"/>
      <c r="AE30" s="43"/>
      <c r="AF30" s="43">
        <v>1</v>
      </c>
      <c r="AG30" s="43" t="s">
        <v>69</v>
      </c>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25">
      <c r="A31" s="57"/>
      <c r="B31" s="98" t="s">
        <v>63</v>
      </c>
      <c r="C31" s="75" t="s">
        <v>43</v>
      </c>
      <c r="D31" s="36"/>
      <c r="E31" s="67">
        <f ca="1">E30+4</f>
        <v>44787</v>
      </c>
      <c r="F31" s="67">
        <f ca="1">E31+4</f>
        <v>44791</v>
      </c>
      <c r="G31" s="17"/>
      <c r="H31" s="17">
        <f t="shared" ca="1" si="6"/>
        <v>5</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t="s">
        <v>75</v>
      </c>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25">
      <c r="A32" s="57"/>
      <c r="B32" s="80" t="s">
        <v>64</v>
      </c>
      <c r="C32" s="75" t="s">
        <v>43</v>
      </c>
      <c r="D32" s="36"/>
      <c r="E32" s="67">
        <f t="shared" ref="E30:E32" ca="1" si="8">E30+1</f>
        <v>44784</v>
      </c>
      <c r="F32" s="67">
        <f t="shared" ca="1" si="7"/>
        <v>44785</v>
      </c>
      <c r="G32" s="17"/>
      <c r="H32" s="17">
        <f t="shared" ca="1" si="6"/>
        <v>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v>1</v>
      </c>
      <c r="AH32" s="43" t="s">
        <v>69</v>
      </c>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25">
      <c r="A33" s="57"/>
      <c r="B33" s="80" t="s">
        <v>65</v>
      </c>
      <c r="C33" s="75" t="s">
        <v>43</v>
      </c>
      <c r="D33" s="36"/>
      <c r="E33" s="67">
        <f ca="1">E32+1</f>
        <v>44785</v>
      </c>
      <c r="F33" s="67">
        <f ca="1">E33</f>
        <v>44785</v>
      </c>
      <c r="G33" s="17"/>
      <c r="H33" s="17"/>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t="s">
        <v>70</v>
      </c>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25">
      <c r="A34" s="57"/>
      <c r="B34" s="80"/>
      <c r="C34" s="75"/>
      <c r="D34" s="36"/>
      <c r="E34" s="67"/>
      <c r="F34" s="67"/>
      <c r="G34" s="17"/>
      <c r="H34" s="17"/>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25">
      <c r="A35" s="57" t="s">
        <v>27</v>
      </c>
      <c r="B35" s="81"/>
      <c r="C35" s="76"/>
      <c r="D35" s="16"/>
      <c r="E35" s="68"/>
      <c r="F35" s="68"/>
      <c r="G35" s="17"/>
      <c r="H35" s="17" t="str">
        <f t="shared" si="6"/>
        <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25">
      <c r="A36" s="58" t="s">
        <v>26</v>
      </c>
      <c r="B36" s="37" t="s">
        <v>0</v>
      </c>
      <c r="C36" s="38"/>
      <c r="D36" s="39"/>
      <c r="E36" s="40"/>
      <c r="F36" s="41"/>
      <c r="G36" s="42"/>
      <c r="H36" s="42" t="str">
        <f t="shared" si="6"/>
        <v/>
      </c>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4" ht="30" customHeight="1" x14ac:dyDescent="0.2">
      <c r="G37" s="6"/>
    </row>
    <row r="38" spans="1:64" ht="30" customHeight="1" x14ac:dyDescent="0.2">
      <c r="C38" s="14"/>
      <c r="F38" s="59"/>
    </row>
    <row r="39" spans="1:64" ht="30" customHeight="1" x14ac:dyDescent="0.2">
      <c r="C3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6 D28: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 D28:D36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10</v>
      </c>
      <c r="B2" s="48"/>
    </row>
    <row r="3" spans="1:2" s="53" customFormat="1" ht="27" customHeight="1" x14ac:dyDescent="0.2">
      <c r="A3" s="85" t="s">
        <v>15</v>
      </c>
      <c r="B3" s="54"/>
    </row>
    <row r="4" spans="1:2" s="50" customFormat="1" ht="26" x14ac:dyDescent="0.3">
      <c r="A4" s="51" t="s">
        <v>9</v>
      </c>
    </row>
    <row r="5" spans="1:2" ht="74" customHeight="1" x14ac:dyDescent="0.2">
      <c r="A5" s="52" t="s">
        <v>18</v>
      </c>
    </row>
    <row r="6" spans="1:2" ht="26.25" customHeight="1" x14ac:dyDescent="0.2">
      <c r="A6" s="51" t="s">
        <v>23</v>
      </c>
    </row>
    <row r="7" spans="1:2" s="47" customFormat="1" ht="205" customHeight="1" x14ac:dyDescent="0.2">
      <c r="A7" s="56" t="s">
        <v>22</v>
      </c>
    </row>
    <row r="8" spans="1:2" s="50" customFormat="1" ht="26" x14ac:dyDescent="0.3">
      <c r="A8" s="51" t="s">
        <v>11</v>
      </c>
    </row>
    <row r="9" spans="1:2" ht="48" x14ac:dyDescent="0.2">
      <c r="A9" s="52" t="s">
        <v>19</v>
      </c>
    </row>
    <row r="10" spans="1:2" s="47" customFormat="1" ht="28" customHeight="1" x14ac:dyDescent="0.2">
      <c r="A10" s="55" t="s">
        <v>17</v>
      </c>
    </row>
    <row r="11" spans="1:2" s="50" customFormat="1" ht="26" x14ac:dyDescent="0.3">
      <c r="A11" s="51" t="s">
        <v>8</v>
      </c>
    </row>
    <row r="12" spans="1:2" ht="32" x14ac:dyDescent="0.2">
      <c r="A12" s="52" t="s">
        <v>16</v>
      </c>
    </row>
    <row r="13" spans="1:2" s="47" customFormat="1" ht="28" customHeight="1" x14ac:dyDescent="0.2">
      <c r="A13" s="55" t="s">
        <v>3</v>
      </c>
    </row>
    <row r="14" spans="1:2" s="50" customFormat="1" ht="26" x14ac:dyDescent="0.3">
      <c r="A14" s="51" t="s">
        <v>12</v>
      </c>
    </row>
    <row r="15" spans="1:2" ht="75" customHeight="1" x14ac:dyDescent="0.2">
      <c r="A15" s="52" t="s">
        <v>13</v>
      </c>
    </row>
    <row r="16" spans="1:2" ht="64" x14ac:dyDescent="0.2">
      <c r="A16" s="52"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2022-07-21T14:58:39Z</dcterms:modified>
</cp:coreProperties>
</file>