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468" activeTab="1"/>
  </bookViews>
  <sheets>
    <sheet name="Chart1" sheetId="2" r:id="rId1"/>
    <sheet name="DE 1-1-2011 to 6-30-2011" sheetId="1" r:id="rId2"/>
  </sheets>
  <definedNames>
    <definedName name="_xlnm._FilterDatabase" localSheetId="1" hidden="1">'DE 1-1-2011 to 6-30-2011'!$A$1:$AD$125</definedName>
  </definedNames>
  <calcPr calcId="0"/>
</workbook>
</file>

<file path=xl/calcChain.xml><?xml version="1.0" encoding="utf-8"?>
<calcChain xmlns="http://schemas.openxmlformats.org/spreadsheetml/2006/main">
  <c r="AF125" i="1" l="1"/>
  <c r="AF120" i="1"/>
  <c r="AF114" i="1"/>
  <c r="AF111" i="1"/>
  <c r="AF97" i="1"/>
  <c r="AF90" i="1"/>
  <c r="AF88" i="1"/>
  <c r="AF84" i="1"/>
  <c r="AF80" i="1"/>
  <c r="AF74" i="1"/>
  <c r="AF64" i="1"/>
  <c r="AF60" i="1"/>
  <c r="AF55" i="1"/>
  <c r="AF50" i="1"/>
  <c r="AF43" i="1"/>
  <c r="AF39" i="1"/>
  <c r="AF33" i="1"/>
  <c r="AF31" i="1"/>
  <c r="AF28" i="1"/>
  <c r="AF26" i="1"/>
  <c r="AF23" i="1"/>
  <c r="AF15" i="1"/>
  <c r="AF12" i="1"/>
  <c r="AG125" i="1"/>
  <c r="AG120" i="1"/>
  <c r="AG114" i="1"/>
  <c r="AG111" i="1"/>
  <c r="AG97" i="1"/>
  <c r="AG90" i="1"/>
  <c r="AG88" i="1"/>
  <c r="AG84" i="1"/>
  <c r="AG80" i="1"/>
  <c r="AG74" i="1"/>
  <c r="AG64" i="1"/>
  <c r="AG60" i="1"/>
  <c r="AG55" i="1"/>
  <c r="AG50" i="1"/>
  <c r="AG43" i="1"/>
  <c r="AG39" i="1"/>
  <c r="AG33" i="1"/>
  <c r="AG31" i="1"/>
  <c r="AG28" i="1"/>
  <c r="AG26" i="1"/>
  <c r="AG23" i="1"/>
  <c r="AG15" i="1"/>
  <c r="AG12" i="1"/>
  <c r="AG10" i="1"/>
  <c r="AF121" i="1"/>
  <c r="AF118" i="1"/>
  <c r="AF116" i="1"/>
  <c r="AF113" i="1"/>
  <c r="AF110" i="1"/>
  <c r="AF105" i="1"/>
  <c r="AF99" i="1"/>
  <c r="AF96" i="1"/>
  <c r="AF87" i="1"/>
  <c r="AF81" i="1"/>
  <c r="AF75" i="1"/>
  <c r="AF73" i="1"/>
  <c r="AF61" i="1"/>
  <c r="AF57" i="1"/>
  <c r="AF51" i="1"/>
  <c r="AF49" i="1"/>
  <c r="AF46" i="1"/>
  <c r="AF41" i="1"/>
  <c r="AF37" i="1"/>
  <c r="AF32" i="1"/>
  <c r="AF27" i="1"/>
  <c r="AF24" i="1"/>
  <c r="AF21" i="1"/>
  <c r="AF17" i="1"/>
  <c r="AF14" i="1"/>
  <c r="AF3" i="1"/>
  <c r="AF4" i="1"/>
  <c r="AF5" i="1"/>
  <c r="AF6" i="1"/>
  <c r="AF7" i="1"/>
  <c r="AF8" i="1"/>
  <c r="AF9" i="1"/>
  <c r="AF10" i="1"/>
  <c r="AF11" i="1"/>
  <c r="AF13" i="1"/>
  <c r="AF16" i="1"/>
  <c r="AF18" i="1"/>
  <c r="AF19" i="1"/>
  <c r="AF20" i="1"/>
  <c r="AF22" i="1"/>
  <c r="AF25" i="1"/>
  <c r="AF29" i="1"/>
  <c r="AF30" i="1"/>
  <c r="AF34" i="1"/>
  <c r="AF35" i="1"/>
  <c r="AF36" i="1"/>
  <c r="AF38" i="1"/>
  <c r="AF40" i="1"/>
  <c r="AF42" i="1"/>
  <c r="AF44" i="1"/>
  <c r="AF45" i="1"/>
  <c r="AF47" i="1"/>
  <c r="AF48" i="1"/>
  <c r="AF52" i="1"/>
  <c r="AF53" i="1"/>
  <c r="AF54" i="1"/>
  <c r="AF56" i="1"/>
  <c r="AF58" i="1"/>
  <c r="AF59" i="1"/>
  <c r="AF62" i="1"/>
  <c r="AF63" i="1"/>
  <c r="AF65" i="1"/>
  <c r="AF66" i="1"/>
  <c r="AF67" i="1"/>
  <c r="AF68" i="1"/>
  <c r="AF69" i="1"/>
  <c r="AF70" i="1"/>
  <c r="AF71" i="1"/>
  <c r="AF72" i="1"/>
  <c r="AF76" i="1"/>
  <c r="AF77" i="1"/>
  <c r="AF78" i="1"/>
  <c r="AF79" i="1"/>
  <c r="AF82" i="1"/>
  <c r="AF83" i="1"/>
  <c r="AF85" i="1"/>
  <c r="AF86" i="1"/>
  <c r="AF89" i="1"/>
  <c r="AF91" i="1"/>
  <c r="AF92" i="1"/>
  <c r="AF93" i="1"/>
  <c r="AF94" i="1"/>
  <c r="AF95" i="1"/>
  <c r="AF98" i="1"/>
  <c r="AF100" i="1"/>
  <c r="AF101" i="1"/>
  <c r="AF102" i="1"/>
  <c r="AF103" i="1"/>
  <c r="AF104" i="1"/>
  <c r="AF106" i="1"/>
  <c r="AF107" i="1"/>
  <c r="AF108" i="1"/>
  <c r="AF109" i="1"/>
  <c r="AF112" i="1"/>
  <c r="AF115" i="1"/>
  <c r="AF117" i="1"/>
  <c r="AF119" i="1"/>
  <c r="AF122" i="1"/>
  <c r="AF123" i="1"/>
  <c r="AF124" i="1"/>
  <c r="M3" i="1"/>
  <c r="N3" i="1" s="1"/>
  <c r="M4" i="1"/>
  <c r="M5" i="1"/>
  <c r="M6" i="1"/>
  <c r="N6" i="1" s="1"/>
  <c r="M7" i="1"/>
  <c r="O7" i="1" s="1"/>
  <c r="M8" i="1"/>
  <c r="M9" i="1"/>
  <c r="M10" i="1"/>
  <c r="N10" i="1" s="1"/>
  <c r="M11" i="1"/>
  <c r="O11" i="1" s="1"/>
  <c r="M12" i="1"/>
  <c r="M13" i="1"/>
  <c r="M14" i="1"/>
  <c r="N14" i="1" s="1"/>
  <c r="M15" i="1"/>
  <c r="O15" i="1" s="1"/>
  <c r="M16" i="1"/>
  <c r="M17" i="1"/>
  <c r="M18" i="1"/>
  <c r="N18" i="1" s="1"/>
  <c r="M19" i="1"/>
  <c r="O19" i="1" s="1"/>
  <c r="M20" i="1"/>
  <c r="M21" i="1"/>
  <c r="M22" i="1"/>
  <c r="N22" i="1" s="1"/>
  <c r="M23" i="1"/>
  <c r="O23" i="1" s="1"/>
  <c r="M24" i="1"/>
  <c r="M25" i="1"/>
  <c r="M26" i="1"/>
  <c r="N26" i="1" s="1"/>
  <c r="M27" i="1"/>
  <c r="O27" i="1" s="1"/>
  <c r="M28" i="1"/>
  <c r="M29" i="1"/>
  <c r="M30" i="1"/>
  <c r="M31" i="1"/>
  <c r="P31" i="1" s="1"/>
  <c r="M32" i="1"/>
  <c r="M33" i="1"/>
  <c r="M34" i="1"/>
  <c r="P34" i="1" s="1"/>
  <c r="M35" i="1"/>
  <c r="P35" i="1" s="1"/>
  <c r="M36" i="1"/>
  <c r="M37" i="1"/>
  <c r="M38" i="1"/>
  <c r="P38" i="1" s="1"/>
  <c r="M39" i="1"/>
  <c r="M40" i="1"/>
  <c r="P40" i="1" s="1"/>
  <c r="M41" i="1"/>
  <c r="M42" i="1"/>
  <c r="O42" i="1" s="1"/>
  <c r="M43" i="1"/>
  <c r="N43" i="1" s="1"/>
  <c r="M44" i="1"/>
  <c r="P44" i="1" s="1"/>
  <c r="M45" i="1"/>
  <c r="M46" i="1"/>
  <c r="P46" i="1" s="1"/>
  <c r="M47" i="1"/>
  <c r="M48" i="1"/>
  <c r="N48" i="1" s="1"/>
  <c r="M49" i="1"/>
  <c r="M50" i="1"/>
  <c r="O50" i="1" s="1"/>
  <c r="M51" i="1"/>
  <c r="M52" i="1"/>
  <c r="O52" i="1" s="1"/>
  <c r="M53" i="1"/>
  <c r="M54" i="1"/>
  <c r="O54" i="1" s="1"/>
  <c r="M55" i="1"/>
  <c r="M56" i="1"/>
  <c r="M57" i="1"/>
  <c r="M58" i="1"/>
  <c r="M59" i="1"/>
  <c r="M60" i="1"/>
  <c r="O60" i="1" s="1"/>
  <c r="M61" i="1"/>
  <c r="M62" i="1"/>
  <c r="N62" i="1" s="1"/>
  <c r="M63" i="1"/>
  <c r="N63" i="1" s="1"/>
  <c r="M64" i="1"/>
  <c r="M65" i="1"/>
  <c r="M66" i="1"/>
  <c r="O66" i="1" s="1"/>
  <c r="M67" i="1"/>
  <c r="M68" i="1"/>
  <c r="M69" i="1"/>
  <c r="M70" i="1"/>
  <c r="N70" i="1" s="1"/>
  <c r="M71" i="1"/>
  <c r="N71" i="1" s="1"/>
  <c r="M72" i="1"/>
  <c r="N72" i="1" s="1"/>
  <c r="M73" i="1"/>
  <c r="O73" i="1" s="1"/>
  <c r="M74" i="1"/>
  <c r="N74" i="1" s="1"/>
  <c r="M75" i="1"/>
  <c r="N75" i="1" s="1"/>
  <c r="M76" i="1"/>
  <c r="N76" i="1" s="1"/>
  <c r="M77" i="1"/>
  <c r="M78" i="1"/>
  <c r="N78" i="1" s="1"/>
  <c r="M79" i="1"/>
  <c r="P79" i="1" s="1"/>
  <c r="M80" i="1"/>
  <c r="O80" i="1" s="1"/>
  <c r="M81" i="1"/>
  <c r="M82" i="1"/>
  <c r="N82" i="1" s="1"/>
  <c r="M83" i="1"/>
  <c r="N83" i="1" s="1"/>
  <c r="M84" i="1"/>
  <c r="O84" i="1" s="1"/>
  <c r="M85" i="1"/>
  <c r="M86" i="1"/>
  <c r="M87" i="1"/>
  <c r="N87" i="1" s="1"/>
  <c r="M88" i="1"/>
  <c r="M89" i="1"/>
  <c r="N89" i="1" s="1"/>
  <c r="M90" i="1"/>
  <c r="M91" i="1"/>
  <c r="O91" i="1" s="1"/>
  <c r="M92" i="1"/>
  <c r="P92" i="1" s="1"/>
  <c r="M93" i="1"/>
  <c r="M94" i="1"/>
  <c r="P94" i="1" s="1"/>
  <c r="M95" i="1"/>
  <c r="M96" i="1"/>
  <c r="P96" i="1" s="1"/>
  <c r="M97" i="1"/>
  <c r="M98" i="1"/>
  <c r="M99" i="1"/>
  <c r="N99" i="1" s="1"/>
  <c r="M100" i="1"/>
  <c r="M101" i="1"/>
  <c r="M102" i="1"/>
  <c r="P102" i="1" s="1"/>
  <c r="M103" i="1"/>
  <c r="N103" i="1" s="1"/>
  <c r="M104" i="1"/>
  <c r="M105" i="1"/>
  <c r="M106" i="1"/>
  <c r="N106" i="1" s="1"/>
  <c r="M107" i="1"/>
  <c r="N107" i="1" s="1"/>
  <c r="M108" i="1"/>
  <c r="N108" i="1" s="1"/>
  <c r="M109" i="1"/>
  <c r="M110" i="1"/>
  <c r="O110" i="1" s="1"/>
  <c r="M111" i="1"/>
  <c r="N111" i="1" s="1"/>
  <c r="M112" i="1"/>
  <c r="O112" i="1" s="1"/>
  <c r="M113" i="1"/>
  <c r="P113" i="1" s="1"/>
  <c r="M114" i="1"/>
  <c r="N114" i="1" s="1"/>
  <c r="M115" i="1"/>
  <c r="N115" i="1" s="1"/>
  <c r="M116" i="1"/>
  <c r="N116" i="1" s="1"/>
  <c r="M117" i="1"/>
  <c r="M118" i="1"/>
  <c r="O118" i="1" s="1"/>
  <c r="M119" i="1"/>
  <c r="N119" i="1" s="1"/>
  <c r="M120" i="1"/>
  <c r="P120" i="1" s="1"/>
  <c r="M121" i="1"/>
  <c r="P121" i="1" s="1"/>
  <c r="M122" i="1"/>
  <c r="N122" i="1" s="1"/>
  <c r="M123" i="1"/>
  <c r="N123" i="1" s="1"/>
  <c r="M124" i="1"/>
  <c r="N124" i="1" s="1"/>
  <c r="M125" i="1"/>
  <c r="Q3" i="1"/>
  <c r="R3" i="1" s="1"/>
  <c r="Q4" i="1"/>
  <c r="R4" i="1" s="1"/>
  <c r="Q5" i="1"/>
  <c r="S5" i="1" s="1"/>
  <c r="Q6" i="1"/>
  <c r="T6" i="1" s="1"/>
  <c r="Q7" i="1"/>
  <c r="R7" i="1" s="1"/>
  <c r="Q8" i="1"/>
  <c r="S8" i="1" s="1"/>
  <c r="Q9" i="1"/>
  <c r="Q10" i="1"/>
  <c r="T10" i="1" s="1"/>
  <c r="Q11" i="1"/>
  <c r="R11" i="1" s="1"/>
  <c r="Q12" i="1"/>
  <c r="T12" i="1" s="1"/>
  <c r="Q13" i="1"/>
  <c r="S13" i="1" s="1"/>
  <c r="Q14" i="1"/>
  <c r="T14" i="1" s="1"/>
  <c r="Q15" i="1"/>
  <c r="R15" i="1" s="1"/>
  <c r="Q16" i="1"/>
  <c r="S16" i="1" s="1"/>
  <c r="Q17" i="1"/>
  <c r="S17" i="1" s="1"/>
  <c r="Q18" i="1"/>
  <c r="Q19" i="1"/>
  <c r="S19" i="1" s="1"/>
  <c r="Q20" i="1"/>
  <c r="Q21" i="1"/>
  <c r="T21" i="1" s="1"/>
  <c r="Q22" i="1"/>
  <c r="R22" i="1" s="1"/>
  <c r="Q23" i="1"/>
  <c r="T23" i="1" s="1"/>
  <c r="Q24" i="1"/>
  <c r="Q25" i="1"/>
  <c r="S25" i="1" s="1"/>
  <c r="Q26" i="1"/>
  <c r="R26" i="1" s="1"/>
  <c r="Q27" i="1"/>
  <c r="Q28" i="1"/>
  <c r="Q29" i="1"/>
  <c r="Q30" i="1"/>
  <c r="Q31" i="1"/>
  <c r="S31" i="1" s="1"/>
  <c r="Q32" i="1"/>
  <c r="Q33" i="1"/>
  <c r="S33" i="1" s="1"/>
  <c r="Q34" i="1"/>
  <c r="Q35" i="1"/>
  <c r="T35" i="1" s="1"/>
  <c r="Q36" i="1"/>
  <c r="Q37" i="1"/>
  <c r="S37" i="1" s="1"/>
  <c r="Q38" i="1"/>
  <c r="S38" i="1" s="1"/>
  <c r="Q39" i="1"/>
  <c r="Q40" i="1"/>
  <c r="T40" i="1" s="1"/>
  <c r="Q41" i="1"/>
  <c r="S41" i="1" s="1"/>
  <c r="Q42" i="1"/>
  <c r="T42" i="1" s="1"/>
  <c r="Q43" i="1"/>
  <c r="Q44" i="1"/>
  <c r="T44" i="1" s="1"/>
  <c r="Q45" i="1"/>
  <c r="Q46" i="1"/>
  <c r="T46" i="1" s="1"/>
  <c r="Q47" i="1"/>
  <c r="S47" i="1" s="1"/>
  <c r="Q48" i="1"/>
  <c r="Q49" i="1"/>
  <c r="Q50" i="1"/>
  <c r="Q51" i="1"/>
  <c r="Q52" i="1"/>
  <c r="Q53" i="1"/>
  <c r="S53" i="1" s="1"/>
  <c r="Q54" i="1"/>
  <c r="Q55" i="1"/>
  <c r="Q56" i="1"/>
  <c r="S56" i="1" s="1"/>
  <c r="Q57" i="1"/>
  <c r="S57" i="1" s="1"/>
  <c r="Q58" i="1"/>
  <c r="Q59" i="1"/>
  <c r="Q60" i="1"/>
  <c r="S60" i="1" s="1"/>
  <c r="Q61" i="1"/>
  <c r="Q62" i="1"/>
  <c r="R62" i="1" s="1"/>
  <c r="Q63" i="1"/>
  <c r="R63" i="1" s="1"/>
  <c r="Q64" i="1"/>
  <c r="T64" i="1" s="1"/>
  <c r="Q65" i="1"/>
  <c r="T65" i="1" s="1"/>
  <c r="Q66" i="1"/>
  <c r="S66" i="1" s="1"/>
  <c r="Q67" i="1"/>
  <c r="R67" i="1" s="1"/>
  <c r="Q68" i="1"/>
  <c r="S68" i="1" s="1"/>
  <c r="Q69" i="1"/>
  <c r="T69" i="1" s="1"/>
  <c r="Q70" i="1"/>
  <c r="R70" i="1" s="1"/>
  <c r="Q71" i="1"/>
  <c r="T71" i="1" s="1"/>
  <c r="Q72" i="1"/>
  <c r="R72" i="1" s="1"/>
  <c r="Q73" i="1"/>
  <c r="S73" i="1" s="1"/>
  <c r="Q74" i="1"/>
  <c r="R74" i="1" s="1"/>
  <c r="Q75" i="1"/>
  <c r="T75" i="1" s="1"/>
  <c r="Q76" i="1"/>
  <c r="R76" i="1" s="1"/>
  <c r="Q77" i="1"/>
  <c r="Q78" i="1"/>
  <c r="Q79" i="1"/>
  <c r="R79" i="1" s="1"/>
  <c r="Q80" i="1"/>
  <c r="S80" i="1" s="1"/>
  <c r="Q81" i="1"/>
  <c r="S81" i="1" s="1"/>
  <c r="Q82" i="1"/>
  <c r="Q83" i="1"/>
  <c r="T83" i="1" s="1"/>
  <c r="Q84" i="1"/>
  <c r="S84" i="1" s="1"/>
  <c r="Q85" i="1"/>
  <c r="R85" i="1" s="1"/>
  <c r="Q86" i="1"/>
  <c r="T86" i="1" s="1"/>
  <c r="Q87" i="1"/>
  <c r="T87" i="1" s="1"/>
  <c r="Q88" i="1"/>
  <c r="S88" i="1" s="1"/>
  <c r="Q89" i="1"/>
  <c r="R89" i="1" s="1"/>
  <c r="Q90" i="1"/>
  <c r="T90" i="1" s="1"/>
  <c r="Q91" i="1"/>
  <c r="Q92" i="1"/>
  <c r="S92" i="1" s="1"/>
  <c r="Q93" i="1"/>
  <c r="Q94" i="1"/>
  <c r="T94" i="1" s="1"/>
  <c r="Q95" i="1"/>
  <c r="S95" i="1" s="1"/>
  <c r="Q96" i="1"/>
  <c r="S96" i="1" s="1"/>
  <c r="Q97" i="1"/>
  <c r="Q98" i="1"/>
  <c r="S98" i="1" s="1"/>
  <c r="Q99" i="1"/>
  <c r="R99" i="1" s="1"/>
  <c r="Q100" i="1"/>
  <c r="S100" i="1" s="1"/>
  <c r="Q101" i="1"/>
  <c r="Q102" i="1"/>
  <c r="S102" i="1" s="1"/>
  <c r="Q103" i="1"/>
  <c r="R103" i="1" s="1"/>
  <c r="Q104" i="1"/>
  <c r="S104" i="1" s="1"/>
  <c r="Q105" i="1"/>
  <c r="Q106" i="1"/>
  <c r="S106" i="1" s="1"/>
  <c r="Q107" i="1"/>
  <c r="R107" i="1" s="1"/>
  <c r="Q108" i="1"/>
  <c r="Q109" i="1"/>
  <c r="Q110" i="1"/>
  <c r="Q111" i="1"/>
  <c r="R111" i="1" s="1"/>
  <c r="Q112" i="1"/>
  <c r="S112" i="1" s="1"/>
  <c r="Q113" i="1"/>
  <c r="T113" i="1" s="1"/>
  <c r="Q114" i="1"/>
  <c r="S114" i="1" s="1"/>
  <c r="Q115" i="1"/>
  <c r="R115" i="1" s="1"/>
  <c r="Q116" i="1"/>
  <c r="R116" i="1" s="1"/>
  <c r="Q117" i="1"/>
  <c r="T117" i="1" s="1"/>
  <c r="Q118" i="1"/>
  <c r="Q119" i="1"/>
  <c r="R119" i="1" s="1"/>
  <c r="Q120" i="1"/>
  <c r="T120" i="1" s="1"/>
  <c r="Q121" i="1"/>
  <c r="T121" i="1" s="1"/>
  <c r="Q122" i="1"/>
  <c r="Q123" i="1"/>
  <c r="R123" i="1" s="1"/>
  <c r="Q124" i="1"/>
  <c r="R124" i="1" s="1"/>
  <c r="Q125" i="1"/>
  <c r="AG4" i="1"/>
  <c r="AG5" i="1"/>
  <c r="AG6" i="1"/>
  <c r="AG7" i="1"/>
  <c r="AG8" i="1"/>
  <c r="AG9" i="1"/>
  <c r="AG11" i="1"/>
  <c r="AG13" i="1"/>
  <c r="AG14" i="1"/>
  <c r="AG16" i="1"/>
  <c r="AG17" i="1"/>
  <c r="AG18" i="1"/>
  <c r="AG19" i="1"/>
  <c r="AG20" i="1"/>
  <c r="AG21" i="1"/>
  <c r="AG22" i="1"/>
  <c r="AG24" i="1"/>
  <c r="AG25" i="1"/>
  <c r="AG27" i="1"/>
  <c r="AG29" i="1"/>
  <c r="AG30" i="1"/>
  <c r="AG32" i="1"/>
  <c r="AG34" i="1"/>
  <c r="AG35" i="1"/>
  <c r="AG36" i="1"/>
  <c r="AG37" i="1"/>
  <c r="AG38" i="1"/>
  <c r="AG40" i="1"/>
  <c r="AG41" i="1"/>
  <c r="AG42" i="1"/>
  <c r="AG44" i="1"/>
  <c r="AG45" i="1"/>
  <c r="AG46" i="1"/>
  <c r="AG47" i="1"/>
  <c r="AG48" i="1"/>
  <c r="AG49" i="1"/>
  <c r="AG51" i="1"/>
  <c r="AG52" i="1"/>
  <c r="AG53" i="1"/>
  <c r="AG54" i="1"/>
  <c r="AG56" i="1"/>
  <c r="AG57" i="1"/>
  <c r="AG58" i="1"/>
  <c r="AG59" i="1"/>
  <c r="AG61" i="1"/>
  <c r="AG62" i="1"/>
  <c r="AG63" i="1"/>
  <c r="AG65" i="1"/>
  <c r="AG66" i="1"/>
  <c r="AG67" i="1"/>
  <c r="AG68" i="1"/>
  <c r="AG69" i="1"/>
  <c r="AG70" i="1"/>
  <c r="AG71" i="1"/>
  <c r="AG72" i="1"/>
  <c r="AG73" i="1"/>
  <c r="AG75" i="1"/>
  <c r="AG76" i="1"/>
  <c r="AG77" i="1"/>
  <c r="AG78" i="1"/>
  <c r="AG79" i="1"/>
  <c r="AG81" i="1"/>
  <c r="AG82" i="1"/>
  <c r="AG83" i="1"/>
  <c r="AG85" i="1"/>
  <c r="AG86" i="1"/>
  <c r="AG87" i="1"/>
  <c r="AG89" i="1"/>
  <c r="AG91" i="1"/>
  <c r="AG92" i="1"/>
  <c r="AG93" i="1"/>
  <c r="AG94" i="1"/>
  <c r="AG95" i="1"/>
  <c r="AG96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2" i="1"/>
  <c r="AG113" i="1"/>
  <c r="AG115" i="1"/>
  <c r="AG116" i="1"/>
  <c r="AG117" i="1"/>
  <c r="AG118" i="1"/>
  <c r="AG119" i="1"/>
  <c r="AG121" i="1"/>
  <c r="AG122" i="1"/>
  <c r="AG123" i="1"/>
  <c r="AG124" i="1"/>
  <c r="AG3" i="1"/>
  <c r="N125" i="1"/>
  <c r="P21" i="1"/>
  <c r="O25" i="1"/>
  <c r="S29" i="1"/>
  <c r="O37" i="1"/>
  <c r="O41" i="1"/>
  <c r="S45" i="1"/>
  <c r="P49" i="1"/>
  <c r="S50" i="1"/>
  <c r="P53" i="1"/>
  <c r="S54" i="1"/>
  <c r="P57" i="1"/>
  <c r="P61" i="1"/>
  <c r="N64" i="1"/>
  <c r="P65" i="1"/>
  <c r="O69" i="1"/>
  <c r="R78" i="1"/>
  <c r="O81" i="1"/>
  <c r="R82" i="1"/>
  <c r="N85" i="1"/>
  <c r="O88" i="1"/>
  <c r="N93" i="1"/>
  <c r="P109" i="1"/>
  <c r="T109" i="1"/>
  <c r="P117" i="1"/>
  <c r="S122" i="1"/>
  <c r="P5" i="1"/>
  <c r="P9" i="1"/>
  <c r="P13" i="1"/>
  <c r="K3" i="1"/>
  <c r="H4" i="1" s="1"/>
  <c r="H2" i="1"/>
  <c r="H3" i="1" s="1"/>
  <c r="AI125" i="1" l="1"/>
  <c r="AI121" i="1"/>
  <c r="AI117" i="1"/>
  <c r="AI113" i="1"/>
  <c r="AI109" i="1"/>
  <c r="AI105" i="1"/>
  <c r="AI101" i="1"/>
  <c r="AI97" i="1"/>
  <c r="AI93" i="1"/>
  <c r="AI89" i="1"/>
  <c r="AI85" i="1"/>
  <c r="AI81" i="1"/>
  <c r="AI77" i="1"/>
  <c r="AI73" i="1"/>
  <c r="AI69" i="1"/>
  <c r="AI65" i="1"/>
  <c r="AI61" i="1"/>
  <c r="AI57" i="1"/>
  <c r="AI53" i="1"/>
  <c r="AI49" i="1"/>
  <c r="AI45" i="1"/>
  <c r="AI41" i="1"/>
  <c r="AI37" i="1"/>
  <c r="AI33" i="1"/>
  <c r="AI29" i="1"/>
  <c r="AI25" i="1"/>
  <c r="AI21" i="1"/>
  <c r="AI17" i="1"/>
  <c r="AI13" i="1"/>
  <c r="AI9" i="1"/>
  <c r="AI124" i="1"/>
  <c r="AI120" i="1"/>
  <c r="AI116" i="1"/>
  <c r="AI112" i="1"/>
  <c r="AI108" i="1"/>
  <c r="AI104" i="1"/>
  <c r="AI100" i="1"/>
  <c r="AI96" i="1"/>
  <c r="AI92" i="1"/>
  <c r="AI88" i="1"/>
  <c r="AI84" i="1"/>
  <c r="AI80" i="1"/>
  <c r="AI76" i="1"/>
  <c r="AI72" i="1"/>
  <c r="AI68" i="1"/>
  <c r="AI64" i="1"/>
  <c r="AI60" i="1"/>
  <c r="AI56" i="1"/>
  <c r="AI52" i="1"/>
  <c r="AI48" i="1"/>
  <c r="AI44" i="1"/>
  <c r="AI40" i="1"/>
  <c r="AI36" i="1"/>
  <c r="AI32" i="1"/>
  <c r="AI28" i="1"/>
  <c r="AI24" i="1"/>
  <c r="AI20" i="1"/>
  <c r="AI16" i="1"/>
  <c r="AI12" i="1"/>
  <c r="AI8" i="1"/>
  <c r="AI4" i="1"/>
  <c r="AI5" i="1"/>
  <c r="AI122" i="1"/>
  <c r="AI118" i="1"/>
  <c r="AI114" i="1"/>
  <c r="AI110" i="1"/>
  <c r="AI106" i="1"/>
  <c r="AI102" i="1"/>
  <c r="AI98" i="1"/>
  <c r="AI94" i="1"/>
  <c r="AI90" i="1"/>
  <c r="AI86" i="1"/>
  <c r="AI82" i="1"/>
  <c r="AI78" i="1"/>
  <c r="AI74" i="1"/>
  <c r="AI70" i="1"/>
  <c r="AI66" i="1"/>
  <c r="AI62" i="1"/>
  <c r="AI58" i="1"/>
  <c r="AI54" i="1"/>
  <c r="AI50" i="1"/>
  <c r="AI46" i="1"/>
  <c r="AI42" i="1"/>
  <c r="AI38" i="1"/>
  <c r="AI34" i="1"/>
  <c r="AI30" i="1"/>
  <c r="AI26" i="1"/>
  <c r="AI22" i="1"/>
  <c r="AI18" i="1"/>
  <c r="AI14" i="1"/>
  <c r="AI10" i="1"/>
  <c r="AI6" i="1"/>
  <c r="AI123" i="1"/>
  <c r="AI119" i="1"/>
  <c r="AI115" i="1"/>
  <c r="AI111" i="1"/>
  <c r="AI107" i="1"/>
  <c r="AI103" i="1"/>
  <c r="AI99" i="1"/>
  <c r="AI95" i="1"/>
  <c r="AI91" i="1"/>
  <c r="AI87" i="1"/>
  <c r="AI83" i="1"/>
  <c r="AI79" i="1"/>
  <c r="AI75" i="1"/>
  <c r="AI71" i="1"/>
  <c r="AI67" i="1"/>
  <c r="AI63" i="1"/>
  <c r="AI59" i="1"/>
  <c r="AI55" i="1"/>
  <c r="AI51" i="1"/>
  <c r="AI47" i="1"/>
  <c r="AI43" i="1"/>
  <c r="AI39" i="1"/>
  <c r="AI35" i="1"/>
  <c r="AI31" i="1"/>
  <c r="AI27" i="1"/>
  <c r="AI23" i="1"/>
  <c r="AI19" i="1"/>
  <c r="AI15" i="1"/>
  <c r="AI11" i="1"/>
  <c r="AI7" i="1"/>
  <c r="AI3" i="1"/>
  <c r="O21" i="1"/>
  <c r="V19" i="1"/>
  <c r="R114" i="1"/>
  <c r="N35" i="1"/>
  <c r="S21" i="1"/>
  <c r="N112" i="1"/>
  <c r="X112" i="1" s="1"/>
  <c r="R21" i="1"/>
  <c r="N21" i="1"/>
  <c r="P27" i="1"/>
  <c r="P37" i="1"/>
  <c r="S22" i="1"/>
  <c r="O65" i="1"/>
  <c r="X122" i="1"/>
  <c r="T112" i="1"/>
  <c r="P110" i="1"/>
  <c r="N84" i="1"/>
  <c r="P64" i="1"/>
  <c r="R31" i="1"/>
  <c r="P23" i="1"/>
  <c r="U114" i="1"/>
  <c r="R112" i="1"/>
  <c r="R96" i="1"/>
  <c r="S64" i="1"/>
  <c r="X64" i="1" s="1"/>
  <c r="O64" i="1"/>
  <c r="N23" i="1"/>
  <c r="O22" i="1"/>
  <c r="V22" i="1" s="1"/>
  <c r="T122" i="1"/>
  <c r="R64" i="1"/>
  <c r="P41" i="1"/>
  <c r="N49" i="1"/>
  <c r="R37" i="1"/>
  <c r="O76" i="1"/>
  <c r="R66" i="1"/>
  <c r="S4" i="1"/>
  <c r="N110" i="1"/>
  <c r="R106" i="1"/>
  <c r="U106" i="1" s="1"/>
  <c r="O53" i="1"/>
  <c r="V53" i="1" s="1"/>
  <c r="V25" i="1"/>
  <c r="P118" i="1"/>
  <c r="P112" i="1"/>
  <c r="S76" i="1"/>
  <c r="T37" i="1"/>
  <c r="N37" i="1"/>
  <c r="R35" i="1"/>
  <c r="N7" i="1"/>
  <c r="U7" i="1" s="1"/>
  <c r="O5" i="1"/>
  <c r="V5" i="1" s="1"/>
  <c r="S6" i="1"/>
  <c r="S10" i="1"/>
  <c r="X10" i="1" s="1"/>
  <c r="R16" i="1"/>
  <c r="T4" i="1"/>
  <c r="S120" i="1"/>
  <c r="O120" i="1"/>
  <c r="V120" i="1" s="1"/>
  <c r="V88" i="1"/>
  <c r="P87" i="1"/>
  <c r="T84" i="1"/>
  <c r="P83" i="1"/>
  <c r="V81" i="1"/>
  <c r="V66" i="1"/>
  <c r="S26" i="1"/>
  <c r="R25" i="1"/>
  <c r="N25" i="1"/>
  <c r="X25" i="1" s="1"/>
  <c r="P19" i="1"/>
  <c r="U3" i="1"/>
  <c r="O3" i="1"/>
  <c r="R8" i="1"/>
  <c r="R12" i="1"/>
  <c r="P3" i="1"/>
  <c r="T8" i="1"/>
  <c r="O121" i="1"/>
  <c r="R120" i="1"/>
  <c r="N120" i="1"/>
  <c r="S117" i="1"/>
  <c r="O109" i="1"/>
  <c r="N92" i="1"/>
  <c r="O87" i="1"/>
  <c r="R84" i="1"/>
  <c r="O83" i="1"/>
  <c r="R81" i="1"/>
  <c r="S79" i="1"/>
  <c r="T76" i="1"/>
  <c r="P76" i="1"/>
  <c r="N73" i="1"/>
  <c r="X73" i="1" s="1"/>
  <c r="T72" i="1"/>
  <c r="P72" i="1"/>
  <c r="T70" i="1"/>
  <c r="S69" i="1"/>
  <c r="N61" i="1"/>
  <c r="O13" i="1"/>
  <c r="V13" i="1" s="1"/>
  <c r="S12" i="1"/>
  <c r="P11" i="1"/>
  <c r="V73" i="1"/>
  <c r="S72" i="1"/>
  <c r="O72" i="1"/>
  <c r="R42" i="1"/>
  <c r="T41" i="1"/>
  <c r="N41" i="1"/>
  <c r="O38" i="1"/>
  <c r="N34" i="1"/>
  <c r="N27" i="1"/>
  <c r="O26" i="1"/>
  <c r="V26" i="1" s="1"/>
  <c r="T25" i="1"/>
  <c r="P25" i="1"/>
  <c r="R19" i="1"/>
  <c r="N11" i="1"/>
  <c r="U11" i="1" s="1"/>
  <c r="O9" i="1"/>
  <c r="R6" i="1"/>
  <c r="R10" i="1"/>
  <c r="U10" i="1" s="1"/>
  <c r="R14" i="1"/>
  <c r="U14" i="1" s="1"/>
  <c r="P7" i="1"/>
  <c r="T16" i="1"/>
  <c r="R122" i="1"/>
  <c r="S121" i="1"/>
  <c r="N118" i="1"/>
  <c r="O117" i="1"/>
  <c r="T114" i="1"/>
  <c r="S113" i="1"/>
  <c r="T106" i="1"/>
  <c r="R102" i="1"/>
  <c r="T96" i="1"/>
  <c r="P84" i="1"/>
  <c r="N81" i="1"/>
  <c r="X81" i="1" s="1"/>
  <c r="O75" i="1"/>
  <c r="R73" i="1"/>
  <c r="O71" i="1"/>
  <c r="P70" i="1"/>
  <c r="N57" i="1"/>
  <c r="N53" i="1"/>
  <c r="X53" i="1" s="1"/>
  <c r="R46" i="1"/>
  <c r="R41" i="1"/>
  <c r="N38" i="1"/>
  <c r="J4" i="1"/>
  <c r="I4" i="1" s="1"/>
  <c r="K4" i="1"/>
  <c r="X6" i="1"/>
  <c r="U6" i="1"/>
  <c r="I3" i="1"/>
  <c r="P17" i="1"/>
  <c r="N17" i="1"/>
  <c r="N15" i="1"/>
  <c r="O14" i="1"/>
  <c r="O6" i="1"/>
  <c r="V6" i="1" s="1"/>
  <c r="S7" i="1"/>
  <c r="P14" i="1"/>
  <c r="P6" i="1"/>
  <c r="V112" i="1"/>
  <c r="S108" i="1"/>
  <c r="X108" i="1" s="1"/>
  <c r="T108" i="1"/>
  <c r="P100" i="1"/>
  <c r="N100" i="1"/>
  <c r="N68" i="1"/>
  <c r="P68" i="1"/>
  <c r="O68" i="1"/>
  <c r="V68" i="1" s="1"/>
  <c r="N56" i="1"/>
  <c r="P56" i="1"/>
  <c r="O56" i="1"/>
  <c r="V56" i="1" s="1"/>
  <c r="R48" i="1"/>
  <c r="U48" i="1" s="1"/>
  <c r="S48" i="1"/>
  <c r="T48" i="1"/>
  <c r="O47" i="1"/>
  <c r="V47" i="1" s="1"/>
  <c r="N47" i="1"/>
  <c r="X47" i="1" s="1"/>
  <c r="P45" i="1"/>
  <c r="N45" i="1"/>
  <c r="X45" i="1" s="1"/>
  <c r="W41" i="1"/>
  <c r="N29" i="1"/>
  <c r="P29" i="1"/>
  <c r="S27" i="1"/>
  <c r="V27" i="1" s="1"/>
  <c r="R27" i="1"/>
  <c r="R125" i="1"/>
  <c r="T125" i="1"/>
  <c r="T3" i="1"/>
  <c r="T11" i="1"/>
  <c r="S116" i="1"/>
  <c r="X116" i="1" s="1"/>
  <c r="T116" i="1"/>
  <c r="O113" i="1"/>
  <c r="S110" i="1"/>
  <c r="R110" i="1"/>
  <c r="U110" i="1" s="1"/>
  <c r="T110" i="1"/>
  <c r="S109" i="1"/>
  <c r="O106" i="1"/>
  <c r="P106" i="1"/>
  <c r="P95" i="1"/>
  <c r="N95" i="1"/>
  <c r="X95" i="1" s="1"/>
  <c r="O95" i="1"/>
  <c r="V95" i="1" s="1"/>
  <c r="V80" i="1"/>
  <c r="R59" i="1"/>
  <c r="T59" i="1"/>
  <c r="R55" i="1"/>
  <c r="T55" i="1"/>
  <c r="T49" i="1"/>
  <c r="R49" i="1"/>
  <c r="S49" i="1"/>
  <c r="X49" i="1" s="1"/>
  <c r="T34" i="1"/>
  <c r="R34" i="1"/>
  <c r="U34" i="1" s="1"/>
  <c r="S34" i="1"/>
  <c r="P16" i="1"/>
  <c r="N16" i="1"/>
  <c r="O16" i="1"/>
  <c r="V16" i="1" s="1"/>
  <c r="P12" i="1"/>
  <c r="N12" i="1"/>
  <c r="O12" i="1"/>
  <c r="P8" i="1"/>
  <c r="N8" i="1"/>
  <c r="O8" i="1"/>
  <c r="P4" i="1"/>
  <c r="O4" i="1"/>
  <c r="O10" i="1"/>
  <c r="S3" i="1"/>
  <c r="S11" i="1"/>
  <c r="P10" i="1"/>
  <c r="S118" i="1"/>
  <c r="V118" i="1" s="1"/>
  <c r="R118" i="1"/>
  <c r="T118" i="1"/>
  <c r="U116" i="1"/>
  <c r="O114" i="1"/>
  <c r="V114" i="1" s="1"/>
  <c r="P114" i="1"/>
  <c r="O108" i="1"/>
  <c r="V108" i="1" s="1"/>
  <c r="P108" i="1"/>
  <c r="P98" i="1"/>
  <c r="N98" i="1"/>
  <c r="O98" i="1"/>
  <c r="V98" i="1" s="1"/>
  <c r="R80" i="1"/>
  <c r="T80" i="1"/>
  <c r="R75" i="1"/>
  <c r="S75" i="1"/>
  <c r="V75" i="1" s="1"/>
  <c r="R71" i="1"/>
  <c r="S71" i="1"/>
  <c r="T61" i="1"/>
  <c r="R61" i="1"/>
  <c r="S61" i="1"/>
  <c r="T60" i="1"/>
  <c r="R60" i="1"/>
  <c r="N59" i="1"/>
  <c r="P59" i="1"/>
  <c r="T57" i="1"/>
  <c r="R57" i="1"/>
  <c r="X56" i="1"/>
  <c r="T52" i="1"/>
  <c r="R52" i="1"/>
  <c r="S52" i="1"/>
  <c r="V52" i="1" s="1"/>
  <c r="N51" i="1"/>
  <c r="P51" i="1"/>
  <c r="V37" i="1"/>
  <c r="R17" i="1"/>
  <c r="T17" i="1"/>
  <c r="R13" i="1"/>
  <c r="T13" i="1"/>
  <c r="R9" i="1"/>
  <c r="T9" i="1"/>
  <c r="R5" i="1"/>
  <c r="T5" i="1"/>
  <c r="N4" i="1"/>
  <c r="O17" i="1"/>
  <c r="V17" i="1" s="1"/>
  <c r="S9" i="1"/>
  <c r="S15" i="1"/>
  <c r="P15" i="1"/>
  <c r="T7" i="1"/>
  <c r="T15" i="1"/>
  <c r="O122" i="1"/>
  <c r="P122" i="1"/>
  <c r="O116" i="1"/>
  <c r="P116" i="1"/>
  <c r="R108" i="1"/>
  <c r="U108" i="1" s="1"/>
  <c r="N104" i="1"/>
  <c r="P104" i="1"/>
  <c r="O104" i="1"/>
  <c r="V104" i="1" s="1"/>
  <c r="P101" i="1"/>
  <c r="O101" i="1"/>
  <c r="O100" i="1"/>
  <c r="V100" i="1" s="1"/>
  <c r="T97" i="1"/>
  <c r="S97" i="1"/>
  <c r="T91" i="1"/>
  <c r="R91" i="1"/>
  <c r="S91" i="1"/>
  <c r="T88" i="1"/>
  <c r="R88" i="1"/>
  <c r="R87" i="1"/>
  <c r="S87" i="1"/>
  <c r="V87" i="1" s="1"/>
  <c r="R83" i="1"/>
  <c r="S83" i="1"/>
  <c r="W83" i="1" s="1"/>
  <c r="P47" i="1"/>
  <c r="O45" i="1"/>
  <c r="V45" i="1" s="1"/>
  <c r="P39" i="1"/>
  <c r="N39" i="1"/>
  <c r="W37" i="1"/>
  <c r="X37" i="1"/>
  <c r="P33" i="1"/>
  <c r="N33" i="1"/>
  <c r="O33" i="1"/>
  <c r="V33" i="1" s="1"/>
  <c r="N30" i="1"/>
  <c r="O30" i="1"/>
  <c r="O29" i="1"/>
  <c r="V29" i="1" s="1"/>
  <c r="T27" i="1"/>
  <c r="N13" i="1"/>
  <c r="N9" i="1"/>
  <c r="N5" i="1"/>
  <c r="S14" i="1"/>
  <c r="U120" i="1"/>
  <c r="U118" i="1"/>
  <c r="V117" i="1"/>
  <c r="U112" i="1"/>
  <c r="T105" i="1"/>
  <c r="S105" i="1"/>
  <c r="R104" i="1"/>
  <c r="T104" i="1"/>
  <c r="O102" i="1"/>
  <c r="V102" i="1" s="1"/>
  <c r="N102" i="1"/>
  <c r="U102" i="1" s="1"/>
  <c r="T98" i="1"/>
  <c r="R98" i="1"/>
  <c r="U98" i="1" s="1"/>
  <c r="P97" i="1"/>
  <c r="O97" i="1"/>
  <c r="V97" i="1" s="1"/>
  <c r="T95" i="1"/>
  <c r="R95" i="1"/>
  <c r="W95" i="1" s="1"/>
  <c r="T92" i="1"/>
  <c r="R92" i="1"/>
  <c r="U92" i="1" s="1"/>
  <c r="P91" i="1"/>
  <c r="N91" i="1"/>
  <c r="S77" i="1"/>
  <c r="R77" i="1"/>
  <c r="U73" i="1"/>
  <c r="V69" i="1"/>
  <c r="R68" i="1"/>
  <c r="W68" i="1" s="1"/>
  <c r="T68" i="1"/>
  <c r="N67" i="1"/>
  <c r="U67" i="1" s="1"/>
  <c r="P67" i="1"/>
  <c r="R56" i="1"/>
  <c r="T56" i="1"/>
  <c r="N55" i="1"/>
  <c r="U55" i="1" s="1"/>
  <c r="P55" i="1"/>
  <c r="T53" i="1"/>
  <c r="R53" i="1"/>
  <c r="P52" i="1"/>
  <c r="N52" i="1"/>
  <c r="P42" i="1"/>
  <c r="N42" i="1"/>
  <c r="T38" i="1"/>
  <c r="R38" i="1"/>
  <c r="W38" i="1" s="1"/>
  <c r="T33" i="1"/>
  <c r="R33" i="1"/>
  <c r="O31" i="1"/>
  <c r="V31" i="1" s="1"/>
  <c r="N31" i="1"/>
  <c r="S23" i="1"/>
  <c r="X23" i="1" s="1"/>
  <c r="R23" i="1"/>
  <c r="P105" i="1"/>
  <c r="O105" i="1"/>
  <c r="T101" i="1"/>
  <c r="S101" i="1"/>
  <c r="T100" i="1"/>
  <c r="R100" i="1"/>
  <c r="O96" i="1"/>
  <c r="V96" i="1" s="1"/>
  <c r="N96" i="1"/>
  <c r="P88" i="1"/>
  <c r="N88" i="1"/>
  <c r="N80" i="1"/>
  <c r="X80" i="1" s="1"/>
  <c r="P80" i="1"/>
  <c r="N79" i="1"/>
  <c r="X79" i="1" s="1"/>
  <c r="O79" i="1"/>
  <c r="V79" i="1" s="1"/>
  <c r="O77" i="1"/>
  <c r="N77" i="1"/>
  <c r="P69" i="1"/>
  <c r="N69" i="1"/>
  <c r="X69" i="1" s="1"/>
  <c r="P60" i="1"/>
  <c r="N60" i="1"/>
  <c r="U60" i="1" s="1"/>
  <c r="R51" i="1"/>
  <c r="T51" i="1"/>
  <c r="T45" i="1"/>
  <c r="R45" i="1"/>
  <c r="T39" i="1"/>
  <c r="R39" i="1"/>
  <c r="U37" i="1"/>
  <c r="R30" i="1"/>
  <c r="S30" i="1"/>
  <c r="R29" i="1"/>
  <c r="U29" i="1" s="1"/>
  <c r="T29" i="1"/>
  <c r="R18" i="1"/>
  <c r="S18" i="1"/>
  <c r="O92" i="1"/>
  <c r="T79" i="1"/>
  <c r="P75" i="1"/>
  <c r="T66" i="1"/>
  <c r="O57" i="1"/>
  <c r="V57" i="1" s="1"/>
  <c r="O49" i="1"/>
  <c r="V49" i="1" s="1"/>
  <c r="S46" i="1"/>
  <c r="S42" i="1"/>
  <c r="V42" i="1" s="1"/>
  <c r="O34" i="1"/>
  <c r="T31" i="1"/>
  <c r="T19" i="1"/>
  <c r="N19" i="1"/>
  <c r="X19" i="1" s="1"/>
  <c r="O18" i="1"/>
  <c r="P125" i="1"/>
  <c r="T102" i="1"/>
  <c r="P71" i="1"/>
  <c r="U63" i="1"/>
  <c r="O61" i="1"/>
  <c r="V61" i="1" s="1"/>
  <c r="V38" i="1"/>
  <c r="U125" i="1"/>
  <c r="U124" i="1"/>
  <c r="S125" i="1"/>
  <c r="O125" i="1"/>
  <c r="T124" i="1"/>
  <c r="P124" i="1"/>
  <c r="S124" i="1"/>
  <c r="X124" i="1" s="1"/>
  <c r="O124" i="1"/>
  <c r="W114" i="1"/>
  <c r="X114" i="1"/>
  <c r="X106" i="1"/>
  <c r="U123" i="1"/>
  <c r="U115" i="1"/>
  <c r="V110" i="1"/>
  <c r="U107" i="1"/>
  <c r="U99" i="1"/>
  <c r="W110" i="1"/>
  <c r="X110" i="1"/>
  <c r="V122" i="1"/>
  <c r="U119" i="1"/>
  <c r="U111" i="1"/>
  <c r="V106" i="1"/>
  <c r="U103" i="1"/>
  <c r="U85" i="1"/>
  <c r="S93" i="1"/>
  <c r="X93" i="1" s="1"/>
  <c r="T93" i="1"/>
  <c r="N90" i="1"/>
  <c r="O90" i="1"/>
  <c r="N86" i="1"/>
  <c r="O86" i="1"/>
  <c r="U82" i="1"/>
  <c r="U75" i="1"/>
  <c r="W75" i="1"/>
  <c r="T123" i="1"/>
  <c r="P123" i="1"/>
  <c r="U122" i="1"/>
  <c r="R121" i="1"/>
  <c r="N121" i="1"/>
  <c r="T119" i="1"/>
  <c r="P119" i="1"/>
  <c r="R117" i="1"/>
  <c r="N117" i="1"/>
  <c r="W116" i="1"/>
  <c r="T115" i="1"/>
  <c r="P115" i="1"/>
  <c r="R113" i="1"/>
  <c r="N113" i="1"/>
  <c r="W112" i="1"/>
  <c r="T111" i="1"/>
  <c r="P111" i="1"/>
  <c r="R109" i="1"/>
  <c r="N109" i="1"/>
  <c r="T107" i="1"/>
  <c r="P107" i="1"/>
  <c r="R105" i="1"/>
  <c r="N105" i="1"/>
  <c r="T103" i="1"/>
  <c r="P103" i="1"/>
  <c r="R101" i="1"/>
  <c r="N101" i="1"/>
  <c r="T99" i="1"/>
  <c r="P99" i="1"/>
  <c r="R97" i="1"/>
  <c r="N97" i="1"/>
  <c r="R94" i="1"/>
  <c r="S94" i="1"/>
  <c r="X92" i="1"/>
  <c r="S89" i="1"/>
  <c r="X89" i="1" s="1"/>
  <c r="T89" i="1"/>
  <c r="U87" i="1"/>
  <c r="S85" i="1"/>
  <c r="X85" i="1" s="1"/>
  <c r="T85" i="1"/>
  <c r="U78" i="1"/>
  <c r="S123" i="1"/>
  <c r="O123" i="1"/>
  <c r="S119" i="1"/>
  <c r="O119" i="1"/>
  <c r="S115" i="1"/>
  <c r="O115" i="1"/>
  <c r="S111" i="1"/>
  <c r="O111" i="1"/>
  <c r="S107" i="1"/>
  <c r="O107" i="1"/>
  <c r="S103" i="1"/>
  <c r="O103" i="1"/>
  <c r="S99" i="1"/>
  <c r="O99" i="1"/>
  <c r="O93" i="1"/>
  <c r="P93" i="1"/>
  <c r="R90" i="1"/>
  <c r="S90" i="1"/>
  <c r="R86" i="1"/>
  <c r="S86" i="1"/>
  <c r="V84" i="1"/>
  <c r="U83" i="1"/>
  <c r="W81" i="1"/>
  <c r="U74" i="1"/>
  <c r="U71" i="1"/>
  <c r="U70" i="1"/>
  <c r="U62" i="1"/>
  <c r="N94" i="1"/>
  <c r="O94" i="1"/>
  <c r="R93" i="1"/>
  <c r="U93" i="1" s="1"/>
  <c r="V91" i="1"/>
  <c r="P90" i="1"/>
  <c r="U89" i="1"/>
  <c r="O89" i="1"/>
  <c r="P89" i="1"/>
  <c r="P86" i="1"/>
  <c r="O85" i="1"/>
  <c r="P85" i="1"/>
  <c r="X84" i="1"/>
  <c r="N66" i="1"/>
  <c r="S63" i="1"/>
  <c r="S58" i="1"/>
  <c r="T58" i="1"/>
  <c r="R58" i="1"/>
  <c r="T82" i="1"/>
  <c r="P82" i="1"/>
  <c r="U81" i="1"/>
  <c r="T78" i="1"/>
  <c r="P78" i="1"/>
  <c r="U77" i="1"/>
  <c r="T74" i="1"/>
  <c r="P74" i="1"/>
  <c r="U64" i="1"/>
  <c r="S62" i="1"/>
  <c r="T62" i="1"/>
  <c r="O58" i="1"/>
  <c r="P58" i="1"/>
  <c r="N58" i="1"/>
  <c r="V50" i="1"/>
  <c r="U84" i="1"/>
  <c r="S82" i="1"/>
  <c r="O82" i="1"/>
  <c r="T81" i="1"/>
  <c r="P81" i="1"/>
  <c r="S78" i="1"/>
  <c r="O78" i="1"/>
  <c r="T77" i="1"/>
  <c r="P77" i="1"/>
  <c r="U76" i="1"/>
  <c r="S74" i="1"/>
  <c r="O74" i="1"/>
  <c r="T73" i="1"/>
  <c r="P73" i="1"/>
  <c r="U72" i="1"/>
  <c r="S70" i="1"/>
  <c r="O70" i="1"/>
  <c r="R69" i="1"/>
  <c r="U69" i="1" s="1"/>
  <c r="T67" i="1"/>
  <c r="O67" i="1"/>
  <c r="S65" i="1"/>
  <c r="N65" i="1"/>
  <c r="P63" i="1"/>
  <c r="X61" i="1"/>
  <c r="U61" i="1"/>
  <c r="V60" i="1"/>
  <c r="X68" i="1"/>
  <c r="S67" i="1"/>
  <c r="P66" i="1"/>
  <c r="R65" i="1"/>
  <c r="T63" i="1"/>
  <c r="O63" i="1"/>
  <c r="O62" i="1"/>
  <c r="P62" i="1"/>
  <c r="X57" i="1"/>
  <c r="U57" i="1"/>
  <c r="W57" i="1"/>
  <c r="V54" i="1"/>
  <c r="R54" i="1"/>
  <c r="N54" i="1"/>
  <c r="R50" i="1"/>
  <c r="N50" i="1"/>
  <c r="W49" i="1"/>
  <c r="X48" i="1"/>
  <c r="O48" i="1"/>
  <c r="N46" i="1"/>
  <c r="T43" i="1"/>
  <c r="S43" i="1"/>
  <c r="X43" i="1" s="1"/>
  <c r="V34" i="1"/>
  <c r="S32" i="1"/>
  <c r="T32" i="1"/>
  <c r="R32" i="1"/>
  <c r="S24" i="1"/>
  <c r="T24" i="1"/>
  <c r="R24" i="1"/>
  <c r="S44" i="1"/>
  <c r="R44" i="1"/>
  <c r="U42" i="1"/>
  <c r="S40" i="1"/>
  <c r="R40" i="1"/>
  <c r="S36" i="1"/>
  <c r="T36" i="1"/>
  <c r="R36" i="1"/>
  <c r="O32" i="1"/>
  <c r="P32" i="1"/>
  <c r="N32" i="1"/>
  <c r="X27" i="1"/>
  <c r="O24" i="1"/>
  <c r="P24" i="1"/>
  <c r="N24" i="1"/>
  <c r="U22" i="1"/>
  <c r="X22" i="1"/>
  <c r="S59" i="1"/>
  <c r="O59" i="1"/>
  <c r="S55" i="1"/>
  <c r="X55" i="1" s="1"/>
  <c r="O55" i="1"/>
  <c r="T54" i="1"/>
  <c r="P54" i="1"/>
  <c r="U53" i="1"/>
  <c r="S51" i="1"/>
  <c r="O51" i="1"/>
  <c r="T50" i="1"/>
  <c r="P50" i="1"/>
  <c r="U49" i="1"/>
  <c r="T47" i="1"/>
  <c r="P43" i="1"/>
  <c r="O43" i="1"/>
  <c r="V41" i="1"/>
  <c r="O36" i="1"/>
  <c r="P36" i="1"/>
  <c r="N36" i="1"/>
  <c r="U35" i="1"/>
  <c r="S28" i="1"/>
  <c r="T28" i="1"/>
  <c r="R28" i="1"/>
  <c r="S20" i="1"/>
  <c r="T20" i="1"/>
  <c r="R20" i="1"/>
  <c r="V18" i="1"/>
  <c r="P48" i="1"/>
  <c r="R47" i="1"/>
  <c r="U47" i="1" s="1"/>
  <c r="O46" i="1"/>
  <c r="U45" i="1"/>
  <c r="O44" i="1"/>
  <c r="N44" i="1"/>
  <c r="R43" i="1"/>
  <c r="U43" i="1" s="1"/>
  <c r="O40" i="1"/>
  <c r="N40" i="1"/>
  <c r="X31" i="1"/>
  <c r="O28" i="1"/>
  <c r="P28" i="1"/>
  <c r="N28" i="1"/>
  <c r="U26" i="1"/>
  <c r="X26" i="1"/>
  <c r="U23" i="1"/>
  <c r="O20" i="1"/>
  <c r="V20" i="1" s="1"/>
  <c r="P20" i="1"/>
  <c r="N20" i="1"/>
  <c r="U18" i="1"/>
  <c r="X18" i="1"/>
  <c r="S39" i="1"/>
  <c r="O39" i="1"/>
  <c r="X38" i="1"/>
  <c r="S35" i="1"/>
  <c r="O35" i="1"/>
  <c r="X34" i="1"/>
  <c r="T30" i="1"/>
  <c r="P30" i="1"/>
  <c r="T26" i="1"/>
  <c r="P26" i="1"/>
  <c r="U25" i="1"/>
  <c r="T22" i="1"/>
  <c r="P22" i="1"/>
  <c r="T18" i="1"/>
  <c r="P18" i="1"/>
  <c r="V24" i="1" l="1"/>
  <c r="U30" i="1"/>
  <c r="W64" i="1"/>
  <c r="W84" i="1"/>
  <c r="U51" i="1"/>
  <c r="W73" i="1"/>
  <c r="Y73" i="1" s="1"/>
  <c r="U79" i="1"/>
  <c r="AA78" i="1" s="1"/>
  <c r="AC78" i="1" s="1"/>
  <c r="X75" i="1"/>
  <c r="W106" i="1"/>
  <c r="W100" i="1"/>
  <c r="W6" i="1"/>
  <c r="V46" i="1"/>
  <c r="X83" i="1"/>
  <c r="W120" i="1"/>
  <c r="V64" i="1"/>
  <c r="W122" i="1"/>
  <c r="W3" i="1"/>
  <c r="W108" i="1"/>
  <c r="U39" i="1"/>
  <c r="V10" i="1"/>
  <c r="W77" i="1"/>
  <c r="W71" i="1"/>
  <c r="U95" i="1"/>
  <c r="W15" i="1"/>
  <c r="V21" i="1"/>
  <c r="V76" i="1"/>
  <c r="X21" i="1"/>
  <c r="W21" i="1"/>
  <c r="U41" i="1"/>
  <c r="V93" i="1"/>
  <c r="V28" i="1"/>
  <c r="U88" i="1"/>
  <c r="V32" i="1"/>
  <c r="AA42" i="1"/>
  <c r="AC42" i="1" s="1"/>
  <c r="V44" i="1"/>
  <c r="AB44" i="1" s="1"/>
  <c r="AD44" i="1" s="1"/>
  <c r="V89" i="1"/>
  <c r="AB88" i="1" s="1"/>
  <c r="AD88" i="1" s="1"/>
  <c r="W27" i="1"/>
  <c r="V71" i="1"/>
  <c r="V109" i="1"/>
  <c r="AB109" i="1" s="1"/>
  <c r="AD109" i="1" s="1"/>
  <c r="U31" i="1"/>
  <c r="W22" i="1"/>
  <c r="X30" i="1"/>
  <c r="Y37" i="1"/>
  <c r="U21" i="1"/>
  <c r="U27" i="1"/>
  <c r="W70" i="1"/>
  <c r="W104" i="1"/>
  <c r="X102" i="1"/>
  <c r="X118" i="1"/>
  <c r="V23" i="1"/>
  <c r="U96" i="1"/>
  <c r="U52" i="1"/>
  <c r="AA52" i="1" s="1"/>
  <c r="AC52" i="1" s="1"/>
  <c r="W14" i="1"/>
  <c r="V116" i="1"/>
  <c r="Y6" i="1"/>
  <c r="X7" i="1"/>
  <c r="AA6" i="1" s="1"/>
  <c r="AC6" i="1" s="1"/>
  <c r="X41" i="1"/>
  <c r="Y41" i="1" s="1"/>
  <c r="H5" i="1"/>
  <c r="K5" i="1" s="1"/>
  <c r="W19" i="1"/>
  <c r="AA48" i="1"/>
  <c r="AC48" i="1" s="1"/>
  <c r="U19" i="1"/>
  <c r="X42" i="1"/>
  <c r="AA41" i="1" s="1"/>
  <c r="AC41" i="1" s="1"/>
  <c r="W66" i="1"/>
  <c r="X71" i="1"/>
  <c r="AA70" i="1" s="1"/>
  <c r="AC70" i="1" s="1"/>
  <c r="W102" i="1"/>
  <c r="W118" i="1"/>
  <c r="Y118" i="1" s="1"/>
  <c r="W76" i="1"/>
  <c r="V83" i="1"/>
  <c r="V113" i="1"/>
  <c r="W7" i="1"/>
  <c r="Y116" i="1"/>
  <c r="W53" i="1"/>
  <c r="U68" i="1"/>
  <c r="AA67" i="1" s="1"/>
  <c r="AC67" i="1" s="1"/>
  <c r="Y112" i="1"/>
  <c r="W11" i="1"/>
  <c r="W25" i="1"/>
  <c r="Y25" i="1" s="1"/>
  <c r="U80" i="1"/>
  <c r="W72" i="1"/>
  <c r="W5" i="1"/>
  <c r="X3" i="1"/>
  <c r="AA60" i="1"/>
  <c r="AC60" i="1" s="1"/>
  <c r="V67" i="1"/>
  <c r="AB52" i="1"/>
  <c r="AD52" i="1" s="1"/>
  <c r="AA92" i="1"/>
  <c r="AC92" i="1" s="1"/>
  <c r="AA82" i="1"/>
  <c r="AC82" i="1" s="1"/>
  <c r="X96" i="1"/>
  <c r="AB95" i="1" s="1"/>
  <c r="AD95" i="1" s="1"/>
  <c r="AA123" i="1"/>
  <c r="AC123" i="1" s="1"/>
  <c r="W88" i="1"/>
  <c r="AB18" i="1"/>
  <c r="AD18" i="1" s="1"/>
  <c r="AA22" i="1"/>
  <c r="AC22" i="1" s="1"/>
  <c r="AA30" i="1"/>
  <c r="AC30" i="1" s="1"/>
  <c r="AB17" i="1"/>
  <c r="AD17" i="1" s="1"/>
  <c r="AB25" i="1"/>
  <c r="AD25" i="1" s="1"/>
  <c r="AA18" i="1"/>
  <c r="AC18" i="1" s="1"/>
  <c r="AB41" i="1"/>
  <c r="AD41" i="1" s="1"/>
  <c r="V74" i="1"/>
  <c r="Y84" i="1"/>
  <c r="AA83" i="1"/>
  <c r="AC83" i="1" s="1"/>
  <c r="Y64" i="1"/>
  <c r="AA63" i="1"/>
  <c r="AC63" i="1" s="1"/>
  <c r="AA84" i="1"/>
  <c r="AC84" i="1" s="1"/>
  <c r="Y114" i="1"/>
  <c r="AB113" i="1"/>
  <c r="AD113" i="1" s="1"/>
  <c r="W96" i="1"/>
  <c r="W31" i="1"/>
  <c r="W30" i="1"/>
  <c r="AB68" i="1"/>
  <c r="AD68" i="1" s="1"/>
  <c r="AA111" i="1"/>
  <c r="AC111" i="1" s="1"/>
  <c r="AB5" i="1"/>
  <c r="AD5" i="1" s="1"/>
  <c r="Y53" i="1"/>
  <c r="AB117" i="1"/>
  <c r="AD117" i="1" s="1"/>
  <c r="AB37" i="1"/>
  <c r="AD37" i="1" s="1"/>
  <c r="AA115" i="1"/>
  <c r="AC115" i="1" s="1"/>
  <c r="AB79" i="1"/>
  <c r="AD79" i="1" s="1"/>
  <c r="AB67" i="1"/>
  <c r="AD67" i="1" s="1"/>
  <c r="AB24" i="1"/>
  <c r="AD24" i="1" s="1"/>
  <c r="AA74" i="1"/>
  <c r="AC74" i="1" s="1"/>
  <c r="AA125" i="1"/>
  <c r="AC125" i="1" s="1"/>
  <c r="AA47" i="1"/>
  <c r="AC47" i="1" s="1"/>
  <c r="AB56" i="1"/>
  <c r="AD56" i="1" s="1"/>
  <c r="AA72" i="1"/>
  <c r="AC72" i="1" s="1"/>
  <c r="AB26" i="1"/>
  <c r="AD26" i="1" s="1"/>
  <c r="AB46" i="1"/>
  <c r="AD46" i="1" s="1"/>
  <c r="AB80" i="1"/>
  <c r="AD80" i="1" s="1"/>
  <c r="AA29" i="1"/>
  <c r="AC29" i="1" s="1"/>
  <c r="AB33" i="1"/>
  <c r="AD33" i="1" s="1"/>
  <c r="AA25" i="1"/>
  <c r="AC25" i="1" s="1"/>
  <c r="V36" i="1"/>
  <c r="AA21" i="1"/>
  <c r="AC21" i="1" s="1"/>
  <c r="AA26" i="1"/>
  <c r="AC26" i="1" s="1"/>
  <c r="V63" i="1"/>
  <c r="Y81" i="1"/>
  <c r="AA80" i="1"/>
  <c r="AC80" i="1" s="1"/>
  <c r="W79" i="1"/>
  <c r="V85" i="1"/>
  <c r="AB84" i="1" s="1"/>
  <c r="AD84" i="1" s="1"/>
  <c r="AA88" i="1"/>
  <c r="AC88" i="1" s="1"/>
  <c r="V94" i="1"/>
  <c r="AB94" i="1" s="1"/>
  <c r="AD94" i="1" s="1"/>
  <c r="AB83" i="1"/>
  <c r="AD83" i="1" s="1"/>
  <c r="X88" i="1"/>
  <c r="AA87" i="1" s="1"/>
  <c r="AC87" i="1" s="1"/>
  <c r="AB22" i="1"/>
  <c r="AD22" i="1" s="1"/>
  <c r="AB60" i="1"/>
  <c r="AD60" i="1" s="1"/>
  <c r="W42" i="1"/>
  <c r="X77" i="1"/>
  <c r="AA76" i="1" s="1"/>
  <c r="AC76" i="1" s="1"/>
  <c r="AA107" i="1"/>
  <c r="AC107" i="1" s="1"/>
  <c r="AB21" i="1"/>
  <c r="AD21" i="1" s="1"/>
  <c r="X76" i="1"/>
  <c r="V59" i="1"/>
  <c r="W54" i="1"/>
  <c r="Y106" i="1"/>
  <c r="V105" i="1"/>
  <c r="AB105" i="1" s="1"/>
  <c r="AD105" i="1" s="1"/>
  <c r="U38" i="1"/>
  <c r="AA37" i="1" s="1"/>
  <c r="AC37" i="1" s="1"/>
  <c r="W26" i="1"/>
  <c r="Y26" i="1" s="1"/>
  <c r="X120" i="1"/>
  <c r="Y120" i="1" s="1"/>
  <c r="W90" i="1"/>
  <c r="V124" i="1"/>
  <c r="V125" i="1"/>
  <c r="V101" i="1"/>
  <c r="AB101" i="1" s="1"/>
  <c r="AD101" i="1" s="1"/>
  <c r="V72" i="1"/>
  <c r="AB72" i="1" s="1"/>
  <c r="AD72" i="1" s="1"/>
  <c r="V121" i="1"/>
  <c r="V58" i="1"/>
  <c r="X72" i="1"/>
  <c r="V35" i="1"/>
  <c r="W39" i="1"/>
  <c r="V43" i="1"/>
  <c r="AB42" i="1" s="1"/>
  <c r="AD42" i="1" s="1"/>
  <c r="Y49" i="1"/>
  <c r="W51" i="1"/>
  <c r="V55" i="1"/>
  <c r="AB54" i="1" s="1"/>
  <c r="AD54" i="1" s="1"/>
  <c r="W65" i="1"/>
  <c r="W78" i="1"/>
  <c r="V82" i="1"/>
  <c r="W99" i="1"/>
  <c r="W107" i="1"/>
  <c r="W115" i="1"/>
  <c r="W123" i="1"/>
  <c r="Y122" i="1"/>
  <c r="Y102" i="1"/>
  <c r="W45" i="1"/>
  <c r="Y45" i="1" s="1"/>
  <c r="X9" i="1"/>
  <c r="U9" i="1"/>
  <c r="V30" i="1"/>
  <c r="AB29" i="1" s="1"/>
  <c r="AD29" i="1" s="1"/>
  <c r="W9" i="1"/>
  <c r="U59" i="1"/>
  <c r="V4" i="1"/>
  <c r="W4" i="1"/>
  <c r="W34" i="1"/>
  <c r="U56" i="1"/>
  <c r="AA55" i="1" s="1"/>
  <c r="AC55" i="1" s="1"/>
  <c r="U100" i="1"/>
  <c r="X100" i="1"/>
  <c r="V7" i="1"/>
  <c r="AB6" i="1" s="1"/>
  <c r="AD6" i="1" s="1"/>
  <c r="V9" i="1"/>
  <c r="X14" i="1"/>
  <c r="V3" i="1"/>
  <c r="X13" i="1"/>
  <c r="U13" i="1"/>
  <c r="X52" i="1"/>
  <c r="AA51" i="1" s="1"/>
  <c r="AC51" i="1" s="1"/>
  <c r="W52" i="1"/>
  <c r="V12" i="1"/>
  <c r="W12" i="1"/>
  <c r="X16" i="1"/>
  <c r="U16" i="1"/>
  <c r="V14" i="1"/>
  <c r="V11" i="1"/>
  <c r="X11" i="1"/>
  <c r="AA10" i="1" s="1"/>
  <c r="AC10" i="1" s="1"/>
  <c r="W16" i="1"/>
  <c r="Y95" i="1"/>
  <c r="W103" i="1"/>
  <c r="W111" i="1"/>
  <c r="W119" i="1"/>
  <c r="Y108" i="1"/>
  <c r="Y96" i="1"/>
  <c r="Y110" i="1"/>
  <c r="W92" i="1"/>
  <c r="V92" i="1"/>
  <c r="AB91" i="1" s="1"/>
  <c r="AD91" i="1" s="1"/>
  <c r="U104" i="1"/>
  <c r="X104" i="1"/>
  <c r="V8" i="1"/>
  <c r="W8" i="1"/>
  <c r="X12" i="1"/>
  <c r="U12" i="1"/>
  <c r="W80" i="1"/>
  <c r="Y80" i="1" s="1"/>
  <c r="V15" i="1"/>
  <c r="W60" i="1"/>
  <c r="W13" i="1"/>
  <c r="W17" i="1"/>
  <c r="Y34" i="1"/>
  <c r="Y57" i="1"/>
  <c r="V62" i="1"/>
  <c r="W18" i="1"/>
  <c r="Y18" i="1" s="1"/>
  <c r="V77" i="1"/>
  <c r="W23" i="1"/>
  <c r="U91" i="1"/>
  <c r="X91" i="1"/>
  <c r="U5" i="1"/>
  <c r="X5" i="1"/>
  <c r="U33" i="1"/>
  <c r="X33" i="1"/>
  <c r="AB32" i="1" s="1"/>
  <c r="AD32" i="1" s="1"/>
  <c r="W87" i="1"/>
  <c r="X87" i="1"/>
  <c r="W91" i="1"/>
  <c r="U4" i="1"/>
  <c r="X4" i="1"/>
  <c r="W61" i="1"/>
  <c r="Y61" i="1" s="1"/>
  <c r="W98" i="1"/>
  <c r="X98" i="1"/>
  <c r="X8" i="1"/>
  <c r="U8" i="1"/>
  <c r="W33" i="1"/>
  <c r="W10" i="1"/>
  <c r="Y10" i="1" s="1"/>
  <c r="W29" i="1"/>
  <c r="X29" i="1"/>
  <c r="AB28" i="1" s="1"/>
  <c r="AD28" i="1" s="1"/>
  <c r="U15" i="1"/>
  <c r="X15" i="1"/>
  <c r="X17" i="1"/>
  <c r="AB16" i="1" s="1"/>
  <c r="AD16" i="1" s="1"/>
  <c r="U17" i="1"/>
  <c r="X60" i="1"/>
  <c r="AA59" i="1" s="1"/>
  <c r="AC59" i="1" s="1"/>
  <c r="W56" i="1"/>
  <c r="W124" i="1"/>
  <c r="Y124" i="1" s="1"/>
  <c r="W125" i="1"/>
  <c r="X125" i="1"/>
  <c r="AA124" i="1" s="1"/>
  <c r="AC124" i="1" s="1"/>
  <c r="X20" i="1"/>
  <c r="AB19" i="1" s="1"/>
  <c r="AD19" i="1" s="1"/>
  <c r="U20" i="1"/>
  <c r="X28" i="1"/>
  <c r="AB27" i="1" s="1"/>
  <c r="AD27" i="1" s="1"/>
  <c r="U28" i="1"/>
  <c r="W35" i="1"/>
  <c r="X35" i="1"/>
  <c r="AA34" i="1" s="1"/>
  <c r="AC34" i="1" s="1"/>
  <c r="V51" i="1"/>
  <c r="W59" i="1"/>
  <c r="X59" i="1"/>
  <c r="Y22" i="1"/>
  <c r="Y27" i="1"/>
  <c r="X32" i="1"/>
  <c r="AB31" i="1" s="1"/>
  <c r="AD31" i="1" s="1"/>
  <c r="U32" i="1"/>
  <c r="W32" i="1"/>
  <c r="W47" i="1"/>
  <c r="Y47" i="1" s="1"/>
  <c r="X50" i="1"/>
  <c r="AB49" i="1" s="1"/>
  <c r="AD49" i="1" s="1"/>
  <c r="U50" i="1"/>
  <c r="V70" i="1"/>
  <c r="W82" i="1"/>
  <c r="U66" i="1"/>
  <c r="X66" i="1"/>
  <c r="Y79" i="1"/>
  <c r="U94" i="1"/>
  <c r="X94" i="1"/>
  <c r="Y71" i="1"/>
  <c r="W86" i="1"/>
  <c r="V99" i="1"/>
  <c r="V107" i="1"/>
  <c r="V115" i="1"/>
  <c r="V123" i="1"/>
  <c r="W89" i="1"/>
  <c r="X105" i="1"/>
  <c r="U105" i="1"/>
  <c r="W105" i="1"/>
  <c r="X121" i="1"/>
  <c r="U121" i="1"/>
  <c r="AA121" i="1" s="1"/>
  <c r="AC121" i="1" s="1"/>
  <c r="W121" i="1"/>
  <c r="Y75" i="1"/>
  <c r="X86" i="1"/>
  <c r="U86" i="1"/>
  <c r="X90" i="1"/>
  <c r="U90" i="1"/>
  <c r="X119" i="1"/>
  <c r="AA118" i="1" s="1"/>
  <c r="AC118" i="1" s="1"/>
  <c r="X123" i="1"/>
  <c r="AA122" i="1" s="1"/>
  <c r="AC122" i="1" s="1"/>
  <c r="U40" i="1"/>
  <c r="X40" i="1"/>
  <c r="U44" i="1"/>
  <c r="X44" i="1"/>
  <c r="AB43" i="1" s="1"/>
  <c r="AD43" i="1" s="1"/>
  <c r="Y19" i="1"/>
  <c r="X24" i="1"/>
  <c r="AB23" i="1" s="1"/>
  <c r="AD23" i="1" s="1"/>
  <c r="U24" i="1"/>
  <c r="W40" i="1"/>
  <c r="W24" i="1"/>
  <c r="W43" i="1"/>
  <c r="Y43" i="1" s="1"/>
  <c r="V48" i="1"/>
  <c r="AB47" i="1" s="1"/>
  <c r="AD47" i="1" s="1"/>
  <c r="W48" i="1"/>
  <c r="X58" i="1"/>
  <c r="U58" i="1"/>
  <c r="Y68" i="1"/>
  <c r="X70" i="1"/>
  <c r="W85" i="1"/>
  <c r="X97" i="1"/>
  <c r="AB96" i="1" s="1"/>
  <c r="AD96" i="1" s="1"/>
  <c r="U97" i="1"/>
  <c r="W97" i="1"/>
  <c r="X109" i="1"/>
  <c r="AB108" i="1" s="1"/>
  <c r="AD108" i="1" s="1"/>
  <c r="U109" i="1"/>
  <c r="W109" i="1"/>
  <c r="X111" i="1"/>
  <c r="AA110" i="1" s="1"/>
  <c r="AC110" i="1" s="1"/>
  <c r="X115" i="1"/>
  <c r="Y115" i="1" s="1"/>
  <c r="X36" i="1"/>
  <c r="U36" i="1"/>
  <c r="V39" i="1"/>
  <c r="Y23" i="1"/>
  <c r="Y31" i="1"/>
  <c r="V40" i="1"/>
  <c r="W20" i="1"/>
  <c r="W28" i="1"/>
  <c r="W55" i="1"/>
  <c r="Y55" i="1" s="1"/>
  <c r="W36" i="1"/>
  <c r="W44" i="1"/>
  <c r="X51" i="1"/>
  <c r="Y51" i="1" s="1"/>
  <c r="X67" i="1"/>
  <c r="AB66" i="1" s="1"/>
  <c r="AD66" i="1" s="1"/>
  <c r="W67" i="1"/>
  <c r="X65" i="1"/>
  <c r="U65" i="1"/>
  <c r="W74" i="1"/>
  <c r="V78" i="1"/>
  <c r="W62" i="1"/>
  <c r="W50" i="1"/>
  <c r="W58" i="1"/>
  <c r="V65" i="1"/>
  <c r="X62" i="1"/>
  <c r="AA61" i="1" s="1"/>
  <c r="AC61" i="1" s="1"/>
  <c r="X74" i="1"/>
  <c r="AA73" i="1" s="1"/>
  <c r="AC73" i="1" s="1"/>
  <c r="Y83" i="1"/>
  <c r="V103" i="1"/>
  <c r="V111" i="1"/>
  <c r="V119" i="1"/>
  <c r="Y119" i="1" s="1"/>
  <c r="X113" i="1"/>
  <c r="AB112" i="1" s="1"/>
  <c r="AD112" i="1" s="1"/>
  <c r="U113" i="1"/>
  <c r="W113" i="1"/>
  <c r="X82" i="1"/>
  <c r="Y82" i="1" s="1"/>
  <c r="W93" i="1"/>
  <c r="Y93" i="1" s="1"/>
  <c r="X103" i="1"/>
  <c r="AA102" i="1" s="1"/>
  <c r="AC102" i="1" s="1"/>
  <c r="X107" i="1"/>
  <c r="Y107" i="1" s="1"/>
  <c r="X39" i="1"/>
  <c r="AA38" i="1" s="1"/>
  <c r="AC38" i="1" s="1"/>
  <c r="X46" i="1"/>
  <c r="AB45" i="1" s="1"/>
  <c r="AD45" i="1" s="1"/>
  <c r="U46" i="1"/>
  <c r="W46" i="1"/>
  <c r="X54" i="1"/>
  <c r="AB53" i="1" s="1"/>
  <c r="AD53" i="1" s="1"/>
  <c r="U54" i="1"/>
  <c r="W63" i="1"/>
  <c r="X63" i="1"/>
  <c r="AA62" i="1" s="1"/>
  <c r="AC62" i="1" s="1"/>
  <c r="W69" i="1"/>
  <c r="Y69" i="1" s="1"/>
  <c r="Y89" i="1"/>
  <c r="X78" i="1"/>
  <c r="AA77" i="1" s="1"/>
  <c r="AC77" i="1" s="1"/>
  <c r="W94" i="1"/>
  <c r="X101" i="1"/>
  <c r="U101" i="1"/>
  <c r="AA101" i="1" s="1"/>
  <c r="AC101" i="1" s="1"/>
  <c r="W101" i="1"/>
  <c r="X117" i="1"/>
  <c r="AB116" i="1" s="1"/>
  <c r="AD116" i="1" s="1"/>
  <c r="U117" i="1"/>
  <c r="W117" i="1"/>
  <c r="V86" i="1"/>
  <c r="AB85" i="1" s="1"/>
  <c r="AD85" i="1" s="1"/>
  <c r="V90" i="1"/>
  <c r="Y85" i="1"/>
  <c r="X99" i="1"/>
  <c r="Y99" i="1" s="1"/>
  <c r="J5" i="1"/>
  <c r="Y76" i="1" l="1"/>
  <c r="AB63" i="1"/>
  <c r="AD63" i="1" s="1"/>
  <c r="AB89" i="1"/>
  <c r="AD89" i="1" s="1"/>
  <c r="AA79" i="1"/>
  <c r="AC79" i="1" s="1"/>
  <c r="AB20" i="1"/>
  <c r="AD20" i="1" s="1"/>
  <c r="Y21" i="1"/>
  <c r="Y14" i="1"/>
  <c r="AB64" i="1"/>
  <c r="AD64" i="1" s="1"/>
  <c r="AA43" i="1"/>
  <c r="AC43" i="1" s="1"/>
  <c r="AA93" i="1"/>
  <c r="AC93" i="1" s="1"/>
  <c r="Y88" i="1"/>
  <c r="Y30" i="1"/>
  <c r="Y7" i="1"/>
  <c r="AA95" i="1"/>
  <c r="AC95" i="1" s="1"/>
  <c r="Y123" i="1"/>
  <c r="AA39" i="1"/>
  <c r="AC39" i="1" s="1"/>
  <c r="AA3" i="1"/>
  <c r="AC3" i="1" s="1"/>
  <c r="Y92" i="1"/>
  <c r="Y38" i="1"/>
  <c r="AB13" i="1"/>
  <c r="AD13" i="1" s="1"/>
  <c r="Y42" i="1"/>
  <c r="AA68" i="1"/>
  <c r="AC68" i="1" s="1"/>
  <c r="Y70" i="1"/>
  <c r="Y72" i="1"/>
  <c r="AA53" i="1"/>
  <c r="AC53" i="1" s="1"/>
  <c r="AB39" i="1"/>
  <c r="AD39" i="1" s="1"/>
  <c r="AA96" i="1"/>
  <c r="AC96" i="1" s="1"/>
  <c r="AA23" i="1"/>
  <c r="AC23" i="1" s="1"/>
  <c r="AA16" i="1"/>
  <c r="AC16" i="1" s="1"/>
  <c r="AA7" i="1"/>
  <c r="AC7" i="1" s="1"/>
  <c r="AB4" i="1"/>
  <c r="AD4" i="1" s="1"/>
  <c r="Y3" i="1"/>
  <c r="AB77" i="1"/>
  <c r="AD77" i="1" s="1"/>
  <c r="AA14" i="1"/>
  <c r="AC14" i="1" s="1"/>
  <c r="Y98" i="1"/>
  <c r="AB86" i="1"/>
  <c r="AD86" i="1" s="1"/>
  <c r="AB15" i="1"/>
  <c r="AD15" i="1" s="1"/>
  <c r="AB99" i="1"/>
  <c r="AD99" i="1" s="1"/>
  <c r="AA116" i="1"/>
  <c r="AC116" i="1" s="1"/>
  <c r="AA13" i="1"/>
  <c r="AC13" i="1" s="1"/>
  <c r="AB65" i="1"/>
  <c r="AD65" i="1" s="1"/>
  <c r="AA97" i="1"/>
  <c r="AC97" i="1" s="1"/>
  <c r="AB90" i="1"/>
  <c r="AD90" i="1" s="1"/>
  <c r="AB103" i="1"/>
  <c r="AD103" i="1" s="1"/>
  <c r="AB12" i="1"/>
  <c r="AD12" i="1" s="1"/>
  <c r="AB118" i="1"/>
  <c r="AD118" i="1" s="1"/>
  <c r="AA64" i="1"/>
  <c r="AC64" i="1" s="1"/>
  <c r="AA108" i="1"/>
  <c r="AC108" i="1" s="1"/>
  <c r="AA57" i="1"/>
  <c r="AC57" i="1" s="1"/>
  <c r="AA89" i="1"/>
  <c r="AC89" i="1" s="1"/>
  <c r="AB122" i="1"/>
  <c r="AD122" i="1" s="1"/>
  <c r="AB69" i="1"/>
  <c r="AD69" i="1" s="1"/>
  <c r="AA19" i="1"/>
  <c r="AC19" i="1" s="1"/>
  <c r="Y29" i="1"/>
  <c r="Y87" i="1"/>
  <c r="AA4" i="1"/>
  <c r="AC4" i="1" s="1"/>
  <c r="Y77" i="1"/>
  <c r="AB76" i="1"/>
  <c r="AD76" i="1" s="1"/>
  <c r="AB7" i="1"/>
  <c r="AD7" i="1" s="1"/>
  <c r="Y11" i="1"/>
  <c r="AB10" i="1"/>
  <c r="AD10" i="1" s="1"/>
  <c r="AA12" i="1"/>
  <c r="AC12" i="1" s="1"/>
  <c r="Y100" i="1"/>
  <c r="AA99" i="1"/>
  <c r="AC99" i="1" s="1"/>
  <c r="AB3" i="1"/>
  <c r="AD3" i="1" s="1"/>
  <c r="AA8" i="1"/>
  <c r="AC8" i="1" s="1"/>
  <c r="AB125" i="1"/>
  <c r="AD125" i="1" s="1"/>
  <c r="AB124" i="1"/>
  <c r="AD124" i="1" s="1"/>
  <c r="AA109" i="1"/>
  <c r="AC109" i="1" s="1"/>
  <c r="AA81" i="1"/>
  <c r="AC81" i="1" s="1"/>
  <c r="AA56" i="1"/>
  <c r="AC56" i="1" s="1"/>
  <c r="AB35" i="1"/>
  <c r="AD35" i="1" s="1"/>
  <c r="AB75" i="1"/>
  <c r="AD75" i="1" s="1"/>
  <c r="AB55" i="1"/>
  <c r="AD55" i="1" s="1"/>
  <c r="AB92" i="1"/>
  <c r="AD92" i="1" s="1"/>
  <c r="AA66" i="1"/>
  <c r="AC66" i="1" s="1"/>
  <c r="AA40" i="1"/>
  <c r="AC40" i="1" s="1"/>
  <c r="AB36" i="1"/>
  <c r="AD36" i="1" s="1"/>
  <c r="AA114" i="1"/>
  <c r="AC114" i="1" s="1"/>
  <c r="AA100" i="1"/>
  <c r="AC100" i="1" s="1"/>
  <c r="AA45" i="1"/>
  <c r="AC45" i="1" s="1"/>
  <c r="Y111" i="1"/>
  <c r="AB110" i="1"/>
  <c r="AD110" i="1" s="1"/>
  <c r="AB38" i="1"/>
  <c r="AD38" i="1" s="1"/>
  <c r="AA104" i="1"/>
  <c r="AC104" i="1" s="1"/>
  <c r="AB114" i="1"/>
  <c r="AD114" i="1" s="1"/>
  <c r="AA49" i="1"/>
  <c r="AC49" i="1" s="1"/>
  <c r="AA31" i="1"/>
  <c r="AC31" i="1" s="1"/>
  <c r="AA11" i="1"/>
  <c r="AC11" i="1" s="1"/>
  <c r="AB11" i="1"/>
  <c r="AD11" i="1" s="1"/>
  <c r="AB8" i="1"/>
  <c r="AD8" i="1" s="1"/>
  <c r="AA58" i="1"/>
  <c r="AC58" i="1" s="1"/>
  <c r="AB81" i="1"/>
  <c r="AD81" i="1" s="1"/>
  <c r="AB34" i="1"/>
  <c r="AD34" i="1" s="1"/>
  <c r="AB120" i="1"/>
  <c r="AD120" i="1" s="1"/>
  <c r="AB123" i="1"/>
  <c r="AD123" i="1" s="1"/>
  <c r="AB58" i="1"/>
  <c r="AD58" i="1" s="1"/>
  <c r="AA9" i="1"/>
  <c r="AC9" i="1" s="1"/>
  <c r="AB51" i="1"/>
  <c r="AD51" i="1" s="1"/>
  <c r="AA94" i="1"/>
  <c r="AC94" i="1" s="1"/>
  <c r="AA17" i="1"/>
  <c r="AC17" i="1" s="1"/>
  <c r="AB87" i="1"/>
  <c r="AD87" i="1" s="1"/>
  <c r="AB9" i="1"/>
  <c r="AD9" i="1" s="1"/>
  <c r="AB82" i="1"/>
  <c r="AD82" i="1" s="1"/>
  <c r="AA106" i="1"/>
  <c r="AC106" i="1" s="1"/>
  <c r="AA75" i="1"/>
  <c r="AC75" i="1" s="1"/>
  <c r="AA24" i="1"/>
  <c r="AC24" i="1" s="1"/>
  <c r="AB30" i="1"/>
  <c r="AD30" i="1" s="1"/>
  <c r="AB48" i="1"/>
  <c r="AD48" i="1" s="1"/>
  <c r="AA86" i="1"/>
  <c r="AC86" i="1" s="1"/>
  <c r="AB59" i="1"/>
  <c r="AD59" i="1" s="1"/>
  <c r="AA28" i="1"/>
  <c r="AC28" i="1" s="1"/>
  <c r="AB111" i="1"/>
  <c r="AD111" i="1" s="1"/>
  <c r="AA98" i="1"/>
  <c r="AC98" i="1" s="1"/>
  <c r="AB73" i="1"/>
  <c r="AD73" i="1" s="1"/>
  <c r="AA105" i="1"/>
  <c r="AC105" i="1" s="1"/>
  <c r="AA112" i="1"/>
  <c r="AC112" i="1" s="1"/>
  <c r="AB102" i="1"/>
  <c r="AD102" i="1" s="1"/>
  <c r="AA35" i="1"/>
  <c r="AC35" i="1" s="1"/>
  <c r="AA85" i="1"/>
  <c r="AC85" i="1" s="1"/>
  <c r="AA120" i="1"/>
  <c r="AC120" i="1" s="1"/>
  <c r="AB106" i="1"/>
  <c r="AD106" i="1" s="1"/>
  <c r="AA65" i="1"/>
  <c r="AC65" i="1" s="1"/>
  <c r="AA27" i="1"/>
  <c r="AC27" i="1" s="1"/>
  <c r="AA32" i="1"/>
  <c r="AC32" i="1" s="1"/>
  <c r="AA90" i="1"/>
  <c r="AC90" i="1" s="1"/>
  <c r="AB61" i="1"/>
  <c r="AD61" i="1" s="1"/>
  <c r="AB14" i="1"/>
  <c r="AD14" i="1" s="1"/>
  <c r="Y104" i="1"/>
  <c r="AA103" i="1"/>
  <c r="AC103" i="1" s="1"/>
  <c r="AA15" i="1"/>
  <c r="AC15" i="1" s="1"/>
  <c r="Y52" i="1"/>
  <c r="AB71" i="1"/>
  <c r="AD71" i="1" s="1"/>
  <c r="AB104" i="1"/>
  <c r="AD104" i="1" s="1"/>
  <c r="AA20" i="1"/>
  <c r="AC20" i="1" s="1"/>
  <c r="AA69" i="1"/>
  <c r="AC69" i="1" s="1"/>
  <c r="AA46" i="1"/>
  <c r="AC46" i="1" s="1"/>
  <c r="AB107" i="1"/>
  <c r="AD107" i="1" s="1"/>
  <c r="AA33" i="1"/>
  <c r="AC33" i="1" s="1"/>
  <c r="AA91" i="1"/>
  <c r="AC91" i="1" s="1"/>
  <c r="AB40" i="1"/>
  <c r="AD40" i="1" s="1"/>
  <c r="AA44" i="1"/>
  <c r="AC44" i="1" s="1"/>
  <c r="AA113" i="1"/>
  <c r="AC113" i="1" s="1"/>
  <c r="AB98" i="1"/>
  <c r="AD98" i="1" s="1"/>
  <c r="AB50" i="1"/>
  <c r="AD50" i="1" s="1"/>
  <c r="AB57" i="1"/>
  <c r="AD57" i="1" s="1"/>
  <c r="AB100" i="1"/>
  <c r="AD100" i="1" s="1"/>
  <c r="AA119" i="1"/>
  <c r="AC119" i="1" s="1"/>
  <c r="AB93" i="1"/>
  <c r="AD93" i="1" s="1"/>
  <c r="AB62" i="1"/>
  <c r="AD62" i="1" s="1"/>
  <c r="AA54" i="1"/>
  <c r="AC54" i="1" s="1"/>
  <c r="AA71" i="1"/>
  <c r="AC71" i="1" s="1"/>
  <c r="AB119" i="1"/>
  <c r="AD119" i="1" s="1"/>
  <c r="AB97" i="1"/>
  <c r="AD97" i="1" s="1"/>
  <c r="AA117" i="1"/>
  <c r="AC117" i="1" s="1"/>
  <c r="AA36" i="1"/>
  <c r="AC36" i="1" s="1"/>
  <c r="AB121" i="1"/>
  <c r="AD121" i="1" s="1"/>
  <c r="AB115" i="1"/>
  <c r="AD115" i="1" s="1"/>
  <c r="AB70" i="1"/>
  <c r="AD70" i="1" s="1"/>
  <c r="AB78" i="1"/>
  <c r="AD78" i="1" s="1"/>
  <c r="AA5" i="1"/>
  <c r="AC5" i="1" s="1"/>
  <c r="AA50" i="1"/>
  <c r="AC50" i="1" s="1"/>
  <c r="AB74" i="1"/>
  <c r="AD74" i="1" s="1"/>
  <c r="Y101" i="1"/>
  <c r="Y105" i="1"/>
  <c r="Y4" i="1"/>
  <c r="Y12" i="1"/>
  <c r="Y91" i="1"/>
  <c r="Y74" i="1"/>
  <c r="Y48" i="1"/>
  <c r="Y125" i="1"/>
  <c r="Y17" i="1"/>
  <c r="Y8" i="1"/>
  <c r="Y24" i="1"/>
  <c r="Y60" i="1"/>
  <c r="Y13" i="1"/>
  <c r="Y56" i="1"/>
  <c r="Y9" i="1"/>
  <c r="Y63" i="1"/>
  <c r="Y109" i="1"/>
  <c r="Y35" i="1"/>
  <c r="Y5" i="1"/>
  <c r="Y62" i="1"/>
  <c r="Y39" i="1"/>
  <c r="Y16" i="1"/>
  <c r="H6" i="1"/>
  <c r="K6" i="1" s="1"/>
  <c r="I5" i="1"/>
  <c r="Y54" i="1"/>
  <c r="Y103" i="1"/>
  <c r="Y78" i="1"/>
  <c r="Y67" i="1"/>
  <c r="Y66" i="1"/>
  <c r="Y59" i="1"/>
  <c r="Y15" i="1"/>
  <c r="Y33" i="1"/>
  <c r="Y113" i="1"/>
  <c r="Y90" i="1"/>
  <c r="Y94" i="1"/>
  <c r="Y28" i="1"/>
  <c r="Y58" i="1"/>
  <c r="Y44" i="1"/>
  <c r="Y117" i="1"/>
  <c r="Y46" i="1"/>
  <c r="Y36" i="1"/>
  <c r="Y97" i="1"/>
  <c r="Y86" i="1"/>
  <c r="Y121" i="1"/>
  <c r="Y50" i="1"/>
  <c r="Y32" i="1"/>
  <c r="Y20" i="1"/>
  <c r="Y65" i="1"/>
  <c r="Y40" i="1"/>
  <c r="J6" i="1" l="1"/>
  <c r="I6" i="1" s="1"/>
  <c r="H7" i="1" l="1"/>
  <c r="K7" i="1" s="1"/>
  <c r="J7" i="1" l="1"/>
  <c r="H8" i="1" s="1"/>
  <c r="K8" i="1" l="1"/>
  <c r="J8" i="1"/>
  <c r="H9" i="1" s="1"/>
  <c r="I7" i="1"/>
  <c r="K9" i="1" l="1"/>
  <c r="J9" i="1"/>
  <c r="I9" i="1" s="1"/>
  <c r="I8" i="1"/>
  <c r="H10" i="1" l="1"/>
  <c r="K10" i="1" s="1"/>
  <c r="J10" i="1"/>
  <c r="H11" i="1" l="1"/>
  <c r="K11" i="1" s="1"/>
  <c r="I10" i="1"/>
  <c r="J11" i="1"/>
  <c r="H12" i="1" l="1"/>
  <c r="K12" i="1" s="1"/>
  <c r="I11" i="1"/>
  <c r="J12" i="1"/>
  <c r="H13" i="1" l="1"/>
  <c r="K13" i="1" s="1"/>
  <c r="I12" i="1"/>
  <c r="J13" i="1"/>
  <c r="H14" i="1" l="1"/>
  <c r="K14" i="1" s="1"/>
  <c r="I13" i="1"/>
  <c r="J14" i="1"/>
  <c r="H15" i="1" l="1"/>
  <c r="K15" i="1" s="1"/>
  <c r="I14" i="1"/>
  <c r="J15" i="1"/>
  <c r="H16" i="1" l="1"/>
  <c r="K16" i="1" s="1"/>
  <c r="I15" i="1"/>
  <c r="J16" i="1"/>
  <c r="H17" i="1" s="1"/>
  <c r="K17" i="1" s="1"/>
  <c r="I16" i="1" l="1"/>
  <c r="J17" i="1"/>
  <c r="H18" i="1" l="1"/>
  <c r="K18" i="1" s="1"/>
  <c r="I17" i="1"/>
  <c r="J18" i="1"/>
  <c r="H19" i="1" l="1"/>
  <c r="K19" i="1" s="1"/>
  <c r="I18" i="1"/>
  <c r="J19" i="1"/>
  <c r="H20" i="1" l="1"/>
  <c r="K20" i="1" s="1"/>
  <c r="I19" i="1"/>
  <c r="J20" i="1"/>
  <c r="H21" i="1" l="1"/>
  <c r="K21" i="1" s="1"/>
  <c r="I20" i="1"/>
  <c r="J21" i="1"/>
  <c r="H22" i="1" l="1"/>
  <c r="K22" i="1" s="1"/>
  <c r="I21" i="1"/>
  <c r="J22" i="1"/>
  <c r="H23" i="1" l="1"/>
  <c r="K23" i="1" s="1"/>
  <c r="I22" i="1"/>
  <c r="J23" i="1"/>
  <c r="H24" i="1" l="1"/>
  <c r="K24" i="1" s="1"/>
  <c r="I23" i="1"/>
  <c r="J24" i="1"/>
  <c r="I24" i="1" s="1"/>
  <c r="H25" i="1" l="1"/>
  <c r="K25" i="1" s="1"/>
  <c r="J25" i="1" l="1"/>
  <c r="H26" i="1" l="1"/>
  <c r="K26" i="1" s="1"/>
  <c r="I25" i="1"/>
  <c r="J26" i="1"/>
  <c r="H27" i="1" l="1"/>
  <c r="K27" i="1" s="1"/>
  <c r="I26" i="1"/>
  <c r="J27" i="1"/>
  <c r="H28" i="1" l="1"/>
  <c r="K28" i="1" s="1"/>
  <c r="I27" i="1"/>
  <c r="J28" i="1"/>
  <c r="H29" i="1" l="1"/>
  <c r="K29" i="1" s="1"/>
  <c r="I28" i="1"/>
  <c r="J29" i="1"/>
  <c r="H30" i="1" l="1"/>
  <c r="K30" i="1" s="1"/>
  <c r="I29" i="1"/>
  <c r="J30" i="1"/>
  <c r="H31" i="1" l="1"/>
  <c r="K31" i="1" s="1"/>
  <c r="I30" i="1"/>
  <c r="J31" i="1"/>
  <c r="H32" i="1" l="1"/>
  <c r="K32" i="1" s="1"/>
  <c r="I31" i="1"/>
  <c r="J32" i="1"/>
  <c r="H33" i="1" l="1"/>
  <c r="K33" i="1" s="1"/>
  <c r="I32" i="1"/>
  <c r="J33" i="1"/>
  <c r="I33" i="1" s="1"/>
  <c r="H34" i="1" l="1"/>
  <c r="K34" i="1" s="1"/>
  <c r="J34" i="1" l="1"/>
  <c r="I34" i="1" s="1"/>
  <c r="H35" i="1" l="1"/>
  <c r="K35" i="1" s="1"/>
  <c r="J35" i="1" l="1"/>
  <c r="I35" i="1" s="1"/>
  <c r="H36" i="1" l="1"/>
  <c r="K36" i="1" s="1"/>
  <c r="J36" i="1" l="1"/>
  <c r="I36" i="1" s="1"/>
  <c r="H37" i="1" l="1"/>
  <c r="K37" i="1" s="1"/>
  <c r="J37" i="1" l="1"/>
  <c r="I37" i="1" s="1"/>
  <c r="H38" i="1" l="1"/>
  <c r="K38" i="1" s="1"/>
  <c r="J38" i="1" l="1"/>
  <c r="I38" i="1" s="1"/>
  <c r="H39" i="1" l="1"/>
  <c r="K39" i="1" s="1"/>
  <c r="J39" i="1" l="1"/>
  <c r="I39" i="1" s="1"/>
  <c r="H40" i="1" l="1"/>
  <c r="K40" i="1" s="1"/>
  <c r="J40" i="1" l="1"/>
  <c r="I40" i="1" s="1"/>
  <c r="H41" i="1" l="1"/>
  <c r="K41" i="1" s="1"/>
  <c r="J41" i="1" l="1"/>
  <c r="I41" i="1" s="1"/>
  <c r="H42" i="1" l="1"/>
  <c r="K42" i="1" s="1"/>
  <c r="J42" i="1" l="1"/>
  <c r="I42" i="1" s="1"/>
  <c r="H43" i="1" l="1"/>
  <c r="K43" i="1" s="1"/>
  <c r="J43" i="1" l="1"/>
  <c r="I43" i="1" s="1"/>
  <c r="H44" i="1" l="1"/>
  <c r="K44" i="1" s="1"/>
  <c r="J44" i="1" l="1"/>
  <c r="I44" i="1" s="1"/>
  <c r="H45" i="1" l="1"/>
  <c r="K45" i="1" s="1"/>
  <c r="J45" i="1" l="1"/>
  <c r="I45" i="1" s="1"/>
  <c r="H46" i="1" l="1"/>
  <c r="K46" i="1" s="1"/>
  <c r="J46" i="1" l="1"/>
  <c r="I46" i="1" s="1"/>
  <c r="H47" i="1" l="1"/>
  <c r="K47" i="1" s="1"/>
  <c r="J47" i="1" l="1"/>
  <c r="I47" i="1" s="1"/>
  <c r="H48" i="1" l="1"/>
  <c r="K48" i="1" s="1"/>
  <c r="J48" i="1" l="1"/>
  <c r="I48" i="1" s="1"/>
  <c r="H49" i="1" l="1"/>
  <c r="K49" i="1" s="1"/>
  <c r="J49" i="1" l="1"/>
  <c r="I49" i="1" s="1"/>
  <c r="H50" i="1" l="1"/>
  <c r="K50" i="1" s="1"/>
  <c r="J50" i="1" l="1"/>
  <c r="I50" i="1" s="1"/>
  <c r="H51" i="1" l="1"/>
  <c r="K51" i="1" s="1"/>
  <c r="J51" i="1" l="1"/>
  <c r="I51" i="1" s="1"/>
  <c r="H52" i="1" l="1"/>
  <c r="K52" i="1" s="1"/>
  <c r="J52" i="1" l="1"/>
  <c r="I52" i="1" s="1"/>
  <c r="H53" i="1" l="1"/>
  <c r="K53" i="1" s="1"/>
  <c r="J53" i="1" l="1"/>
  <c r="H54" i="1" l="1"/>
  <c r="K54" i="1" s="1"/>
  <c r="I53" i="1"/>
  <c r="J54" i="1"/>
  <c r="I54" i="1" s="1"/>
  <c r="H55" i="1" l="1"/>
  <c r="K55" i="1" s="1"/>
  <c r="J55" i="1"/>
  <c r="I55" i="1" s="1"/>
  <c r="H56" i="1" l="1"/>
  <c r="K56" i="1" s="1"/>
  <c r="J56" i="1" l="1"/>
  <c r="I56" i="1" s="1"/>
  <c r="H57" i="1" l="1"/>
  <c r="K57" i="1" s="1"/>
  <c r="J57" i="1" l="1"/>
  <c r="I57" i="1" s="1"/>
  <c r="H58" i="1" l="1"/>
  <c r="K58" i="1" s="1"/>
  <c r="J58" i="1" l="1"/>
  <c r="I58" i="1" s="1"/>
  <c r="H59" i="1" l="1"/>
  <c r="K59" i="1" s="1"/>
  <c r="J59" i="1" l="1"/>
  <c r="I59" i="1" s="1"/>
  <c r="H60" i="1" l="1"/>
  <c r="K60" i="1" s="1"/>
  <c r="J60" i="1" l="1"/>
  <c r="I60" i="1" s="1"/>
  <c r="H61" i="1" l="1"/>
  <c r="K61" i="1" s="1"/>
  <c r="J61" i="1" l="1"/>
  <c r="I61" i="1" s="1"/>
  <c r="H62" i="1" l="1"/>
  <c r="K62" i="1" s="1"/>
  <c r="J62" i="1" l="1"/>
  <c r="I62" i="1" s="1"/>
  <c r="H63" i="1" l="1"/>
  <c r="K63" i="1" s="1"/>
  <c r="J63" i="1" l="1"/>
  <c r="I63" i="1" s="1"/>
  <c r="H64" i="1" l="1"/>
  <c r="K64" i="1" s="1"/>
  <c r="J64" i="1" l="1"/>
  <c r="I64" i="1" s="1"/>
  <c r="H65" i="1" l="1"/>
  <c r="K65" i="1" s="1"/>
  <c r="J65" i="1" l="1"/>
  <c r="I65" i="1" s="1"/>
  <c r="H66" i="1" l="1"/>
  <c r="K66" i="1" s="1"/>
  <c r="J66" i="1" l="1"/>
  <c r="I66" i="1" s="1"/>
  <c r="H67" i="1" l="1"/>
  <c r="K67" i="1" s="1"/>
  <c r="J67" i="1" l="1"/>
  <c r="I67" i="1" s="1"/>
  <c r="H68" i="1" l="1"/>
  <c r="K68" i="1" s="1"/>
  <c r="J68" i="1" l="1"/>
  <c r="I68" i="1" s="1"/>
  <c r="H69" i="1" l="1"/>
  <c r="K69" i="1" s="1"/>
  <c r="J69" i="1" l="1"/>
  <c r="I69" i="1" s="1"/>
  <c r="H70" i="1" l="1"/>
  <c r="K70" i="1" s="1"/>
  <c r="J70" i="1" l="1"/>
  <c r="I70" i="1" s="1"/>
  <c r="H71" i="1" l="1"/>
  <c r="K71" i="1" s="1"/>
  <c r="J71" i="1" l="1"/>
  <c r="I71" i="1" s="1"/>
  <c r="H72" i="1" l="1"/>
  <c r="K72" i="1" s="1"/>
  <c r="J72" i="1" l="1"/>
  <c r="I72" i="1" s="1"/>
  <c r="H73" i="1" l="1"/>
  <c r="K73" i="1" s="1"/>
  <c r="J73" i="1" l="1"/>
  <c r="I73" i="1" s="1"/>
  <c r="H74" i="1" l="1"/>
  <c r="K74" i="1" s="1"/>
  <c r="J74" i="1"/>
  <c r="I74" i="1" s="1"/>
  <c r="H75" i="1" l="1"/>
  <c r="K75" i="1" s="1"/>
  <c r="J75" i="1" l="1"/>
  <c r="I75" i="1" s="1"/>
  <c r="H76" i="1" l="1"/>
  <c r="K76" i="1" s="1"/>
  <c r="J76" i="1" l="1"/>
  <c r="I76" i="1" s="1"/>
  <c r="H77" i="1" l="1"/>
  <c r="K77" i="1" s="1"/>
  <c r="J77" i="1" l="1"/>
  <c r="I77" i="1" s="1"/>
  <c r="H78" i="1" l="1"/>
  <c r="K78" i="1" s="1"/>
  <c r="J78" i="1" l="1"/>
  <c r="I78" i="1" s="1"/>
  <c r="H79" i="1" l="1"/>
  <c r="K79" i="1" s="1"/>
  <c r="J79" i="1" l="1"/>
  <c r="I79" i="1" s="1"/>
  <c r="H80" i="1" l="1"/>
  <c r="K80" i="1" s="1"/>
  <c r="J80" i="1" l="1"/>
  <c r="I80" i="1" s="1"/>
  <c r="H81" i="1" l="1"/>
  <c r="K81" i="1" s="1"/>
  <c r="J81" i="1" l="1"/>
  <c r="I81" i="1" s="1"/>
  <c r="H82" i="1" l="1"/>
  <c r="K82" i="1" s="1"/>
  <c r="J82" i="1" l="1"/>
  <c r="I82" i="1" s="1"/>
  <c r="H83" i="1" l="1"/>
  <c r="K83" i="1" s="1"/>
  <c r="J83" i="1" l="1"/>
  <c r="I83" i="1" s="1"/>
  <c r="H84" i="1" l="1"/>
  <c r="K84" i="1" s="1"/>
  <c r="J84" i="1" l="1"/>
  <c r="I84" i="1" s="1"/>
  <c r="H85" i="1" l="1"/>
  <c r="K85" i="1" s="1"/>
  <c r="J85" i="1" l="1"/>
  <c r="I85" i="1" s="1"/>
  <c r="H86" i="1" l="1"/>
  <c r="K86" i="1" s="1"/>
  <c r="J86" i="1" l="1"/>
  <c r="I86" i="1" s="1"/>
  <c r="H87" i="1" l="1"/>
  <c r="K87" i="1" s="1"/>
  <c r="J87" i="1" l="1"/>
  <c r="I87" i="1" s="1"/>
  <c r="H88" i="1" l="1"/>
  <c r="K88" i="1" s="1"/>
  <c r="J88" i="1" l="1"/>
  <c r="I88" i="1" s="1"/>
  <c r="H89" i="1" l="1"/>
  <c r="K89" i="1" s="1"/>
  <c r="J89" i="1" l="1"/>
  <c r="I89" i="1" s="1"/>
  <c r="H90" i="1" l="1"/>
  <c r="K90" i="1" s="1"/>
  <c r="J90" i="1" l="1"/>
  <c r="I90" i="1" s="1"/>
  <c r="H91" i="1" l="1"/>
  <c r="K91" i="1" s="1"/>
  <c r="J91" i="1" l="1"/>
  <c r="I91" i="1" s="1"/>
  <c r="H92" i="1" l="1"/>
  <c r="K92" i="1" s="1"/>
  <c r="J92" i="1" l="1"/>
  <c r="I92" i="1" s="1"/>
  <c r="H93" i="1" l="1"/>
  <c r="K93" i="1" s="1"/>
  <c r="J93" i="1" l="1"/>
  <c r="I93" i="1" s="1"/>
  <c r="H94" i="1" l="1"/>
  <c r="K94" i="1" s="1"/>
  <c r="J94" i="1" l="1"/>
  <c r="I94" i="1" s="1"/>
  <c r="H95" i="1" l="1"/>
  <c r="K95" i="1" s="1"/>
  <c r="J95" i="1" l="1"/>
  <c r="I95" i="1" s="1"/>
  <c r="H96" i="1" l="1"/>
  <c r="K96" i="1" s="1"/>
  <c r="J96" i="1" l="1"/>
  <c r="I96" i="1" s="1"/>
  <c r="H97" i="1" l="1"/>
  <c r="K97" i="1" s="1"/>
  <c r="J97" i="1" l="1"/>
  <c r="I97" i="1" s="1"/>
  <c r="H98" i="1" l="1"/>
  <c r="K98" i="1" s="1"/>
  <c r="J98" i="1" l="1"/>
  <c r="I98" i="1" s="1"/>
  <c r="H99" i="1" l="1"/>
  <c r="K99" i="1" s="1"/>
  <c r="J99" i="1" l="1"/>
  <c r="I99" i="1" s="1"/>
  <c r="H100" i="1" l="1"/>
  <c r="K100" i="1" s="1"/>
  <c r="J100" i="1" l="1"/>
  <c r="I100" i="1" s="1"/>
  <c r="H101" i="1" l="1"/>
  <c r="K101" i="1" s="1"/>
  <c r="J101" i="1" l="1"/>
  <c r="I101" i="1" s="1"/>
  <c r="H102" i="1" l="1"/>
  <c r="K102" i="1" s="1"/>
  <c r="J102" i="1" l="1"/>
  <c r="I102" i="1" s="1"/>
  <c r="H103" i="1" l="1"/>
  <c r="K103" i="1" s="1"/>
  <c r="J103" i="1" l="1"/>
  <c r="I103" i="1" s="1"/>
  <c r="H104" i="1" l="1"/>
  <c r="K104" i="1" s="1"/>
  <c r="J104" i="1" l="1"/>
  <c r="I104" i="1" s="1"/>
  <c r="H105" i="1" l="1"/>
  <c r="K105" i="1" s="1"/>
  <c r="J105" i="1" l="1"/>
  <c r="I105" i="1" s="1"/>
  <c r="H106" i="1" l="1"/>
  <c r="K106" i="1" s="1"/>
  <c r="J106" i="1" l="1"/>
  <c r="I106" i="1" s="1"/>
  <c r="H107" i="1" l="1"/>
  <c r="K107" i="1" s="1"/>
  <c r="J107" i="1" l="1"/>
  <c r="I107" i="1" s="1"/>
  <c r="H108" i="1" l="1"/>
  <c r="K108" i="1" s="1"/>
  <c r="J108" i="1" l="1"/>
  <c r="I108" i="1" s="1"/>
  <c r="H109" i="1" l="1"/>
  <c r="K109" i="1" s="1"/>
  <c r="J109" i="1" l="1"/>
  <c r="I109" i="1" s="1"/>
  <c r="H110" i="1" l="1"/>
  <c r="K110" i="1" s="1"/>
  <c r="J110" i="1" l="1"/>
  <c r="I110" i="1" s="1"/>
  <c r="H111" i="1" l="1"/>
  <c r="K111" i="1" s="1"/>
  <c r="J111" i="1" l="1"/>
  <c r="I111" i="1" s="1"/>
  <c r="H112" i="1" l="1"/>
  <c r="K112" i="1" s="1"/>
  <c r="J112" i="1" l="1"/>
  <c r="I112" i="1" s="1"/>
  <c r="H113" i="1" l="1"/>
  <c r="K113" i="1" s="1"/>
  <c r="J113" i="1" l="1"/>
  <c r="I113" i="1" s="1"/>
  <c r="H114" i="1" l="1"/>
  <c r="K114" i="1" s="1"/>
  <c r="J114" i="1" l="1"/>
  <c r="I114" i="1" s="1"/>
  <c r="H115" i="1" l="1"/>
  <c r="K115" i="1" s="1"/>
  <c r="J115" i="1" l="1"/>
  <c r="I115" i="1" s="1"/>
  <c r="H116" i="1" l="1"/>
  <c r="K116" i="1" s="1"/>
  <c r="J116" i="1" l="1"/>
  <c r="I116" i="1" s="1"/>
  <c r="H117" i="1" l="1"/>
  <c r="K117" i="1" s="1"/>
  <c r="J117" i="1" l="1"/>
  <c r="I117" i="1" s="1"/>
  <c r="H118" i="1" l="1"/>
  <c r="K118" i="1" s="1"/>
  <c r="J118" i="1" l="1"/>
  <c r="I118" i="1" s="1"/>
  <c r="H119" i="1" l="1"/>
  <c r="K119" i="1" s="1"/>
  <c r="J119" i="1" l="1"/>
  <c r="I119" i="1" s="1"/>
  <c r="H120" i="1" l="1"/>
  <c r="K120" i="1" s="1"/>
  <c r="J120" i="1" l="1"/>
  <c r="I120" i="1" s="1"/>
  <c r="H121" i="1" l="1"/>
  <c r="K121" i="1" s="1"/>
  <c r="J121" i="1" l="1"/>
  <c r="I121" i="1" s="1"/>
  <c r="H122" i="1" l="1"/>
  <c r="K122" i="1" s="1"/>
  <c r="J122" i="1" l="1"/>
  <c r="I122" i="1" s="1"/>
  <c r="H123" i="1" l="1"/>
  <c r="K123" i="1" s="1"/>
  <c r="J123" i="1" l="1"/>
  <c r="I123" i="1" s="1"/>
  <c r="H124" i="1" l="1"/>
  <c r="K124" i="1" s="1"/>
  <c r="J124" i="1" l="1"/>
  <c r="I124" i="1" s="1"/>
  <c r="H125" i="1" l="1"/>
  <c r="K125" i="1" s="1"/>
  <c r="J125" i="1" l="1"/>
  <c r="I125" i="1" s="1"/>
</calcChain>
</file>

<file path=xl/sharedStrings.xml><?xml version="1.0" encoding="utf-8"?>
<sst xmlns="http://schemas.openxmlformats.org/spreadsheetml/2006/main" count="274" uniqueCount="25">
  <si>
    <t>Date</t>
  </si>
  <si>
    <t>Open</t>
  </si>
  <si>
    <t>High</t>
  </si>
  <si>
    <t>Low</t>
  </si>
  <si>
    <t>Close</t>
  </si>
  <si>
    <t>Volume</t>
  </si>
  <si>
    <t>Last Reaction</t>
  </si>
  <si>
    <t>Trend</t>
  </si>
  <si>
    <t>Highs</t>
  </si>
  <si>
    <t>Lows</t>
  </si>
  <si>
    <t>Lower H</t>
  </si>
  <si>
    <t>Higher H</t>
  </si>
  <si>
    <t>Higher L</t>
  </si>
  <si>
    <t>Lower L</t>
  </si>
  <si>
    <t>Same H</t>
  </si>
  <si>
    <t>Same L</t>
  </si>
  <si>
    <t>Up</t>
  </si>
  <si>
    <t>Down</t>
  </si>
  <si>
    <t>Converging</t>
  </si>
  <si>
    <t>Widening</t>
  </si>
  <si>
    <t>Correct?</t>
  </si>
  <si>
    <t>New H</t>
  </si>
  <si>
    <t>New L</t>
  </si>
  <si>
    <t>new ReactionMove {</t>
  </si>
  <si>
    <t>m},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</si>
</sst>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strRef>
              <c:f>'DE 1-1-2011 to 6-30-2011'!$B$1</c:f>
              <c:strCache>
                <c:ptCount val="1"/>
                <c:pt idx="0">
                  <c:v>Open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'DE 1-1-2011 to 6-30-2011'!$A$2:$A$125</c:f>
              <c:numCache>
                <c:formatCode>d\-mmm\-yy</c:formatCode>
                <c:ptCount val="24"/>
                <c:pt idx="0">
                  <c:v>40556</c:v>
                </c:pt>
                <c:pt idx="1">
                  <c:v>40561</c:v>
                </c:pt>
                <c:pt idx="2">
                  <c:v>40564</c:v>
                </c:pt>
                <c:pt idx="3">
                  <c:v>40576</c:v>
                </c:pt>
                <c:pt idx="4">
                  <c:v>40581</c:v>
                </c:pt>
                <c:pt idx="5">
                  <c:v>40583</c:v>
                </c:pt>
                <c:pt idx="6">
                  <c:v>40588</c:v>
                </c:pt>
                <c:pt idx="7">
                  <c:v>40590</c:v>
                </c:pt>
                <c:pt idx="8">
                  <c:v>40599</c:v>
                </c:pt>
                <c:pt idx="9">
                  <c:v>40605</c:v>
                </c:pt>
                <c:pt idx="10">
                  <c:v>40616</c:v>
                </c:pt>
                <c:pt idx="11">
                  <c:v>40623</c:v>
                </c:pt>
                <c:pt idx="12">
                  <c:v>40630</c:v>
                </c:pt>
                <c:pt idx="13">
                  <c:v>40634</c:v>
                </c:pt>
                <c:pt idx="14">
                  <c:v>40648</c:v>
                </c:pt>
                <c:pt idx="15">
                  <c:v>40659</c:v>
                </c:pt>
                <c:pt idx="16">
                  <c:v>40665</c:v>
                </c:pt>
                <c:pt idx="17">
                  <c:v>40669</c:v>
                </c:pt>
                <c:pt idx="18">
                  <c:v>40673</c:v>
                </c:pt>
                <c:pt idx="19">
                  <c:v>40682</c:v>
                </c:pt>
                <c:pt idx="20">
                  <c:v>40703</c:v>
                </c:pt>
                <c:pt idx="21">
                  <c:v>40708</c:v>
                </c:pt>
                <c:pt idx="22">
                  <c:v>40716</c:v>
                </c:pt>
                <c:pt idx="23">
                  <c:v>40723</c:v>
                </c:pt>
              </c:numCache>
            </c:numRef>
          </c:cat>
          <c:val>
            <c:numRef>
              <c:f>'DE 1-1-2011 to 6-30-2011'!$B$2:$B$125</c:f>
              <c:numCache>
                <c:formatCode>General</c:formatCode>
                <c:ptCount val="24"/>
                <c:pt idx="0">
                  <c:v>89.24</c:v>
                </c:pt>
                <c:pt idx="1">
                  <c:v>89.69</c:v>
                </c:pt>
                <c:pt idx="2">
                  <c:v>90.38</c:v>
                </c:pt>
                <c:pt idx="3">
                  <c:v>92.87</c:v>
                </c:pt>
                <c:pt idx="4">
                  <c:v>93.64</c:v>
                </c:pt>
                <c:pt idx="5">
                  <c:v>94.15</c:v>
                </c:pt>
                <c:pt idx="6">
                  <c:v>95.81</c:v>
                </c:pt>
                <c:pt idx="7">
                  <c:v>97.2</c:v>
                </c:pt>
                <c:pt idx="8">
                  <c:v>91.84</c:v>
                </c:pt>
                <c:pt idx="9">
                  <c:v>90.87</c:v>
                </c:pt>
                <c:pt idx="10">
                  <c:v>87.72</c:v>
                </c:pt>
                <c:pt idx="11">
                  <c:v>91.48</c:v>
                </c:pt>
                <c:pt idx="12">
                  <c:v>94.67</c:v>
                </c:pt>
                <c:pt idx="13">
                  <c:v>97.6</c:v>
                </c:pt>
                <c:pt idx="14">
                  <c:v>94.32</c:v>
                </c:pt>
                <c:pt idx="15">
                  <c:v>96.54</c:v>
                </c:pt>
                <c:pt idx="16">
                  <c:v>98.22</c:v>
                </c:pt>
                <c:pt idx="17">
                  <c:v>93.52</c:v>
                </c:pt>
                <c:pt idx="18">
                  <c:v>93.71</c:v>
                </c:pt>
                <c:pt idx="19">
                  <c:v>86.86</c:v>
                </c:pt>
                <c:pt idx="20">
                  <c:v>81.23</c:v>
                </c:pt>
                <c:pt idx="21">
                  <c:v>81.55</c:v>
                </c:pt>
                <c:pt idx="22">
                  <c:v>82.19</c:v>
                </c:pt>
                <c:pt idx="23">
                  <c:v>82.59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 1-1-2011 to 6-30-2011'!$C$1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'DE 1-1-2011 to 6-30-2011'!$A$2:$A$125</c:f>
              <c:numCache>
                <c:formatCode>d\-mmm\-yy</c:formatCode>
                <c:ptCount val="24"/>
                <c:pt idx="0">
                  <c:v>40556</c:v>
                </c:pt>
                <c:pt idx="1">
                  <c:v>40561</c:v>
                </c:pt>
                <c:pt idx="2">
                  <c:v>40564</c:v>
                </c:pt>
                <c:pt idx="3">
                  <c:v>40576</c:v>
                </c:pt>
                <c:pt idx="4">
                  <c:v>40581</c:v>
                </c:pt>
                <c:pt idx="5">
                  <c:v>40583</c:v>
                </c:pt>
                <c:pt idx="6">
                  <c:v>40588</c:v>
                </c:pt>
                <c:pt idx="7">
                  <c:v>40590</c:v>
                </c:pt>
                <c:pt idx="8">
                  <c:v>40599</c:v>
                </c:pt>
                <c:pt idx="9">
                  <c:v>40605</c:v>
                </c:pt>
                <c:pt idx="10">
                  <c:v>40616</c:v>
                </c:pt>
                <c:pt idx="11">
                  <c:v>40623</c:v>
                </c:pt>
                <c:pt idx="12">
                  <c:v>40630</c:v>
                </c:pt>
                <c:pt idx="13">
                  <c:v>40634</c:v>
                </c:pt>
                <c:pt idx="14">
                  <c:v>40648</c:v>
                </c:pt>
                <c:pt idx="15">
                  <c:v>40659</c:v>
                </c:pt>
                <c:pt idx="16">
                  <c:v>40665</c:v>
                </c:pt>
                <c:pt idx="17">
                  <c:v>40669</c:v>
                </c:pt>
                <c:pt idx="18">
                  <c:v>40673</c:v>
                </c:pt>
                <c:pt idx="19">
                  <c:v>40682</c:v>
                </c:pt>
                <c:pt idx="20">
                  <c:v>40703</c:v>
                </c:pt>
                <c:pt idx="21">
                  <c:v>40708</c:v>
                </c:pt>
                <c:pt idx="22">
                  <c:v>40716</c:v>
                </c:pt>
                <c:pt idx="23">
                  <c:v>40723</c:v>
                </c:pt>
              </c:numCache>
            </c:numRef>
          </c:cat>
          <c:val>
            <c:numRef>
              <c:f>'DE 1-1-2011 to 6-30-2011'!$C$2:$C$125</c:f>
              <c:numCache>
                <c:formatCode>General</c:formatCode>
                <c:ptCount val="24"/>
                <c:pt idx="0">
                  <c:v>89.97</c:v>
                </c:pt>
                <c:pt idx="1">
                  <c:v>91.63</c:v>
                </c:pt>
                <c:pt idx="2">
                  <c:v>90.64</c:v>
                </c:pt>
                <c:pt idx="3">
                  <c:v>94.24</c:v>
                </c:pt>
                <c:pt idx="4">
                  <c:v>94.61</c:v>
                </c:pt>
                <c:pt idx="5">
                  <c:v>94.74</c:v>
                </c:pt>
                <c:pt idx="6">
                  <c:v>95.9</c:v>
                </c:pt>
                <c:pt idx="7">
                  <c:v>97.36</c:v>
                </c:pt>
                <c:pt idx="8">
                  <c:v>92</c:v>
                </c:pt>
                <c:pt idx="9">
                  <c:v>93.16</c:v>
                </c:pt>
                <c:pt idx="10">
                  <c:v>88.13</c:v>
                </c:pt>
                <c:pt idx="11">
                  <c:v>92.46</c:v>
                </c:pt>
                <c:pt idx="12">
                  <c:v>94.98</c:v>
                </c:pt>
                <c:pt idx="13">
                  <c:v>99.8</c:v>
                </c:pt>
                <c:pt idx="14">
                  <c:v>94.49</c:v>
                </c:pt>
                <c:pt idx="15">
                  <c:v>97.78</c:v>
                </c:pt>
                <c:pt idx="16">
                  <c:v>98.3</c:v>
                </c:pt>
                <c:pt idx="17">
                  <c:v>94.17</c:v>
                </c:pt>
                <c:pt idx="18">
                  <c:v>94.61</c:v>
                </c:pt>
                <c:pt idx="19">
                  <c:v>87.73</c:v>
                </c:pt>
                <c:pt idx="20">
                  <c:v>82.79</c:v>
                </c:pt>
                <c:pt idx="21">
                  <c:v>82.66</c:v>
                </c:pt>
                <c:pt idx="22">
                  <c:v>83</c:v>
                </c:pt>
                <c:pt idx="23">
                  <c:v>82.99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'DE 1-1-2011 to 6-30-2011'!$D$1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'DE 1-1-2011 to 6-30-2011'!$A$2:$A$125</c:f>
              <c:numCache>
                <c:formatCode>d\-mmm\-yy</c:formatCode>
                <c:ptCount val="24"/>
                <c:pt idx="0">
                  <c:v>40556</c:v>
                </c:pt>
                <c:pt idx="1">
                  <c:v>40561</c:v>
                </c:pt>
                <c:pt idx="2">
                  <c:v>40564</c:v>
                </c:pt>
                <c:pt idx="3">
                  <c:v>40576</c:v>
                </c:pt>
                <c:pt idx="4">
                  <c:v>40581</c:v>
                </c:pt>
                <c:pt idx="5">
                  <c:v>40583</c:v>
                </c:pt>
                <c:pt idx="6">
                  <c:v>40588</c:v>
                </c:pt>
                <c:pt idx="7">
                  <c:v>40590</c:v>
                </c:pt>
                <c:pt idx="8">
                  <c:v>40599</c:v>
                </c:pt>
                <c:pt idx="9">
                  <c:v>40605</c:v>
                </c:pt>
                <c:pt idx="10">
                  <c:v>40616</c:v>
                </c:pt>
                <c:pt idx="11">
                  <c:v>40623</c:v>
                </c:pt>
                <c:pt idx="12">
                  <c:v>40630</c:v>
                </c:pt>
                <c:pt idx="13">
                  <c:v>40634</c:v>
                </c:pt>
                <c:pt idx="14">
                  <c:v>40648</c:v>
                </c:pt>
                <c:pt idx="15">
                  <c:v>40659</c:v>
                </c:pt>
                <c:pt idx="16">
                  <c:v>40665</c:v>
                </c:pt>
                <c:pt idx="17">
                  <c:v>40669</c:v>
                </c:pt>
                <c:pt idx="18">
                  <c:v>40673</c:v>
                </c:pt>
                <c:pt idx="19">
                  <c:v>40682</c:v>
                </c:pt>
                <c:pt idx="20">
                  <c:v>40703</c:v>
                </c:pt>
                <c:pt idx="21">
                  <c:v>40708</c:v>
                </c:pt>
                <c:pt idx="22">
                  <c:v>40716</c:v>
                </c:pt>
                <c:pt idx="23">
                  <c:v>40723</c:v>
                </c:pt>
              </c:numCache>
            </c:numRef>
          </c:cat>
          <c:val>
            <c:numRef>
              <c:f>'DE 1-1-2011 to 6-30-2011'!$D$2:$D$125</c:f>
              <c:numCache>
                <c:formatCode>General</c:formatCode>
                <c:ptCount val="24"/>
                <c:pt idx="0">
                  <c:v>88.75</c:v>
                </c:pt>
                <c:pt idx="1">
                  <c:v>89.69</c:v>
                </c:pt>
                <c:pt idx="2">
                  <c:v>88.64</c:v>
                </c:pt>
                <c:pt idx="3">
                  <c:v>92.87</c:v>
                </c:pt>
                <c:pt idx="4">
                  <c:v>93.24</c:v>
                </c:pt>
                <c:pt idx="5">
                  <c:v>93.2</c:v>
                </c:pt>
                <c:pt idx="6">
                  <c:v>94.67</c:v>
                </c:pt>
                <c:pt idx="7">
                  <c:v>94.02</c:v>
                </c:pt>
                <c:pt idx="8">
                  <c:v>90.41</c:v>
                </c:pt>
                <c:pt idx="9">
                  <c:v>90.43</c:v>
                </c:pt>
                <c:pt idx="10">
                  <c:v>86.44</c:v>
                </c:pt>
                <c:pt idx="11">
                  <c:v>91.36</c:v>
                </c:pt>
                <c:pt idx="12">
                  <c:v>93.27</c:v>
                </c:pt>
                <c:pt idx="13">
                  <c:v>97.54</c:v>
                </c:pt>
                <c:pt idx="14">
                  <c:v>93.19</c:v>
                </c:pt>
                <c:pt idx="15">
                  <c:v>96.03</c:v>
                </c:pt>
                <c:pt idx="16">
                  <c:v>96.87</c:v>
                </c:pt>
                <c:pt idx="17">
                  <c:v>91.51</c:v>
                </c:pt>
                <c:pt idx="18">
                  <c:v>93.32</c:v>
                </c:pt>
                <c:pt idx="19">
                  <c:v>85.88</c:v>
                </c:pt>
                <c:pt idx="20">
                  <c:v>80.87</c:v>
                </c:pt>
                <c:pt idx="21">
                  <c:v>80.900000000000006</c:v>
                </c:pt>
                <c:pt idx="22">
                  <c:v>81.5</c:v>
                </c:pt>
                <c:pt idx="23">
                  <c:v>81.78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'DE 1-1-2011 to 6-30-2011'!$E$1</c:f>
              <c:strCache>
                <c:ptCount val="1"/>
                <c:pt idx="0">
                  <c:v>Close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numRef>
              <c:f>'DE 1-1-2011 to 6-30-2011'!$A$2:$A$125</c:f>
              <c:numCache>
                <c:formatCode>d\-mmm\-yy</c:formatCode>
                <c:ptCount val="24"/>
                <c:pt idx="0">
                  <c:v>40556</c:v>
                </c:pt>
                <c:pt idx="1">
                  <c:v>40561</c:v>
                </c:pt>
                <c:pt idx="2">
                  <c:v>40564</c:v>
                </c:pt>
                <c:pt idx="3">
                  <c:v>40576</c:v>
                </c:pt>
                <c:pt idx="4">
                  <c:v>40581</c:v>
                </c:pt>
                <c:pt idx="5">
                  <c:v>40583</c:v>
                </c:pt>
                <c:pt idx="6">
                  <c:v>40588</c:v>
                </c:pt>
                <c:pt idx="7">
                  <c:v>40590</c:v>
                </c:pt>
                <c:pt idx="8">
                  <c:v>40599</c:v>
                </c:pt>
                <c:pt idx="9">
                  <c:v>40605</c:v>
                </c:pt>
                <c:pt idx="10">
                  <c:v>40616</c:v>
                </c:pt>
                <c:pt idx="11">
                  <c:v>40623</c:v>
                </c:pt>
                <c:pt idx="12">
                  <c:v>40630</c:v>
                </c:pt>
                <c:pt idx="13">
                  <c:v>40634</c:v>
                </c:pt>
                <c:pt idx="14">
                  <c:v>40648</c:v>
                </c:pt>
                <c:pt idx="15">
                  <c:v>40659</c:v>
                </c:pt>
                <c:pt idx="16">
                  <c:v>40665</c:v>
                </c:pt>
                <c:pt idx="17">
                  <c:v>40669</c:v>
                </c:pt>
                <c:pt idx="18">
                  <c:v>40673</c:v>
                </c:pt>
                <c:pt idx="19">
                  <c:v>40682</c:v>
                </c:pt>
                <c:pt idx="20">
                  <c:v>40703</c:v>
                </c:pt>
                <c:pt idx="21">
                  <c:v>40708</c:v>
                </c:pt>
                <c:pt idx="22">
                  <c:v>40716</c:v>
                </c:pt>
                <c:pt idx="23">
                  <c:v>40723</c:v>
                </c:pt>
              </c:numCache>
            </c:numRef>
          </c:cat>
          <c:val>
            <c:numRef>
              <c:f>'DE 1-1-2011 to 6-30-2011'!$E$2:$E$125</c:f>
              <c:numCache>
                <c:formatCode>General</c:formatCode>
                <c:ptCount val="24"/>
                <c:pt idx="0">
                  <c:v>89.47</c:v>
                </c:pt>
                <c:pt idx="1">
                  <c:v>90.6</c:v>
                </c:pt>
                <c:pt idx="2">
                  <c:v>89.24</c:v>
                </c:pt>
                <c:pt idx="3">
                  <c:v>94.09</c:v>
                </c:pt>
                <c:pt idx="4">
                  <c:v>94.14</c:v>
                </c:pt>
                <c:pt idx="5">
                  <c:v>93.95</c:v>
                </c:pt>
                <c:pt idx="6">
                  <c:v>94.76</c:v>
                </c:pt>
                <c:pt idx="7">
                  <c:v>95.86</c:v>
                </c:pt>
                <c:pt idx="8">
                  <c:v>90.49</c:v>
                </c:pt>
                <c:pt idx="9">
                  <c:v>92.63</c:v>
                </c:pt>
                <c:pt idx="10">
                  <c:v>87.63</c:v>
                </c:pt>
                <c:pt idx="11">
                  <c:v>91.61</c:v>
                </c:pt>
                <c:pt idx="12">
                  <c:v>93.3</c:v>
                </c:pt>
                <c:pt idx="13">
                  <c:v>98.6</c:v>
                </c:pt>
                <c:pt idx="14">
                  <c:v>93.76</c:v>
                </c:pt>
                <c:pt idx="15">
                  <c:v>97</c:v>
                </c:pt>
                <c:pt idx="16">
                  <c:v>97.39</c:v>
                </c:pt>
                <c:pt idx="17">
                  <c:v>91.53</c:v>
                </c:pt>
                <c:pt idx="18">
                  <c:v>94.49</c:v>
                </c:pt>
                <c:pt idx="19">
                  <c:v>86.04</c:v>
                </c:pt>
                <c:pt idx="20">
                  <c:v>82</c:v>
                </c:pt>
                <c:pt idx="21">
                  <c:v>82</c:v>
                </c:pt>
                <c:pt idx="22">
                  <c:v>81.569999999999993</c:v>
                </c:pt>
                <c:pt idx="23">
                  <c:v>82.43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177136768"/>
        <c:axId val="177138304"/>
      </c:stockChart>
      <c:dateAx>
        <c:axId val="177136768"/>
        <c:scaling>
          <c:orientation val="minMax"/>
          <c:max val="40602"/>
          <c:min val="40574"/>
        </c:scaling>
        <c:delete val="0"/>
        <c:axPos val="b"/>
        <c:majorGridlines/>
        <c:numFmt formatCode="d\-mmm\-yy" sourceLinked="1"/>
        <c:majorTickMark val="out"/>
        <c:minorTickMark val="none"/>
        <c:tickLblPos val="nextTo"/>
        <c:crossAx val="177138304"/>
        <c:crosses val="autoZero"/>
        <c:auto val="1"/>
        <c:lblOffset val="100"/>
        <c:baseTimeUnit val="days"/>
        <c:majorUnit val="7"/>
        <c:majorTimeUnit val="days"/>
      </c:dateAx>
      <c:valAx>
        <c:axId val="177138304"/>
        <c:scaling>
          <c:orientation val="minMax"/>
          <c:max val="100"/>
          <c:min val="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13676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125"/>
  <sheetViews>
    <sheetView tabSelected="1" zoomScale="160" zoomScaleNormal="160" workbookViewId="0">
      <pane xSplit="1" ySplit="1" topLeftCell="V31" activePane="bottomRight" state="frozen"/>
      <selection pane="topRight" activeCell="B1" sqref="B1"/>
      <selection pane="bottomLeft" activeCell="A2" sqref="A2"/>
      <selection pane="bottomRight" activeCell="AI10" sqref="AI10:AI125"/>
    </sheetView>
  </sheetViews>
  <sheetFormatPr defaultRowHeight="14.4" x14ac:dyDescent="0.3"/>
  <cols>
    <col min="1" max="1" width="9.88671875" bestFit="1" customWidth="1"/>
    <col min="2" max="5" width="6" bestFit="1" customWidth="1"/>
    <col min="6" max="6" width="9" bestFit="1" customWidth="1"/>
    <col min="7" max="7" width="9" customWidth="1"/>
    <col min="8" max="9" width="8.88671875" style="1" hidden="1" customWidth="1"/>
    <col min="10" max="11" width="8.88671875" hidden="1" customWidth="1"/>
    <col min="12" max="12" width="0" hidden="1" customWidth="1"/>
    <col min="23" max="23" width="8.88671875" customWidth="1"/>
    <col min="25" max="25" width="0" hidden="1" customWidth="1"/>
    <col min="33" max="33" width="8.88671875" style="2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6</v>
      </c>
      <c r="I1" s="1" t="s">
        <v>7</v>
      </c>
      <c r="J1" t="s">
        <v>2</v>
      </c>
      <c r="K1" t="s">
        <v>3</v>
      </c>
      <c r="M1" t="s">
        <v>8</v>
      </c>
      <c r="N1" t="s">
        <v>11</v>
      </c>
      <c r="O1" t="s">
        <v>10</v>
      </c>
      <c r="P1" t="s">
        <v>14</v>
      </c>
      <c r="Q1" t="s">
        <v>9</v>
      </c>
      <c r="R1" t="s">
        <v>12</v>
      </c>
      <c r="S1" t="s">
        <v>13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AA1" t="s">
        <v>21</v>
      </c>
      <c r="AB1" t="s">
        <v>22</v>
      </c>
      <c r="AC1" t="s">
        <v>21</v>
      </c>
      <c r="AD1" t="s">
        <v>22</v>
      </c>
      <c r="AF1" t="s">
        <v>0</v>
      </c>
    </row>
    <row r="2" spans="1:35" hidden="1" x14ac:dyDescent="0.3">
      <c r="A2" s="1">
        <v>40546</v>
      </c>
      <c r="B2">
        <v>83.93</v>
      </c>
      <c r="C2">
        <v>84.75</v>
      </c>
      <c r="D2">
        <v>83.46</v>
      </c>
      <c r="E2">
        <v>83.59</v>
      </c>
      <c r="F2">
        <v>3006992</v>
      </c>
      <c r="H2" s="1">
        <f>A2</f>
        <v>40546</v>
      </c>
    </row>
    <row r="3" spans="1:35" hidden="1" x14ac:dyDescent="0.3">
      <c r="A3" s="1">
        <v>40547</v>
      </c>
      <c r="B3">
        <v>84</v>
      </c>
      <c r="C3">
        <v>84.08</v>
      </c>
      <c r="D3">
        <v>81.8</v>
      </c>
      <c r="E3">
        <v>83.02</v>
      </c>
      <c r="F3">
        <v>3117469</v>
      </c>
      <c r="H3" s="1">
        <f>H2</f>
        <v>40546</v>
      </c>
      <c r="I3" s="1" t="str">
        <f t="shared" ref="I3:I13" si="0">IF(J3&lt;&gt;"","up",IF(K3&lt;&gt;"","down",I2))</f>
        <v>down</v>
      </c>
      <c r="K3">
        <f>D3</f>
        <v>81.8</v>
      </c>
      <c r="M3">
        <f>C3-C2</f>
        <v>-0.67000000000000171</v>
      </c>
      <c r="N3" t="b">
        <f>M3&gt;0</f>
        <v>0</v>
      </c>
      <c r="O3" t="b">
        <f>M3&lt;0</f>
        <v>1</v>
      </c>
      <c r="P3" t="b">
        <f>M3=0</f>
        <v>0</v>
      </c>
      <c r="Q3">
        <f>D3-D2</f>
        <v>-1.6599999999999966</v>
      </c>
      <c r="R3" t="b">
        <f>Q3&gt;0</f>
        <v>0</v>
      </c>
      <c r="S3" t="b">
        <f>Q3&lt;0</f>
        <v>1</v>
      </c>
      <c r="T3" t="b">
        <f>Q3=0</f>
        <v>0</v>
      </c>
      <c r="U3" t="b">
        <f>AND(N3,R3)</f>
        <v>0</v>
      </c>
      <c r="V3" t="b">
        <f>AND(O3,S3)</f>
        <v>1</v>
      </c>
      <c r="W3" t="b">
        <f>OR(AND(O3,NOT(S3)),AND(NOT(N3),R3))</f>
        <v>0</v>
      </c>
      <c r="X3" t="b">
        <f>AND(N3,S3)</f>
        <v>0</v>
      </c>
      <c r="Y3">
        <f>COUNTIF(U3:X3,TRUE)</f>
        <v>1</v>
      </c>
      <c r="AA3" t="b">
        <f t="shared" ref="AA3:AA14" si="1">AND(U3,NOT(U4),NOT(X4))</f>
        <v>0</v>
      </c>
      <c r="AB3" t="b">
        <f>AND(V3,NOT(V4),NOT(X4))</f>
        <v>1</v>
      </c>
      <c r="AC3" t="str">
        <f>IF(AA3,AA3,"")</f>
        <v/>
      </c>
      <c r="AD3" t="b">
        <f>IF(AB3,AB3,"")</f>
        <v>1</v>
      </c>
      <c r="AE3" t="s">
        <v>23</v>
      </c>
      <c r="AF3" t="str">
        <f>"DateTime = new DateTime("&amp;YEAR(A3)&amp;", "&amp;MONTH(A3)&amp;", "&amp;DAY(A3)&amp;"), HighLow = HighLow.Low, Reaction = "</f>
        <v xml:space="preserve">DateTime = new DateTime(2011, 1, 4), HighLow = HighLow.Low, Reaction = </v>
      </c>
      <c r="AG3" s="2">
        <f>MIN(B3:E3)</f>
        <v>81.8</v>
      </c>
      <c r="AH3" t="s">
        <v>24</v>
      </c>
      <c r="AI3" t="str">
        <f>CONCATENATE(AE3,AF3,AG3,AH3)</f>
        <v>new ReactionMove {DateTime = new DateTime(2011, 1, 4), HighLow = HighLow.Low, Reaction = 81.8m},</v>
      </c>
    </row>
    <row r="4" spans="1:35" hidden="1" x14ac:dyDescent="0.3">
      <c r="A4" s="1">
        <v>40548</v>
      </c>
      <c r="B4">
        <v>82.42</v>
      </c>
      <c r="C4">
        <v>84.64</v>
      </c>
      <c r="D4">
        <v>82.28</v>
      </c>
      <c r="E4">
        <v>84.24</v>
      </c>
      <c r="F4">
        <v>3020762</v>
      </c>
      <c r="H4" s="1">
        <f>IF(SUM(J3:K3)=0,H3,A3)</f>
        <v>40547</v>
      </c>
      <c r="I4" s="1" t="str">
        <f t="shared" si="0"/>
        <v>up</v>
      </c>
      <c r="J4">
        <f>IF(C4&gt;VLOOKUP($H4,$A$2:$F4,3,FALSE),C4,"")</f>
        <v>84.64</v>
      </c>
      <c r="K4" t="str">
        <f>IF(D4&lt;VLOOKUP($H4,$A$2:$F4,4,FALSE),D4,"")</f>
        <v/>
      </c>
      <c r="M4">
        <f t="shared" ref="M4:M17" si="2">C4-C3</f>
        <v>0.56000000000000227</v>
      </c>
      <c r="N4" t="b">
        <f>M4&gt;0</f>
        <v>1</v>
      </c>
      <c r="O4" t="b">
        <f t="shared" ref="O4:O17" si="3">M4&lt;0</f>
        <v>0</v>
      </c>
      <c r="P4" t="b">
        <f t="shared" ref="P4:P17" si="4">M4=0</f>
        <v>0</v>
      </c>
      <c r="Q4">
        <f t="shared" ref="Q4:Q17" si="5">D4-D3</f>
        <v>0.48000000000000398</v>
      </c>
      <c r="R4" t="b">
        <f>Q4&gt;0</f>
        <v>1</v>
      </c>
      <c r="S4" t="b">
        <f t="shared" ref="S4:S17" si="6">Q4&lt;0</f>
        <v>0</v>
      </c>
      <c r="T4" t="b">
        <f t="shared" ref="T4:T17" si="7">Q4=0</f>
        <v>0</v>
      </c>
      <c r="U4" t="b">
        <f t="shared" ref="U4:U7" si="8">AND(N4,R4)</f>
        <v>1</v>
      </c>
      <c r="V4" t="b">
        <f t="shared" ref="V4:V7" si="9">AND(O4,S4)</f>
        <v>0</v>
      </c>
      <c r="W4" t="b">
        <f t="shared" ref="W4:W17" si="10">OR(AND(O4,NOT(S4)),AND(NOT(N4),R4))</f>
        <v>0</v>
      </c>
      <c r="X4" t="b">
        <f t="shared" ref="X4:X7" si="11">AND(N4,S4)</f>
        <v>0</v>
      </c>
      <c r="Y4">
        <f t="shared" ref="Y4:Y17" si="12">COUNTIF(U4:X4,TRUE)</f>
        <v>1</v>
      </c>
      <c r="AA4" t="b">
        <f t="shared" si="1"/>
        <v>0</v>
      </c>
      <c r="AB4" t="b">
        <f t="shared" ref="AB4:AB67" si="13">AND(V4,NOT(V5),NOT(X5))</f>
        <v>0</v>
      </c>
      <c r="AC4" t="str">
        <f t="shared" ref="AC4:AC16" si="14">IF(AA4,AA4,"")</f>
        <v/>
      </c>
      <c r="AD4" t="str">
        <f t="shared" ref="AD4:AD16" si="15">IF(AB4,AB4,"")</f>
        <v/>
      </c>
      <c r="AE4" t="s">
        <v>23</v>
      </c>
      <c r="AF4" t="str">
        <f t="shared" ref="AF4:AF67" si="16">"DateTime = new DateTime("&amp;YEAR(A4)&amp;", "&amp;MONTH(A4)&amp;", "&amp;DAY(A4)&amp;"), HighLow = HighLow.High, Reaction = "</f>
        <v xml:space="preserve">DateTime = new DateTime(2011, 1, 5), HighLow = HighLow.High, Reaction = </v>
      </c>
      <c r="AG4" s="2">
        <f t="shared" ref="AG4:AG67" si="17">MIN(B4:E4)</f>
        <v>82.28</v>
      </c>
      <c r="AH4" t="s">
        <v>24</v>
      </c>
      <c r="AI4" t="str">
        <f t="shared" ref="AI4:AI67" si="18">CONCATENATE(AE4,AF4,AG4,AH4)</f>
        <v>new ReactionMove {DateTime = new DateTime(2011, 1, 5), HighLow = HighLow.High, Reaction = 82.28m},</v>
      </c>
    </row>
    <row r="5" spans="1:35" hidden="1" x14ac:dyDescent="0.3">
      <c r="A5" s="1">
        <v>40549</v>
      </c>
      <c r="B5">
        <v>84.41</v>
      </c>
      <c r="C5">
        <v>84.68</v>
      </c>
      <c r="D5">
        <v>83.46</v>
      </c>
      <c r="E5">
        <v>84.25</v>
      </c>
      <c r="F5">
        <v>3528211</v>
      </c>
      <c r="H5" s="1">
        <f t="shared" ref="H5:H68" si="19">IF(SUM(J4:K4)=0,H4,A4)</f>
        <v>40548</v>
      </c>
      <c r="I5" s="1" t="str">
        <f t="shared" si="0"/>
        <v>up</v>
      </c>
      <c r="J5">
        <f>IF(C5&gt;VLOOKUP($H5,$A$2:$F5,3,FALSE),C5,"")</f>
        <v>84.68</v>
      </c>
      <c r="K5" t="str">
        <f>IF(D5&lt;VLOOKUP($H5,$A$2:$F5,4,FALSE),D5,"")</f>
        <v/>
      </c>
      <c r="M5">
        <f t="shared" si="2"/>
        <v>4.0000000000006253E-2</v>
      </c>
      <c r="N5" t="b">
        <f t="shared" ref="N5:N68" si="20">M5&gt;0</f>
        <v>1</v>
      </c>
      <c r="O5" t="b">
        <f t="shared" si="3"/>
        <v>0</v>
      </c>
      <c r="P5" t="b">
        <f t="shared" si="4"/>
        <v>0</v>
      </c>
      <c r="Q5">
        <f t="shared" si="5"/>
        <v>1.1799999999999926</v>
      </c>
      <c r="R5" t="b">
        <f t="shared" ref="R5:R68" si="21">Q5&gt;0</f>
        <v>1</v>
      </c>
      <c r="S5" t="b">
        <f t="shared" si="6"/>
        <v>0</v>
      </c>
      <c r="T5" t="b">
        <f t="shared" si="7"/>
        <v>0</v>
      </c>
      <c r="U5" t="b">
        <f t="shared" si="8"/>
        <v>1</v>
      </c>
      <c r="V5" t="b">
        <f t="shared" si="9"/>
        <v>0</v>
      </c>
      <c r="W5" t="b">
        <f t="shared" si="10"/>
        <v>0</v>
      </c>
      <c r="X5" t="b">
        <f t="shared" si="11"/>
        <v>0</v>
      </c>
      <c r="Y5">
        <f t="shared" si="12"/>
        <v>1</v>
      </c>
      <c r="AA5" t="b">
        <f t="shared" si="1"/>
        <v>0</v>
      </c>
      <c r="AB5" t="b">
        <f t="shared" si="13"/>
        <v>0</v>
      </c>
      <c r="AC5" t="str">
        <f t="shared" si="14"/>
        <v/>
      </c>
      <c r="AD5" t="str">
        <f t="shared" si="15"/>
        <v/>
      </c>
      <c r="AE5" t="s">
        <v>23</v>
      </c>
      <c r="AF5" t="str">
        <f t="shared" si="16"/>
        <v xml:space="preserve">DateTime = new DateTime(2011, 1, 6), HighLow = HighLow.High, Reaction = </v>
      </c>
      <c r="AG5" s="2">
        <f t="shared" si="17"/>
        <v>83.46</v>
      </c>
      <c r="AH5" t="s">
        <v>24</v>
      </c>
      <c r="AI5" t="str">
        <f t="shared" si="18"/>
        <v>new ReactionMove {DateTime = new DateTime(2011, 1, 6), HighLow = HighLow.High, Reaction = 83.46m},</v>
      </c>
    </row>
    <row r="6" spans="1:35" hidden="1" x14ac:dyDescent="0.3">
      <c r="A6" s="1">
        <v>40550</v>
      </c>
      <c r="B6">
        <v>84.42</v>
      </c>
      <c r="C6">
        <v>85.3</v>
      </c>
      <c r="D6">
        <v>83.3</v>
      </c>
      <c r="E6">
        <v>84.34</v>
      </c>
      <c r="F6">
        <v>4061529</v>
      </c>
      <c r="H6" s="1">
        <f t="shared" si="19"/>
        <v>40549</v>
      </c>
      <c r="I6" s="1" t="str">
        <f t="shared" si="0"/>
        <v>up</v>
      </c>
      <c r="J6">
        <f>IF(C6&gt;VLOOKUP($H6,$A$2:$F6,3,FALSE),C6,"")</f>
        <v>85.3</v>
      </c>
      <c r="K6">
        <f>IF(D6&lt;VLOOKUP($H6,$A$2:$F6,4,FALSE),D6,"")</f>
        <v>83.3</v>
      </c>
      <c r="M6">
        <f t="shared" si="2"/>
        <v>0.61999999999999034</v>
      </c>
      <c r="N6" t="b">
        <f t="shared" si="20"/>
        <v>1</v>
      </c>
      <c r="O6" t="b">
        <f t="shared" si="3"/>
        <v>0</v>
      </c>
      <c r="P6" t="b">
        <f t="shared" si="4"/>
        <v>0</v>
      </c>
      <c r="Q6">
        <f t="shared" si="5"/>
        <v>-0.15999999999999659</v>
      </c>
      <c r="R6" t="b">
        <f t="shared" si="21"/>
        <v>0</v>
      </c>
      <c r="S6" t="b">
        <f t="shared" si="6"/>
        <v>1</v>
      </c>
      <c r="T6" t="b">
        <f t="shared" si="7"/>
        <v>0</v>
      </c>
      <c r="U6" t="b">
        <f t="shared" si="8"/>
        <v>0</v>
      </c>
      <c r="V6" t="b">
        <f t="shared" si="9"/>
        <v>0</v>
      </c>
      <c r="W6" t="b">
        <f t="shared" si="10"/>
        <v>0</v>
      </c>
      <c r="X6" t="b">
        <f t="shared" si="11"/>
        <v>1</v>
      </c>
      <c r="Y6">
        <f t="shared" si="12"/>
        <v>1</v>
      </c>
      <c r="AA6" t="b">
        <f t="shared" si="1"/>
        <v>0</v>
      </c>
      <c r="AB6" t="b">
        <f t="shared" si="13"/>
        <v>0</v>
      </c>
      <c r="AC6" t="str">
        <f t="shared" si="14"/>
        <v/>
      </c>
      <c r="AD6" t="str">
        <f t="shared" si="15"/>
        <v/>
      </c>
      <c r="AE6" t="s">
        <v>23</v>
      </c>
      <c r="AF6" t="str">
        <f t="shared" si="16"/>
        <v xml:space="preserve">DateTime = new DateTime(2011, 1, 7), HighLow = HighLow.High, Reaction = </v>
      </c>
      <c r="AG6" s="2">
        <f t="shared" si="17"/>
        <v>83.3</v>
      </c>
      <c r="AH6" t="s">
        <v>24</v>
      </c>
      <c r="AI6" t="str">
        <f t="shared" si="18"/>
        <v>new ReactionMove {DateTime = new DateTime(2011, 1, 7), HighLow = HighLow.High, Reaction = 83.3m},</v>
      </c>
    </row>
    <row r="7" spans="1:35" hidden="1" x14ac:dyDescent="0.3">
      <c r="A7" s="1">
        <v>40553</v>
      </c>
      <c r="B7">
        <v>84.69</v>
      </c>
      <c r="C7">
        <v>85.3</v>
      </c>
      <c r="D7">
        <v>83.65</v>
      </c>
      <c r="E7">
        <v>84.58</v>
      </c>
      <c r="F7">
        <v>2958568</v>
      </c>
      <c r="H7" s="1">
        <f t="shared" si="19"/>
        <v>40550</v>
      </c>
      <c r="I7" s="1" t="str">
        <f t="shared" si="0"/>
        <v>up</v>
      </c>
      <c r="J7" t="str">
        <f>IF(C7&gt;VLOOKUP($H7,$A$2:$F7,3,FALSE),C7,"")</f>
        <v/>
      </c>
      <c r="K7" t="str">
        <f>IF(D7&lt;VLOOKUP($H7,$A$2:$F7,4,FALSE),D7,"")</f>
        <v/>
      </c>
      <c r="M7">
        <f t="shared" si="2"/>
        <v>0</v>
      </c>
      <c r="N7" t="b">
        <f t="shared" si="20"/>
        <v>0</v>
      </c>
      <c r="O7" t="b">
        <f t="shared" si="3"/>
        <v>0</v>
      </c>
      <c r="P7" t="b">
        <f t="shared" si="4"/>
        <v>1</v>
      </c>
      <c r="Q7">
        <f t="shared" si="5"/>
        <v>0.35000000000000853</v>
      </c>
      <c r="R7" t="b">
        <f t="shared" si="21"/>
        <v>1</v>
      </c>
      <c r="S7" t="b">
        <f t="shared" si="6"/>
        <v>0</v>
      </c>
      <c r="T7" t="b">
        <f t="shared" si="7"/>
        <v>0</v>
      </c>
      <c r="U7" t="b">
        <f t="shared" si="8"/>
        <v>0</v>
      </c>
      <c r="V7" t="b">
        <f t="shared" si="9"/>
        <v>0</v>
      </c>
      <c r="W7" t="b">
        <f t="shared" si="10"/>
        <v>1</v>
      </c>
      <c r="X7" t="b">
        <f t="shared" si="11"/>
        <v>0</v>
      </c>
      <c r="Y7">
        <f t="shared" si="12"/>
        <v>1</v>
      </c>
      <c r="AA7" t="b">
        <f t="shared" si="1"/>
        <v>0</v>
      </c>
      <c r="AB7" t="b">
        <f t="shared" si="13"/>
        <v>0</v>
      </c>
      <c r="AC7" t="str">
        <f t="shared" si="14"/>
        <v/>
      </c>
      <c r="AD7" t="str">
        <f t="shared" si="15"/>
        <v/>
      </c>
      <c r="AE7" t="s">
        <v>23</v>
      </c>
      <c r="AF7" t="str">
        <f t="shared" si="16"/>
        <v xml:space="preserve">DateTime = new DateTime(2011, 1, 10), HighLow = HighLow.High, Reaction = </v>
      </c>
      <c r="AG7" s="2">
        <f t="shared" si="17"/>
        <v>83.65</v>
      </c>
      <c r="AH7" t="s">
        <v>24</v>
      </c>
      <c r="AI7" t="str">
        <f t="shared" si="18"/>
        <v>new ReactionMove {DateTime = new DateTime(2011, 1, 10), HighLow = HighLow.High, Reaction = 83.65m},</v>
      </c>
    </row>
    <row r="8" spans="1:35" hidden="1" x14ac:dyDescent="0.3">
      <c r="A8" s="1">
        <v>40554</v>
      </c>
      <c r="B8">
        <v>85.19</v>
      </c>
      <c r="C8">
        <v>86.65</v>
      </c>
      <c r="D8">
        <v>85.19</v>
      </c>
      <c r="E8">
        <v>85.66</v>
      </c>
      <c r="F8">
        <v>3357624</v>
      </c>
      <c r="H8" s="1">
        <f t="shared" si="19"/>
        <v>40550</v>
      </c>
      <c r="I8" s="1" t="str">
        <f t="shared" si="0"/>
        <v>up</v>
      </c>
      <c r="J8">
        <f>IF(C8&gt;VLOOKUP($H8,$A$2:$F8,3,FALSE),C8,"")</f>
        <v>86.65</v>
      </c>
      <c r="K8" t="str">
        <f>IF(D8&lt;VLOOKUP($H8,$A$2:$F8,4,FALSE),D8,"")</f>
        <v/>
      </c>
      <c r="M8">
        <f t="shared" si="2"/>
        <v>1.3500000000000085</v>
      </c>
      <c r="N8" t="b">
        <f t="shared" si="20"/>
        <v>1</v>
      </c>
      <c r="O8" t="b">
        <f t="shared" si="3"/>
        <v>0</v>
      </c>
      <c r="P8" t="b">
        <f t="shared" si="4"/>
        <v>0</v>
      </c>
      <c r="Q8">
        <f t="shared" si="5"/>
        <v>1.539999999999992</v>
      </c>
      <c r="R8" t="b">
        <f t="shared" si="21"/>
        <v>1</v>
      </c>
      <c r="S8" t="b">
        <f t="shared" si="6"/>
        <v>0</v>
      </c>
      <c r="T8" t="b">
        <f t="shared" si="7"/>
        <v>0</v>
      </c>
      <c r="U8" t="b">
        <f t="shared" ref="U8:U17" si="22">AND(N8,R8)</f>
        <v>1</v>
      </c>
      <c r="V8" t="b">
        <f t="shared" ref="V8:V17" si="23">AND(O8,S8)</f>
        <v>0</v>
      </c>
      <c r="W8" t="b">
        <f t="shared" si="10"/>
        <v>0</v>
      </c>
      <c r="X8" t="b">
        <f t="shared" ref="X8:X17" si="24">AND(N8,S8)</f>
        <v>0</v>
      </c>
      <c r="Y8">
        <f t="shared" si="12"/>
        <v>1</v>
      </c>
      <c r="AA8" t="b">
        <f t="shared" si="1"/>
        <v>0</v>
      </c>
      <c r="AB8" t="b">
        <f t="shared" si="13"/>
        <v>0</v>
      </c>
      <c r="AC8" t="str">
        <f t="shared" si="14"/>
        <v/>
      </c>
      <c r="AD8" t="str">
        <f t="shared" si="15"/>
        <v/>
      </c>
      <c r="AE8" t="s">
        <v>23</v>
      </c>
      <c r="AF8" t="str">
        <f t="shared" si="16"/>
        <v xml:space="preserve">DateTime = new DateTime(2011, 1, 11), HighLow = HighLow.High, Reaction = </v>
      </c>
      <c r="AG8" s="2">
        <f t="shared" si="17"/>
        <v>85.19</v>
      </c>
      <c r="AH8" t="s">
        <v>24</v>
      </c>
      <c r="AI8" t="str">
        <f t="shared" si="18"/>
        <v>new ReactionMove {DateTime = new DateTime(2011, 1, 11), HighLow = HighLow.High, Reaction = 85.19m},</v>
      </c>
    </row>
    <row r="9" spans="1:35" hidden="1" x14ac:dyDescent="0.3">
      <c r="A9" s="1">
        <v>40555</v>
      </c>
      <c r="B9">
        <v>86.56</v>
      </c>
      <c r="C9">
        <v>87.74</v>
      </c>
      <c r="D9">
        <v>86.54</v>
      </c>
      <c r="E9">
        <v>87.45</v>
      </c>
      <c r="F9">
        <v>3283946</v>
      </c>
      <c r="H9" s="1">
        <f t="shared" si="19"/>
        <v>40554</v>
      </c>
      <c r="I9" s="1" t="str">
        <f t="shared" si="0"/>
        <v>up</v>
      </c>
      <c r="J9">
        <f>IF(C9&gt;VLOOKUP($H9,$A$2:$F9,3,FALSE),C9,"")</f>
        <v>87.74</v>
      </c>
      <c r="K9" t="str">
        <f>IF(D9&lt;VLOOKUP($H9,$A$2:$F9,4,FALSE),D9,"")</f>
        <v/>
      </c>
      <c r="M9">
        <f t="shared" si="2"/>
        <v>1.0899999999999892</v>
      </c>
      <c r="N9" t="b">
        <f t="shared" si="20"/>
        <v>1</v>
      </c>
      <c r="O9" t="b">
        <f t="shared" si="3"/>
        <v>0</v>
      </c>
      <c r="P9" t="b">
        <f t="shared" si="4"/>
        <v>0</v>
      </c>
      <c r="Q9">
        <f t="shared" si="5"/>
        <v>1.3500000000000085</v>
      </c>
      <c r="R9" t="b">
        <f t="shared" si="21"/>
        <v>1</v>
      </c>
      <c r="S9" t="b">
        <f t="shared" si="6"/>
        <v>0</v>
      </c>
      <c r="T9" t="b">
        <f t="shared" si="7"/>
        <v>0</v>
      </c>
      <c r="U9" t="b">
        <f t="shared" si="22"/>
        <v>1</v>
      </c>
      <c r="V9" t="b">
        <f t="shared" si="23"/>
        <v>0</v>
      </c>
      <c r="W9" t="b">
        <f t="shared" si="10"/>
        <v>0</v>
      </c>
      <c r="X9" t="b">
        <f t="shared" si="24"/>
        <v>0</v>
      </c>
      <c r="Y9">
        <f t="shared" si="12"/>
        <v>1</v>
      </c>
      <c r="AA9" t="b">
        <f t="shared" si="1"/>
        <v>0</v>
      </c>
      <c r="AB9" t="b">
        <f t="shared" si="13"/>
        <v>0</v>
      </c>
      <c r="AC9" t="str">
        <f t="shared" si="14"/>
        <v/>
      </c>
      <c r="AD9" t="str">
        <f t="shared" si="15"/>
        <v/>
      </c>
      <c r="AE9" t="s">
        <v>23</v>
      </c>
      <c r="AF9" t="str">
        <f t="shared" si="16"/>
        <v xml:space="preserve">DateTime = new DateTime(2011, 1, 12), HighLow = HighLow.High, Reaction = </v>
      </c>
      <c r="AG9" s="2">
        <f t="shared" si="17"/>
        <v>86.54</v>
      </c>
      <c r="AH9" t="s">
        <v>24</v>
      </c>
      <c r="AI9" t="str">
        <f t="shared" si="18"/>
        <v>new ReactionMove {DateTime = new DateTime(2011, 1, 12), HighLow = HighLow.High, Reaction = 86.54m},</v>
      </c>
    </row>
    <row r="10" spans="1:35" x14ac:dyDescent="0.3">
      <c r="A10" s="1">
        <v>40556</v>
      </c>
      <c r="B10">
        <v>89.24</v>
      </c>
      <c r="C10">
        <v>89.97</v>
      </c>
      <c r="D10">
        <v>88.75</v>
      </c>
      <c r="E10">
        <v>89.47</v>
      </c>
      <c r="F10">
        <v>6106721</v>
      </c>
      <c r="H10" s="1">
        <f t="shared" si="19"/>
        <v>40555</v>
      </c>
      <c r="I10" s="1" t="str">
        <f t="shared" si="0"/>
        <v>up</v>
      </c>
      <c r="J10">
        <f>IF(C10&gt;VLOOKUP($H10,$A$2:$F10,3,FALSE),C10,"")</f>
        <v>89.97</v>
      </c>
      <c r="K10" t="str">
        <f>IF(D10&lt;VLOOKUP($H10,$A$2:$F10,4,FALSE),D10,"")</f>
        <v/>
      </c>
      <c r="M10">
        <f t="shared" si="2"/>
        <v>2.230000000000004</v>
      </c>
      <c r="N10" t="b">
        <f t="shared" si="20"/>
        <v>1</v>
      </c>
      <c r="O10" t="b">
        <f t="shared" si="3"/>
        <v>0</v>
      </c>
      <c r="P10" t="b">
        <f t="shared" si="4"/>
        <v>0</v>
      </c>
      <c r="Q10">
        <f t="shared" si="5"/>
        <v>2.2099999999999937</v>
      </c>
      <c r="R10" t="b">
        <f t="shared" si="21"/>
        <v>1</v>
      </c>
      <c r="S10" t="b">
        <f t="shared" si="6"/>
        <v>0</v>
      </c>
      <c r="T10" t="b">
        <f t="shared" si="7"/>
        <v>0</v>
      </c>
      <c r="U10" t="b">
        <f t="shared" si="22"/>
        <v>1</v>
      </c>
      <c r="V10" t="b">
        <f t="shared" si="23"/>
        <v>0</v>
      </c>
      <c r="W10" t="b">
        <f t="shared" si="10"/>
        <v>0</v>
      </c>
      <c r="X10" t="b">
        <f t="shared" si="24"/>
        <v>0</v>
      </c>
      <c r="Y10">
        <f t="shared" si="12"/>
        <v>1</v>
      </c>
      <c r="AA10" t="b">
        <f t="shared" si="1"/>
        <v>1</v>
      </c>
      <c r="AB10" t="b">
        <f t="shared" si="13"/>
        <v>0</v>
      </c>
      <c r="AC10" t="b">
        <f t="shared" si="14"/>
        <v>1</v>
      </c>
      <c r="AD10" t="str">
        <f t="shared" si="15"/>
        <v/>
      </c>
      <c r="AE10" t="s">
        <v>23</v>
      </c>
      <c r="AF10" t="str">
        <f t="shared" si="16"/>
        <v xml:space="preserve">DateTime = new DateTime(2011, 1, 13), HighLow = HighLow.High, Reaction = </v>
      </c>
      <c r="AG10" s="2">
        <f>MAX(B10:E10)</f>
        <v>89.97</v>
      </c>
      <c r="AH10" t="s">
        <v>24</v>
      </c>
      <c r="AI10" t="str">
        <f t="shared" si="18"/>
        <v>new ReactionMove {DateTime = new DateTime(2011, 1, 13), HighLow = HighLow.High, Reaction = 89.97m},</v>
      </c>
    </row>
    <row r="11" spans="1:35" hidden="1" x14ac:dyDescent="0.3">
      <c r="A11" s="1">
        <v>40557</v>
      </c>
      <c r="B11">
        <v>89.52</v>
      </c>
      <c r="C11">
        <v>89.52</v>
      </c>
      <c r="D11">
        <v>89.52</v>
      </c>
      <c r="E11">
        <v>89.52</v>
      </c>
      <c r="F11">
        <v>0</v>
      </c>
      <c r="H11" s="1">
        <f t="shared" si="19"/>
        <v>40556</v>
      </c>
      <c r="I11" s="1" t="str">
        <f t="shared" si="0"/>
        <v>up</v>
      </c>
      <c r="J11" t="str">
        <f>IF(C11&gt;VLOOKUP($H11,$A$2:$F11,3,FALSE),C11,"")</f>
        <v/>
      </c>
      <c r="K11" t="str">
        <f>IF(D11&lt;VLOOKUP($H11,$A$2:$F11,4,FALSE),D11,"")</f>
        <v/>
      </c>
      <c r="M11">
        <f t="shared" si="2"/>
        <v>-0.45000000000000284</v>
      </c>
      <c r="N11" t="b">
        <f t="shared" si="20"/>
        <v>0</v>
      </c>
      <c r="O11" t="b">
        <f t="shared" si="3"/>
        <v>1</v>
      </c>
      <c r="P11" t="b">
        <f t="shared" si="4"/>
        <v>0</v>
      </c>
      <c r="Q11">
        <f t="shared" si="5"/>
        <v>0.76999999999999602</v>
      </c>
      <c r="R11" t="b">
        <f t="shared" si="21"/>
        <v>1</v>
      </c>
      <c r="S11" t="b">
        <f t="shared" si="6"/>
        <v>0</v>
      </c>
      <c r="T11" t="b">
        <f t="shared" si="7"/>
        <v>0</v>
      </c>
      <c r="U11" t="b">
        <f t="shared" si="22"/>
        <v>0</v>
      </c>
      <c r="V11" t="b">
        <f t="shared" si="23"/>
        <v>0</v>
      </c>
      <c r="W11" t="b">
        <f t="shared" si="10"/>
        <v>1</v>
      </c>
      <c r="X11" t="b">
        <f t="shared" si="24"/>
        <v>0</v>
      </c>
      <c r="Y11">
        <f t="shared" si="12"/>
        <v>1</v>
      </c>
      <c r="AA11" t="b">
        <f t="shared" si="1"/>
        <v>0</v>
      </c>
      <c r="AB11" t="b">
        <f t="shared" si="13"/>
        <v>0</v>
      </c>
      <c r="AC11" t="str">
        <f t="shared" si="14"/>
        <v/>
      </c>
      <c r="AD11" t="str">
        <f t="shared" si="15"/>
        <v/>
      </c>
      <c r="AE11" t="s">
        <v>23</v>
      </c>
      <c r="AF11" t="str">
        <f t="shared" si="16"/>
        <v xml:space="preserve">DateTime = new DateTime(2011, 1, 14), HighLow = HighLow.High, Reaction = </v>
      </c>
      <c r="AG11" s="2">
        <f t="shared" si="17"/>
        <v>89.52</v>
      </c>
      <c r="AH11" t="s">
        <v>24</v>
      </c>
      <c r="AI11" t="str">
        <f t="shared" si="18"/>
        <v>new ReactionMove {DateTime = new DateTime(2011, 1, 14), HighLow = HighLow.High, Reaction = 89.52m},</v>
      </c>
    </row>
    <row r="12" spans="1:35" x14ac:dyDescent="0.3">
      <c r="A12" s="1">
        <v>40561</v>
      </c>
      <c r="B12">
        <v>89.69</v>
      </c>
      <c r="C12">
        <v>91.63</v>
      </c>
      <c r="D12">
        <v>89.69</v>
      </c>
      <c r="E12">
        <v>90.6</v>
      </c>
      <c r="F12">
        <v>4488671</v>
      </c>
      <c r="H12" s="1">
        <f t="shared" si="19"/>
        <v>40556</v>
      </c>
      <c r="I12" s="1" t="str">
        <f t="shared" si="0"/>
        <v>up</v>
      </c>
      <c r="J12">
        <f>IF(C12&gt;VLOOKUP($H12,$A$2:$F12,3,FALSE),C12,"")</f>
        <v>91.63</v>
      </c>
      <c r="K12" t="str">
        <f>IF(D12&lt;VLOOKUP($H12,$A$2:$F12,4,FALSE),D12,"")</f>
        <v/>
      </c>
      <c r="M12">
        <f t="shared" si="2"/>
        <v>2.1099999999999994</v>
      </c>
      <c r="N12" t="b">
        <f t="shared" si="20"/>
        <v>1</v>
      </c>
      <c r="O12" t="b">
        <f t="shared" si="3"/>
        <v>0</v>
      </c>
      <c r="P12" t="b">
        <f t="shared" si="4"/>
        <v>0</v>
      </c>
      <c r="Q12">
        <f t="shared" si="5"/>
        <v>0.17000000000000171</v>
      </c>
      <c r="R12" t="b">
        <f t="shared" si="21"/>
        <v>1</v>
      </c>
      <c r="S12" t="b">
        <f t="shared" si="6"/>
        <v>0</v>
      </c>
      <c r="T12" t="b">
        <f t="shared" si="7"/>
        <v>0</v>
      </c>
      <c r="U12" t="b">
        <f t="shared" si="22"/>
        <v>1</v>
      </c>
      <c r="V12" t="b">
        <f t="shared" si="23"/>
        <v>0</v>
      </c>
      <c r="W12" t="b">
        <f t="shared" si="10"/>
        <v>0</v>
      </c>
      <c r="X12" t="b">
        <f t="shared" si="24"/>
        <v>0</v>
      </c>
      <c r="Y12">
        <f t="shared" si="12"/>
        <v>1</v>
      </c>
      <c r="AA12" t="b">
        <f t="shared" si="1"/>
        <v>1</v>
      </c>
      <c r="AB12" t="b">
        <f t="shared" si="13"/>
        <v>0</v>
      </c>
      <c r="AC12" t="b">
        <f t="shared" si="14"/>
        <v>1</v>
      </c>
      <c r="AD12" t="str">
        <f t="shared" si="15"/>
        <v/>
      </c>
      <c r="AE12" t="s">
        <v>23</v>
      </c>
      <c r="AF12" t="str">
        <f t="shared" si="16"/>
        <v xml:space="preserve">DateTime = new DateTime(2011, 1, 18), HighLow = HighLow.High, Reaction = </v>
      </c>
      <c r="AG12" s="2">
        <f>MAX(B12:E12)</f>
        <v>91.63</v>
      </c>
      <c r="AH12" t="s">
        <v>24</v>
      </c>
      <c r="AI12" t="str">
        <f t="shared" si="18"/>
        <v>new ReactionMove {DateTime = new DateTime(2011, 1, 18), HighLow = HighLow.High, Reaction = 91.63m},</v>
      </c>
    </row>
    <row r="13" spans="1:35" hidden="1" x14ac:dyDescent="0.3">
      <c r="A13" s="1">
        <v>40562</v>
      </c>
      <c r="B13">
        <v>90.5</v>
      </c>
      <c r="C13">
        <v>91.28</v>
      </c>
      <c r="D13">
        <v>88.78</v>
      </c>
      <c r="E13">
        <v>89.4</v>
      </c>
      <c r="F13">
        <v>4854038</v>
      </c>
      <c r="H13" s="1">
        <f t="shared" si="19"/>
        <v>40561</v>
      </c>
      <c r="I13" s="1" t="str">
        <f t="shared" si="0"/>
        <v>down</v>
      </c>
      <c r="J13" t="str">
        <f>IF(C13&gt;VLOOKUP($H13,$A$2:$F13,3,FALSE),C13,"")</f>
        <v/>
      </c>
      <c r="K13">
        <f>IF(D13&lt;VLOOKUP($H13,$A$2:$F13,4,FALSE),D13,"")</f>
        <v>88.78</v>
      </c>
      <c r="M13">
        <f t="shared" si="2"/>
        <v>-0.34999999999999432</v>
      </c>
      <c r="N13" t="b">
        <f t="shared" si="20"/>
        <v>0</v>
      </c>
      <c r="O13" t="b">
        <f t="shared" si="3"/>
        <v>1</v>
      </c>
      <c r="P13" t="b">
        <f t="shared" si="4"/>
        <v>0</v>
      </c>
      <c r="Q13">
        <f t="shared" si="5"/>
        <v>-0.90999999999999659</v>
      </c>
      <c r="R13" t="b">
        <f t="shared" si="21"/>
        <v>0</v>
      </c>
      <c r="S13" t="b">
        <f t="shared" si="6"/>
        <v>1</v>
      </c>
      <c r="T13" t="b">
        <f t="shared" si="7"/>
        <v>0</v>
      </c>
      <c r="U13" t="b">
        <f t="shared" si="22"/>
        <v>0</v>
      </c>
      <c r="V13" t="b">
        <f t="shared" si="23"/>
        <v>1</v>
      </c>
      <c r="W13" t="b">
        <f t="shared" si="10"/>
        <v>0</v>
      </c>
      <c r="X13" t="b">
        <f t="shared" si="24"/>
        <v>0</v>
      </c>
      <c r="Y13">
        <f t="shared" si="12"/>
        <v>1</v>
      </c>
      <c r="AA13" t="b">
        <f t="shared" si="1"/>
        <v>0</v>
      </c>
      <c r="AB13" t="b">
        <f t="shared" si="13"/>
        <v>0</v>
      </c>
      <c r="AC13" t="str">
        <f t="shared" si="14"/>
        <v/>
      </c>
      <c r="AD13" t="str">
        <f t="shared" si="15"/>
        <v/>
      </c>
      <c r="AE13" t="s">
        <v>23</v>
      </c>
      <c r="AF13" t="str">
        <f t="shared" si="16"/>
        <v xml:space="preserve">DateTime = new DateTime(2011, 1, 19), HighLow = HighLow.High, Reaction = </v>
      </c>
      <c r="AG13" s="2">
        <f t="shared" si="17"/>
        <v>88.78</v>
      </c>
      <c r="AH13" t="s">
        <v>24</v>
      </c>
      <c r="AI13" t="str">
        <f t="shared" si="18"/>
        <v>new ReactionMove {DateTime = new DateTime(2011, 1, 19), HighLow = HighLow.High, Reaction = 88.78m},</v>
      </c>
    </row>
    <row r="14" spans="1:35" hidden="1" x14ac:dyDescent="0.3">
      <c r="A14" s="1">
        <v>40563</v>
      </c>
      <c r="B14">
        <v>89.03</v>
      </c>
      <c r="C14">
        <v>90</v>
      </c>
      <c r="D14">
        <v>86.89</v>
      </c>
      <c r="E14">
        <v>89.26</v>
      </c>
      <c r="F14">
        <v>4193302</v>
      </c>
      <c r="H14" s="1">
        <f t="shared" si="19"/>
        <v>40562</v>
      </c>
      <c r="I14" s="1" t="str">
        <f>IF(J14&lt;&gt;"","up",IF(K14&lt;&gt;"","down",I13))</f>
        <v>down</v>
      </c>
      <c r="J14" t="str">
        <f>IF(C14&gt;VLOOKUP($H14,$A$2:$F14,3,FALSE),C14,"")</f>
        <v/>
      </c>
      <c r="K14">
        <f>IF(D14&lt;VLOOKUP($H14,$A$2:$F14,4,FALSE),D14,"")</f>
        <v>86.89</v>
      </c>
      <c r="M14">
        <f t="shared" si="2"/>
        <v>-1.2800000000000011</v>
      </c>
      <c r="N14" t="b">
        <f t="shared" si="20"/>
        <v>0</v>
      </c>
      <c r="O14" t="b">
        <f t="shared" si="3"/>
        <v>1</v>
      </c>
      <c r="P14" t="b">
        <f t="shared" si="4"/>
        <v>0</v>
      </c>
      <c r="Q14">
        <f t="shared" si="5"/>
        <v>-1.8900000000000006</v>
      </c>
      <c r="R14" t="b">
        <f t="shared" si="21"/>
        <v>0</v>
      </c>
      <c r="S14" t="b">
        <f t="shared" si="6"/>
        <v>1</v>
      </c>
      <c r="T14" t="b">
        <f t="shared" si="7"/>
        <v>0</v>
      </c>
      <c r="U14" t="b">
        <f t="shared" si="22"/>
        <v>0</v>
      </c>
      <c r="V14" t="b">
        <f t="shared" si="23"/>
        <v>1</v>
      </c>
      <c r="W14" t="b">
        <f t="shared" si="10"/>
        <v>0</v>
      </c>
      <c r="X14" t="b">
        <f t="shared" si="24"/>
        <v>0</v>
      </c>
      <c r="Y14">
        <f t="shared" si="12"/>
        <v>1</v>
      </c>
      <c r="AA14" t="b">
        <f t="shared" si="1"/>
        <v>0</v>
      </c>
      <c r="AB14" t="b">
        <f t="shared" si="13"/>
        <v>1</v>
      </c>
      <c r="AC14" t="str">
        <f t="shared" si="14"/>
        <v/>
      </c>
      <c r="AD14" t="b">
        <f t="shared" si="15"/>
        <v>1</v>
      </c>
      <c r="AE14" t="s">
        <v>23</v>
      </c>
      <c r="AF14" t="str">
        <f>"DateTime = new DateTime("&amp;YEAR(A14)&amp;", "&amp;MONTH(A14)&amp;", "&amp;DAY(A14)&amp;"), HighLow = HighLow.Low, Reaction = "</f>
        <v xml:space="preserve">DateTime = new DateTime(2011, 1, 20), HighLow = HighLow.Low, Reaction = </v>
      </c>
      <c r="AG14" s="2">
        <f t="shared" si="17"/>
        <v>86.89</v>
      </c>
      <c r="AH14" t="s">
        <v>24</v>
      </c>
      <c r="AI14" t="str">
        <f t="shared" si="18"/>
        <v>new ReactionMove {DateTime = new DateTime(2011, 1, 20), HighLow = HighLow.Low, Reaction = 86.89m},</v>
      </c>
    </row>
    <row r="15" spans="1:35" x14ac:dyDescent="0.3">
      <c r="A15" s="1">
        <v>40564</v>
      </c>
      <c r="B15">
        <v>90.38</v>
      </c>
      <c r="C15">
        <v>90.64</v>
      </c>
      <c r="D15">
        <v>88.64</v>
      </c>
      <c r="E15">
        <v>89.24</v>
      </c>
      <c r="F15">
        <v>3258261</v>
      </c>
      <c r="H15" s="1">
        <f t="shared" si="19"/>
        <v>40563</v>
      </c>
      <c r="I15" s="1" t="str">
        <f t="shared" ref="I15:I78" si="25">IF(J15&lt;&gt;"","up",IF(K15&lt;&gt;"","down",I14))</f>
        <v>up</v>
      </c>
      <c r="J15">
        <f>IF(C15&gt;VLOOKUP($H15,$A$2:$F15,3,FALSE),C15,"")</f>
        <v>90.64</v>
      </c>
      <c r="K15" t="str">
        <f>IF(D15&lt;VLOOKUP($H15,$A$2:$F15,4,FALSE),D15,"")</f>
        <v/>
      </c>
      <c r="M15">
        <f t="shared" si="2"/>
        <v>0.64000000000000057</v>
      </c>
      <c r="N15" t="b">
        <f t="shared" si="20"/>
        <v>1</v>
      </c>
      <c r="O15" t="b">
        <f t="shared" si="3"/>
        <v>0</v>
      </c>
      <c r="P15" t="b">
        <f t="shared" si="4"/>
        <v>0</v>
      </c>
      <c r="Q15">
        <f t="shared" si="5"/>
        <v>1.75</v>
      </c>
      <c r="R15" t="b">
        <f t="shared" si="21"/>
        <v>1</v>
      </c>
      <c r="S15" t="b">
        <f t="shared" si="6"/>
        <v>0</v>
      </c>
      <c r="T15" t="b">
        <f t="shared" si="7"/>
        <v>0</v>
      </c>
      <c r="U15" t="b">
        <f t="shared" si="22"/>
        <v>1</v>
      </c>
      <c r="V15" t="b">
        <f t="shared" si="23"/>
        <v>0</v>
      </c>
      <c r="W15" t="b">
        <f t="shared" si="10"/>
        <v>0</v>
      </c>
      <c r="X15" t="b">
        <f t="shared" si="24"/>
        <v>0</v>
      </c>
      <c r="Y15">
        <f t="shared" si="12"/>
        <v>1</v>
      </c>
      <c r="AA15" t="b">
        <f>AND(U15,NOT(U16),NOT(X16))</f>
        <v>1</v>
      </c>
      <c r="AB15" t="b">
        <f t="shared" si="13"/>
        <v>0</v>
      </c>
      <c r="AC15" t="b">
        <f t="shared" si="14"/>
        <v>1</v>
      </c>
      <c r="AD15" t="str">
        <f t="shared" si="15"/>
        <v/>
      </c>
      <c r="AE15" t="s">
        <v>23</v>
      </c>
      <c r="AF15" t="str">
        <f t="shared" si="16"/>
        <v xml:space="preserve">DateTime = new DateTime(2011, 1, 21), HighLow = HighLow.High, Reaction = </v>
      </c>
      <c r="AG15" s="2">
        <f>MAX(B15:E15)</f>
        <v>90.64</v>
      </c>
      <c r="AH15" t="s">
        <v>24</v>
      </c>
      <c r="AI15" t="str">
        <f t="shared" si="18"/>
        <v>new ReactionMove {DateTime = new DateTime(2011, 1, 21), HighLow = HighLow.High, Reaction = 90.64m},</v>
      </c>
    </row>
    <row r="16" spans="1:35" hidden="1" x14ac:dyDescent="0.3">
      <c r="A16" s="1">
        <v>40567</v>
      </c>
      <c r="B16">
        <v>89.47</v>
      </c>
      <c r="C16">
        <v>90.42</v>
      </c>
      <c r="D16">
        <v>88.91</v>
      </c>
      <c r="E16">
        <v>90.12</v>
      </c>
      <c r="F16">
        <v>2422919</v>
      </c>
      <c r="H16" s="1">
        <f t="shared" si="19"/>
        <v>40564</v>
      </c>
      <c r="I16" s="1" t="str">
        <f t="shared" si="25"/>
        <v>up</v>
      </c>
      <c r="J16" t="str">
        <f>IF(C16&gt;VLOOKUP($H16,$A$2:$F16,3,FALSE),C16,"")</f>
        <v/>
      </c>
      <c r="K16" t="str">
        <f>IF(D16&lt;VLOOKUP($H16,$A$2:$F16,4,FALSE),D16,"")</f>
        <v/>
      </c>
      <c r="M16">
        <f t="shared" si="2"/>
        <v>-0.21999999999999886</v>
      </c>
      <c r="N16" t="b">
        <f t="shared" si="20"/>
        <v>0</v>
      </c>
      <c r="O16" t="b">
        <f t="shared" si="3"/>
        <v>1</v>
      </c>
      <c r="P16" t="b">
        <f t="shared" si="4"/>
        <v>0</v>
      </c>
      <c r="Q16">
        <f t="shared" si="5"/>
        <v>0.26999999999999602</v>
      </c>
      <c r="R16" t="b">
        <f t="shared" si="21"/>
        <v>1</v>
      </c>
      <c r="S16" t="b">
        <f t="shared" si="6"/>
        <v>0</v>
      </c>
      <c r="T16" t="b">
        <f t="shared" si="7"/>
        <v>0</v>
      </c>
      <c r="U16" t="b">
        <f t="shared" si="22"/>
        <v>0</v>
      </c>
      <c r="V16" t="b">
        <f t="shared" si="23"/>
        <v>0</v>
      </c>
      <c r="W16" t="b">
        <f t="shared" si="10"/>
        <v>1</v>
      </c>
      <c r="X16" t="b">
        <f t="shared" si="24"/>
        <v>0</v>
      </c>
      <c r="Y16">
        <f t="shared" si="12"/>
        <v>1</v>
      </c>
      <c r="AA16" t="b">
        <f t="shared" ref="AA16:AA79" si="26">AND(U16,NOT(U17),NOT(X17))</f>
        <v>0</v>
      </c>
      <c r="AB16" t="b">
        <f t="shared" si="13"/>
        <v>0</v>
      </c>
      <c r="AC16" t="str">
        <f t="shared" si="14"/>
        <v/>
      </c>
      <c r="AD16" t="str">
        <f t="shared" si="15"/>
        <v/>
      </c>
      <c r="AE16" t="s">
        <v>23</v>
      </c>
      <c r="AF16" t="str">
        <f t="shared" si="16"/>
        <v xml:space="preserve">DateTime = new DateTime(2011, 1, 24), HighLow = HighLow.High, Reaction = </v>
      </c>
      <c r="AG16" s="2">
        <f t="shared" si="17"/>
        <v>88.91</v>
      </c>
      <c r="AH16" t="s">
        <v>24</v>
      </c>
      <c r="AI16" t="str">
        <f t="shared" si="18"/>
        <v>new ReactionMove {DateTime = new DateTime(2011, 1, 24), HighLow = HighLow.High, Reaction = 88.91m},</v>
      </c>
    </row>
    <row r="17" spans="1:35" hidden="1" x14ac:dyDescent="0.3">
      <c r="A17" s="1">
        <v>40568</v>
      </c>
      <c r="B17">
        <v>89.56</v>
      </c>
      <c r="C17">
        <v>90.24</v>
      </c>
      <c r="D17">
        <v>88.24</v>
      </c>
      <c r="E17">
        <v>89.39</v>
      </c>
      <c r="F17">
        <v>3156550</v>
      </c>
      <c r="H17" s="1">
        <f t="shared" si="19"/>
        <v>40564</v>
      </c>
      <c r="I17" s="1" t="str">
        <f t="shared" si="25"/>
        <v>down</v>
      </c>
      <c r="J17" t="str">
        <f>IF(C17&gt;VLOOKUP($H17,$A$2:$F17,3,FALSE),C17,"")</f>
        <v/>
      </c>
      <c r="K17">
        <f>IF(D17&lt;VLOOKUP($H17,$A$2:$F17,4,FALSE),D17,"")</f>
        <v>88.24</v>
      </c>
      <c r="M17">
        <f t="shared" si="2"/>
        <v>-0.18000000000000682</v>
      </c>
      <c r="N17" t="b">
        <f t="shared" si="20"/>
        <v>0</v>
      </c>
      <c r="O17" t="b">
        <f t="shared" si="3"/>
        <v>1</v>
      </c>
      <c r="P17" t="b">
        <f t="shared" si="4"/>
        <v>0</v>
      </c>
      <c r="Q17">
        <f t="shared" si="5"/>
        <v>-0.67000000000000171</v>
      </c>
      <c r="R17" t="b">
        <f t="shared" si="21"/>
        <v>0</v>
      </c>
      <c r="S17" t="b">
        <f t="shared" si="6"/>
        <v>1</v>
      </c>
      <c r="T17" t="b">
        <f t="shared" si="7"/>
        <v>0</v>
      </c>
      <c r="U17" t="b">
        <f t="shared" si="22"/>
        <v>0</v>
      </c>
      <c r="V17" t="b">
        <f t="shared" si="23"/>
        <v>1</v>
      </c>
      <c r="W17" t="b">
        <f t="shared" si="10"/>
        <v>0</v>
      </c>
      <c r="X17" t="b">
        <f t="shared" si="24"/>
        <v>0</v>
      </c>
      <c r="Y17">
        <f t="shared" si="12"/>
        <v>1</v>
      </c>
      <c r="AA17" t="b">
        <f t="shared" si="26"/>
        <v>0</v>
      </c>
      <c r="AB17" t="b">
        <f t="shared" si="13"/>
        <v>1</v>
      </c>
      <c r="AC17" t="str">
        <f t="shared" ref="AC17:AC80" si="27">IF(AA17,AA17,"")</f>
        <v/>
      </c>
      <c r="AD17" t="b">
        <f t="shared" ref="AD17:AD80" si="28">IF(AB17,AB17,"")</f>
        <v>1</v>
      </c>
      <c r="AE17" t="s">
        <v>23</v>
      </c>
      <c r="AF17" t="str">
        <f>"DateTime = new DateTime("&amp;YEAR(A17)&amp;", "&amp;MONTH(A17)&amp;", "&amp;DAY(A17)&amp;"), HighLow = HighLow.Low, Reaction = "</f>
        <v xml:space="preserve">DateTime = new DateTime(2011, 1, 25), HighLow = HighLow.Low, Reaction = </v>
      </c>
      <c r="AG17" s="2">
        <f t="shared" si="17"/>
        <v>88.24</v>
      </c>
      <c r="AH17" t="s">
        <v>24</v>
      </c>
      <c r="AI17" t="str">
        <f t="shared" si="18"/>
        <v>new ReactionMove {DateTime = new DateTime(2011, 1, 25), HighLow = HighLow.Low, Reaction = 88.24m},</v>
      </c>
    </row>
    <row r="18" spans="1:35" hidden="1" x14ac:dyDescent="0.3">
      <c r="A18" s="1">
        <v>40569</v>
      </c>
      <c r="B18">
        <v>89.94</v>
      </c>
      <c r="C18">
        <v>91.39</v>
      </c>
      <c r="D18">
        <v>89.55</v>
      </c>
      <c r="E18">
        <v>90.99</v>
      </c>
      <c r="F18">
        <v>3255955</v>
      </c>
      <c r="H18" s="1">
        <f t="shared" si="19"/>
        <v>40568</v>
      </c>
      <c r="I18" s="1" t="str">
        <f t="shared" si="25"/>
        <v>up</v>
      </c>
      <c r="J18">
        <f>IF(C18&gt;VLOOKUP($H18,$A$2:$F18,3,FALSE),C18,"")</f>
        <v>91.39</v>
      </c>
      <c r="K18" t="str">
        <f>IF(D18&lt;VLOOKUP($H18,$A$2:$F18,4,FALSE),D18,"")</f>
        <v/>
      </c>
      <c r="M18">
        <f t="shared" ref="M18:M81" si="29">C18-C17</f>
        <v>1.1500000000000057</v>
      </c>
      <c r="N18" t="b">
        <f t="shared" si="20"/>
        <v>1</v>
      </c>
      <c r="O18" t="b">
        <f t="shared" ref="O18:O81" si="30">M18&lt;0</f>
        <v>0</v>
      </c>
      <c r="P18" t="b">
        <f t="shared" ref="P18:P81" si="31">M18=0</f>
        <v>0</v>
      </c>
      <c r="Q18">
        <f t="shared" ref="Q18:Q81" si="32">D18-D17</f>
        <v>1.3100000000000023</v>
      </c>
      <c r="R18" t="b">
        <f t="shared" si="21"/>
        <v>1</v>
      </c>
      <c r="S18" t="b">
        <f t="shared" ref="S18:S81" si="33">Q18&lt;0</f>
        <v>0</v>
      </c>
      <c r="T18" t="b">
        <f t="shared" ref="T18:T81" si="34">Q18=0</f>
        <v>0</v>
      </c>
      <c r="U18" t="b">
        <f t="shared" ref="U18:U81" si="35">AND(N18,R18)</f>
        <v>1</v>
      </c>
      <c r="V18" t="b">
        <f t="shared" ref="V18:V81" si="36">AND(O18,S18)</f>
        <v>0</v>
      </c>
      <c r="W18" t="b">
        <f t="shared" ref="W18:W81" si="37">OR(AND(O18,NOT(S18)),AND(NOT(N18),R18))</f>
        <v>0</v>
      </c>
      <c r="X18" t="b">
        <f t="shared" ref="X18:X81" si="38">AND(N18,S18)</f>
        <v>0</v>
      </c>
      <c r="Y18">
        <f t="shared" ref="Y18:Y81" si="39">COUNTIF(U18:X18,TRUE)</f>
        <v>1</v>
      </c>
      <c r="AA18" t="b">
        <f t="shared" si="26"/>
        <v>0</v>
      </c>
      <c r="AB18" t="b">
        <f t="shared" si="13"/>
        <v>0</v>
      </c>
      <c r="AC18" t="str">
        <f t="shared" si="27"/>
        <v/>
      </c>
      <c r="AD18" t="str">
        <f t="shared" si="28"/>
        <v/>
      </c>
      <c r="AE18" t="s">
        <v>23</v>
      </c>
      <c r="AF18" t="str">
        <f t="shared" si="16"/>
        <v xml:space="preserve">DateTime = new DateTime(2011, 1, 26), HighLow = HighLow.High, Reaction = </v>
      </c>
      <c r="AG18" s="2">
        <f t="shared" si="17"/>
        <v>89.55</v>
      </c>
      <c r="AH18" t="s">
        <v>24</v>
      </c>
      <c r="AI18" t="str">
        <f t="shared" si="18"/>
        <v>new ReactionMove {DateTime = new DateTime(2011, 1, 26), HighLow = HighLow.High, Reaction = 89.55m},</v>
      </c>
    </row>
    <row r="19" spans="1:35" hidden="1" x14ac:dyDescent="0.3">
      <c r="A19" s="1">
        <v>40570</v>
      </c>
      <c r="B19">
        <v>91.4</v>
      </c>
      <c r="C19">
        <v>91.42</v>
      </c>
      <c r="D19">
        <v>90.01</v>
      </c>
      <c r="E19">
        <v>90.98</v>
      </c>
      <c r="F19">
        <v>3635406</v>
      </c>
      <c r="H19" s="1">
        <f t="shared" si="19"/>
        <v>40569</v>
      </c>
      <c r="I19" s="1" t="str">
        <f t="shared" si="25"/>
        <v>up</v>
      </c>
      <c r="J19">
        <f>IF(C19&gt;VLOOKUP($H19,$A$2:$F19,3,FALSE),C19,"")</f>
        <v>91.42</v>
      </c>
      <c r="K19" t="str">
        <f>IF(D19&lt;VLOOKUP($H19,$A$2:$F19,4,FALSE),D19,"")</f>
        <v/>
      </c>
      <c r="M19">
        <f t="shared" si="29"/>
        <v>3.0000000000001137E-2</v>
      </c>
      <c r="N19" t="b">
        <f t="shared" si="20"/>
        <v>1</v>
      </c>
      <c r="O19" t="b">
        <f t="shared" si="30"/>
        <v>0</v>
      </c>
      <c r="P19" t="b">
        <f t="shared" si="31"/>
        <v>0</v>
      </c>
      <c r="Q19">
        <f t="shared" si="32"/>
        <v>0.46000000000000796</v>
      </c>
      <c r="R19" t="b">
        <f t="shared" si="21"/>
        <v>1</v>
      </c>
      <c r="S19" t="b">
        <f t="shared" si="33"/>
        <v>0</v>
      </c>
      <c r="T19" t="b">
        <f t="shared" si="34"/>
        <v>0</v>
      </c>
      <c r="U19" t="b">
        <f t="shared" si="35"/>
        <v>1</v>
      </c>
      <c r="V19" t="b">
        <f t="shared" si="36"/>
        <v>0</v>
      </c>
      <c r="W19" t="b">
        <f t="shared" si="37"/>
        <v>0</v>
      </c>
      <c r="X19" t="b">
        <f t="shared" si="38"/>
        <v>0</v>
      </c>
      <c r="Y19">
        <f t="shared" si="39"/>
        <v>1</v>
      </c>
      <c r="AA19" t="b">
        <f t="shared" si="26"/>
        <v>0</v>
      </c>
      <c r="AB19" t="b">
        <f t="shared" si="13"/>
        <v>0</v>
      </c>
      <c r="AC19" t="str">
        <f t="shared" si="27"/>
        <v/>
      </c>
      <c r="AD19" t="str">
        <f t="shared" si="28"/>
        <v/>
      </c>
      <c r="AE19" t="s">
        <v>23</v>
      </c>
      <c r="AF19" t="str">
        <f t="shared" si="16"/>
        <v xml:space="preserve">DateTime = new DateTime(2011, 1, 27), HighLow = HighLow.High, Reaction = </v>
      </c>
      <c r="AG19" s="2">
        <f t="shared" si="17"/>
        <v>90.01</v>
      </c>
      <c r="AH19" t="s">
        <v>24</v>
      </c>
      <c r="AI19" t="str">
        <f t="shared" si="18"/>
        <v>new ReactionMove {DateTime = new DateTime(2011, 1, 27), HighLow = HighLow.High, Reaction = 90.01m},</v>
      </c>
    </row>
    <row r="20" spans="1:35" hidden="1" x14ac:dyDescent="0.3">
      <c r="A20" s="1">
        <v>40571</v>
      </c>
      <c r="B20">
        <v>91.26</v>
      </c>
      <c r="C20">
        <v>91.89</v>
      </c>
      <c r="D20">
        <v>88.68</v>
      </c>
      <c r="E20">
        <v>88.91</v>
      </c>
      <c r="F20">
        <v>3367703</v>
      </c>
      <c r="H20" s="1">
        <f t="shared" si="19"/>
        <v>40570</v>
      </c>
      <c r="I20" s="1" t="str">
        <f t="shared" si="25"/>
        <v>up</v>
      </c>
      <c r="J20">
        <f>IF(C20&gt;VLOOKUP($H20,$A$2:$F20,3,FALSE),C20,"")</f>
        <v>91.89</v>
      </c>
      <c r="K20">
        <f>IF(D20&lt;VLOOKUP($H20,$A$2:$F20,4,FALSE),D20,"")</f>
        <v>88.68</v>
      </c>
      <c r="M20">
        <f t="shared" si="29"/>
        <v>0.46999999999999886</v>
      </c>
      <c r="N20" t="b">
        <f t="shared" si="20"/>
        <v>1</v>
      </c>
      <c r="O20" t="b">
        <f t="shared" si="30"/>
        <v>0</v>
      </c>
      <c r="P20" t="b">
        <f t="shared" si="31"/>
        <v>0</v>
      </c>
      <c r="Q20">
        <f t="shared" si="32"/>
        <v>-1.3299999999999983</v>
      </c>
      <c r="R20" t="b">
        <f t="shared" si="21"/>
        <v>0</v>
      </c>
      <c r="S20" t="b">
        <f t="shared" si="33"/>
        <v>1</v>
      </c>
      <c r="T20" t="b">
        <f t="shared" si="34"/>
        <v>0</v>
      </c>
      <c r="U20" t="b">
        <f t="shared" si="35"/>
        <v>0</v>
      </c>
      <c r="V20" t="b">
        <f t="shared" si="36"/>
        <v>0</v>
      </c>
      <c r="W20" t="b">
        <f t="shared" si="37"/>
        <v>0</v>
      </c>
      <c r="X20" t="b">
        <f t="shared" si="38"/>
        <v>1</v>
      </c>
      <c r="Y20">
        <f t="shared" si="39"/>
        <v>1</v>
      </c>
      <c r="AA20" t="b">
        <f t="shared" si="26"/>
        <v>0</v>
      </c>
      <c r="AB20" t="b">
        <f t="shared" si="13"/>
        <v>0</v>
      </c>
      <c r="AC20" t="str">
        <f t="shared" si="27"/>
        <v/>
      </c>
      <c r="AD20" t="str">
        <f t="shared" si="28"/>
        <v/>
      </c>
      <c r="AE20" t="s">
        <v>23</v>
      </c>
      <c r="AF20" t="str">
        <f t="shared" si="16"/>
        <v xml:space="preserve">DateTime = new DateTime(2011, 1, 28), HighLow = HighLow.High, Reaction = </v>
      </c>
      <c r="AG20" s="2">
        <f t="shared" si="17"/>
        <v>88.68</v>
      </c>
      <c r="AH20" t="s">
        <v>24</v>
      </c>
      <c r="AI20" t="str">
        <f t="shared" si="18"/>
        <v>new ReactionMove {DateTime = new DateTime(2011, 1, 28), HighLow = HighLow.High, Reaction = 88.68m},</v>
      </c>
    </row>
    <row r="21" spans="1:35" hidden="1" x14ac:dyDescent="0.3">
      <c r="A21" s="1">
        <v>40574</v>
      </c>
      <c r="B21">
        <v>88.38</v>
      </c>
      <c r="C21">
        <v>91.35</v>
      </c>
      <c r="D21">
        <v>88.38</v>
      </c>
      <c r="E21">
        <v>90.9</v>
      </c>
      <c r="F21">
        <v>4373386</v>
      </c>
      <c r="H21" s="1">
        <f t="shared" si="19"/>
        <v>40571</v>
      </c>
      <c r="I21" s="1" t="str">
        <f t="shared" si="25"/>
        <v>down</v>
      </c>
      <c r="J21" t="str">
        <f>IF(C21&gt;VLOOKUP($H21,$A$2:$F21,3,FALSE),C21,"")</f>
        <v/>
      </c>
      <c r="K21">
        <f>IF(D21&lt;VLOOKUP($H21,$A$2:$F21,4,FALSE),D21,"")</f>
        <v>88.38</v>
      </c>
      <c r="M21">
        <f t="shared" si="29"/>
        <v>-0.54000000000000625</v>
      </c>
      <c r="N21" t="b">
        <f t="shared" si="20"/>
        <v>0</v>
      </c>
      <c r="O21" t="b">
        <f t="shared" si="30"/>
        <v>1</v>
      </c>
      <c r="P21" t="b">
        <f t="shared" si="31"/>
        <v>0</v>
      </c>
      <c r="Q21">
        <f t="shared" si="32"/>
        <v>-0.30000000000001137</v>
      </c>
      <c r="R21" t="b">
        <f t="shared" si="21"/>
        <v>0</v>
      </c>
      <c r="S21" t="b">
        <f t="shared" si="33"/>
        <v>1</v>
      </c>
      <c r="T21" t="b">
        <f t="shared" si="34"/>
        <v>0</v>
      </c>
      <c r="U21" t="b">
        <f t="shared" si="35"/>
        <v>0</v>
      </c>
      <c r="V21" t="b">
        <f t="shared" si="36"/>
        <v>1</v>
      </c>
      <c r="W21" t="b">
        <f t="shared" si="37"/>
        <v>0</v>
      </c>
      <c r="X21" t="b">
        <f t="shared" si="38"/>
        <v>0</v>
      </c>
      <c r="Y21">
        <f t="shared" si="39"/>
        <v>1</v>
      </c>
      <c r="AA21" t="b">
        <f t="shared" si="26"/>
        <v>0</v>
      </c>
      <c r="AB21" t="b">
        <f t="shared" si="13"/>
        <v>1</v>
      </c>
      <c r="AC21" t="str">
        <f t="shared" si="27"/>
        <v/>
      </c>
      <c r="AD21" t="b">
        <f t="shared" si="28"/>
        <v>1</v>
      </c>
      <c r="AE21" t="s">
        <v>23</v>
      </c>
      <c r="AF21" t="str">
        <f>"DateTime = new DateTime("&amp;YEAR(A21)&amp;", "&amp;MONTH(A21)&amp;", "&amp;DAY(A21)&amp;"), HighLow = HighLow.Low, Reaction = "</f>
        <v xml:space="preserve">DateTime = new DateTime(2011, 1, 31), HighLow = HighLow.Low, Reaction = </v>
      </c>
      <c r="AG21" s="2">
        <f t="shared" si="17"/>
        <v>88.38</v>
      </c>
      <c r="AH21" t="s">
        <v>24</v>
      </c>
      <c r="AI21" t="str">
        <f t="shared" si="18"/>
        <v>new ReactionMove {DateTime = new DateTime(2011, 1, 31), HighLow = HighLow.Low, Reaction = 88.38m},</v>
      </c>
    </row>
    <row r="22" spans="1:35" hidden="1" x14ac:dyDescent="0.3">
      <c r="A22" s="1">
        <v>40575</v>
      </c>
      <c r="B22">
        <v>91.83</v>
      </c>
      <c r="C22">
        <v>93.5</v>
      </c>
      <c r="D22">
        <v>91.42</v>
      </c>
      <c r="E22">
        <v>92.96</v>
      </c>
      <c r="F22">
        <v>5620174</v>
      </c>
      <c r="H22" s="1">
        <f t="shared" si="19"/>
        <v>40574</v>
      </c>
      <c r="I22" s="1" t="str">
        <f t="shared" si="25"/>
        <v>up</v>
      </c>
      <c r="J22">
        <f>IF(C22&gt;VLOOKUP($H22,$A$2:$F22,3,FALSE),C22,"")</f>
        <v>93.5</v>
      </c>
      <c r="K22" t="str">
        <f>IF(D22&lt;VLOOKUP($H22,$A$2:$F22,4,FALSE),D22,"")</f>
        <v/>
      </c>
      <c r="M22">
        <f t="shared" si="29"/>
        <v>2.1500000000000057</v>
      </c>
      <c r="N22" t="b">
        <f t="shared" si="20"/>
        <v>1</v>
      </c>
      <c r="O22" t="b">
        <f t="shared" si="30"/>
        <v>0</v>
      </c>
      <c r="P22" t="b">
        <f t="shared" si="31"/>
        <v>0</v>
      </c>
      <c r="Q22">
        <f t="shared" si="32"/>
        <v>3.0400000000000063</v>
      </c>
      <c r="R22" t="b">
        <f t="shared" si="21"/>
        <v>1</v>
      </c>
      <c r="S22" t="b">
        <f t="shared" si="33"/>
        <v>0</v>
      </c>
      <c r="T22" t="b">
        <f t="shared" si="34"/>
        <v>0</v>
      </c>
      <c r="U22" t="b">
        <f t="shared" si="35"/>
        <v>1</v>
      </c>
      <c r="V22" t="b">
        <f t="shared" si="36"/>
        <v>0</v>
      </c>
      <c r="W22" t="b">
        <f t="shared" si="37"/>
        <v>0</v>
      </c>
      <c r="X22" t="b">
        <f t="shared" si="38"/>
        <v>0</v>
      </c>
      <c r="Y22">
        <f t="shared" si="39"/>
        <v>1</v>
      </c>
      <c r="AA22" t="b">
        <f t="shared" si="26"/>
        <v>0</v>
      </c>
      <c r="AB22" t="b">
        <f t="shared" si="13"/>
        <v>0</v>
      </c>
      <c r="AC22" t="str">
        <f t="shared" si="27"/>
        <v/>
      </c>
      <c r="AD22" t="str">
        <f t="shared" si="28"/>
        <v/>
      </c>
      <c r="AE22" t="s">
        <v>23</v>
      </c>
      <c r="AF22" t="str">
        <f t="shared" si="16"/>
        <v xml:space="preserve">DateTime = new DateTime(2011, 2, 1), HighLow = HighLow.High, Reaction = </v>
      </c>
      <c r="AG22" s="2">
        <f t="shared" si="17"/>
        <v>91.42</v>
      </c>
      <c r="AH22" t="s">
        <v>24</v>
      </c>
      <c r="AI22" t="str">
        <f t="shared" si="18"/>
        <v>new ReactionMove {DateTime = new DateTime(2011, 2, 1), HighLow = HighLow.High, Reaction = 91.42m},</v>
      </c>
    </row>
    <row r="23" spans="1:35" x14ac:dyDescent="0.3">
      <c r="A23" s="1">
        <v>40576</v>
      </c>
      <c r="B23">
        <v>92.87</v>
      </c>
      <c r="C23">
        <v>94.24</v>
      </c>
      <c r="D23">
        <v>92.87</v>
      </c>
      <c r="E23">
        <v>94.09</v>
      </c>
      <c r="F23">
        <v>4332594</v>
      </c>
      <c r="H23" s="1">
        <f t="shared" si="19"/>
        <v>40575</v>
      </c>
      <c r="I23" s="1" t="str">
        <f t="shared" si="25"/>
        <v>up</v>
      </c>
      <c r="J23">
        <f>IF(C23&gt;VLOOKUP($H23,$A$2:$F23,3,FALSE),C23,"")</f>
        <v>94.24</v>
      </c>
      <c r="K23" t="str">
        <f>IF(D23&lt;VLOOKUP($H23,$A$2:$F23,4,FALSE),D23,"")</f>
        <v/>
      </c>
      <c r="M23">
        <f t="shared" si="29"/>
        <v>0.73999999999999488</v>
      </c>
      <c r="N23" t="b">
        <f t="shared" si="20"/>
        <v>1</v>
      </c>
      <c r="O23" t="b">
        <f t="shared" si="30"/>
        <v>0</v>
      </c>
      <c r="P23" t="b">
        <f t="shared" si="31"/>
        <v>0</v>
      </c>
      <c r="Q23">
        <f t="shared" si="32"/>
        <v>1.4500000000000028</v>
      </c>
      <c r="R23" t="b">
        <f t="shared" si="21"/>
        <v>1</v>
      </c>
      <c r="S23" t="b">
        <f t="shared" si="33"/>
        <v>0</v>
      </c>
      <c r="T23" t="b">
        <f t="shared" si="34"/>
        <v>0</v>
      </c>
      <c r="U23" t="b">
        <f t="shared" si="35"/>
        <v>1</v>
      </c>
      <c r="V23" t="b">
        <f t="shared" si="36"/>
        <v>0</v>
      </c>
      <c r="W23" t="b">
        <f t="shared" si="37"/>
        <v>0</v>
      </c>
      <c r="X23" t="b">
        <f t="shared" si="38"/>
        <v>0</v>
      </c>
      <c r="Y23">
        <f t="shared" si="39"/>
        <v>1</v>
      </c>
      <c r="AA23" t="b">
        <f t="shared" si="26"/>
        <v>1</v>
      </c>
      <c r="AB23" t="b">
        <f t="shared" si="13"/>
        <v>0</v>
      </c>
      <c r="AC23" t="b">
        <f t="shared" si="27"/>
        <v>1</v>
      </c>
      <c r="AD23" t="str">
        <f t="shared" si="28"/>
        <v/>
      </c>
      <c r="AE23" t="s">
        <v>23</v>
      </c>
      <c r="AF23" t="str">
        <f t="shared" si="16"/>
        <v xml:space="preserve">DateTime = new DateTime(2011, 2, 2), HighLow = HighLow.High, Reaction = </v>
      </c>
      <c r="AG23" s="2">
        <f>MAX(B23:E23)</f>
        <v>94.24</v>
      </c>
      <c r="AH23" t="s">
        <v>24</v>
      </c>
      <c r="AI23" t="str">
        <f t="shared" si="18"/>
        <v>new ReactionMove {DateTime = new DateTime(2011, 2, 2), HighLow = HighLow.High, Reaction = 94.24m},</v>
      </c>
    </row>
    <row r="24" spans="1:35" hidden="1" x14ac:dyDescent="0.3">
      <c r="A24" s="1">
        <v>40577</v>
      </c>
      <c r="B24">
        <v>93.9</v>
      </c>
      <c r="C24">
        <v>94.1</v>
      </c>
      <c r="D24">
        <v>92.37</v>
      </c>
      <c r="E24">
        <v>93.48</v>
      </c>
      <c r="F24">
        <v>3496079</v>
      </c>
      <c r="H24" s="1">
        <f t="shared" si="19"/>
        <v>40576</v>
      </c>
      <c r="I24" s="1" t="str">
        <f t="shared" si="25"/>
        <v>down</v>
      </c>
      <c r="J24" t="str">
        <f>IF(C24&gt;VLOOKUP($H24,$A$2:$F24,3,FALSE),C24,"")</f>
        <v/>
      </c>
      <c r="K24">
        <f>IF(D24&lt;VLOOKUP($H24,$A$2:$F24,4,FALSE),D24,"")</f>
        <v>92.37</v>
      </c>
      <c r="M24">
        <f t="shared" si="29"/>
        <v>-0.14000000000000057</v>
      </c>
      <c r="N24" t="b">
        <f t="shared" si="20"/>
        <v>0</v>
      </c>
      <c r="O24" t="b">
        <f t="shared" si="30"/>
        <v>1</v>
      </c>
      <c r="P24" t="b">
        <f t="shared" si="31"/>
        <v>0</v>
      </c>
      <c r="Q24">
        <f t="shared" si="32"/>
        <v>-0.5</v>
      </c>
      <c r="R24" t="b">
        <f t="shared" si="21"/>
        <v>0</v>
      </c>
      <c r="S24" t="b">
        <f t="shared" si="33"/>
        <v>1</v>
      </c>
      <c r="T24" t="b">
        <f t="shared" si="34"/>
        <v>0</v>
      </c>
      <c r="U24" t="b">
        <f t="shared" si="35"/>
        <v>0</v>
      </c>
      <c r="V24" t="b">
        <f t="shared" si="36"/>
        <v>1</v>
      </c>
      <c r="W24" t="b">
        <f t="shared" si="37"/>
        <v>0</v>
      </c>
      <c r="X24" t="b">
        <f t="shared" si="38"/>
        <v>0</v>
      </c>
      <c r="Y24">
        <f t="shared" si="39"/>
        <v>1</v>
      </c>
      <c r="AA24" t="b">
        <f t="shared" si="26"/>
        <v>0</v>
      </c>
      <c r="AB24" t="b">
        <f t="shared" si="13"/>
        <v>1</v>
      </c>
      <c r="AC24" t="str">
        <f t="shared" si="27"/>
        <v/>
      </c>
      <c r="AD24" t="b">
        <f t="shared" si="28"/>
        <v>1</v>
      </c>
      <c r="AE24" t="s">
        <v>23</v>
      </c>
      <c r="AF24" t="str">
        <f>"DateTime = new DateTime("&amp;YEAR(A24)&amp;", "&amp;MONTH(A24)&amp;", "&amp;DAY(A24)&amp;"), HighLow = HighLow.Low, Reaction = "</f>
        <v xml:space="preserve">DateTime = new DateTime(2011, 2, 3), HighLow = HighLow.Low, Reaction = </v>
      </c>
      <c r="AG24" s="2">
        <f t="shared" si="17"/>
        <v>92.37</v>
      </c>
      <c r="AH24" t="s">
        <v>24</v>
      </c>
      <c r="AI24" t="str">
        <f t="shared" si="18"/>
        <v>new ReactionMove {DateTime = new DateTime(2011, 2, 3), HighLow = HighLow.Low, Reaction = 92.37m},</v>
      </c>
    </row>
    <row r="25" spans="1:35" hidden="1" x14ac:dyDescent="0.3">
      <c r="A25" s="1">
        <v>40578</v>
      </c>
      <c r="B25">
        <v>93.51</v>
      </c>
      <c r="C25">
        <v>93.92</v>
      </c>
      <c r="D25">
        <v>92.62</v>
      </c>
      <c r="E25">
        <v>93.21</v>
      </c>
      <c r="F25">
        <v>3202221</v>
      </c>
      <c r="H25" s="1">
        <f t="shared" si="19"/>
        <v>40577</v>
      </c>
      <c r="I25" s="1" t="str">
        <f t="shared" si="25"/>
        <v>down</v>
      </c>
      <c r="J25" t="str">
        <f>IF(C25&gt;VLOOKUP($H25,$A$2:$F25,3,FALSE),C25,"")</f>
        <v/>
      </c>
      <c r="K25" t="str">
        <f>IF(D25&lt;VLOOKUP($H25,$A$2:$F25,4,FALSE),D25,"")</f>
        <v/>
      </c>
      <c r="M25">
        <f t="shared" si="29"/>
        <v>-0.17999999999999261</v>
      </c>
      <c r="N25" t="b">
        <f t="shared" si="20"/>
        <v>0</v>
      </c>
      <c r="O25" t="b">
        <f t="shared" si="30"/>
        <v>1</v>
      </c>
      <c r="P25" t="b">
        <f t="shared" si="31"/>
        <v>0</v>
      </c>
      <c r="Q25">
        <f t="shared" si="32"/>
        <v>0.25</v>
      </c>
      <c r="R25" t="b">
        <f t="shared" si="21"/>
        <v>1</v>
      </c>
      <c r="S25" t="b">
        <f t="shared" si="33"/>
        <v>0</v>
      </c>
      <c r="T25" t="b">
        <f t="shared" si="34"/>
        <v>0</v>
      </c>
      <c r="U25" t="b">
        <f t="shared" si="35"/>
        <v>0</v>
      </c>
      <c r="V25" t="b">
        <f t="shared" si="36"/>
        <v>0</v>
      </c>
      <c r="W25" t="b">
        <f t="shared" si="37"/>
        <v>1</v>
      </c>
      <c r="X25" t="b">
        <f t="shared" si="38"/>
        <v>0</v>
      </c>
      <c r="Y25">
        <f t="shared" si="39"/>
        <v>1</v>
      </c>
      <c r="AA25" t="b">
        <f t="shared" si="26"/>
        <v>0</v>
      </c>
      <c r="AB25" t="b">
        <f t="shared" si="13"/>
        <v>0</v>
      </c>
      <c r="AC25" t="str">
        <f t="shared" si="27"/>
        <v/>
      </c>
      <c r="AD25" t="str">
        <f t="shared" si="28"/>
        <v/>
      </c>
      <c r="AE25" t="s">
        <v>23</v>
      </c>
      <c r="AF25" t="str">
        <f t="shared" si="16"/>
        <v xml:space="preserve">DateTime = new DateTime(2011, 2, 4), HighLow = HighLow.High, Reaction = </v>
      </c>
      <c r="AG25" s="2">
        <f t="shared" si="17"/>
        <v>92.62</v>
      </c>
      <c r="AH25" t="s">
        <v>24</v>
      </c>
      <c r="AI25" t="str">
        <f t="shared" si="18"/>
        <v>new ReactionMove {DateTime = new DateTime(2011, 2, 4), HighLow = HighLow.High, Reaction = 92.62m},</v>
      </c>
    </row>
    <row r="26" spans="1:35" x14ac:dyDescent="0.3">
      <c r="A26" s="1">
        <v>40581</v>
      </c>
      <c r="B26">
        <v>93.64</v>
      </c>
      <c r="C26">
        <v>94.61</v>
      </c>
      <c r="D26">
        <v>93.24</v>
      </c>
      <c r="E26">
        <v>94.14</v>
      </c>
      <c r="F26">
        <v>2768794</v>
      </c>
      <c r="H26" s="1">
        <f t="shared" si="19"/>
        <v>40577</v>
      </c>
      <c r="I26" s="1" t="str">
        <f t="shared" si="25"/>
        <v>up</v>
      </c>
      <c r="J26">
        <f>IF(C26&gt;VLOOKUP($H26,$A$2:$F26,3,FALSE),C26,"")</f>
        <v>94.61</v>
      </c>
      <c r="K26" t="str">
        <f>IF(D26&lt;VLOOKUP($H26,$A$2:$F26,4,FALSE),D26,"")</f>
        <v/>
      </c>
      <c r="M26">
        <f t="shared" si="29"/>
        <v>0.68999999999999773</v>
      </c>
      <c r="N26" t="b">
        <f t="shared" si="20"/>
        <v>1</v>
      </c>
      <c r="O26" t="b">
        <f t="shared" si="30"/>
        <v>0</v>
      </c>
      <c r="P26" t="b">
        <f t="shared" si="31"/>
        <v>0</v>
      </c>
      <c r="Q26">
        <f t="shared" si="32"/>
        <v>0.61999999999999034</v>
      </c>
      <c r="R26" t="b">
        <f t="shared" si="21"/>
        <v>1</v>
      </c>
      <c r="S26" t="b">
        <f t="shared" si="33"/>
        <v>0</v>
      </c>
      <c r="T26" t="b">
        <f t="shared" si="34"/>
        <v>0</v>
      </c>
      <c r="U26" t="b">
        <f t="shared" si="35"/>
        <v>1</v>
      </c>
      <c r="V26" t="b">
        <f t="shared" si="36"/>
        <v>0</v>
      </c>
      <c r="W26" t="b">
        <f t="shared" si="37"/>
        <v>0</v>
      </c>
      <c r="X26" t="b">
        <f t="shared" si="38"/>
        <v>0</v>
      </c>
      <c r="Y26">
        <f t="shared" si="39"/>
        <v>1</v>
      </c>
      <c r="AA26" t="b">
        <f t="shared" si="26"/>
        <v>1</v>
      </c>
      <c r="AB26" t="b">
        <f t="shared" si="13"/>
        <v>0</v>
      </c>
      <c r="AC26" t="b">
        <f t="shared" si="27"/>
        <v>1</v>
      </c>
      <c r="AD26" t="str">
        <f t="shared" si="28"/>
        <v/>
      </c>
      <c r="AE26" t="s">
        <v>23</v>
      </c>
      <c r="AF26" t="str">
        <f t="shared" si="16"/>
        <v xml:space="preserve">DateTime = new DateTime(2011, 2, 7), HighLow = HighLow.High, Reaction = </v>
      </c>
      <c r="AG26" s="2">
        <f>MAX(B26:E26)</f>
        <v>94.61</v>
      </c>
      <c r="AH26" t="s">
        <v>24</v>
      </c>
      <c r="AI26" t="str">
        <f t="shared" si="18"/>
        <v>new ReactionMove {DateTime = new DateTime(2011, 2, 7), HighLow = HighLow.High, Reaction = 94.61m},</v>
      </c>
    </row>
    <row r="27" spans="1:35" hidden="1" x14ac:dyDescent="0.3">
      <c r="A27" s="1">
        <v>40582</v>
      </c>
      <c r="B27">
        <v>94.29</v>
      </c>
      <c r="C27">
        <v>94.29</v>
      </c>
      <c r="D27">
        <v>93.01</v>
      </c>
      <c r="E27">
        <v>93.49</v>
      </c>
      <c r="F27">
        <v>2675234</v>
      </c>
      <c r="H27" s="1">
        <f t="shared" si="19"/>
        <v>40581</v>
      </c>
      <c r="I27" s="1" t="str">
        <f t="shared" si="25"/>
        <v>down</v>
      </c>
      <c r="J27" t="str">
        <f>IF(C27&gt;VLOOKUP($H27,$A$2:$F27,3,FALSE),C27,"")</f>
        <v/>
      </c>
      <c r="K27">
        <f>IF(D27&lt;VLOOKUP($H27,$A$2:$F27,4,FALSE),D27,"")</f>
        <v>93.01</v>
      </c>
      <c r="M27">
        <f t="shared" si="29"/>
        <v>-0.31999999999999318</v>
      </c>
      <c r="N27" t="b">
        <f t="shared" si="20"/>
        <v>0</v>
      </c>
      <c r="O27" t="b">
        <f t="shared" si="30"/>
        <v>1</v>
      </c>
      <c r="P27" t="b">
        <f t="shared" si="31"/>
        <v>0</v>
      </c>
      <c r="Q27">
        <f t="shared" si="32"/>
        <v>-0.22999999999998977</v>
      </c>
      <c r="R27" t="b">
        <f t="shared" si="21"/>
        <v>0</v>
      </c>
      <c r="S27" t="b">
        <f t="shared" si="33"/>
        <v>1</v>
      </c>
      <c r="T27" t="b">
        <f t="shared" si="34"/>
        <v>0</v>
      </c>
      <c r="U27" t="b">
        <f t="shared" si="35"/>
        <v>0</v>
      </c>
      <c r="V27" t="b">
        <f t="shared" si="36"/>
        <v>1</v>
      </c>
      <c r="W27" t="b">
        <f t="shared" si="37"/>
        <v>0</v>
      </c>
      <c r="X27" t="b">
        <f t="shared" si="38"/>
        <v>0</v>
      </c>
      <c r="Y27">
        <f t="shared" si="39"/>
        <v>1</v>
      </c>
      <c r="AA27" t="b">
        <f t="shared" si="26"/>
        <v>0</v>
      </c>
      <c r="AB27" t="b">
        <f t="shared" si="13"/>
        <v>1</v>
      </c>
      <c r="AC27" t="str">
        <f t="shared" si="27"/>
        <v/>
      </c>
      <c r="AD27" t="b">
        <f t="shared" si="28"/>
        <v>1</v>
      </c>
      <c r="AE27" t="s">
        <v>23</v>
      </c>
      <c r="AF27" t="str">
        <f>"DateTime = new DateTime("&amp;YEAR(A27)&amp;", "&amp;MONTH(A27)&amp;", "&amp;DAY(A27)&amp;"), HighLow = HighLow.Low, Reaction = "</f>
        <v xml:space="preserve">DateTime = new DateTime(2011, 2, 8), HighLow = HighLow.Low, Reaction = </v>
      </c>
      <c r="AG27" s="2">
        <f t="shared" si="17"/>
        <v>93.01</v>
      </c>
      <c r="AH27" t="s">
        <v>24</v>
      </c>
      <c r="AI27" t="str">
        <f t="shared" si="18"/>
        <v>new ReactionMove {DateTime = new DateTime(2011, 2, 8), HighLow = HighLow.Low, Reaction = 93.01m},</v>
      </c>
    </row>
    <row r="28" spans="1:35" x14ac:dyDescent="0.3">
      <c r="A28" s="1">
        <v>40583</v>
      </c>
      <c r="B28">
        <v>94.15</v>
      </c>
      <c r="C28">
        <v>94.74</v>
      </c>
      <c r="D28">
        <v>93.2</v>
      </c>
      <c r="E28">
        <v>93.95</v>
      </c>
      <c r="F28">
        <v>3220507</v>
      </c>
      <c r="H28" s="1">
        <f t="shared" si="19"/>
        <v>40582</v>
      </c>
      <c r="I28" s="1" t="str">
        <f t="shared" si="25"/>
        <v>up</v>
      </c>
      <c r="J28">
        <f>IF(C28&gt;VLOOKUP($H28,$A$2:$F28,3,FALSE),C28,"")</f>
        <v>94.74</v>
      </c>
      <c r="K28" t="str">
        <f>IF(D28&lt;VLOOKUP($H28,$A$2:$F28,4,FALSE),D28,"")</f>
        <v/>
      </c>
      <c r="M28">
        <f t="shared" si="29"/>
        <v>0.44999999999998863</v>
      </c>
      <c r="N28" t="b">
        <f t="shared" si="20"/>
        <v>1</v>
      </c>
      <c r="O28" t="b">
        <f t="shared" si="30"/>
        <v>0</v>
      </c>
      <c r="P28" t="b">
        <f t="shared" si="31"/>
        <v>0</v>
      </c>
      <c r="Q28">
        <f t="shared" si="32"/>
        <v>0.18999999999999773</v>
      </c>
      <c r="R28" t="b">
        <f t="shared" si="21"/>
        <v>1</v>
      </c>
      <c r="S28" t="b">
        <f t="shared" si="33"/>
        <v>0</v>
      </c>
      <c r="T28" t="b">
        <f t="shared" si="34"/>
        <v>0</v>
      </c>
      <c r="U28" t="b">
        <f t="shared" si="35"/>
        <v>1</v>
      </c>
      <c r="V28" t="b">
        <f t="shared" si="36"/>
        <v>0</v>
      </c>
      <c r="W28" t="b">
        <f t="shared" si="37"/>
        <v>0</v>
      </c>
      <c r="X28" t="b">
        <f t="shared" si="38"/>
        <v>0</v>
      </c>
      <c r="Y28">
        <f t="shared" si="39"/>
        <v>1</v>
      </c>
      <c r="AA28" t="b">
        <f t="shared" si="26"/>
        <v>1</v>
      </c>
      <c r="AB28" t="b">
        <f t="shared" si="13"/>
        <v>0</v>
      </c>
      <c r="AC28" t="b">
        <f t="shared" si="27"/>
        <v>1</v>
      </c>
      <c r="AD28" t="str">
        <f t="shared" si="28"/>
        <v/>
      </c>
      <c r="AE28" t="s">
        <v>23</v>
      </c>
      <c r="AF28" t="str">
        <f t="shared" si="16"/>
        <v xml:space="preserve">DateTime = new DateTime(2011, 2, 9), HighLow = HighLow.High, Reaction = </v>
      </c>
      <c r="AG28" s="2">
        <f>MAX(B28:E28)</f>
        <v>94.74</v>
      </c>
      <c r="AH28" t="s">
        <v>24</v>
      </c>
      <c r="AI28" t="str">
        <f t="shared" si="18"/>
        <v>new ReactionMove {DateTime = new DateTime(2011, 2, 9), HighLow = HighLow.High, Reaction = 94.74m},</v>
      </c>
    </row>
    <row r="29" spans="1:35" hidden="1" x14ac:dyDescent="0.3">
      <c r="A29" s="1">
        <v>40584</v>
      </c>
      <c r="B29">
        <v>93.63</v>
      </c>
      <c r="C29">
        <v>94.69</v>
      </c>
      <c r="D29">
        <v>93.39</v>
      </c>
      <c r="E29">
        <v>94.52</v>
      </c>
      <c r="F29">
        <v>2498848</v>
      </c>
      <c r="H29" s="1">
        <f t="shared" si="19"/>
        <v>40583</v>
      </c>
      <c r="I29" s="1" t="str">
        <f t="shared" si="25"/>
        <v>up</v>
      </c>
      <c r="J29" t="str">
        <f>IF(C29&gt;VLOOKUP($H29,$A$2:$F29,3,FALSE),C29,"")</f>
        <v/>
      </c>
      <c r="K29" t="str">
        <f>IF(D29&lt;VLOOKUP($H29,$A$2:$F29,4,FALSE),D29,"")</f>
        <v/>
      </c>
      <c r="M29">
        <f t="shared" si="29"/>
        <v>-4.9999999999997158E-2</v>
      </c>
      <c r="N29" t="b">
        <f t="shared" si="20"/>
        <v>0</v>
      </c>
      <c r="O29" t="b">
        <f t="shared" si="30"/>
        <v>1</v>
      </c>
      <c r="P29" t="b">
        <f t="shared" si="31"/>
        <v>0</v>
      </c>
      <c r="Q29">
        <f t="shared" si="32"/>
        <v>0.18999999999999773</v>
      </c>
      <c r="R29" t="b">
        <f t="shared" si="21"/>
        <v>1</v>
      </c>
      <c r="S29" t="b">
        <f t="shared" si="33"/>
        <v>0</v>
      </c>
      <c r="T29" t="b">
        <f t="shared" si="34"/>
        <v>0</v>
      </c>
      <c r="U29" t="b">
        <f t="shared" si="35"/>
        <v>0</v>
      </c>
      <c r="V29" t="b">
        <f t="shared" si="36"/>
        <v>0</v>
      </c>
      <c r="W29" t="b">
        <f t="shared" si="37"/>
        <v>1</v>
      </c>
      <c r="X29" t="b">
        <f t="shared" si="38"/>
        <v>0</v>
      </c>
      <c r="Y29">
        <f t="shared" si="39"/>
        <v>1</v>
      </c>
      <c r="AA29" t="b">
        <f t="shared" si="26"/>
        <v>0</v>
      </c>
      <c r="AB29" t="b">
        <f t="shared" si="13"/>
        <v>0</v>
      </c>
      <c r="AC29" t="str">
        <f t="shared" si="27"/>
        <v/>
      </c>
      <c r="AD29" t="str">
        <f t="shared" si="28"/>
        <v/>
      </c>
      <c r="AE29" t="s">
        <v>23</v>
      </c>
      <c r="AF29" t="str">
        <f t="shared" si="16"/>
        <v xml:space="preserve">DateTime = new DateTime(2011, 2, 10), HighLow = HighLow.High, Reaction = </v>
      </c>
      <c r="AG29" s="2">
        <f t="shared" si="17"/>
        <v>93.39</v>
      </c>
      <c r="AH29" t="s">
        <v>24</v>
      </c>
      <c r="AI29" t="str">
        <f t="shared" si="18"/>
        <v>new ReactionMove {DateTime = new DateTime(2011, 2, 10), HighLow = HighLow.High, Reaction = 93.39m},</v>
      </c>
    </row>
    <row r="30" spans="1:35" hidden="1" x14ac:dyDescent="0.3">
      <c r="A30" s="1">
        <v>40585</v>
      </c>
      <c r="B30">
        <v>94.15</v>
      </c>
      <c r="C30">
        <v>95.5</v>
      </c>
      <c r="D30">
        <v>94.01</v>
      </c>
      <c r="E30">
        <v>95.42</v>
      </c>
      <c r="F30">
        <v>2561278</v>
      </c>
      <c r="H30" s="1">
        <f t="shared" si="19"/>
        <v>40583</v>
      </c>
      <c r="I30" s="1" t="str">
        <f t="shared" si="25"/>
        <v>up</v>
      </c>
      <c r="J30">
        <f>IF(C30&gt;VLOOKUP($H30,$A$2:$F30,3,FALSE),C30,"")</f>
        <v>95.5</v>
      </c>
      <c r="K30" t="str">
        <f>IF(D30&lt;VLOOKUP($H30,$A$2:$F30,4,FALSE),D30,"")</f>
        <v/>
      </c>
      <c r="M30">
        <f t="shared" si="29"/>
        <v>0.81000000000000227</v>
      </c>
      <c r="N30" t="b">
        <f t="shared" si="20"/>
        <v>1</v>
      </c>
      <c r="O30" t="b">
        <f t="shared" si="30"/>
        <v>0</v>
      </c>
      <c r="P30" t="b">
        <f t="shared" si="31"/>
        <v>0</v>
      </c>
      <c r="Q30">
        <f t="shared" si="32"/>
        <v>0.62000000000000455</v>
      </c>
      <c r="R30" t="b">
        <f t="shared" si="21"/>
        <v>1</v>
      </c>
      <c r="S30" t="b">
        <f t="shared" si="33"/>
        <v>0</v>
      </c>
      <c r="T30" t="b">
        <f t="shared" si="34"/>
        <v>0</v>
      </c>
      <c r="U30" t="b">
        <f t="shared" si="35"/>
        <v>1</v>
      </c>
      <c r="V30" t="b">
        <f t="shared" si="36"/>
        <v>0</v>
      </c>
      <c r="W30" t="b">
        <f t="shared" si="37"/>
        <v>0</v>
      </c>
      <c r="X30" t="b">
        <f t="shared" si="38"/>
        <v>0</v>
      </c>
      <c r="Y30">
        <f t="shared" si="39"/>
        <v>1</v>
      </c>
      <c r="AA30" t="b">
        <f t="shared" si="26"/>
        <v>0</v>
      </c>
      <c r="AB30" t="b">
        <f t="shared" si="13"/>
        <v>0</v>
      </c>
      <c r="AC30" t="str">
        <f t="shared" si="27"/>
        <v/>
      </c>
      <c r="AD30" t="str">
        <f t="shared" si="28"/>
        <v/>
      </c>
      <c r="AE30" t="s">
        <v>23</v>
      </c>
      <c r="AF30" t="str">
        <f t="shared" si="16"/>
        <v xml:space="preserve">DateTime = new DateTime(2011, 2, 11), HighLow = HighLow.High, Reaction = </v>
      </c>
      <c r="AG30" s="2">
        <f t="shared" si="17"/>
        <v>94.01</v>
      </c>
      <c r="AH30" t="s">
        <v>24</v>
      </c>
      <c r="AI30" t="str">
        <f t="shared" si="18"/>
        <v>new ReactionMove {DateTime = new DateTime(2011, 2, 11), HighLow = HighLow.High, Reaction = 94.01m},</v>
      </c>
    </row>
    <row r="31" spans="1:35" x14ac:dyDescent="0.3">
      <c r="A31" s="1">
        <v>40588</v>
      </c>
      <c r="B31">
        <v>95.81</v>
      </c>
      <c r="C31">
        <v>95.9</v>
      </c>
      <c r="D31">
        <v>94.67</v>
      </c>
      <c r="E31">
        <v>94.76</v>
      </c>
      <c r="F31">
        <v>3907493</v>
      </c>
      <c r="H31" s="1">
        <f t="shared" si="19"/>
        <v>40585</v>
      </c>
      <c r="I31" s="1" t="str">
        <f t="shared" si="25"/>
        <v>up</v>
      </c>
      <c r="J31">
        <f>IF(C31&gt;VLOOKUP($H31,$A$2:$F31,3,FALSE),C31,"")</f>
        <v>95.9</v>
      </c>
      <c r="K31" t="str">
        <f>IF(D31&lt;VLOOKUP($H31,$A$2:$F31,4,FALSE),D31,"")</f>
        <v/>
      </c>
      <c r="M31">
        <f t="shared" si="29"/>
        <v>0.40000000000000568</v>
      </c>
      <c r="N31" t="b">
        <f t="shared" si="20"/>
        <v>1</v>
      </c>
      <c r="O31" t="b">
        <f t="shared" si="30"/>
        <v>0</v>
      </c>
      <c r="P31" t="b">
        <f t="shared" si="31"/>
        <v>0</v>
      </c>
      <c r="Q31">
        <f t="shared" si="32"/>
        <v>0.65999999999999659</v>
      </c>
      <c r="R31" t="b">
        <f t="shared" si="21"/>
        <v>1</v>
      </c>
      <c r="S31" t="b">
        <f t="shared" si="33"/>
        <v>0</v>
      </c>
      <c r="T31" t="b">
        <f t="shared" si="34"/>
        <v>0</v>
      </c>
      <c r="U31" t="b">
        <f t="shared" si="35"/>
        <v>1</v>
      </c>
      <c r="V31" t="b">
        <f t="shared" si="36"/>
        <v>0</v>
      </c>
      <c r="W31" t="b">
        <f t="shared" si="37"/>
        <v>0</v>
      </c>
      <c r="X31" t="b">
        <f t="shared" si="38"/>
        <v>0</v>
      </c>
      <c r="Y31">
        <f t="shared" si="39"/>
        <v>1</v>
      </c>
      <c r="AA31" t="b">
        <f t="shared" si="26"/>
        <v>1</v>
      </c>
      <c r="AB31" t="b">
        <f t="shared" si="13"/>
        <v>0</v>
      </c>
      <c r="AC31" t="b">
        <f t="shared" si="27"/>
        <v>1</v>
      </c>
      <c r="AD31" t="str">
        <f t="shared" si="28"/>
        <v/>
      </c>
      <c r="AE31" t="s">
        <v>23</v>
      </c>
      <c r="AF31" t="str">
        <f t="shared" si="16"/>
        <v xml:space="preserve">DateTime = new DateTime(2011, 2, 14), HighLow = HighLow.High, Reaction = </v>
      </c>
      <c r="AG31" s="2">
        <f>MAX(B31:E31)</f>
        <v>95.9</v>
      </c>
      <c r="AH31" t="s">
        <v>24</v>
      </c>
      <c r="AI31" t="str">
        <f t="shared" si="18"/>
        <v>new ReactionMove {DateTime = new DateTime(2011, 2, 14), HighLow = HighLow.High, Reaction = 95.9m},</v>
      </c>
    </row>
    <row r="32" spans="1:35" hidden="1" x14ac:dyDescent="0.3">
      <c r="A32" s="1">
        <v>40589</v>
      </c>
      <c r="B32">
        <v>94.58</v>
      </c>
      <c r="C32">
        <v>94.75</v>
      </c>
      <c r="D32">
        <v>93.09</v>
      </c>
      <c r="E32">
        <v>93.62</v>
      </c>
      <c r="F32">
        <v>4643702</v>
      </c>
      <c r="H32" s="1">
        <f t="shared" si="19"/>
        <v>40588</v>
      </c>
      <c r="I32" s="1" t="str">
        <f t="shared" si="25"/>
        <v>down</v>
      </c>
      <c r="J32" t="str">
        <f>IF(C32&gt;VLOOKUP($H32,$A$2:$F32,3,FALSE),C32,"")</f>
        <v/>
      </c>
      <c r="K32">
        <f>IF(D32&lt;VLOOKUP($H32,$A$2:$F32,4,FALSE),D32,"")</f>
        <v>93.09</v>
      </c>
      <c r="M32">
        <f t="shared" si="29"/>
        <v>-1.1500000000000057</v>
      </c>
      <c r="N32" t="b">
        <f t="shared" si="20"/>
        <v>0</v>
      </c>
      <c r="O32" t="b">
        <f t="shared" si="30"/>
        <v>1</v>
      </c>
      <c r="P32" t="b">
        <f t="shared" si="31"/>
        <v>0</v>
      </c>
      <c r="Q32">
        <f t="shared" si="32"/>
        <v>-1.5799999999999983</v>
      </c>
      <c r="R32" t="b">
        <f t="shared" si="21"/>
        <v>0</v>
      </c>
      <c r="S32" t="b">
        <f t="shared" si="33"/>
        <v>1</v>
      </c>
      <c r="T32" t="b">
        <f t="shared" si="34"/>
        <v>0</v>
      </c>
      <c r="U32" t="b">
        <f t="shared" si="35"/>
        <v>0</v>
      </c>
      <c r="V32" t="b">
        <f t="shared" si="36"/>
        <v>1</v>
      </c>
      <c r="W32" t="b">
        <f t="shared" si="37"/>
        <v>0</v>
      </c>
      <c r="X32" t="b">
        <f t="shared" si="38"/>
        <v>0</v>
      </c>
      <c r="Y32">
        <f t="shared" si="39"/>
        <v>1</v>
      </c>
      <c r="AA32" t="b">
        <f t="shared" si="26"/>
        <v>0</v>
      </c>
      <c r="AB32" t="b">
        <f t="shared" si="13"/>
        <v>1</v>
      </c>
      <c r="AC32" t="str">
        <f t="shared" si="27"/>
        <v/>
      </c>
      <c r="AD32" t="b">
        <f t="shared" si="28"/>
        <v>1</v>
      </c>
      <c r="AE32" t="s">
        <v>23</v>
      </c>
      <c r="AF32" t="str">
        <f>"DateTime = new DateTime("&amp;YEAR(A32)&amp;", "&amp;MONTH(A32)&amp;", "&amp;DAY(A32)&amp;"), HighLow = HighLow.Low, Reaction = "</f>
        <v xml:space="preserve">DateTime = new DateTime(2011, 2, 15), HighLow = HighLow.Low, Reaction = </v>
      </c>
      <c r="AG32" s="2">
        <f t="shared" si="17"/>
        <v>93.09</v>
      </c>
      <c r="AH32" t="s">
        <v>24</v>
      </c>
      <c r="AI32" t="str">
        <f t="shared" si="18"/>
        <v>new ReactionMove {DateTime = new DateTime(2011, 2, 15), HighLow = HighLow.Low, Reaction = 93.09m},</v>
      </c>
    </row>
    <row r="33" spans="1:35" x14ac:dyDescent="0.3">
      <c r="A33" s="1">
        <v>40590</v>
      </c>
      <c r="B33">
        <v>97.2</v>
      </c>
      <c r="C33">
        <v>97.36</v>
      </c>
      <c r="D33">
        <v>94.02</v>
      </c>
      <c r="E33">
        <v>95.86</v>
      </c>
      <c r="F33">
        <v>12389430</v>
      </c>
      <c r="H33" s="1">
        <f t="shared" si="19"/>
        <v>40589</v>
      </c>
      <c r="I33" s="1" t="str">
        <f t="shared" si="25"/>
        <v>up</v>
      </c>
      <c r="J33">
        <f>IF(C33&gt;VLOOKUP($H33,$A$2:$F33,3,FALSE),C33,"")</f>
        <v>97.36</v>
      </c>
      <c r="K33" t="str">
        <f>IF(D33&lt;VLOOKUP($H33,$A$2:$F33,4,FALSE),D33,"")</f>
        <v/>
      </c>
      <c r="M33">
        <f t="shared" si="29"/>
        <v>2.6099999999999994</v>
      </c>
      <c r="N33" t="b">
        <f t="shared" si="20"/>
        <v>1</v>
      </c>
      <c r="O33" t="b">
        <f t="shared" si="30"/>
        <v>0</v>
      </c>
      <c r="P33" t="b">
        <f t="shared" si="31"/>
        <v>0</v>
      </c>
      <c r="Q33">
        <f t="shared" si="32"/>
        <v>0.92999999999999261</v>
      </c>
      <c r="R33" t="b">
        <f t="shared" si="21"/>
        <v>1</v>
      </c>
      <c r="S33" t="b">
        <f t="shared" si="33"/>
        <v>0</v>
      </c>
      <c r="T33" t="b">
        <f t="shared" si="34"/>
        <v>0</v>
      </c>
      <c r="U33" t="b">
        <f t="shared" si="35"/>
        <v>1</v>
      </c>
      <c r="V33" t="b">
        <f t="shared" si="36"/>
        <v>0</v>
      </c>
      <c r="W33" t="b">
        <f t="shared" si="37"/>
        <v>0</v>
      </c>
      <c r="X33" t="b">
        <f t="shared" si="38"/>
        <v>0</v>
      </c>
      <c r="Y33">
        <f t="shared" si="39"/>
        <v>1</v>
      </c>
      <c r="AA33" t="b">
        <f t="shared" si="26"/>
        <v>1</v>
      </c>
      <c r="AB33" t="b">
        <f t="shared" si="13"/>
        <v>0</v>
      </c>
      <c r="AC33" t="b">
        <f t="shared" si="27"/>
        <v>1</v>
      </c>
      <c r="AD33" t="str">
        <f t="shared" si="28"/>
        <v/>
      </c>
      <c r="AE33" t="s">
        <v>23</v>
      </c>
      <c r="AF33" t="str">
        <f t="shared" si="16"/>
        <v xml:space="preserve">DateTime = new DateTime(2011, 2, 16), HighLow = HighLow.High, Reaction = </v>
      </c>
      <c r="AG33" s="2">
        <f>MAX(B33:E33)</f>
        <v>97.36</v>
      </c>
      <c r="AH33" t="s">
        <v>24</v>
      </c>
      <c r="AI33" t="str">
        <f t="shared" si="18"/>
        <v>new ReactionMove {DateTime = new DateTime(2011, 2, 16), HighLow = HighLow.High, Reaction = 97.36m},</v>
      </c>
    </row>
    <row r="34" spans="1:35" hidden="1" x14ac:dyDescent="0.3">
      <c r="A34" s="1">
        <v>40591</v>
      </c>
      <c r="B34">
        <v>96.2</v>
      </c>
      <c r="C34">
        <v>96.22</v>
      </c>
      <c r="D34">
        <v>94.65</v>
      </c>
      <c r="E34">
        <v>95.26</v>
      </c>
      <c r="F34">
        <v>4665055</v>
      </c>
      <c r="H34" s="1">
        <f t="shared" si="19"/>
        <v>40590</v>
      </c>
      <c r="I34" s="1" t="str">
        <f t="shared" si="25"/>
        <v>up</v>
      </c>
      <c r="J34" t="str">
        <f>IF(C34&gt;VLOOKUP($H34,$A$2:$F34,3,FALSE),C34,"")</f>
        <v/>
      </c>
      <c r="K34" t="str">
        <f>IF(D34&lt;VLOOKUP($H34,$A$2:$F34,4,FALSE),D34,"")</f>
        <v/>
      </c>
      <c r="M34">
        <f t="shared" si="29"/>
        <v>-1.1400000000000006</v>
      </c>
      <c r="N34" t="b">
        <f t="shared" si="20"/>
        <v>0</v>
      </c>
      <c r="O34" t="b">
        <f t="shared" si="30"/>
        <v>1</v>
      </c>
      <c r="P34" t="b">
        <f t="shared" si="31"/>
        <v>0</v>
      </c>
      <c r="Q34">
        <f t="shared" si="32"/>
        <v>0.63000000000000966</v>
      </c>
      <c r="R34" t="b">
        <f t="shared" si="21"/>
        <v>1</v>
      </c>
      <c r="S34" t="b">
        <f t="shared" si="33"/>
        <v>0</v>
      </c>
      <c r="T34" t="b">
        <f t="shared" si="34"/>
        <v>0</v>
      </c>
      <c r="U34" t="b">
        <f t="shared" si="35"/>
        <v>0</v>
      </c>
      <c r="V34" t="b">
        <f t="shared" si="36"/>
        <v>0</v>
      </c>
      <c r="W34" t="b">
        <f t="shared" si="37"/>
        <v>1</v>
      </c>
      <c r="X34" t="b">
        <f t="shared" si="38"/>
        <v>0</v>
      </c>
      <c r="Y34">
        <f t="shared" si="39"/>
        <v>1</v>
      </c>
      <c r="AA34" t="b">
        <f t="shared" si="26"/>
        <v>0</v>
      </c>
      <c r="AB34" t="b">
        <f t="shared" si="13"/>
        <v>0</v>
      </c>
      <c r="AC34" t="str">
        <f t="shared" si="27"/>
        <v/>
      </c>
      <c r="AD34" t="str">
        <f t="shared" si="28"/>
        <v/>
      </c>
      <c r="AE34" t="s">
        <v>23</v>
      </c>
      <c r="AF34" t="str">
        <f t="shared" si="16"/>
        <v xml:space="preserve">DateTime = new DateTime(2011, 2, 17), HighLow = HighLow.High, Reaction = </v>
      </c>
      <c r="AG34" s="2">
        <f t="shared" si="17"/>
        <v>94.65</v>
      </c>
      <c r="AH34" t="s">
        <v>24</v>
      </c>
      <c r="AI34" t="str">
        <f t="shared" si="18"/>
        <v>new ReactionMove {DateTime = new DateTime(2011, 2, 17), HighLow = HighLow.High, Reaction = 94.65m},</v>
      </c>
    </row>
    <row r="35" spans="1:35" hidden="1" x14ac:dyDescent="0.3">
      <c r="A35" s="1">
        <v>40592</v>
      </c>
      <c r="B35">
        <v>95</v>
      </c>
      <c r="C35">
        <v>95</v>
      </c>
      <c r="D35">
        <v>95</v>
      </c>
      <c r="E35">
        <v>95</v>
      </c>
      <c r="F35">
        <v>0</v>
      </c>
      <c r="H35" s="1">
        <f t="shared" si="19"/>
        <v>40590</v>
      </c>
      <c r="I35" s="1" t="str">
        <f t="shared" si="25"/>
        <v>up</v>
      </c>
      <c r="J35" t="str">
        <f>IF(C35&gt;VLOOKUP($H35,$A$2:$F35,3,FALSE),C35,"")</f>
        <v/>
      </c>
      <c r="K35" t="str">
        <f>IF(D35&lt;VLOOKUP($H35,$A$2:$F35,4,FALSE),D35,"")</f>
        <v/>
      </c>
      <c r="M35">
        <f t="shared" si="29"/>
        <v>-1.2199999999999989</v>
      </c>
      <c r="N35" t="b">
        <f t="shared" si="20"/>
        <v>0</v>
      </c>
      <c r="O35" t="b">
        <f t="shared" si="30"/>
        <v>1</v>
      </c>
      <c r="P35" t="b">
        <f t="shared" si="31"/>
        <v>0</v>
      </c>
      <c r="Q35">
        <f t="shared" si="32"/>
        <v>0.34999999999999432</v>
      </c>
      <c r="R35" t="b">
        <f t="shared" si="21"/>
        <v>1</v>
      </c>
      <c r="S35" t="b">
        <f t="shared" si="33"/>
        <v>0</v>
      </c>
      <c r="T35" t="b">
        <f t="shared" si="34"/>
        <v>0</v>
      </c>
      <c r="U35" t="b">
        <f t="shared" si="35"/>
        <v>0</v>
      </c>
      <c r="V35" t="b">
        <f t="shared" si="36"/>
        <v>0</v>
      </c>
      <c r="W35" t="b">
        <f t="shared" si="37"/>
        <v>1</v>
      </c>
      <c r="X35" t="b">
        <f t="shared" si="38"/>
        <v>0</v>
      </c>
      <c r="Y35">
        <f t="shared" si="39"/>
        <v>1</v>
      </c>
      <c r="AA35" t="b">
        <f t="shared" si="26"/>
        <v>0</v>
      </c>
      <c r="AB35" t="b">
        <f t="shared" si="13"/>
        <v>0</v>
      </c>
      <c r="AC35" t="str">
        <f t="shared" si="27"/>
        <v/>
      </c>
      <c r="AD35" t="str">
        <f t="shared" si="28"/>
        <v/>
      </c>
      <c r="AE35" t="s">
        <v>23</v>
      </c>
      <c r="AF35" t="str">
        <f t="shared" si="16"/>
        <v xml:space="preserve">DateTime = new DateTime(2011, 2, 18), HighLow = HighLow.High, Reaction = </v>
      </c>
      <c r="AG35" s="2">
        <f t="shared" si="17"/>
        <v>95</v>
      </c>
      <c r="AH35" t="s">
        <v>24</v>
      </c>
      <c r="AI35" t="str">
        <f t="shared" si="18"/>
        <v>new ReactionMove {DateTime = new DateTime(2011, 2, 18), HighLow = HighLow.High, Reaction = 95m},</v>
      </c>
    </row>
    <row r="36" spans="1:35" hidden="1" x14ac:dyDescent="0.3">
      <c r="A36" s="1">
        <v>40596</v>
      </c>
      <c r="B36">
        <v>93.6</v>
      </c>
      <c r="C36">
        <v>94.89</v>
      </c>
      <c r="D36">
        <v>90.94</v>
      </c>
      <c r="E36">
        <v>91</v>
      </c>
      <c r="F36">
        <v>5473552</v>
      </c>
      <c r="H36" s="1">
        <f t="shared" si="19"/>
        <v>40590</v>
      </c>
      <c r="I36" s="1" t="str">
        <f t="shared" si="25"/>
        <v>down</v>
      </c>
      <c r="J36" t="str">
        <f>IF(C36&gt;VLOOKUP($H36,$A$2:$F36,3,FALSE),C36,"")</f>
        <v/>
      </c>
      <c r="K36">
        <f>IF(D36&lt;VLOOKUP($H36,$A$2:$F36,4,FALSE),D36,"")</f>
        <v>90.94</v>
      </c>
      <c r="M36">
        <f t="shared" si="29"/>
        <v>-0.10999999999999943</v>
      </c>
      <c r="N36" t="b">
        <f t="shared" si="20"/>
        <v>0</v>
      </c>
      <c r="O36" t="b">
        <f t="shared" si="30"/>
        <v>1</v>
      </c>
      <c r="P36" t="b">
        <f t="shared" si="31"/>
        <v>0</v>
      </c>
      <c r="Q36">
        <f t="shared" si="32"/>
        <v>-4.0600000000000023</v>
      </c>
      <c r="R36" t="b">
        <f t="shared" si="21"/>
        <v>0</v>
      </c>
      <c r="S36" t="b">
        <f t="shared" si="33"/>
        <v>1</v>
      </c>
      <c r="T36" t="b">
        <f t="shared" si="34"/>
        <v>0</v>
      </c>
      <c r="U36" t="b">
        <f t="shared" si="35"/>
        <v>0</v>
      </c>
      <c r="V36" t="b">
        <f t="shared" si="36"/>
        <v>1</v>
      </c>
      <c r="W36" t="b">
        <f t="shared" si="37"/>
        <v>0</v>
      </c>
      <c r="X36" t="b">
        <f t="shared" si="38"/>
        <v>0</v>
      </c>
      <c r="Y36">
        <f t="shared" si="39"/>
        <v>1</v>
      </c>
      <c r="AA36" t="b">
        <f t="shared" si="26"/>
        <v>0</v>
      </c>
      <c r="AB36" t="b">
        <f t="shared" si="13"/>
        <v>0</v>
      </c>
      <c r="AC36" t="str">
        <f t="shared" si="27"/>
        <v/>
      </c>
      <c r="AD36" t="str">
        <f t="shared" si="28"/>
        <v/>
      </c>
      <c r="AE36" t="s">
        <v>23</v>
      </c>
      <c r="AF36" t="str">
        <f t="shared" si="16"/>
        <v xml:space="preserve">DateTime = new DateTime(2011, 2, 22), HighLow = HighLow.High, Reaction = </v>
      </c>
      <c r="AG36" s="2">
        <f t="shared" si="17"/>
        <v>90.94</v>
      </c>
      <c r="AH36" t="s">
        <v>24</v>
      </c>
      <c r="AI36" t="str">
        <f t="shared" si="18"/>
        <v>new ReactionMove {DateTime = new DateTime(2011, 2, 22), HighLow = HighLow.High, Reaction = 90.94m},</v>
      </c>
    </row>
    <row r="37" spans="1:35" hidden="1" x14ac:dyDescent="0.3">
      <c r="A37" s="1">
        <v>40597</v>
      </c>
      <c r="B37">
        <v>91.44</v>
      </c>
      <c r="C37">
        <v>91.44</v>
      </c>
      <c r="D37">
        <v>86.23</v>
      </c>
      <c r="E37">
        <v>88.26</v>
      </c>
      <c r="F37">
        <v>10408140</v>
      </c>
      <c r="H37" s="1">
        <f t="shared" si="19"/>
        <v>40596</v>
      </c>
      <c r="I37" s="1" t="str">
        <f t="shared" si="25"/>
        <v>down</v>
      </c>
      <c r="J37" t="str">
        <f>IF(C37&gt;VLOOKUP($H37,$A$2:$F37,3,FALSE),C37,"")</f>
        <v/>
      </c>
      <c r="K37">
        <f>IF(D37&lt;VLOOKUP($H37,$A$2:$F37,4,FALSE),D37,"")</f>
        <v>86.23</v>
      </c>
      <c r="M37">
        <f t="shared" si="29"/>
        <v>-3.4500000000000028</v>
      </c>
      <c r="N37" t="b">
        <f t="shared" si="20"/>
        <v>0</v>
      </c>
      <c r="O37" t="b">
        <f t="shared" si="30"/>
        <v>1</v>
      </c>
      <c r="P37" t="b">
        <f t="shared" si="31"/>
        <v>0</v>
      </c>
      <c r="Q37">
        <f t="shared" si="32"/>
        <v>-4.7099999999999937</v>
      </c>
      <c r="R37" t="b">
        <f t="shared" si="21"/>
        <v>0</v>
      </c>
      <c r="S37" t="b">
        <f t="shared" si="33"/>
        <v>1</v>
      </c>
      <c r="T37" t="b">
        <f t="shared" si="34"/>
        <v>0</v>
      </c>
      <c r="U37" t="b">
        <f t="shared" si="35"/>
        <v>0</v>
      </c>
      <c r="V37" t="b">
        <f t="shared" si="36"/>
        <v>1</v>
      </c>
      <c r="W37" t="b">
        <f t="shared" si="37"/>
        <v>0</v>
      </c>
      <c r="X37" t="b">
        <f t="shared" si="38"/>
        <v>0</v>
      </c>
      <c r="Y37">
        <f t="shared" si="39"/>
        <v>1</v>
      </c>
      <c r="AA37" t="b">
        <f t="shared" si="26"/>
        <v>0</v>
      </c>
      <c r="AB37" t="b">
        <f t="shared" si="13"/>
        <v>1</v>
      </c>
      <c r="AC37" t="str">
        <f t="shared" si="27"/>
        <v/>
      </c>
      <c r="AD37" t="b">
        <f t="shared" si="28"/>
        <v>1</v>
      </c>
      <c r="AE37" t="s">
        <v>23</v>
      </c>
      <c r="AF37" t="str">
        <f>"DateTime = new DateTime("&amp;YEAR(A37)&amp;", "&amp;MONTH(A37)&amp;", "&amp;DAY(A37)&amp;"), HighLow = HighLow.Low, Reaction = "</f>
        <v xml:space="preserve">DateTime = new DateTime(2011, 2, 23), HighLow = HighLow.Low, Reaction = </v>
      </c>
      <c r="AG37" s="2">
        <f t="shared" si="17"/>
        <v>86.23</v>
      </c>
      <c r="AH37" t="s">
        <v>24</v>
      </c>
      <c r="AI37" t="str">
        <f t="shared" si="18"/>
        <v>new ReactionMove {DateTime = new DateTime(2011, 2, 23), HighLow = HighLow.Low, Reaction = 86.23m},</v>
      </c>
    </row>
    <row r="38" spans="1:35" hidden="1" x14ac:dyDescent="0.3">
      <c r="A38" s="1">
        <v>40598</v>
      </c>
      <c r="B38">
        <v>88.5</v>
      </c>
      <c r="C38">
        <v>91.17</v>
      </c>
      <c r="D38">
        <v>87.65</v>
      </c>
      <c r="E38">
        <v>88.91</v>
      </c>
      <c r="F38">
        <v>6686470</v>
      </c>
      <c r="H38" s="1">
        <f t="shared" si="19"/>
        <v>40597</v>
      </c>
      <c r="I38" s="1" t="str">
        <f t="shared" si="25"/>
        <v>down</v>
      </c>
      <c r="J38" t="str">
        <f>IF(C38&gt;VLOOKUP($H38,$A$2:$F38,3,FALSE),C38,"")</f>
        <v/>
      </c>
      <c r="K38" t="str">
        <f>IF(D38&lt;VLOOKUP($H38,$A$2:$F38,4,FALSE),D38,"")</f>
        <v/>
      </c>
      <c r="M38">
        <f t="shared" si="29"/>
        <v>-0.26999999999999602</v>
      </c>
      <c r="N38" t="b">
        <f t="shared" si="20"/>
        <v>0</v>
      </c>
      <c r="O38" t="b">
        <f t="shared" si="30"/>
        <v>1</v>
      </c>
      <c r="P38" t="b">
        <f t="shared" si="31"/>
        <v>0</v>
      </c>
      <c r="Q38">
        <f t="shared" si="32"/>
        <v>1.4200000000000017</v>
      </c>
      <c r="R38" t="b">
        <f t="shared" si="21"/>
        <v>1</v>
      </c>
      <c r="S38" t="b">
        <f t="shared" si="33"/>
        <v>0</v>
      </c>
      <c r="T38" t="b">
        <f t="shared" si="34"/>
        <v>0</v>
      </c>
      <c r="U38" t="b">
        <f t="shared" si="35"/>
        <v>0</v>
      </c>
      <c r="V38" t="b">
        <f t="shared" si="36"/>
        <v>0</v>
      </c>
      <c r="W38" t="b">
        <f t="shared" si="37"/>
        <v>1</v>
      </c>
      <c r="X38" t="b">
        <f t="shared" si="38"/>
        <v>0</v>
      </c>
      <c r="Y38">
        <f t="shared" si="39"/>
        <v>1</v>
      </c>
      <c r="AA38" t="b">
        <f t="shared" si="26"/>
        <v>0</v>
      </c>
      <c r="AB38" t="b">
        <f t="shared" si="13"/>
        <v>0</v>
      </c>
      <c r="AC38" t="str">
        <f t="shared" si="27"/>
        <v/>
      </c>
      <c r="AD38" t="str">
        <f t="shared" si="28"/>
        <v/>
      </c>
      <c r="AE38" t="s">
        <v>23</v>
      </c>
      <c r="AF38" t="str">
        <f t="shared" si="16"/>
        <v xml:space="preserve">DateTime = new DateTime(2011, 2, 24), HighLow = HighLow.High, Reaction = </v>
      </c>
      <c r="AG38" s="2">
        <f t="shared" si="17"/>
        <v>87.65</v>
      </c>
      <c r="AH38" t="s">
        <v>24</v>
      </c>
      <c r="AI38" t="str">
        <f t="shared" si="18"/>
        <v>new ReactionMove {DateTime = new DateTime(2011, 2, 24), HighLow = HighLow.High, Reaction = 87.65m},</v>
      </c>
    </row>
    <row r="39" spans="1:35" x14ac:dyDescent="0.3">
      <c r="A39" s="1">
        <v>40599</v>
      </c>
      <c r="B39">
        <v>91.84</v>
      </c>
      <c r="C39">
        <v>92</v>
      </c>
      <c r="D39">
        <v>90.41</v>
      </c>
      <c r="E39">
        <v>90.49</v>
      </c>
      <c r="F39">
        <v>6145035</v>
      </c>
      <c r="H39" s="1">
        <f t="shared" si="19"/>
        <v>40597</v>
      </c>
      <c r="I39" s="1" t="str">
        <f t="shared" si="25"/>
        <v>up</v>
      </c>
      <c r="J39">
        <f>IF(C39&gt;VLOOKUP($H39,$A$2:$F39,3,FALSE),C39,"")</f>
        <v>92</v>
      </c>
      <c r="K39" t="str">
        <f>IF(D39&lt;VLOOKUP($H39,$A$2:$F39,4,FALSE),D39,"")</f>
        <v/>
      </c>
      <c r="M39">
        <f t="shared" si="29"/>
        <v>0.82999999999999829</v>
      </c>
      <c r="N39" t="b">
        <f t="shared" si="20"/>
        <v>1</v>
      </c>
      <c r="O39" t="b">
        <f t="shared" si="30"/>
        <v>0</v>
      </c>
      <c r="P39" t="b">
        <f t="shared" si="31"/>
        <v>0</v>
      </c>
      <c r="Q39">
        <f t="shared" si="32"/>
        <v>2.7599999999999909</v>
      </c>
      <c r="R39" t="b">
        <f t="shared" si="21"/>
        <v>1</v>
      </c>
      <c r="S39" t="b">
        <f t="shared" si="33"/>
        <v>0</v>
      </c>
      <c r="T39" t="b">
        <f t="shared" si="34"/>
        <v>0</v>
      </c>
      <c r="U39" t="b">
        <f t="shared" si="35"/>
        <v>1</v>
      </c>
      <c r="V39" t="b">
        <f t="shared" si="36"/>
        <v>0</v>
      </c>
      <c r="W39" t="b">
        <f t="shared" si="37"/>
        <v>0</v>
      </c>
      <c r="X39" t="b">
        <f t="shared" si="38"/>
        <v>0</v>
      </c>
      <c r="Y39">
        <f t="shared" si="39"/>
        <v>1</v>
      </c>
      <c r="AA39" t="b">
        <f t="shared" si="26"/>
        <v>1</v>
      </c>
      <c r="AB39" t="b">
        <f t="shared" si="13"/>
        <v>0</v>
      </c>
      <c r="AC39" t="b">
        <f t="shared" si="27"/>
        <v>1</v>
      </c>
      <c r="AD39" t="str">
        <f t="shared" si="28"/>
        <v/>
      </c>
      <c r="AE39" t="s">
        <v>23</v>
      </c>
      <c r="AF39" t="str">
        <f t="shared" si="16"/>
        <v xml:space="preserve">DateTime = new DateTime(2011, 2, 25), HighLow = HighLow.High, Reaction = </v>
      </c>
      <c r="AG39" s="2">
        <f>MAX(B39:E39)</f>
        <v>92</v>
      </c>
      <c r="AH39" t="s">
        <v>24</v>
      </c>
      <c r="AI39" t="str">
        <f t="shared" si="18"/>
        <v>new ReactionMove {DateTime = new DateTime(2011, 2, 25), HighLow = HighLow.High, Reaction = 92m},</v>
      </c>
    </row>
    <row r="40" spans="1:35" hidden="1" x14ac:dyDescent="0.3">
      <c r="A40" s="1">
        <v>40602</v>
      </c>
      <c r="B40">
        <v>91.64</v>
      </c>
      <c r="C40">
        <v>91.74</v>
      </c>
      <c r="D40">
        <v>89.93</v>
      </c>
      <c r="E40">
        <v>90.15</v>
      </c>
      <c r="F40">
        <v>5112786</v>
      </c>
      <c r="H40" s="1">
        <f t="shared" si="19"/>
        <v>40599</v>
      </c>
      <c r="I40" s="1" t="str">
        <f t="shared" si="25"/>
        <v>down</v>
      </c>
      <c r="J40" t="str">
        <f>IF(C40&gt;VLOOKUP($H40,$A$2:$F40,3,FALSE),C40,"")</f>
        <v/>
      </c>
      <c r="K40">
        <f>IF(D40&lt;VLOOKUP($H40,$A$2:$F40,4,FALSE),D40,"")</f>
        <v>89.93</v>
      </c>
      <c r="M40">
        <f t="shared" si="29"/>
        <v>-0.26000000000000512</v>
      </c>
      <c r="N40" t="b">
        <f t="shared" si="20"/>
        <v>0</v>
      </c>
      <c r="O40" t="b">
        <f t="shared" si="30"/>
        <v>1</v>
      </c>
      <c r="P40" t="b">
        <f t="shared" si="31"/>
        <v>0</v>
      </c>
      <c r="Q40">
        <f t="shared" si="32"/>
        <v>-0.47999999999998977</v>
      </c>
      <c r="R40" t="b">
        <f t="shared" si="21"/>
        <v>0</v>
      </c>
      <c r="S40" t="b">
        <f t="shared" si="33"/>
        <v>1</v>
      </c>
      <c r="T40" t="b">
        <f t="shared" si="34"/>
        <v>0</v>
      </c>
      <c r="U40" t="b">
        <f t="shared" si="35"/>
        <v>0</v>
      </c>
      <c r="V40" t="b">
        <f t="shared" si="36"/>
        <v>1</v>
      </c>
      <c r="W40" t="b">
        <f t="shared" si="37"/>
        <v>0</v>
      </c>
      <c r="X40" t="b">
        <f t="shared" si="38"/>
        <v>0</v>
      </c>
      <c r="Y40">
        <f t="shared" si="39"/>
        <v>1</v>
      </c>
      <c r="AA40" t="b">
        <f t="shared" si="26"/>
        <v>0</v>
      </c>
      <c r="AB40" t="b">
        <f t="shared" si="13"/>
        <v>0</v>
      </c>
      <c r="AC40" t="str">
        <f t="shared" si="27"/>
        <v/>
      </c>
      <c r="AD40" t="str">
        <f t="shared" si="28"/>
        <v/>
      </c>
      <c r="AE40" t="s">
        <v>23</v>
      </c>
      <c r="AF40" t="str">
        <f t="shared" si="16"/>
        <v xml:space="preserve">DateTime = new DateTime(2011, 2, 28), HighLow = HighLow.High, Reaction = </v>
      </c>
      <c r="AG40" s="2">
        <f t="shared" si="17"/>
        <v>89.93</v>
      </c>
      <c r="AH40" t="s">
        <v>24</v>
      </c>
      <c r="AI40" t="str">
        <f t="shared" si="18"/>
        <v>new ReactionMove {DateTime = new DateTime(2011, 2, 28), HighLow = HighLow.High, Reaction = 89.93m},</v>
      </c>
    </row>
    <row r="41" spans="1:35" hidden="1" x14ac:dyDescent="0.3">
      <c r="A41" s="1">
        <v>40603</v>
      </c>
      <c r="B41">
        <v>90.75</v>
      </c>
      <c r="C41">
        <v>91</v>
      </c>
      <c r="D41">
        <v>88.33</v>
      </c>
      <c r="E41">
        <v>89.06</v>
      </c>
      <c r="F41">
        <v>5467889</v>
      </c>
      <c r="H41" s="1">
        <f t="shared" si="19"/>
        <v>40602</v>
      </c>
      <c r="I41" s="1" t="str">
        <f t="shared" si="25"/>
        <v>down</v>
      </c>
      <c r="J41" t="str">
        <f>IF(C41&gt;VLOOKUP($H41,$A$2:$F41,3,FALSE),C41,"")</f>
        <v/>
      </c>
      <c r="K41">
        <f>IF(D41&lt;VLOOKUP($H41,$A$2:$F41,4,FALSE),D41,"")</f>
        <v>88.33</v>
      </c>
      <c r="M41">
        <f t="shared" si="29"/>
        <v>-0.73999999999999488</v>
      </c>
      <c r="N41" t="b">
        <f t="shared" si="20"/>
        <v>0</v>
      </c>
      <c r="O41" t="b">
        <f t="shared" si="30"/>
        <v>1</v>
      </c>
      <c r="P41" t="b">
        <f t="shared" si="31"/>
        <v>0</v>
      </c>
      <c r="Q41">
        <f t="shared" si="32"/>
        <v>-1.6000000000000085</v>
      </c>
      <c r="R41" t="b">
        <f t="shared" si="21"/>
        <v>0</v>
      </c>
      <c r="S41" t="b">
        <f t="shared" si="33"/>
        <v>1</v>
      </c>
      <c r="T41" t="b">
        <f t="shared" si="34"/>
        <v>0</v>
      </c>
      <c r="U41" t="b">
        <f t="shared" si="35"/>
        <v>0</v>
      </c>
      <c r="V41" t="b">
        <f t="shared" si="36"/>
        <v>1</v>
      </c>
      <c r="W41" t="b">
        <f t="shared" si="37"/>
        <v>0</v>
      </c>
      <c r="X41" t="b">
        <f t="shared" si="38"/>
        <v>0</v>
      </c>
      <c r="Y41">
        <f t="shared" si="39"/>
        <v>1</v>
      </c>
      <c r="AA41" t="b">
        <f t="shared" si="26"/>
        <v>0</v>
      </c>
      <c r="AB41" t="b">
        <f t="shared" si="13"/>
        <v>1</v>
      </c>
      <c r="AC41" t="str">
        <f t="shared" si="27"/>
        <v/>
      </c>
      <c r="AD41" t="b">
        <f t="shared" si="28"/>
        <v>1</v>
      </c>
      <c r="AE41" t="s">
        <v>23</v>
      </c>
      <c r="AF41" t="str">
        <f>"DateTime = new DateTime("&amp;YEAR(A41)&amp;", "&amp;MONTH(A41)&amp;", "&amp;DAY(A41)&amp;"), HighLow = HighLow.Low, Reaction = "</f>
        <v xml:space="preserve">DateTime = new DateTime(2011, 3, 1), HighLow = HighLow.Low, Reaction = </v>
      </c>
      <c r="AG41" s="2">
        <f t="shared" si="17"/>
        <v>88.33</v>
      </c>
      <c r="AH41" t="s">
        <v>24</v>
      </c>
      <c r="AI41" t="str">
        <f t="shared" si="18"/>
        <v>new ReactionMove {DateTime = new DateTime(2011, 3, 1), HighLow = HighLow.Low, Reaction = 88.33m},</v>
      </c>
    </row>
    <row r="42" spans="1:35" hidden="1" x14ac:dyDescent="0.3">
      <c r="A42" s="1">
        <v>40604</v>
      </c>
      <c r="B42">
        <v>88.76</v>
      </c>
      <c r="C42">
        <v>90.67</v>
      </c>
      <c r="D42">
        <v>88.7</v>
      </c>
      <c r="E42">
        <v>89.55</v>
      </c>
      <c r="F42">
        <v>4184977</v>
      </c>
      <c r="H42" s="1">
        <f t="shared" si="19"/>
        <v>40603</v>
      </c>
      <c r="I42" s="1" t="str">
        <f t="shared" si="25"/>
        <v>down</v>
      </c>
      <c r="J42" t="str">
        <f>IF(C42&gt;VLOOKUP($H42,$A$2:$F42,3,FALSE),C42,"")</f>
        <v/>
      </c>
      <c r="K42" t="str">
        <f>IF(D42&lt;VLOOKUP($H42,$A$2:$F42,4,FALSE),D42,"")</f>
        <v/>
      </c>
      <c r="M42">
        <f t="shared" si="29"/>
        <v>-0.32999999999999829</v>
      </c>
      <c r="N42" t="b">
        <f t="shared" si="20"/>
        <v>0</v>
      </c>
      <c r="O42" t="b">
        <f t="shared" si="30"/>
        <v>1</v>
      </c>
      <c r="P42" t="b">
        <f t="shared" si="31"/>
        <v>0</v>
      </c>
      <c r="Q42">
        <f t="shared" si="32"/>
        <v>0.37000000000000455</v>
      </c>
      <c r="R42" t="b">
        <f t="shared" si="21"/>
        <v>1</v>
      </c>
      <c r="S42" t="b">
        <f t="shared" si="33"/>
        <v>0</v>
      </c>
      <c r="T42" t="b">
        <f t="shared" si="34"/>
        <v>0</v>
      </c>
      <c r="U42" t="b">
        <f t="shared" si="35"/>
        <v>0</v>
      </c>
      <c r="V42" t="b">
        <f t="shared" si="36"/>
        <v>0</v>
      </c>
      <c r="W42" t="b">
        <f t="shared" si="37"/>
        <v>1</v>
      </c>
      <c r="X42" t="b">
        <f t="shared" si="38"/>
        <v>0</v>
      </c>
      <c r="Y42">
        <f t="shared" si="39"/>
        <v>1</v>
      </c>
      <c r="AA42" t="b">
        <f t="shared" si="26"/>
        <v>0</v>
      </c>
      <c r="AB42" t="b">
        <f t="shared" si="13"/>
        <v>0</v>
      </c>
      <c r="AC42" t="str">
        <f t="shared" si="27"/>
        <v/>
      </c>
      <c r="AD42" t="str">
        <f t="shared" si="28"/>
        <v/>
      </c>
      <c r="AE42" t="s">
        <v>23</v>
      </c>
      <c r="AF42" t="str">
        <f t="shared" si="16"/>
        <v xml:space="preserve">DateTime = new DateTime(2011, 3, 2), HighLow = HighLow.High, Reaction = </v>
      </c>
      <c r="AG42" s="2">
        <f t="shared" si="17"/>
        <v>88.7</v>
      </c>
      <c r="AH42" t="s">
        <v>24</v>
      </c>
      <c r="AI42" t="str">
        <f t="shared" si="18"/>
        <v>new ReactionMove {DateTime = new DateTime(2011, 3, 2), HighLow = HighLow.High, Reaction = 88.7m},</v>
      </c>
    </row>
    <row r="43" spans="1:35" x14ac:dyDescent="0.3">
      <c r="A43" s="1">
        <v>40605</v>
      </c>
      <c r="B43">
        <v>90.87</v>
      </c>
      <c r="C43">
        <v>93.16</v>
      </c>
      <c r="D43">
        <v>90.43</v>
      </c>
      <c r="E43">
        <v>92.63</v>
      </c>
      <c r="F43">
        <v>4847670</v>
      </c>
      <c r="H43" s="1">
        <f t="shared" si="19"/>
        <v>40603</v>
      </c>
      <c r="I43" s="1" t="str">
        <f t="shared" si="25"/>
        <v>up</v>
      </c>
      <c r="J43">
        <f>IF(C43&gt;VLOOKUP($H43,$A$2:$F43,3,FALSE),C43,"")</f>
        <v>93.16</v>
      </c>
      <c r="K43" t="str">
        <f>IF(D43&lt;VLOOKUP($H43,$A$2:$F43,4,FALSE),D43,"")</f>
        <v/>
      </c>
      <c r="M43">
        <f t="shared" si="29"/>
        <v>2.4899999999999949</v>
      </c>
      <c r="N43" t="b">
        <f t="shared" si="20"/>
        <v>1</v>
      </c>
      <c r="O43" t="b">
        <f t="shared" si="30"/>
        <v>0</v>
      </c>
      <c r="P43" t="b">
        <f t="shared" si="31"/>
        <v>0</v>
      </c>
      <c r="Q43">
        <f t="shared" si="32"/>
        <v>1.730000000000004</v>
      </c>
      <c r="R43" t="b">
        <f t="shared" si="21"/>
        <v>1</v>
      </c>
      <c r="S43" t="b">
        <f t="shared" si="33"/>
        <v>0</v>
      </c>
      <c r="T43" t="b">
        <f t="shared" si="34"/>
        <v>0</v>
      </c>
      <c r="U43" t="b">
        <f t="shared" si="35"/>
        <v>1</v>
      </c>
      <c r="V43" t="b">
        <f t="shared" si="36"/>
        <v>0</v>
      </c>
      <c r="W43" t="b">
        <f t="shared" si="37"/>
        <v>0</v>
      </c>
      <c r="X43" t="b">
        <f t="shared" si="38"/>
        <v>0</v>
      </c>
      <c r="Y43">
        <f t="shared" si="39"/>
        <v>1</v>
      </c>
      <c r="AA43" t="b">
        <f t="shared" si="26"/>
        <v>1</v>
      </c>
      <c r="AB43" t="b">
        <f t="shared" si="13"/>
        <v>0</v>
      </c>
      <c r="AC43" t="b">
        <f t="shared" si="27"/>
        <v>1</v>
      </c>
      <c r="AD43" t="str">
        <f t="shared" si="28"/>
        <v/>
      </c>
      <c r="AE43" t="s">
        <v>23</v>
      </c>
      <c r="AF43" t="str">
        <f t="shared" si="16"/>
        <v xml:space="preserve">DateTime = new DateTime(2011, 3, 3), HighLow = HighLow.High, Reaction = </v>
      </c>
      <c r="AG43" s="2">
        <f>MAX(B43:E43)</f>
        <v>93.16</v>
      </c>
      <c r="AH43" t="s">
        <v>24</v>
      </c>
      <c r="AI43" t="str">
        <f t="shared" si="18"/>
        <v>new ReactionMove {DateTime = new DateTime(2011, 3, 3), HighLow = HighLow.High, Reaction = 93.16m},</v>
      </c>
    </row>
    <row r="44" spans="1:35" hidden="1" x14ac:dyDescent="0.3">
      <c r="A44" s="1">
        <v>40606</v>
      </c>
      <c r="B44">
        <v>92.73</v>
      </c>
      <c r="C44">
        <v>93.06</v>
      </c>
      <c r="D44">
        <v>91.11</v>
      </c>
      <c r="E44">
        <v>92.35</v>
      </c>
      <c r="F44">
        <v>3611636</v>
      </c>
      <c r="H44" s="1">
        <f t="shared" si="19"/>
        <v>40605</v>
      </c>
      <c r="I44" s="1" t="str">
        <f t="shared" si="25"/>
        <v>up</v>
      </c>
      <c r="J44" t="str">
        <f>IF(C44&gt;VLOOKUP($H44,$A$2:$F44,3,FALSE),C44,"")</f>
        <v/>
      </c>
      <c r="K44" t="str">
        <f>IF(D44&lt;VLOOKUP($H44,$A$2:$F44,4,FALSE),D44,"")</f>
        <v/>
      </c>
      <c r="M44">
        <f t="shared" si="29"/>
        <v>-9.9999999999994316E-2</v>
      </c>
      <c r="N44" t="b">
        <f t="shared" si="20"/>
        <v>0</v>
      </c>
      <c r="O44" t="b">
        <f t="shared" si="30"/>
        <v>1</v>
      </c>
      <c r="P44" t="b">
        <f t="shared" si="31"/>
        <v>0</v>
      </c>
      <c r="Q44">
        <f t="shared" si="32"/>
        <v>0.67999999999999261</v>
      </c>
      <c r="R44" t="b">
        <f t="shared" si="21"/>
        <v>1</v>
      </c>
      <c r="S44" t="b">
        <f t="shared" si="33"/>
        <v>0</v>
      </c>
      <c r="T44" t="b">
        <f t="shared" si="34"/>
        <v>0</v>
      </c>
      <c r="U44" t="b">
        <f t="shared" si="35"/>
        <v>0</v>
      </c>
      <c r="V44" t="b">
        <f t="shared" si="36"/>
        <v>0</v>
      </c>
      <c r="W44" t="b">
        <f t="shared" si="37"/>
        <v>1</v>
      </c>
      <c r="X44" t="b">
        <f t="shared" si="38"/>
        <v>0</v>
      </c>
      <c r="Y44">
        <f t="shared" si="39"/>
        <v>1</v>
      </c>
      <c r="AA44" t="b">
        <f t="shared" si="26"/>
        <v>0</v>
      </c>
      <c r="AB44" t="b">
        <f t="shared" si="13"/>
        <v>0</v>
      </c>
      <c r="AC44" t="str">
        <f t="shared" si="27"/>
        <v/>
      </c>
      <c r="AD44" t="str">
        <f t="shared" si="28"/>
        <v/>
      </c>
      <c r="AE44" t="s">
        <v>23</v>
      </c>
      <c r="AF44" t="str">
        <f t="shared" si="16"/>
        <v xml:space="preserve">DateTime = new DateTime(2011, 3, 4), HighLow = HighLow.High, Reaction = </v>
      </c>
      <c r="AG44" s="2">
        <f t="shared" si="17"/>
        <v>91.11</v>
      </c>
      <c r="AH44" t="s">
        <v>24</v>
      </c>
      <c r="AI44" t="str">
        <f t="shared" si="18"/>
        <v>new ReactionMove {DateTime = new DateTime(2011, 3, 4), HighLow = HighLow.High, Reaction = 91.11m},</v>
      </c>
    </row>
    <row r="45" spans="1:35" hidden="1" x14ac:dyDescent="0.3">
      <c r="A45" s="1">
        <v>40609</v>
      </c>
      <c r="B45">
        <v>92.91</v>
      </c>
      <c r="C45">
        <v>93.15</v>
      </c>
      <c r="D45">
        <v>89.94</v>
      </c>
      <c r="E45">
        <v>90.37</v>
      </c>
      <c r="F45">
        <v>4207863</v>
      </c>
      <c r="H45" s="1">
        <f t="shared" si="19"/>
        <v>40605</v>
      </c>
      <c r="I45" s="1" t="str">
        <f t="shared" si="25"/>
        <v>down</v>
      </c>
      <c r="J45" t="str">
        <f>IF(C45&gt;VLOOKUP($H45,$A$2:$F45,3,FALSE),C45,"")</f>
        <v/>
      </c>
      <c r="K45">
        <f>IF(D45&lt;VLOOKUP($H45,$A$2:$F45,4,FALSE),D45,"")</f>
        <v>89.94</v>
      </c>
      <c r="M45">
        <f t="shared" si="29"/>
        <v>9.0000000000003411E-2</v>
      </c>
      <c r="N45" t="b">
        <f t="shared" si="20"/>
        <v>1</v>
      </c>
      <c r="O45" t="b">
        <f t="shared" si="30"/>
        <v>0</v>
      </c>
      <c r="P45" t="b">
        <f t="shared" si="31"/>
        <v>0</v>
      </c>
      <c r="Q45">
        <f t="shared" si="32"/>
        <v>-1.1700000000000017</v>
      </c>
      <c r="R45" t="b">
        <f t="shared" si="21"/>
        <v>0</v>
      </c>
      <c r="S45" t="b">
        <f t="shared" si="33"/>
        <v>1</v>
      </c>
      <c r="T45" t="b">
        <f t="shared" si="34"/>
        <v>0</v>
      </c>
      <c r="U45" t="b">
        <f t="shared" si="35"/>
        <v>0</v>
      </c>
      <c r="V45" t="b">
        <f t="shared" si="36"/>
        <v>0</v>
      </c>
      <c r="W45" t="b">
        <f t="shared" si="37"/>
        <v>0</v>
      </c>
      <c r="X45" t="b">
        <f t="shared" si="38"/>
        <v>1</v>
      </c>
      <c r="Y45">
        <f t="shared" si="39"/>
        <v>1</v>
      </c>
      <c r="AA45" t="b">
        <f t="shared" si="26"/>
        <v>0</v>
      </c>
      <c r="AB45" t="b">
        <f t="shared" si="13"/>
        <v>0</v>
      </c>
      <c r="AC45" t="str">
        <f t="shared" si="27"/>
        <v/>
      </c>
      <c r="AD45" t="str">
        <f t="shared" si="28"/>
        <v/>
      </c>
      <c r="AE45" t="s">
        <v>23</v>
      </c>
      <c r="AF45" t="str">
        <f t="shared" si="16"/>
        <v xml:space="preserve">DateTime = new DateTime(2011, 3, 7), HighLow = HighLow.High, Reaction = </v>
      </c>
      <c r="AG45" s="2">
        <f t="shared" si="17"/>
        <v>89.94</v>
      </c>
      <c r="AH45" t="s">
        <v>24</v>
      </c>
      <c r="AI45" t="str">
        <f t="shared" si="18"/>
        <v>new ReactionMove {DateTime = new DateTime(2011, 3, 7), HighLow = HighLow.High, Reaction = 89.94m},</v>
      </c>
    </row>
    <row r="46" spans="1:35" hidden="1" x14ac:dyDescent="0.3">
      <c r="A46" s="1">
        <v>40610</v>
      </c>
      <c r="B46">
        <v>90.58</v>
      </c>
      <c r="C46">
        <v>92.1</v>
      </c>
      <c r="D46">
        <v>88.9</v>
      </c>
      <c r="E46">
        <v>91.51</v>
      </c>
      <c r="F46">
        <v>4184256</v>
      </c>
      <c r="H46" s="1">
        <f t="shared" si="19"/>
        <v>40609</v>
      </c>
      <c r="I46" s="1" t="str">
        <f t="shared" si="25"/>
        <v>down</v>
      </c>
      <c r="J46" t="str">
        <f>IF(C46&gt;VLOOKUP($H46,$A$2:$F46,3,FALSE),C46,"")</f>
        <v/>
      </c>
      <c r="K46">
        <f>IF(D46&lt;VLOOKUP($H46,$A$2:$F46,4,FALSE),D46,"")</f>
        <v>88.9</v>
      </c>
      <c r="M46">
        <f t="shared" si="29"/>
        <v>-1.0500000000000114</v>
      </c>
      <c r="N46" t="b">
        <f t="shared" si="20"/>
        <v>0</v>
      </c>
      <c r="O46" t="b">
        <f t="shared" si="30"/>
        <v>1</v>
      </c>
      <c r="P46" t="b">
        <f t="shared" si="31"/>
        <v>0</v>
      </c>
      <c r="Q46">
        <f t="shared" si="32"/>
        <v>-1.039999999999992</v>
      </c>
      <c r="R46" t="b">
        <f t="shared" si="21"/>
        <v>0</v>
      </c>
      <c r="S46" t="b">
        <f t="shared" si="33"/>
        <v>1</v>
      </c>
      <c r="T46" t="b">
        <f t="shared" si="34"/>
        <v>0</v>
      </c>
      <c r="U46" t="b">
        <f t="shared" si="35"/>
        <v>0</v>
      </c>
      <c r="V46" t="b">
        <f t="shared" si="36"/>
        <v>1</v>
      </c>
      <c r="W46" t="b">
        <f t="shared" si="37"/>
        <v>0</v>
      </c>
      <c r="X46" t="b">
        <f t="shared" si="38"/>
        <v>0</v>
      </c>
      <c r="Y46">
        <f t="shared" si="39"/>
        <v>1</v>
      </c>
      <c r="AA46" t="b">
        <f t="shared" si="26"/>
        <v>0</v>
      </c>
      <c r="AB46" t="b">
        <f t="shared" si="13"/>
        <v>1</v>
      </c>
      <c r="AC46" t="str">
        <f t="shared" si="27"/>
        <v/>
      </c>
      <c r="AD46" t="b">
        <f t="shared" si="28"/>
        <v>1</v>
      </c>
      <c r="AE46" t="s">
        <v>23</v>
      </c>
      <c r="AF46" t="str">
        <f>"DateTime = new DateTime("&amp;YEAR(A46)&amp;", "&amp;MONTH(A46)&amp;", "&amp;DAY(A46)&amp;"), HighLow = HighLow.Low, Reaction = "</f>
        <v xml:space="preserve">DateTime = new DateTime(2011, 3, 8), HighLow = HighLow.Low, Reaction = </v>
      </c>
      <c r="AG46" s="2">
        <f t="shared" si="17"/>
        <v>88.9</v>
      </c>
      <c r="AH46" t="s">
        <v>24</v>
      </c>
      <c r="AI46" t="str">
        <f t="shared" si="18"/>
        <v>new ReactionMove {DateTime = new DateTime(2011, 3, 8), HighLow = HighLow.Low, Reaction = 88.9m},</v>
      </c>
    </row>
    <row r="47" spans="1:35" hidden="1" x14ac:dyDescent="0.3">
      <c r="A47" s="1">
        <v>40611</v>
      </c>
      <c r="B47">
        <v>90.42</v>
      </c>
      <c r="C47">
        <v>90.64</v>
      </c>
      <c r="D47">
        <v>89</v>
      </c>
      <c r="E47">
        <v>89.82</v>
      </c>
      <c r="F47">
        <v>4703333</v>
      </c>
      <c r="H47" s="1">
        <f t="shared" si="19"/>
        <v>40610</v>
      </c>
      <c r="I47" s="1" t="str">
        <f t="shared" si="25"/>
        <v>down</v>
      </c>
      <c r="J47" t="str">
        <f>IF(C47&gt;VLOOKUP($H47,$A$2:$F47,3,FALSE),C47,"")</f>
        <v/>
      </c>
      <c r="K47" t="str">
        <f>IF(D47&lt;VLOOKUP($H47,$A$2:$F47,4,FALSE),D47,"")</f>
        <v/>
      </c>
      <c r="M47">
        <f t="shared" si="29"/>
        <v>-1.4599999999999937</v>
      </c>
      <c r="N47" t="b">
        <f t="shared" si="20"/>
        <v>0</v>
      </c>
      <c r="O47" t="b">
        <f t="shared" si="30"/>
        <v>1</v>
      </c>
      <c r="P47" t="b">
        <f t="shared" si="31"/>
        <v>0</v>
      </c>
      <c r="Q47">
        <f t="shared" si="32"/>
        <v>9.9999999999994316E-2</v>
      </c>
      <c r="R47" t="b">
        <f t="shared" si="21"/>
        <v>1</v>
      </c>
      <c r="S47" t="b">
        <f t="shared" si="33"/>
        <v>0</v>
      </c>
      <c r="T47" t="b">
        <f t="shared" si="34"/>
        <v>0</v>
      </c>
      <c r="U47" t="b">
        <f t="shared" si="35"/>
        <v>0</v>
      </c>
      <c r="V47" t="b">
        <f t="shared" si="36"/>
        <v>0</v>
      </c>
      <c r="W47" t="b">
        <f t="shared" si="37"/>
        <v>1</v>
      </c>
      <c r="X47" t="b">
        <f t="shared" si="38"/>
        <v>0</v>
      </c>
      <c r="Y47">
        <f t="shared" si="39"/>
        <v>1</v>
      </c>
      <c r="AA47" t="b">
        <f t="shared" si="26"/>
        <v>0</v>
      </c>
      <c r="AB47" t="b">
        <f t="shared" si="13"/>
        <v>0</v>
      </c>
      <c r="AC47" t="str">
        <f t="shared" si="27"/>
        <v/>
      </c>
      <c r="AD47" t="str">
        <f t="shared" si="28"/>
        <v/>
      </c>
      <c r="AE47" t="s">
        <v>23</v>
      </c>
      <c r="AF47" t="str">
        <f t="shared" si="16"/>
        <v xml:space="preserve">DateTime = new DateTime(2011, 3, 9), HighLow = HighLow.High, Reaction = </v>
      </c>
      <c r="AG47" s="2">
        <f t="shared" si="17"/>
        <v>89</v>
      </c>
      <c r="AH47" t="s">
        <v>24</v>
      </c>
      <c r="AI47" t="str">
        <f t="shared" si="18"/>
        <v>new ReactionMove {DateTime = new DateTime(2011, 3, 9), HighLow = HighLow.High, Reaction = 89m},</v>
      </c>
    </row>
    <row r="48" spans="1:35" hidden="1" x14ac:dyDescent="0.3">
      <c r="A48" s="1">
        <v>40612</v>
      </c>
      <c r="B48">
        <v>88.01</v>
      </c>
      <c r="C48">
        <v>89</v>
      </c>
      <c r="D48">
        <v>86.1</v>
      </c>
      <c r="E48">
        <v>87.55</v>
      </c>
      <c r="F48">
        <v>5690586</v>
      </c>
      <c r="H48" s="1">
        <f t="shared" si="19"/>
        <v>40610</v>
      </c>
      <c r="I48" s="1" t="str">
        <f t="shared" si="25"/>
        <v>down</v>
      </c>
      <c r="J48" t="str">
        <f>IF(C48&gt;VLOOKUP($H48,$A$2:$F48,3,FALSE),C48,"")</f>
        <v/>
      </c>
      <c r="K48">
        <f>IF(D48&lt;VLOOKUP($H48,$A$2:$F48,4,FALSE),D48,"")</f>
        <v>86.1</v>
      </c>
      <c r="M48">
        <f t="shared" si="29"/>
        <v>-1.6400000000000006</v>
      </c>
      <c r="N48" t="b">
        <f t="shared" si="20"/>
        <v>0</v>
      </c>
      <c r="O48" t="b">
        <f t="shared" si="30"/>
        <v>1</v>
      </c>
      <c r="P48" t="b">
        <f t="shared" si="31"/>
        <v>0</v>
      </c>
      <c r="Q48">
        <f t="shared" si="32"/>
        <v>-2.9000000000000057</v>
      </c>
      <c r="R48" t="b">
        <f t="shared" si="21"/>
        <v>0</v>
      </c>
      <c r="S48" t="b">
        <f t="shared" si="33"/>
        <v>1</v>
      </c>
      <c r="T48" t="b">
        <f t="shared" si="34"/>
        <v>0</v>
      </c>
      <c r="U48" t="b">
        <f t="shared" si="35"/>
        <v>0</v>
      </c>
      <c r="V48" t="b">
        <f t="shared" si="36"/>
        <v>1</v>
      </c>
      <c r="W48" t="b">
        <f t="shared" si="37"/>
        <v>0</v>
      </c>
      <c r="X48" t="b">
        <f t="shared" si="38"/>
        <v>0</v>
      </c>
      <c r="Y48">
        <f t="shared" si="39"/>
        <v>1</v>
      </c>
      <c r="AA48" t="b">
        <f t="shared" si="26"/>
        <v>0</v>
      </c>
      <c r="AB48" t="b">
        <f t="shared" si="13"/>
        <v>0</v>
      </c>
      <c r="AC48" t="str">
        <f t="shared" si="27"/>
        <v/>
      </c>
      <c r="AD48" t="str">
        <f t="shared" si="28"/>
        <v/>
      </c>
      <c r="AE48" t="s">
        <v>23</v>
      </c>
      <c r="AF48" t="str">
        <f t="shared" si="16"/>
        <v xml:space="preserve">DateTime = new DateTime(2011, 3, 10), HighLow = HighLow.High, Reaction = </v>
      </c>
      <c r="AG48" s="2">
        <f t="shared" si="17"/>
        <v>86.1</v>
      </c>
      <c r="AH48" t="s">
        <v>24</v>
      </c>
      <c r="AI48" t="str">
        <f t="shared" si="18"/>
        <v>new ReactionMove {DateTime = new DateTime(2011, 3, 10), HighLow = HighLow.High, Reaction = 86.1m},</v>
      </c>
    </row>
    <row r="49" spans="1:35" hidden="1" x14ac:dyDescent="0.3">
      <c r="A49" s="1">
        <v>40613</v>
      </c>
      <c r="B49">
        <v>85.88</v>
      </c>
      <c r="C49">
        <v>88</v>
      </c>
      <c r="D49">
        <v>84.59</v>
      </c>
      <c r="E49">
        <v>87.79</v>
      </c>
      <c r="F49">
        <v>6211240</v>
      </c>
      <c r="H49" s="1">
        <f t="shared" si="19"/>
        <v>40612</v>
      </c>
      <c r="I49" s="1" t="str">
        <f t="shared" si="25"/>
        <v>down</v>
      </c>
      <c r="J49" t="str">
        <f>IF(C49&gt;VLOOKUP($H49,$A$2:$F49,3,FALSE),C49,"")</f>
        <v/>
      </c>
      <c r="K49">
        <f>IF(D49&lt;VLOOKUP($H49,$A$2:$F49,4,FALSE),D49,"")</f>
        <v>84.59</v>
      </c>
      <c r="M49">
        <f t="shared" si="29"/>
        <v>-1</v>
      </c>
      <c r="N49" t="b">
        <f t="shared" si="20"/>
        <v>0</v>
      </c>
      <c r="O49" t="b">
        <f t="shared" si="30"/>
        <v>1</v>
      </c>
      <c r="P49" t="b">
        <f t="shared" si="31"/>
        <v>0</v>
      </c>
      <c r="Q49">
        <f t="shared" si="32"/>
        <v>-1.5099999999999909</v>
      </c>
      <c r="R49" t="b">
        <f t="shared" si="21"/>
        <v>0</v>
      </c>
      <c r="S49" t="b">
        <f t="shared" si="33"/>
        <v>1</v>
      </c>
      <c r="T49" t="b">
        <f t="shared" si="34"/>
        <v>0</v>
      </c>
      <c r="U49" t="b">
        <f t="shared" si="35"/>
        <v>0</v>
      </c>
      <c r="V49" t="b">
        <f t="shared" si="36"/>
        <v>1</v>
      </c>
      <c r="W49" t="b">
        <f t="shared" si="37"/>
        <v>0</v>
      </c>
      <c r="X49" t="b">
        <f t="shared" si="38"/>
        <v>0</v>
      </c>
      <c r="Y49">
        <f t="shared" si="39"/>
        <v>1</v>
      </c>
      <c r="AA49" t="b">
        <f t="shared" si="26"/>
        <v>0</v>
      </c>
      <c r="AB49" t="b">
        <f t="shared" si="13"/>
        <v>1</v>
      </c>
      <c r="AC49" t="str">
        <f t="shared" si="27"/>
        <v/>
      </c>
      <c r="AD49" t="b">
        <f t="shared" si="28"/>
        <v>1</v>
      </c>
      <c r="AE49" t="s">
        <v>23</v>
      </c>
      <c r="AF49" t="str">
        <f>"DateTime = new DateTime("&amp;YEAR(A49)&amp;", "&amp;MONTH(A49)&amp;", "&amp;DAY(A49)&amp;"), HighLow = HighLow.Low, Reaction = "</f>
        <v xml:space="preserve">DateTime = new DateTime(2011, 3, 11), HighLow = HighLow.Low, Reaction = </v>
      </c>
      <c r="AG49" s="2">
        <f t="shared" si="17"/>
        <v>84.59</v>
      </c>
      <c r="AH49" t="s">
        <v>24</v>
      </c>
      <c r="AI49" t="str">
        <f t="shared" si="18"/>
        <v>new ReactionMove {DateTime = new DateTime(2011, 3, 11), HighLow = HighLow.Low, Reaction = 84.59m},</v>
      </c>
    </row>
    <row r="50" spans="1:35" x14ac:dyDescent="0.3">
      <c r="A50" s="1">
        <v>40616</v>
      </c>
      <c r="B50">
        <v>87.72</v>
      </c>
      <c r="C50">
        <v>88.13</v>
      </c>
      <c r="D50">
        <v>86.44</v>
      </c>
      <c r="E50">
        <v>87.63</v>
      </c>
      <c r="F50">
        <v>3922647</v>
      </c>
      <c r="H50" s="1">
        <f t="shared" si="19"/>
        <v>40613</v>
      </c>
      <c r="I50" s="1" t="str">
        <f t="shared" si="25"/>
        <v>up</v>
      </c>
      <c r="J50">
        <f>IF(C50&gt;VLOOKUP($H50,$A$2:$F50,3,FALSE),C50,"")</f>
        <v>88.13</v>
      </c>
      <c r="K50" t="str">
        <f>IF(D50&lt;VLOOKUP($H50,$A$2:$F50,4,FALSE),D50,"")</f>
        <v/>
      </c>
      <c r="M50">
        <f t="shared" si="29"/>
        <v>0.12999999999999545</v>
      </c>
      <c r="N50" t="b">
        <f t="shared" si="20"/>
        <v>1</v>
      </c>
      <c r="O50" t="b">
        <f t="shared" si="30"/>
        <v>0</v>
      </c>
      <c r="P50" t="b">
        <f t="shared" si="31"/>
        <v>0</v>
      </c>
      <c r="Q50">
        <f t="shared" si="32"/>
        <v>1.8499999999999943</v>
      </c>
      <c r="R50" t="b">
        <f t="shared" si="21"/>
        <v>1</v>
      </c>
      <c r="S50" t="b">
        <f t="shared" si="33"/>
        <v>0</v>
      </c>
      <c r="T50" t="b">
        <f t="shared" si="34"/>
        <v>0</v>
      </c>
      <c r="U50" t="b">
        <f t="shared" si="35"/>
        <v>1</v>
      </c>
      <c r="V50" t="b">
        <f t="shared" si="36"/>
        <v>0</v>
      </c>
      <c r="W50" t="b">
        <f t="shared" si="37"/>
        <v>0</v>
      </c>
      <c r="X50" t="b">
        <f t="shared" si="38"/>
        <v>0</v>
      </c>
      <c r="Y50">
        <f t="shared" si="39"/>
        <v>1</v>
      </c>
      <c r="AA50" t="b">
        <f t="shared" si="26"/>
        <v>1</v>
      </c>
      <c r="AB50" t="b">
        <f t="shared" si="13"/>
        <v>0</v>
      </c>
      <c r="AC50" t="b">
        <f t="shared" si="27"/>
        <v>1</v>
      </c>
      <c r="AD50" t="str">
        <f t="shared" si="28"/>
        <v/>
      </c>
      <c r="AE50" t="s">
        <v>23</v>
      </c>
      <c r="AF50" t="str">
        <f t="shared" si="16"/>
        <v xml:space="preserve">DateTime = new DateTime(2011, 3, 14), HighLow = HighLow.High, Reaction = </v>
      </c>
      <c r="AG50" s="2">
        <f>MAX(B50:E50)</f>
        <v>88.13</v>
      </c>
      <c r="AH50" t="s">
        <v>24</v>
      </c>
      <c r="AI50" t="str">
        <f t="shared" si="18"/>
        <v>new ReactionMove {DateTime = new DateTime(2011, 3, 14), HighLow = HighLow.High, Reaction = 88.13m},</v>
      </c>
    </row>
    <row r="51" spans="1:35" hidden="1" x14ac:dyDescent="0.3">
      <c r="A51" s="1">
        <v>40617</v>
      </c>
      <c r="B51">
        <v>84.9</v>
      </c>
      <c r="C51">
        <v>88.03</v>
      </c>
      <c r="D51">
        <v>84.27</v>
      </c>
      <c r="E51">
        <v>87.68</v>
      </c>
      <c r="F51">
        <v>4662465</v>
      </c>
      <c r="H51" s="1">
        <f t="shared" si="19"/>
        <v>40616</v>
      </c>
      <c r="I51" s="1" t="str">
        <f t="shared" si="25"/>
        <v>down</v>
      </c>
      <c r="J51" t="str">
        <f>IF(C51&gt;VLOOKUP($H51,$A$2:$F51,3,FALSE),C51,"")</f>
        <v/>
      </c>
      <c r="K51">
        <f>IF(D51&lt;VLOOKUP($H51,$A$2:$F51,4,FALSE),D51,"")</f>
        <v>84.27</v>
      </c>
      <c r="M51">
        <f t="shared" si="29"/>
        <v>-9.9999999999994316E-2</v>
      </c>
      <c r="N51" t="b">
        <f t="shared" si="20"/>
        <v>0</v>
      </c>
      <c r="O51" t="b">
        <f t="shared" si="30"/>
        <v>1</v>
      </c>
      <c r="P51" t="b">
        <f t="shared" si="31"/>
        <v>0</v>
      </c>
      <c r="Q51">
        <f t="shared" si="32"/>
        <v>-2.1700000000000017</v>
      </c>
      <c r="R51" t="b">
        <f t="shared" si="21"/>
        <v>0</v>
      </c>
      <c r="S51" t="b">
        <f t="shared" si="33"/>
        <v>1</v>
      </c>
      <c r="T51" t="b">
        <f t="shared" si="34"/>
        <v>0</v>
      </c>
      <c r="U51" t="b">
        <f t="shared" si="35"/>
        <v>0</v>
      </c>
      <c r="V51" t="b">
        <f t="shared" si="36"/>
        <v>1</v>
      </c>
      <c r="W51" t="b">
        <f t="shared" si="37"/>
        <v>0</v>
      </c>
      <c r="X51" t="b">
        <f t="shared" si="38"/>
        <v>0</v>
      </c>
      <c r="Y51">
        <f t="shared" si="39"/>
        <v>1</v>
      </c>
      <c r="AA51" t="b">
        <f t="shared" si="26"/>
        <v>0</v>
      </c>
      <c r="AB51" t="b">
        <f t="shared" si="13"/>
        <v>1</v>
      </c>
      <c r="AC51" t="str">
        <f t="shared" si="27"/>
        <v/>
      </c>
      <c r="AD51" t="b">
        <f t="shared" si="28"/>
        <v>1</v>
      </c>
      <c r="AE51" t="s">
        <v>23</v>
      </c>
      <c r="AF51" t="str">
        <f>"DateTime = new DateTime("&amp;YEAR(A51)&amp;", "&amp;MONTH(A51)&amp;", "&amp;DAY(A51)&amp;"), HighLow = HighLow.Low, Reaction = "</f>
        <v xml:space="preserve">DateTime = new DateTime(2011, 3, 15), HighLow = HighLow.Low, Reaction = </v>
      </c>
      <c r="AG51" s="2">
        <f t="shared" si="17"/>
        <v>84.27</v>
      </c>
      <c r="AH51" t="s">
        <v>24</v>
      </c>
      <c r="AI51" t="str">
        <f t="shared" si="18"/>
        <v>new ReactionMove {DateTime = new DateTime(2011, 3, 15), HighLow = HighLow.Low, Reaction = 84.27m},</v>
      </c>
    </row>
    <row r="52" spans="1:35" hidden="1" x14ac:dyDescent="0.3">
      <c r="A52" s="1">
        <v>40618</v>
      </c>
      <c r="B52">
        <v>87.89</v>
      </c>
      <c r="C52">
        <v>88.91</v>
      </c>
      <c r="D52">
        <v>85.99</v>
      </c>
      <c r="E52">
        <v>86.91</v>
      </c>
      <c r="F52">
        <v>5505028</v>
      </c>
      <c r="H52" s="1">
        <f t="shared" si="19"/>
        <v>40617</v>
      </c>
      <c r="I52" s="1" t="str">
        <f t="shared" si="25"/>
        <v>up</v>
      </c>
      <c r="J52">
        <f>IF(C52&gt;VLOOKUP($H52,$A$2:$F52,3,FALSE),C52,"")</f>
        <v>88.91</v>
      </c>
      <c r="K52" t="str">
        <f>IF(D52&lt;VLOOKUP($H52,$A$2:$F52,4,FALSE),D52,"")</f>
        <v/>
      </c>
      <c r="M52">
        <f t="shared" si="29"/>
        <v>0.87999999999999545</v>
      </c>
      <c r="N52" t="b">
        <f t="shared" si="20"/>
        <v>1</v>
      </c>
      <c r="O52" t="b">
        <f t="shared" si="30"/>
        <v>0</v>
      </c>
      <c r="P52" t="b">
        <f t="shared" si="31"/>
        <v>0</v>
      </c>
      <c r="Q52">
        <f t="shared" si="32"/>
        <v>1.7199999999999989</v>
      </c>
      <c r="R52" t="b">
        <f t="shared" si="21"/>
        <v>1</v>
      </c>
      <c r="S52" t="b">
        <f t="shared" si="33"/>
        <v>0</v>
      </c>
      <c r="T52" t="b">
        <f t="shared" si="34"/>
        <v>0</v>
      </c>
      <c r="U52" t="b">
        <f t="shared" si="35"/>
        <v>1</v>
      </c>
      <c r="V52" t="b">
        <f t="shared" si="36"/>
        <v>0</v>
      </c>
      <c r="W52" t="b">
        <f t="shared" si="37"/>
        <v>0</v>
      </c>
      <c r="X52" t="b">
        <f t="shared" si="38"/>
        <v>0</v>
      </c>
      <c r="Y52">
        <f t="shared" si="39"/>
        <v>1</v>
      </c>
      <c r="AA52" t="b">
        <f t="shared" si="26"/>
        <v>0</v>
      </c>
      <c r="AB52" t="b">
        <f t="shared" si="13"/>
        <v>0</v>
      </c>
      <c r="AC52" t="str">
        <f t="shared" si="27"/>
        <v/>
      </c>
      <c r="AD52" t="str">
        <f t="shared" si="28"/>
        <v/>
      </c>
      <c r="AE52" t="s">
        <v>23</v>
      </c>
      <c r="AF52" t="str">
        <f t="shared" si="16"/>
        <v xml:space="preserve">DateTime = new DateTime(2011, 3, 16), HighLow = HighLow.High, Reaction = </v>
      </c>
      <c r="AG52" s="2">
        <f t="shared" si="17"/>
        <v>85.99</v>
      </c>
      <c r="AH52" t="s">
        <v>24</v>
      </c>
      <c r="AI52" t="str">
        <f t="shared" si="18"/>
        <v>new ReactionMove {DateTime = new DateTime(2011, 3, 16), HighLow = HighLow.High, Reaction = 85.99m},</v>
      </c>
    </row>
    <row r="53" spans="1:35" hidden="1" x14ac:dyDescent="0.3">
      <c r="A53" s="1">
        <v>40619</v>
      </c>
      <c r="B53">
        <v>88.75</v>
      </c>
      <c r="C53">
        <v>90.26</v>
      </c>
      <c r="D53">
        <v>88</v>
      </c>
      <c r="E53">
        <v>89.38</v>
      </c>
      <c r="F53">
        <v>5871298</v>
      </c>
      <c r="H53" s="1">
        <f t="shared" si="19"/>
        <v>40618</v>
      </c>
      <c r="I53" s="1" t="str">
        <f t="shared" si="25"/>
        <v>up</v>
      </c>
      <c r="J53">
        <f>IF(C53&gt;VLOOKUP($H53,$A$2:$F53,3,FALSE),C53,"")</f>
        <v>90.26</v>
      </c>
      <c r="K53" t="str">
        <f>IF(D53&lt;VLOOKUP($H53,$A$2:$F53,4,FALSE),D53,"")</f>
        <v/>
      </c>
      <c r="M53">
        <f t="shared" si="29"/>
        <v>1.3500000000000085</v>
      </c>
      <c r="N53" t="b">
        <f t="shared" si="20"/>
        <v>1</v>
      </c>
      <c r="O53" t="b">
        <f t="shared" si="30"/>
        <v>0</v>
      </c>
      <c r="P53" t="b">
        <f t="shared" si="31"/>
        <v>0</v>
      </c>
      <c r="Q53">
        <f t="shared" si="32"/>
        <v>2.0100000000000051</v>
      </c>
      <c r="R53" t="b">
        <f t="shared" si="21"/>
        <v>1</v>
      </c>
      <c r="S53" t="b">
        <f t="shared" si="33"/>
        <v>0</v>
      </c>
      <c r="T53" t="b">
        <f t="shared" si="34"/>
        <v>0</v>
      </c>
      <c r="U53" t="b">
        <f t="shared" si="35"/>
        <v>1</v>
      </c>
      <c r="V53" t="b">
        <f t="shared" si="36"/>
        <v>0</v>
      </c>
      <c r="W53" t="b">
        <f t="shared" si="37"/>
        <v>0</v>
      </c>
      <c r="X53" t="b">
        <f t="shared" si="38"/>
        <v>0</v>
      </c>
      <c r="Y53">
        <f t="shared" si="39"/>
        <v>1</v>
      </c>
      <c r="AA53" t="b">
        <f t="shared" si="26"/>
        <v>0</v>
      </c>
      <c r="AB53" t="b">
        <f t="shared" si="13"/>
        <v>0</v>
      </c>
      <c r="AC53" t="str">
        <f t="shared" si="27"/>
        <v/>
      </c>
      <c r="AD53" t="str">
        <f t="shared" si="28"/>
        <v/>
      </c>
      <c r="AE53" t="s">
        <v>23</v>
      </c>
      <c r="AF53" t="str">
        <f t="shared" si="16"/>
        <v xml:space="preserve">DateTime = new DateTime(2011, 3, 17), HighLow = HighLow.High, Reaction = </v>
      </c>
      <c r="AG53" s="2">
        <f t="shared" si="17"/>
        <v>88</v>
      </c>
      <c r="AH53" t="s">
        <v>24</v>
      </c>
      <c r="AI53" t="str">
        <f t="shared" si="18"/>
        <v>new ReactionMove {DateTime = new DateTime(2011, 3, 17), HighLow = HighLow.High, Reaction = 88m},</v>
      </c>
    </row>
    <row r="54" spans="1:35" hidden="1" x14ac:dyDescent="0.3">
      <c r="A54" s="1">
        <v>40620</v>
      </c>
      <c r="B54">
        <v>91.08</v>
      </c>
      <c r="C54">
        <v>91.48</v>
      </c>
      <c r="D54">
        <v>89.67</v>
      </c>
      <c r="E54">
        <v>90.1</v>
      </c>
      <c r="F54">
        <v>5317306</v>
      </c>
      <c r="H54" s="1">
        <f t="shared" si="19"/>
        <v>40619</v>
      </c>
      <c r="I54" s="1" t="str">
        <f t="shared" si="25"/>
        <v>up</v>
      </c>
      <c r="J54">
        <f>IF(C54&gt;VLOOKUP($H54,$A$2:$F54,3,FALSE),C54,"")</f>
        <v>91.48</v>
      </c>
      <c r="K54" t="str">
        <f>IF(D54&lt;VLOOKUP($H54,$A$2:$F54,4,FALSE),D54,"")</f>
        <v/>
      </c>
      <c r="M54">
        <f t="shared" si="29"/>
        <v>1.2199999999999989</v>
      </c>
      <c r="N54" t="b">
        <f t="shared" si="20"/>
        <v>1</v>
      </c>
      <c r="O54" t="b">
        <f t="shared" si="30"/>
        <v>0</v>
      </c>
      <c r="P54" t="b">
        <f t="shared" si="31"/>
        <v>0</v>
      </c>
      <c r="Q54">
        <f t="shared" si="32"/>
        <v>1.6700000000000017</v>
      </c>
      <c r="R54" t="b">
        <f t="shared" si="21"/>
        <v>1</v>
      </c>
      <c r="S54" t="b">
        <f t="shared" si="33"/>
        <v>0</v>
      </c>
      <c r="T54" t="b">
        <f t="shared" si="34"/>
        <v>0</v>
      </c>
      <c r="U54" t="b">
        <f t="shared" si="35"/>
        <v>1</v>
      </c>
      <c r="V54" t="b">
        <f t="shared" si="36"/>
        <v>0</v>
      </c>
      <c r="W54" t="b">
        <f t="shared" si="37"/>
        <v>0</v>
      </c>
      <c r="X54" t="b">
        <f t="shared" si="38"/>
        <v>0</v>
      </c>
      <c r="Y54">
        <f t="shared" si="39"/>
        <v>1</v>
      </c>
      <c r="AA54" t="b">
        <f t="shared" si="26"/>
        <v>0</v>
      </c>
      <c r="AB54" t="b">
        <f t="shared" si="13"/>
        <v>0</v>
      </c>
      <c r="AC54" t="str">
        <f t="shared" si="27"/>
        <v/>
      </c>
      <c r="AD54" t="str">
        <f t="shared" si="28"/>
        <v/>
      </c>
      <c r="AE54" t="s">
        <v>23</v>
      </c>
      <c r="AF54" t="str">
        <f t="shared" si="16"/>
        <v xml:space="preserve">DateTime = new DateTime(2011, 3, 18), HighLow = HighLow.High, Reaction = </v>
      </c>
      <c r="AG54" s="2">
        <f t="shared" si="17"/>
        <v>89.67</v>
      </c>
      <c r="AH54" t="s">
        <v>24</v>
      </c>
      <c r="AI54" t="str">
        <f t="shared" si="18"/>
        <v>new ReactionMove {DateTime = new DateTime(2011, 3, 18), HighLow = HighLow.High, Reaction = 89.67m},</v>
      </c>
    </row>
    <row r="55" spans="1:35" x14ac:dyDescent="0.3">
      <c r="A55" s="1">
        <v>40623</v>
      </c>
      <c r="B55">
        <v>91.48</v>
      </c>
      <c r="C55">
        <v>92.46</v>
      </c>
      <c r="D55">
        <v>91.36</v>
      </c>
      <c r="E55">
        <v>91.61</v>
      </c>
      <c r="F55">
        <v>4475022</v>
      </c>
      <c r="H55" s="1">
        <f t="shared" si="19"/>
        <v>40620</v>
      </c>
      <c r="I55" s="1" t="str">
        <f t="shared" si="25"/>
        <v>up</v>
      </c>
      <c r="J55">
        <f>IF(C55&gt;VLOOKUP($H55,$A$2:$F55,3,FALSE),C55,"")</f>
        <v>92.46</v>
      </c>
      <c r="K55" t="str">
        <f>IF(D55&lt;VLOOKUP($H55,$A$2:$F55,4,FALSE),D55,"")</f>
        <v/>
      </c>
      <c r="M55">
        <f t="shared" si="29"/>
        <v>0.97999999999998977</v>
      </c>
      <c r="N55" t="b">
        <f t="shared" si="20"/>
        <v>1</v>
      </c>
      <c r="O55" t="b">
        <f t="shared" si="30"/>
        <v>0</v>
      </c>
      <c r="P55" t="b">
        <f t="shared" si="31"/>
        <v>0</v>
      </c>
      <c r="Q55">
        <f t="shared" si="32"/>
        <v>1.6899999999999977</v>
      </c>
      <c r="R55" t="b">
        <f t="shared" si="21"/>
        <v>1</v>
      </c>
      <c r="S55" t="b">
        <f t="shared" si="33"/>
        <v>0</v>
      </c>
      <c r="T55" t="b">
        <f t="shared" si="34"/>
        <v>0</v>
      </c>
      <c r="U55" t="b">
        <f t="shared" si="35"/>
        <v>1</v>
      </c>
      <c r="V55" t="b">
        <f t="shared" si="36"/>
        <v>0</v>
      </c>
      <c r="W55" t="b">
        <f t="shared" si="37"/>
        <v>0</v>
      </c>
      <c r="X55" t="b">
        <f t="shared" si="38"/>
        <v>0</v>
      </c>
      <c r="Y55">
        <f t="shared" si="39"/>
        <v>1</v>
      </c>
      <c r="AA55" t="b">
        <f t="shared" si="26"/>
        <v>1</v>
      </c>
      <c r="AB55" t="b">
        <f t="shared" si="13"/>
        <v>0</v>
      </c>
      <c r="AC55" t="b">
        <f t="shared" si="27"/>
        <v>1</v>
      </c>
      <c r="AD55" t="str">
        <f t="shared" si="28"/>
        <v/>
      </c>
      <c r="AE55" t="s">
        <v>23</v>
      </c>
      <c r="AF55" t="str">
        <f t="shared" si="16"/>
        <v xml:space="preserve">DateTime = new DateTime(2011, 3, 21), HighLow = HighLow.High, Reaction = </v>
      </c>
      <c r="AG55" s="2">
        <f>MAX(B55:E55)</f>
        <v>92.46</v>
      </c>
      <c r="AH55" t="s">
        <v>24</v>
      </c>
      <c r="AI55" t="str">
        <f t="shared" si="18"/>
        <v>new ReactionMove {DateTime = new DateTime(2011, 3, 21), HighLow = HighLow.High, Reaction = 92.46m},</v>
      </c>
    </row>
    <row r="56" spans="1:35" hidden="1" x14ac:dyDescent="0.3">
      <c r="A56" s="1">
        <v>40624</v>
      </c>
      <c r="B56">
        <v>91.77</v>
      </c>
      <c r="C56">
        <v>91.77</v>
      </c>
      <c r="D56">
        <v>90.16</v>
      </c>
      <c r="E56">
        <v>91.05</v>
      </c>
      <c r="F56">
        <v>3615361</v>
      </c>
      <c r="H56" s="1">
        <f t="shared" si="19"/>
        <v>40623</v>
      </c>
      <c r="I56" s="1" t="str">
        <f t="shared" si="25"/>
        <v>down</v>
      </c>
      <c r="J56" t="str">
        <f>IF(C56&gt;VLOOKUP($H56,$A$2:$F56,3,FALSE),C56,"")</f>
        <v/>
      </c>
      <c r="K56">
        <f>IF(D56&lt;VLOOKUP($H56,$A$2:$F56,4,FALSE),D56,"")</f>
        <v>90.16</v>
      </c>
      <c r="M56">
        <f t="shared" si="29"/>
        <v>-0.68999999999999773</v>
      </c>
      <c r="N56" t="b">
        <f t="shared" si="20"/>
        <v>0</v>
      </c>
      <c r="O56" t="b">
        <f t="shared" si="30"/>
        <v>1</v>
      </c>
      <c r="P56" t="b">
        <f t="shared" si="31"/>
        <v>0</v>
      </c>
      <c r="Q56">
        <f t="shared" si="32"/>
        <v>-1.2000000000000028</v>
      </c>
      <c r="R56" t="b">
        <f t="shared" si="21"/>
        <v>0</v>
      </c>
      <c r="S56" t="b">
        <f t="shared" si="33"/>
        <v>1</v>
      </c>
      <c r="T56" t="b">
        <f t="shared" si="34"/>
        <v>0</v>
      </c>
      <c r="U56" t="b">
        <f t="shared" si="35"/>
        <v>0</v>
      </c>
      <c r="V56" t="b">
        <f t="shared" si="36"/>
        <v>1</v>
      </c>
      <c r="W56" t="b">
        <f t="shared" si="37"/>
        <v>0</v>
      </c>
      <c r="X56" t="b">
        <f t="shared" si="38"/>
        <v>0</v>
      </c>
      <c r="Y56">
        <f t="shared" si="39"/>
        <v>1</v>
      </c>
      <c r="AA56" t="b">
        <f t="shared" si="26"/>
        <v>0</v>
      </c>
      <c r="AB56" t="b">
        <f t="shared" si="13"/>
        <v>0</v>
      </c>
      <c r="AC56" t="str">
        <f t="shared" si="27"/>
        <v/>
      </c>
      <c r="AD56" t="str">
        <f t="shared" si="28"/>
        <v/>
      </c>
      <c r="AE56" t="s">
        <v>23</v>
      </c>
      <c r="AF56" t="str">
        <f t="shared" si="16"/>
        <v xml:space="preserve">DateTime = new DateTime(2011, 3, 22), HighLow = HighLow.High, Reaction = </v>
      </c>
      <c r="AG56" s="2">
        <f t="shared" si="17"/>
        <v>90.16</v>
      </c>
      <c r="AH56" t="s">
        <v>24</v>
      </c>
      <c r="AI56" t="str">
        <f t="shared" si="18"/>
        <v>new ReactionMove {DateTime = new DateTime(2011, 3, 22), HighLow = HighLow.High, Reaction = 90.16m},</v>
      </c>
    </row>
    <row r="57" spans="1:35" hidden="1" x14ac:dyDescent="0.3">
      <c r="A57" s="1">
        <v>40625</v>
      </c>
      <c r="B57">
        <v>90.75</v>
      </c>
      <c r="C57">
        <v>91.57</v>
      </c>
      <c r="D57">
        <v>90.12</v>
      </c>
      <c r="E57">
        <v>91.43</v>
      </c>
      <c r="F57">
        <v>3153891</v>
      </c>
      <c r="H57" s="1">
        <f t="shared" si="19"/>
        <v>40624</v>
      </c>
      <c r="I57" s="1" t="str">
        <f t="shared" si="25"/>
        <v>down</v>
      </c>
      <c r="J57" t="str">
        <f>IF(C57&gt;VLOOKUP($H57,$A$2:$F57,3,FALSE),C57,"")</f>
        <v/>
      </c>
      <c r="K57">
        <f>IF(D57&lt;VLOOKUP($H57,$A$2:$F57,4,FALSE),D57,"")</f>
        <v>90.12</v>
      </c>
      <c r="M57">
        <f t="shared" si="29"/>
        <v>-0.20000000000000284</v>
      </c>
      <c r="N57" t="b">
        <f t="shared" si="20"/>
        <v>0</v>
      </c>
      <c r="O57" t="b">
        <f t="shared" si="30"/>
        <v>1</v>
      </c>
      <c r="P57" t="b">
        <f t="shared" si="31"/>
        <v>0</v>
      </c>
      <c r="Q57">
        <f t="shared" si="32"/>
        <v>-3.9999999999992042E-2</v>
      </c>
      <c r="R57" t="b">
        <f t="shared" si="21"/>
        <v>0</v>
      </c>
      <c r="S57" t="b">
        <f t="shared" si="33"/>
        <v>1</v>
      </c>
      <c r="T57" t="b">
        <f t="shared" si="34"/>
        <v>0</v>
      </c>
      <c r="U57" t="b">
        <f t="shared" si="35"/>
        <v>0</v>
      </c>
      <c r="V57" t="b">
        <f t="shared" si="36"/>
        <v>1</v>
      </c>
      <c r="W57" t="b">
        <f t="shared" si="37"/>
        <v>0</v>
      </c>
      <c r="X57" t="b">
        <f t="shared" si="38"/>
        <v>0</v>
      </c>
      <c r="Y57">
        <f t="shared" si="39"/>
        <v>1</v>
      </c>
      <c r="AA57" t="b">
        <f t="shared" si="26"/>
        <v>0</v>
      </c>
      <c r="AB57" t="b">
        <f t="shared" si="13"/>
        <v>1</v>
      </c>
      <c r="AC57" t="str">
        <f t="shared" si="27"/>
        <v/>
      </c>
      <c r="AD57" t="b">
        <f t="shared" si="28"/>
        <v>1</v>
      </c>
      <c r="AE57" t="s">
        <v>23</v>
      </c>
      <c r="AF57" t="str">
        <f>"DateTime = new DateTime("&amp;YEAR(A57)&amp;", "&amp;MONTH(A57)&amp;", "&amp;DAY(A57)&amp;"), HighLow = HighLow.Low, Reaction = "</f>
        <v xml:space="preserve">DateTime = new DateTime(2011, 3, 23), HighLow = HighLow.Low, Reaction = </v>
      </c>
      <c r="AG57" s="2">
        <f t="shared" si="17"/>
        <v>90.12</v>
      </c>
      <c r="AH57" t="s">
        <v>24</v>
      </c>
      <c r="AI57" t="str">
        <f t="shared" si="18"/>
        <v>new ReactionMove {DateTime = new DateTime(2011, 3, 23), HighLow = HighLow.Low, Reaction = 90.12m},</v>
      </c>
    </row>
    <row r="58" spans="1:35" hidden="1" x14ac:dyDescent="0.3">
      <c r="A58" s="1">
        <v>40626</v>
      </c>
      <c r="B58">
        <v>92.09</v>
      </c>
      <c r="C58">
        <v>93.39</v>
      </c>
      <c r="D58">
        <v>91.25</v>
      </c>
      <c r="E58">
        <v>93.23</v>
      </c>
      <c r="F58">
        <v>3765228</v>
      </c>
      <c r="H58" s="1">
        <f t="shared" si="19"/>
        <v>40625</v>
      </c>
      <c r="I58" s="1" t="str">
        <f t="shared" si="25"/>
        <v>up</v>
      </c>
      <c r="J58">
        <f>IF(C58&gt;VLOOKUP($H58,$A$2:$F58,3,FALSE),C58,"")</f>
        <v>93.39</v>
      </c>
      <c r="K58" t="str">
        <f>IF(D58&lt;VLOOKUP($H58,$A$2:$F58,4,FALSE),D58,"")</f>
        <v/>
      </c>
      <c r="M58">
        <f t="shared" si="29"/>
        <v>1.8200000000000074</v>
      </c>
      <c r="N58" t="b">
        <f t="shared" si="20"/>
        <v>1</v>
      </c>
      <c r="O58" t="b">
        <f t="shared" si="30"/>
        <v>0</v>
      </c>
      <c r="P58" t="b">
        <f t="shared" si="31"/>
        <v>0</v>
      </c>
      <c r="Q58">
        <f t="shared" si="32"/>
        <v>1.1299999999999955</v>
      </c>
      <c r="R58" t="b">
        <f t="shared" si="21"/>
        <v>1</v>
      </c>
      <c r="S58" t="b">
        <f t="shared" si="33"/>
        <v>0</v>
      </c>
      <c r="T58" t="b">
        <f t="shared" si="34"/>
        <v>0</v>
      </c>
      <c r="U58" t="b">
        <f t="shared" si="35"/>
        <v>1</v>
      </c>
      <c r="V58" t="b">
        <f t="shared" si="36"/>
        <v>0</v>
      </c>
      <c r="W58" t="b">
        <f t="shared" si="37"/>
        <v>0</v>
      </c>
      <c r="X58" t="b">
        <f t="shared" si="38"/>
        <v>0</v>
      </c>
      <c r="Y58">
        <f t="shared" si="39"/>
        <v>1</v>
      </c>
      <c r="AA58" t="b">
        <f t="shared" si="26"/>
        <v>0</v>
      </c>
      <c r="AB58" t="b">
        <f t="shared" si="13"/>
        <v>0</v>
      </c>
      <c r="AC58" t="str">
        <f t="shared" si="27"/>
        <v/>
      </c>
      <c r="AD58" t="str">
        <f t="shared" si="28"/>
        <v/>
      </c>
      <c r="AE58" t="s">
        <v>23</v>
      </c>
      <c r="AF58" t="str">
        <f t="shared" si="16"/>
        <v xml:space="preserve">DateTime = new DateTime(2011, 3, 24), HighLow = HighLow.High, Reaction = </v>
      </c>
      <c r="AG58" s="2">
        <f t="shared" si="17"/>
        <v>91.25</v>
      </c>
      <c r="AH58" t="s">
        <v>24</v>
      </c>
      <c r="AI58" t="str">
        <f t="shared" si="18"/>
        <v>new ReactionMove {DateTime = new DateTime(2011, 3, 24), HighLow = HighLow.High, Reaction = 91.25m},</v>
      </c>
    </row>
    <row r="59" spans="1:35" hidden="1" x14ac:dyDescent="0.3">
      <c r="A59" s="1">
        <v>40627</v>
      </c>
      <c r="B59">
        <v>93.4</v>
      </c>
      <c r="C59">
        <v>94.94</v>
      </c>
      <c r="D59">
        <v>92.7</v>
      </c>
      <c r="E59">
        <v>94.24</v>
      </c>
      <c r="F59">
        <v>3957644</v>
      </c>
      <c r="H59" s="1">
        <f t="shared" si="19"/>
        <v>40626</v>
      </c>
      <c r="I59" s="1" t="str">
        <f t="shared" si="25"/>
        <v>up</v>
      </c>
      <c r="J59">
        <f>IF(C59&gt;VLOOKUP($H59,$A$2:$F59,3,FALSE),C59,"")</f>
        <v>94.94</v>
      </c>
      <c r="K59" t="str">
        <f>IF(D59&lt;VLOOKUP($H59,$A$2:$F59,4,FALSE),D59,"")</f>
        <v/>
      </c>
      <c r="M59">
        <f t="shared" si="29"/>
        <v>1.5499999999999972</v>
      </c>
      <c r="N59" t="b">
        <f t="shared" si="20"/>
        <v>1</v>
      </c>
      <c r="O59" t="b">
        <f t="shared" si="30"/>
        <v>0</v>
      </c>
      <c r="P59" t="b">
        <f t="shared" si="31"/>
        <v>0</v>
      </c>
      <c r="Q59">
        <f t="shared" si="32"/>
        <v>1.4500000000000028</v>
      </c>
      <c r="R59" t="b">
        <f t="shared" si="21"/>
        <v>1</v>
      </c>
      <c r="S59" t="b">
        <f t="shared" si="33"/>
        <v>0</v>
      </c>
      <c r="T59" t="b">
        <f t="shared" si="34"/>
        <v>0</v>
      </c>
      <c r="U59" t="b">
        <f t="shared" si="35"/>
        <v>1</v>
      </c>
      <c r="V59" t="b">
        <f t="shared" si="36"/>
        <v>0</v>
      </c>
      <c r="W59" t="b">
        <f t="shared" si="37"/>
        <v>0</v>
      </c>
      <c r="X59" t="b">
        <f t="shared" si="38"/>
        <v>0</v>
      </c>
      <c r="Y59">
        <f t="shared" si="39"/>
        <v>1</v>
      </c>
      <c r="AA59" t="b">
        <f t="shared" si="26"/>
        <v>0</v>
      </c>
      <c r="AB59" t="b">
        <f t="shared" si="13"/>
        <v>0</v>
      </c>
      <c r="AC59" t="str">
        <f t="shared" si="27"/>
        <v/>
      </c>
      <c r="AD59" t="str">
        <f t="shared" si="28"/>
        <v/>
      </c>
      <c r="AE59" t="s">
        <v>23</v>
      </c>
      <c r="AF59" t="str">
        <f t="shared" si="16"/>
        <v xml:space="preserve">DateTime = new DateTime(2011, 3, 25), HighLow = HighLow.High, Reaction = </v>
      </c>
      <c r="AG59" s="2">
        <f t="shared" si="17"/>
        <v>92.7</v>
      </c>
      <c r="AH59" t="s">
        <v>24</v>
      </c>
      <c r="AI59" t="str">
        <f t="shared" si="18"/>
        <v>new ReactionMove {DateTime = new DateTime(2011, 3, 25), HighLow = HighLow.High, Reaction = 92.7m},</v>
      </c>
    </row>
    <row r="60" spans="1:35" x14ac:dyDescent="0.3">
      <c r="A60" s="1">
        <v>40630</v>
      </c>
      <c r="B60">
        <v>94.67</v>
      </c>
      <c r="C60">
        <v>94.98</v>
      </c>
      <c r="D60">
        <v>93.27</v>
      </c>
      <c r="E60">
        <v>93.3</v>
      </c>
      <c r="F60">
        <v>3363288</v>
      </c>
      <c r="H60" s="1">
        <f t="shared" si="19"/>
        <v>40627</v>
      </c>
      <c r="I60" s="1" t="str">
        <f t="shared" si="25"/>
        <v>up</v>
      </c>
      <c r="J60">
        <f>IF(C60&gt;VLOOKUP($H60,$A$2:$F60,3,FALSE),C60,"")</f>
        <v>94.98</v>
      </c>
      <c r="K60" t="str">
        <f>IF(D60&lt;VLOOKUP($H60,$A$2:$F60,4,FALSE),D60,"")</f>
        <v/>
      </c>
      <c r="M60">
        <f t="shared" si="29"/>
        <v>4.0000000000006253E-2</v>
      </c>
      <c r="N60" t="b">
        <f t="shared" si="20"/>
        <v>1</v>
      </c>
      <c r="O60" t="b">
        <f t="shared" si="30"/>
        <v>0</v>
      </c>
      <c r="P60" t="b">
        <f t="shared" si="31"/>
        <v>0</v>
      </c>
      <c r="Q60">
        <f t="shared" si="32"/>
        <v>0.56999999999999318</v>
      </c>
      <c r="R60" t="b">
        <f t="shared" si="21"/>
        <v>1</v>
      </c>
      <c r="S60" t="b">
        <f t="shared" si="33"/>
        <v>0</v>
      </c>
      <c r="T60" t="b">
        <f t="shared" si="34"/>
        <v>0</v>
      </c>
      <c r="U60" t="b">
        <f t="shared" si="35"/>
        <v>1</v>
      </c>
      <c r="V60" t="b">
        <f t="shared" si="36"/>
        <v>0</v>
      </c>
      <c r="W60" t="b">
        <f t="shared" si="37"/>
        <v>0</v>
      </c>
      <c r="X60" t="b">
        <f t="shared" si="38"/>
        <v>0</v>
      </c>
      <c r="Y60">
        <f t="shared" si="39"/>
        <v>1</v>
      </c>
      <c r="AA60" t="b">
        <f t="shared" si="26"/>
        <v>1</v>
      </c>
      <c r="AB60" t="b">
        <f t="shared" si="13"/>
        <v>0</v>
      </c>
      <c r="AC60" t="b">
        <f t="shared" si="27"/>
        <v>1</v>
      </c>
      <c r="AD60" t="str">
        <f t="shared" si="28"/>
        <v/>
      </c>
      <c r="AE60" t="s">
        <v>23</v>
      </c>
      <c r="AF60" t="str">
        <f t="shared" si="16"/>
        <v xml:space="preserve">DateTime = new DateTime(2011, 3, 28), HighLow = HighLow.High, Reaction = </v>
      </c>
      <c r="AG60" s="2">
        <f>MAX(B60:E60)</f>
        <v>94.98</v>
      </c>
      <c r="AH60" t="s">
        <v>24</v>
      </c>
      <c r="AI60" t="str">
        <f t="shared" si="18"/>
        <v>new ReactionMove {DateTime = new DateTime(2011, 3, 28), HighLow = HighLow.High, Reaction = 94.98m},</v>
      </c>
    </row>
    <row r="61" spans="1:35" hidden="1" x14ac:dyDescent="0.3">
      <c r="A61" s="1">
        <v>40631</v>
      </c>
      <c r="B61">
        <v>93.22</v>
      </c>
      <c r="C61">
        <v>94.02</v>
      </c>
      <c r="D61">
        <v>91.75</v>
      </c>
      <c r="E61">
        <v>93.95</v>
      </c>
      <c r="F61">
        <v>4336627</v>
      </c>
      <c r="H61" s="1">
        <f t="shared" si="19"/>
        <v>40630</v>
      </c>
      <c r="I61" s="1" t="str">
        <f t="shared" si="25"/>
        <v>down</v>
      </c>
      <c r="J61" t="str">
        <f>IF(C61&gt;VLOOKUP($H61,$A$2:$F61,3,FALSE),C61,"")</f>
        <v/>
      </c>
      <c r="K61">
        <f>IF(D61&lt;VLOOKUP($H61,$A$2:$F61,4,FALSE),D61,"")</f>
        <v>91.75</v>
      </c>
      <c r="M61">
        <f t="shared" si="29"/>
        <v>-0.96000000000000796</v>
      </c>
      <c r="N61" t="b">
        <f t="shared" si="20"/>
        <v>0</v>
      </c>
      <c r="O61" t="b">
        <f t="shared" si="30"/>
        <v>1</v>
      </c>
      <c r="P61" t="b">
        <f t="shared" si="31"/>
        <v>0</v>
      </c>
      <c r="Q61">
        <f t="shared" si="32"/>
        <v>-1.519999999999996</v>
      </c>
      <c r="R61" t="b">
        <f t="shared" si="21"/>
        <v>0</v>
      </c>
      <c r="S61" t="b">
        <f t="shared" si="33"/>
        <v>1</v>
      </c>
      <c r="T61" t="b">
        <f t="shared" si="34"/>
        <v>0</v>
      </c>
      <c r="U61" t="b">
        <f t="shared" si="35"/>
        <v>0</v>
      </c>
      <c r="V61" t="b">
        <f t="shared" si="36"/>
        <v>1</v>
      </c>
      <c r="W61" t="b">
        <f t="shared" si="37"/>
        <v>0</v>
      </c>
      <c r="X61" t="b">
        <f t="shared" si="38"/>
        <v>0</v>
      </c>
      <c r="Y61">
        <f t="shared" si="39"/>
        <v>1</v>
      </c>
      <c r="AA61" t="b">
        <f t="shared" si="26"/>
        <v>0</v>
      </c>
      <c r="AB61" t="b">
        <f t="shared" si="13"/>
        <v>1</v>
      </c>
      <c r="AC61" t="str">
        <f t="shared" si="27"/>
        <v/>
      </c>
      <c r="AD61" t="b">
        <f t="shared" si="28"/>
        <v>1</v>
      </c>
      <c r="AE61" t="s">
        <v>23</v>
      </c>
      <c r="AF61" t="str">
        <f>"DateTime = new DateTime("&amp;YEAR(A61)&amp;", "&amp;MONTH(A61)&amp;", "&amp;DAY(A61)&amp;"), HighLow = HighLow.Low, Reaction = "</f>
        <v xml:space="preserve">DateTime = new DateTime(2011, 3, 29), HighLow = HighLow.Low, Reaction = </v>
      </c>
      <c r="AG61" s="2">
        <f t="shared" si="17"/>
        <v>91.75</v>
      </c>
      <c r="AH61" t="s">
        <v>24</v>
      </c>
      <c r="AI61" t="str">
        <f t="shared" si="18"/>
        <v>new ReactionMove {DateTime = new DateTime(2011, 3, 29), HighLow = HighLow.Low, Reaction = 91.75m},</v>
      </c>
    </row>
    <row r="62" spans="1:35" hidden="1" x14ac:dyDescent="0.3">
      <c r="A62" s="1">
        <v>40632</v>
      </c>
      <c r="B62">
        <v>94.8</v>
      </c>
      <c r="C62">
        <v>94.92</v>
      </c>
      <c r="D62">
        <v>93.88</v>
      </c>
      <c r="E62">
        <v>94.45</v>
      </c>
      <c r="F62">
        <v>3355634</v>
      </c>
      <c r="H62" s="1">
        <f t="shared" si="19"/>
        <v>40631</v>
      </c>
      <c r="I62" s="1" t="str">
        <f t="shared" si="25"/>
        <v>up</v>
      </c>
      <c r="J62">
        <f>IF(C62&gt;VLOOKUP($H62,$A$2:$F62,3,FALSE),C62,"")</f>
        <v>94.92</v>
      </c>
      <c r="K62" t="str">
        <f>IF(D62&lt;VLOOKUP($H62,$A$2:$F62,4,FALSE),D62,"")</f>
        <v/>
      </c>
      <c r="M62">
        <f t="shared" si="29"/>
        <v>0.90000000000000568</v>
      </c>
      <c r="N62" t="b">
        <f t="shared" si="20"/>
        <v>1</v>
      </c>
      <c r="O62" t="b">
        <f t="shared" si="30"/>
        <v>0</v>
      </c>
      <c r="P62" t="b">
        <f t="shared" si="31"/>
        <v>0</v>
      </c>
      <c r="Q62">
        <f t="shared" si="32"/>
        <v>2.1299999999999955</v>
      </c>
      <c r="R62" t="b">
        <f t="shared" si="21"/>
        <v>1</v>
      </c>
      <c r="S62" t="b">
        <f t="shared" si="33"/>
        <v>0</v>
      </c>
      <c r="T62" t="b">
        <f t="shared" si="34"/>
        <v>0</v>
      </c>
      <c r="U62" t="b">
        <f t="shared" si="35"/>
        <v>1</v>
      </c>
      <c r="V62" t="b">
        <f t="shared" si="36"/>
        <v>0</v>
      </c>
      <c r="W62" t="b">
        <f t="shared" si="37"/>
        <v>0</v>
      </c>
      <c r="X62" t="b">
        <f t="shared" si="38"/>
        <v>0</v>
      </c>
      <c r="Y62">
        <f t="shared" si="39"/>
        <v>1</v>
      </c>
      <c r="AA62" t="b">
        <f t="shared" si="26"/>
        <v>0</v>
      </c>
      <c r="AB62" t="b">
        <f t="shared" si="13"/>
        <v>0</v>
      </c>
      <c r="AC62" t="str">
        <f t="shared" si="27"/>
        <v/>
      </c>
      <c r="AD62" t="str">
        <f t="shared" si="28"/>
        <v/>
      </c>
      <c r="AE62" t="s">
        <v>23</v>
      </c>
      <c r="AF62" t="str">
        <f t="shared" si="16"/>
        <v xml:space="preserve">DateTime = new DateTime(2011, 3, 30), HighLow = HighLow.High, Reaction = </v>
      </c>
      <c r="AG62" s="2">
        <f t="shared" si="17"/>
        <v>93.88</v>
      </c>
      <c r="AH62" t="s">
        <v>24</v>
      </c>
      <c r="AI62" t="str">
        <f t="shared" si="18"/>
        <v>new ReactionMove {DateTime = new DateTime(2011, 3, 30), HighLow = HighLow.High, Reaction = 93.88m},</v>
      </c>
    </row>
    <row r="63" spans="1:35" hidden="1" x14ac:dyDescent="0.3">
      <c r="A63" s="1">
        <v>40633</v>
      </c>
      <c r="B63">
        <v>94.73</v>
      </c>
      <c r="C63">
        <v>96.98</v>
      </c>
      <c r="D63">
        <v>94.65</v>
      </c>
      <c r="E63">
        <v>96.89</v>
      </c>
      <c r="F63">
        <v>6144607</v>
      </c>
      <c r="H63" s="1">
        <f t="shared" si="19"/>
        <v>40632</v>
      </c>
      <c r="I63" s="1" t="str">
        <f t="shared" si="25"/>
        <v>up</v>
      </c>
      <c r="J63">
        <f>IF(C63&gt;VLOOKUP($H63,$A$2:$F63,3,FALSE),C63,"")</f>
        <v>96.98</v>
      </c>
      <c r="K63" t="str">
        <f>IF(D63&lt;VLOOKUP($H63,$A$2:$F63,4,FALSE),D63,"")</f>
        <v/>
      </c>
      <c r="M63">
        <f t="shared" si="29"/>
        <v>2.0600000000000023</v>
      </c>
      <c r="N63" t="b">
        <f t="shared" si="20"/>
        <v>1</v>
      </c>
      <c r="O63" t="b">
        <f t="shared" si="30"/>
        <v>0</v>
      </c>
      <c r="P63" t="b">
        <f t="shared" si="31"/>
        <v>0</v>
      </c>
      <c r="Q63">
        <f t="shared" si="32"/>
        <v>0.77000000000001023</v>
      </c>
      <c r="R63" t="b">
        <f t="shared" si="21"/>
        <v>1</v>
      </c>
      <c r="S63" t="b">
        <f t="shared" si="33"/>
        <v>0</v>
      </c>
      <c r="T63" t="b">
        <f t="shared" si="34"/>
        <v>0</v>
      </c>
      <c r="U63" t="b">
        <f t="shared" si="35"/>
        <v>1</v>
      </c>
      <c r="V63" t="b">
        <f t="shared" si="36"/>
        <v>0</v>
      </c>
      <c r="W63" t="b">
        <f t="shared" si="37"/>
        <v>0</v>
      </c>
      <c r="X63" t="b">
        <f t="shared" si="38"/>
        <v>0</v>
      </c>
      <c r="Y63">
        <f t="shared" si="39"/>
        <v>1</v>
      </c>
      <c r="AA63" t="b">
        <f t="shared" si="26"/>
        <v>0</v>
      </c>
      <c r="AB63" t="b">
        <f t="shared" si="13"/>
        <v>0</v>
      </c>
      <c r="AC63" t="str">
        <f t="shared" si="27"/>
        <v/>
      </c>
      <c r="AD63" t="str">
        <f t="shared" si="28"/>
        <v/>
      </c>
      <c r="AE63" t="s">
        <v>23</v>
      </c>
      <c r="AF63" t="str">
        <f t="shared" si="16"/>
        <v xml:space="preserve">DateTime = new DateTime(2011, 3, 31), HighLow = HighLow.High, Reaction = </v>
      </c>
      <c r="AG63" s="2">
        <f t="shared" si="17"/>
        <v>94.65</v>
      </c>
      <c r="AH63" t="s">
        <v>24</v>
      </c>
      <c r="AI63" t="str">
        <f t="shared" si="18"/>
        <v>new ReactionMove {DateTime = new DateTime(2011, 3, 31), HighLow = HighLow.High, Reaction = 94.65m},</v>
      </c>
    </row>
    <row r="64" spans="1:35" x14ac:dyDescent="0.3">
      <c r="A64" s="1">
        <v>40634</v>
      </c>
      <c r="B64">
        <v>97.6</v>
      </c>
      <c r="C64">
        <v>99.8</v>
      </c>
      <c r="D64">
        <v>97.54</v>
      </c>
      <c r="E64">
        <v>98.6</v>
      </c>
      <c r="F64">
        <v>6496318</v>
      </c>
      <c r="H64" s="1">
        <f t="shared" si="19"/>
        <v>40633</v>
      </c>
      <c r="I64" s="1" t="str">
        <f t="shared" si="25"/>
        <v>up</v>
      </c>
      <c r="J64">
        <f>IF(C64&gt;VLOOKUP($H64,$A$2:$F64,3,FALSE),C64,"")</f>
        <v>99.8</v>
      </c>
      <c r="K64" t="str">
        <f>IF(D64&lt;VLOOKUP($H64,$A$2:$F64,4,FALSE),D64,"")</f>
        <v/>
      </c>
      <c r="M64">
        <f t="shared" si="29"/>
        <v>2.8199999999999932</v>
      </c>
      <c r="N64" t="b">
        <f t="shared" si="20"/>
        <v>1</v>
      </c>
      <c r="O64" t="b">
        <f t="shared" si="30"/>
        <v>0</v>
      </c>
      <c r="P64" t="b">
        <f t="shared" si="31"/>
        <v>0</v>
      </c>
      <c r="Q64">
        <f t="shared" si="32"/>
        <v>2.8900000000000006</v>
      </c>
      <c r="R64" t="b">
        <f t="shared" si="21"/>
        <v>1</v>
      </c>
      <c r="S64" t="b">
        <f t="shared" si="33"/>
        <v>0</v>
      </c>
      <c r="T64" t="b">
        <f t="shared" si="34"/>
        <v>0</v>
      </c>
      <c r="U64" t="b">
        <f t="shared" si="35"/>
        <v>1</v>
      </c>
      <c r="V64" t="b">
        <f t="shared" si="36"/>
        <v>0</v>
      </c>
      <c r="W64" t="b">
        <f t="shared" si="37"/>
        <v>0</v>
      </c>
      <c r="X64" t="b">
        <f t="shared" si="38"/>
        <v>0</v>
      </c>
      <c r="Y64">
        <f t="shared" si="39"/>
        <v>1</v>
      </c>
      <c r="AA64" t="b">
        <f t="shared" si="26"/>
        <v>1</v>
      </c>
      <c r="AB64" t="b">
        <f t="shared" si="13"/>
        <v>0</v>
      </c>
      <c r="AC64" t="b">
        <f t="shared" si="27"/>
        <v>1</v>
      </c>
      <c r="AD64" t="str">
        <f t="shared" si="28"/>
        <v/>
      </c>
      <c r="AE64" t="s">
        <v>23</v>
      </c>
      <c r="AF64" t="str">
        <f t="shared" si="16"/>
        <v xml:space="preserve">DateTime = new DateTime(2011, 4, 1), HighLow = HighLow.High, Reaction = </v>
      </c>
      <c r="AG64" s="2">
        <f>MAX(B64:E64)</f>
        <v>99.8</v>
      </c>
      <c r="AH64" t="s">
        <v>24</v>
      </c>
      <c r="AI64" t="str">
        <f t="shared" si="18"/>
        <v>new ReactionMove {DateTime = new DateTime(2011, 4, 1), HighLow = HighLow.High, Reaction = 99.8m},</v>
      </c>
    </row>
    <row r="65" spans="1:35" hidden="1" x14ac:dyDescent="0.3">
      <c r="A65" s="1">
        <v>40637</v>
      </c>
      <c r="B65">
        <v>99.04</v>
      </c>
      <c r="C65">
        <v>99.54</v>
      </c>
      <c r="D65">
        <v>98.52</v>
      </c>
      <c r="E65">
        <v>99.24</v>
      </c>
      <c r="F65">
        <v>2975609</v>
      </c>
      <c r="H65" s="1">
        <f t="shared" si="19"/>
        <v>40634</v>
      </c>
      <c r="I65" s="1" t="str">
        <f t="shared" si="25"/>
        <v>up</v>
      </c>
      <c r="J65" t="str">
        <f>IF(C65&gt;VLOOKUP($H65,$A$2:$F65,3,FALSE),C65,"")</f>
        <v/>
      </c>
      <c r="K65" t="str">
        <f>IF(D65&lt;VLOOKUP($H65,$A$2:$F65,4,FALSE),D65,"")</f>
        <v/>
      </c>
      <c r="M65">
        <f t="shared" si="29"/>
        <v>-0.25999999999999091</v>
      </c>
      <c r="N65" t="b">
        <f t="shared" si="20"/>
        <v>0</v>
      </c>
      <c r="O65" t="b">
        <f t="shared" si="30"/>
        <v>1</v>
      </c>
      <c r="P65" t="b">
        <f t="shared" si="31"/>
        <v>0</v>
      </c>
      <c r="Q65">
        <f t="shared" si="32"/>
        <v>0.97999999999998977</v>
      </c>
      <c r="R65" t="b">
        <f t="shared" si="21"/>
        <v>1</v>
      </c>
      <c r="S65" t="b">
        <f t="shared" si="33"/>
        <v>0</v>
      </c>
      <c r="T65" t="b">
        <f t="shared" si="34"/>
        <v>0</v>
      </c>
      <c r="U65" t="b">
        <f t="shared" si="35"/>
        <v>0</v>
      </c>
      <c r="V65" t="b">
        <f t="shared" si="36"/>
        <v>0</v>
      </c>
      <c r="W65" t="b">
        <f t="shared" si="37"/>
        <v>1</v>
      </c>
      <c r="X65" t="b">
        <f t="shared" si="38"/>
        <v>0</v>
      </c>
      <c r="Y65">
        <f t="shared" si="39"/>
        <v>1</v>
      </c>
      <c r="AA65" t="b">
        <f t="shared" si="26"/>
        <v>0</v>
      </c>
      <c r="AB65" t="b">
        <f t="shared" si="13"/>
        <v>0</v>
      </c>
      <c r="AC65" t="str">
        <f t="shared" si="27"/>
        <v/>
      </c>
      <c r="AD65" t="str">
        <f t="shared" si="28"/>
        <v/>
      </c>
      <c r="AE65" t="s">
        <v>23</v>
      </c>
      <c r="AF65" t="str">
        <f t="shared" si="16"/>
        <v xml:space="preserve">DateTime = new DateTime(2011, 4, 4), HighLow = HighLow.High, Reaction = </v>
      </c>
      <c r="AG65" s="2">
        <f t="shared" si="17"/>
        <v>98.52</v>
      </c>
      <c r="AH65" t="s">
        <v>24</v>
      </c>
      <c r="AI65" t="str">
        <f t="shared" si="18"/>
        <v>new ReactionMove {DateTime = new DateTime(2011, 4, 4), HighLow = HighLow.High, Reaction = 98.52m},</v>
      </c>
    </row>
    <row r="66" spans="1:35" hidden="1" x14ac:dyDescent="0.3">
      <c r="A66" s="1">
        <v>40638</v>
      </c>
      <c r="B66">
        <v>98.92</v>
      </c>
      <c r="C66">
        <v>99.06</v>
      </c>
      <c r="D66">
        <v>97.98</v>
      </c>
      <c r="E66">
        <v>98.21</v>
      </c>
      <c r="F66">
        <v>3152819</v>
      </c>
      <c r="H66" s="1">
        <f t="shared" si="19"/>
        <v>40634</v>
      </c>
      <c r="I66" s="1" t="str">
        <f t="shared" si="25"/>
        <v>up</v>
      </c>
      <c r="J66" t="str">
        <f>IF(C66&gt;VLOOKUP($H66,$A$2:$F66,3,FALSE),C66,"")</f>
        <v/>
      </c>
      <c r="K66" t="str">
        <f>IF(D66&lt;VLOOKUP($H66,$A$2:$F66,4,FALSE),D66,"")</f>
        <v/>
      </c>
      <c r="M66">
        <f t="shared" si="29"/>
        <v>-0.48000000000000398</v>
      </c>
      <c r="N66" t="b">
        <f t="shared" si="20"/>
        <v>0</v>
      </c>
      <c r="O66" t="b">
        <f t="shared" si="30"/>
        <v>1</v>
      </c>
      <c r="P66" t="b">
        <f t="shared" si="31"/>
        <v>0</v>
      </c>
      <c r="Q66">
        <f t="shared" si="32"/>
        <v>-0.53999999999999204</v>
      </c>
      <c r="R66" t="b">
        <f t="shared" si="21"/>
        <v>0</v>
      </c>
      <c r="S66" t="b">
        <f t="shared" si="33"/>
        <v>1</v>
      </c>
      <c r="T66" t="b">
        <f t="shared" si="34"/>
        <v>0</v>
      </c>
      <c r="U66" t="b">
        <f t="shared" si="35"/>
        <v>0</v>
      </c>
      <c r="V66" t="b">
        <f t="shared" si="36"/>
        <v>1</v>
      </c>
      <c r="W66" t="b">
        <f t="shared" si="37"/>
        <v>0</v>
      </c>
      <c r="X66" t="b">
        <f t="shared" si="38"/>
        <v>0</v>
      </c>
      <c r="Y66">
        <f t="shared" si="39"/>
        <v>1</v>
      </c>
      <c r="AA66" t="b">
        <f t="shared" si="26"/>
        <v>0</v>
      </c>
      <c r="AB66" t="b">
        <f t="shared" si="13"/>
        <v>0</v>
      </c>
      <c r="AC66" t="str">
        <f t="shared" si="27"/>
        <v/>
      </c>
      <c r="AD66" t="str">
        <f t="shared" si="28"/>
        <v/>
      </c>
      <c r="AE66" t="s">
        <v>23</v>
      </c>
      <c r="AF66" t="str">
        <f t="shared" si="16"/>
        <v xml:space="preserve">DateTime = new DateTime(2011, 4, 5), HighLow = HighLow.High, Reaction = </v>
      </c>
      <c r="AG66" s="2">
        <f t="shared" si="17"/>
        <v>97.98</v>
      </c>
      <c r="AH66" t="s">
        <v>24</v>
      </c>
      <c r="AI66" t="str">
        <f t="shared" si="18"/>
        <v>new ReactionMove {DateTime = new DateTime(2011, 4, 5), HighLow = HighLow.High, Reaction = 97.98m},</v>
      </c>
    </row>
    <row r="67" spans="1:35" hidden="1" x14ac:dyDescent="0.3">
      <c r="A67" s="1">
        <v>40639</v>
      </c>
      <c r="B67">
        <v>98.66</v>
      </c>
      <c r="C67">
        <v>98.66</v>
      </c>
      <c r="D67">
        <v>96.51</v>
      </c>
      <c r="E67">
        <v>97.01</v>
      </c>
      <c r="F67">
        <v>3613574</v>
      </c>
      <c r="H67" s="1">
        <f t="shared" si="19"/>
        <v>40634</v>
      </c>
      <c r="I67" s="1" t="str">
        <f t="shared" si="25"/>
        <v>down</v>
      </c>
      <c r="J67" t="str">
        <f>IF(C67&gt;VLOOKUP($H67,$A$2:$F67,3,FALSE),C67,"")</f>
        <v/>
      </c>
      <c r="K67">
        <f>IF(D67&lt;VLOOKUP($H67,$A$2:$F67,4,FALSE),D67,"")</f>
        <v>96.51</v>
      </c>
      <c r="M67">
        <f t="shared" si="29"/>
        <v>-0.40000000000000568</v>
      </c>
      <c r="N67" t="b">
        <f t="shared" si="20"/>
        <v>0</v>
      </c>
      <c r="O67" t="b">
        <f t="shared" si="30"/>
        <v>1</v>
      </c>
      <c r="P67" t="b">
        <f t="shared" si="31"/>
        <v>0</v>
      </c>
      <c r="Q67">
        <f t="shared" si="32"/>
        <v>-1.4699999999999989</v>
      </c>
      <c r="R67" t="b">
        <f t="shared" si="21"/>
        <v>0</v>
      </c>
      <c r="S67" t="b">
        <f t="shared" si="33"/>
        <v>1</v>
      </c>
      <c r="T67" t="b">
        <f t="shared" si="34"/>
        <v>0</v>
      </c>
      <c r="U67" t="b">
        <f t="shared" si="35"/>
        <v>0</v>
      </c>
      <c r="V67" t="b">
        <f t="shared" si="36"/>
        <v>1</v>
      </c>
      <c r="W67" t="b">
        <f t="shared" si="37"/>
        <v>0</v>
      </c>
      <c r="X67" t="b">
        <f t="shared" si="38"/>
        <v>0</v>
      </c>
      <c r="Y67">
        <f t="shared" si="39"/>
        <v>1</v>
      </c>
      <c r="AA67" t="b">
        <f t="shared" si="26"/>
        <v>0</v>
      </c>
      <c r="AB67" t="b">
        <f t="shared" si="13"/>
        <v>0</v>
      </c>
      <c r="AC67" t="str">
        <f t="shared" si="27"/>
        <v/>
      </c>
      <c r="AD67" t="str">
        <f t="shared" si="28"/>
        <v/>
      </c>
      <c r="AE67" t="s">
        <v>23</v>
      </c>
      <c r="AF67" t="str">
        <f t="shared" si="16"/>
        <v xml:space="preserve">DateTime = new DateTime(2011, 4, 6), HighLow = HighLow.High, Reaction = </v>
      </c>
      <c r="AG67" s="2">
        <f t="shared" si="17"/>
        <v>96.51</v>
      </c>
      <c r="AH67" t="s">
        <v>24</v>
      </c>
      <c r="AI67" t="str">
        <f t="shared" si="18"/>
        <v>new ReactionMove {DateTime = new DateTime(2011, 4, 6), HighLow = HighLow.High, Reaction = 96.51m},</v>
      </c>
    </row>
    <row r="68" spans="1:35" hidden="1" x14ac:dyDescent="0.3">
      <c r="A68" s="1">
        <v>40640</v>
      </c>
      <c r="B68">
        <v>96.67</v>
      </c>
      <c r="C68">
        <v>98.12</v>
      </c>
      <c r="D68">
        <v>96.05</v>
      </c>
      <c r="E68">
        <v>96.47</v>
      </c>
      <c r="F68">
        <v>3674971</v>
      </c>
      <c r="H68" s="1">
        <f t="shared" si="19"/>
        <v>40639</v>
      </c>
      <c r="I68" s="1" t="str">
        <f t="shared" si="25"/>
        <v>down</v>
      </c>
      <c r="J68" t="str">
        <f>IF(C68&gt;VLOOKUP($H68,$A$2:$F68,3,FALSE),C68,"")</f>
        <v/>
      </c>
      <c r="K68">
        <f>IF(D68&lt;VLOOKUP($H68,$A$2:$F68,4,FALSE),D68,"")</f>
        <v>96.05</v>
      </c>
      <c r="M68">
        <f t="shared" si="29"/>
        <v>-0.53999999999999204</v>
      </c>
      <c r="N68" t="b">
        <f t="shared" si="20"/>
        <v>0</v>
      </c>
      <c r="O68" t="b">
        <f t="shared" si="30"/>
        <v>1</v>
      </c>
      <c r="P68" t="b">
        <f t="shared" si="31"/>
        <v>0</v>
      </c>
      <c r="Q68">
        <f t="shared" si="32"/>
        <v>-0.46000000000000796</v>
      </c>
      <c r="R68" t="b">
        <f t="shared" si="21"/>
        <v>0</v>
      </c>
      <c r="S68" t="b">
        <f t="shared" si="33"/>
        <v>1</v>
      </c>
      <c r="T68" t="b">
        <f t="shared" si="34"/>
        <v>0</v>
      </c>
      <c r="U68" t="b">
        <f t="shared" si="35"/>
        <v>0</v>
      </c>
      <c r="V68" t="b">
        <f t="shared" si="36"/>
        <v>1</v>
      </c>
      <c r="W68" t="b">
        <f t="shared" si="37"/>
        <v>0</v>
      </c>
      <c r="X68" t="b">
        <f t="shared" si="38"/>
        <v>0</v>
      </c>
      <c r="Y68">
        <f t="shared" si="39"/>
        <v>1</v>
      </c>
      <c r="AA68" t="b">
        <f t="shared" si="26"/>
        <v>0</v>
      </c>
      <c r="AB68" t="b">
        <f t="shared" ref="AB68:AB125" si="40">AND(V68,NOT(V69),NOT(X69))</f>
        <v>0</v>
      </c>
      <c r="AC68" t="str">
        <f t="shared" si="27"/>
        <v/>
      </c>
      <c r="AD68" t="str">
        <f t="shared" si="28"/>
        <v/>
      </c>
      <c r="AE68" t="s">
        <v>23</v>
      </c>
      <c r="AF68" t="str">
        <f t="shared" ref="AF68:AF125" si="41">"DateTime = new DateTime("&amp;YEAR(A68)&amp;", "&amp;MONTH(A68)&amp;", "&amp;DAY(A68)&amp;"), HighLow = HighLow.High, Reaction = "</f>
        <v xml:space="preserve">DateTime = new DateTime(2011, 4, 7), HighLow = HighLow.High, Reaction = </v>
      </c>
      <c r="AG68" s="2">
        <f t="shared" ref="AG68:AG125" si="42">MIN(B68:E68)</f>
        <v>96.05</v>
      </c>
      <c r="AH68" t="s">
        <v>24</v>
      </c>
      <c r="AI68" t="str">
        <f t="shared" ref="AI68:AI125" si="43">CONCATENATE(AE68,AF68,AG68,AH68)</f>
        <v>new ReactionMove {DateTime = new DateTime(2011, 4, 7), HighLow = HighLow.High, Reaction = 96.05m},</v>
      </c>
    </row>
    <row r="69" spans="1:35" hidden="1" x14ac:dyDescent="0.3">
      <c r="A69" s="1">
        <v>40641</v>
      </c>
      <c r="B69">
        <v>97.08</v>
      </c>
      <c r="C69">
        <v>97.67</v>
      </c>
      <c r="D69">
        <v>95.13</v>
      </c>
      <c r="E69">
        <v>95.93</v>
      </c>
      <c r="F69">
        <v>3022100</v>
      </c>
      <c r="H69" s="1">
        <f t="shared" ref="H69:H125" si="44">IF(SUM(J68:K68)=0,H68,A68)</f>
        <v>40640</v>
      </c>
      <c r="I69" s="1" t="str">
        <f t="shared" si="25"/>
        <v>down</v>
      </c>
      <c r="J69" t="str">
        <f>IF(C69&gt;VLOOKUP($H69,$A$2:$F69,3,FALSE),C69,"")</f>
        <v/>
      </c>
      <c r="K69">
        <f>IF(D69&lt;VLOOKUP($H69,$A$2:$F69,4,FALSE),D69,"")</f>
        <v>95.13</v>
      </c>
      <c r="M69">
        <f t="shared" si="29"/>
        <v>-0.45000000000000284</v>
      </c>
      <c r="N69" t="b">
        <f t="shared" ref="N69:N125" si="45">M69&gt;0</f>
        <v>0</v>
      </c>
      <c r="O69" t="b">
        <f t="shared" si="30"/>
        <v>1</v>
      </c>
      <c r="P69" t="b">
        <f t="shared" si="31"/>
        <v>0</v>
      </c>
      <c r="Q69">
        <f t="shared" si="32"/>
        <v>-0.92000000000000171</v>
      </c>
      <c r="R69" t="b">
        <f t="shared" ref="R69:R125" si="46">Q69&gt;0</f>
        <v>0</v>
      </c>
      <c r="S69" t="b">
        <f t="shared" si="33"/>
        <v>1</v>
      </c>
      <c r="T69" t="b">
        <f t="shared" si="34"/>
        <v>0</v>
      </c>
      <c r="U69" t="b">
        <f t="shared" si="35"/>
        <v>0</v>
      </c>
      <c r="V69" t="b">
        <f t="shared" si="36"/>
        <v>1</v>
      </c>
      <c r="W69" t="b">
        <f t="shared" si="37"/>
        <v>0</v>
      </c>
      <c r="X69" t="b">
        <f t="shared" si="38"/>
        <v>0</v>
      </c>
      <c r="Y69">
        <f t="shared" si="39"/>
        <v>1</v>
      </c>
      <c r="AA69" t="b">
        <f t="shared" si="26"/>
        <v>0</v>
      </c>
      <c r="AB69" t="b">
        <f t="shared" si="40"/>
        <v>0</v>
      </c>
      <c r="AC69" t="str">
        <f t="shared" si="27"/>
        <v/>
      </c>
      <c r="AD69" t="str">
        <f t="shared" si="28"/>
        <v/>
      </c>
      <c r="AE69" t="s">
        <v>23</v>
      </c>
      <c r="AF69" t="str">
        <f t="shared" si="41"/>
        <v xml:space="preserve">DateTime = new DateTime(2011, 4, 8), HighLow = HighLow.High, Reaction = </v>
      </c>
      <c r="AG69" s="2">
        <f t="shared" si="42"/>
        <v>95.13</v>
      </c>
      <c r="AH69" t="s">
        <v>24</v>
      </c>
      <c r="AI69" t="str">
        <f t="shared" si="43"/>
        <v>new ReactionMove {DateTime = new DateTime(2011, 4, 8), HighLow = HighLow.High, Reaction = 95.13m},</v>
      </c>
    </row>
    <row r="70" spans="1:35" hidden="1" x14ac:dyDescent="0.3">
      <c r="A70" s="1">
        <v>40644</v>
      </c>
      <c r="B70">
        <v>95.9</v>
      </c>
      <c r="C70">
        <v>96.18</v>
      </c>
      <c r="D70">
        <v>94.71</v>
      </c>
      <c r="E70">
        <v>94.99</v>
      </c>
      <c r="F70">
        <v>3616680</v>
      </c>
      <c r="H70" s="1">
        <f t="shared" si="44"/>
        <v>40641</v>
      </c>
      <c r="I70" s="1" t="str">
        <f t="shared" si="25"/>
        <v>down</v>
      </c>
      <c r="J70" t="str">
        <f>IF(C70&gt;VLOOKUP($H70,$A$2:$F70,3,FALSE),C70,"")</f>
        <v/>
      </c>
      <c r="K70">
        <f>IF(D70&lt;VLOOKUP($H70,$A$2:$F70,4,FALSE),D70,"")</f>
        <v>94.71</v>
      </c>
      <c r="M70">
        <f t="shared" si="29"/>
        <v>-1.4899999999999949</v>
      </c>
      <c r="N70" t="b">
        <f t="shared" si="45"/>
        <v>0</v>
      </c>
      <c r="O70" t="b">
        <f t="shared" si="30"/>
        <v>1</v>
      </c>
      <c r="P70" t="b">
        <f t="shared" si="31"/>
        <v>0</v>
      </c>
      <c r="Q70">
        <f t="shared" si="32"/>
        <v>-0.42000000000000171</v>
      </c>
      <c r="R70" t="b">
        <f t="shared" si="46"/>
        <v>0</v>
      </c>
      <c r="S70" t="b">
        <f t="shared" si="33"/>
        <v>1</v>
      </c>
      <c r="T70" t="b">
        <f t="shared" si="34"/>
        <v>0</v>
      </c>
      <c r="U70" t="b">
        <f t="shared" si="35"/>
        <v>0</v>
      </c>
      <c r="V70" t="b">
        <f t="shared" si="36"/>
        <v>1</v>
      </c>
      <c r="W70" t="b">
        <f t="shared" si="37"/>
        <v>0</v>
      </c>
      <c r="X70" t="b">
        <f t="shared" si="38"/>
        <v>0</v>
      </c>
      <c r="Y70">
        <f t="shared" si="39"/>
        <v>1</v>
      </c>
      <c r="AA70" t="b">
        <f t="shared" si="26"/>
        <v>0</v>
      </c>
      <c r="AB70" t="b">
        <f t="shared" si="40"/>
        <v>0</v>
      </c>
      <c r="AC70" t="str">
        <f t="shared" si="27"/>
        <v/>
      </c>
      <c r="AD70" t="str">
        <f t="shared" si="28"/>
        <v/>
      </c>
      <c r="AE70" t="s">
        <v>23</v>
      </c>
      <c r="AF70" t="str">
        <f t="shared" si="41"/>
        <v xml:space="preserve">DateTime = new DateTime(2011, 4, 11), HighLow = HighLow.High, Reaction = </v>
      </c>
      <c r="AG70" s="2">
        <f t="shared" si="42"/>
        <v>94.71</v>
      </c>
      <c r="AH70" t="s">
        <v>24</v>
      </c>
      <c r="AI70" t="str">
        <f t="shared" si="43"/>
        <v>new ReactionMove {DateTime = new DateTime(2011, 4, 11), HighLow = HighLow.High, Reaction = 94.71m},</v>
      </c>
    </row>
    <row r="71" spans="1:35" hidden="1" x14ac:dyDescent="0.3">
      <c r="A71" s="1">
        <v>40645</v>
      </c>
      <c r="B71">
        <v>94.07</v>
      </c>
      <c r="C71">
        <v>94.29</v>
      </c>
      <c r="D71">
        <v>92.86</v>
      </c>
      <c r="E71">
        <v>93.45</v>
      </c>
      <c r="F71">
        <v>4040157</v>
      </c>
      <c r="H71" s="1">
        <f t="shared" si="44"/>
        <v>40644</v>
      </c>
      <c r="I71" s="1" t="str">
        <f t="shared" si="25"/>
        <v>down</v>
      </c>
      <c r="J71" t="str">
        <f>IF(C71&gt;VLOOKUP($H71,$A$2:$F71,3,FALSE),C71,"")</f>
        <v/>
      </c>
      <c r="K71">
        <f>IF(D71&lt;VLOOKUP($H71,$A$2:$F71,4,FALSE),D71,"")</f>
        <v>92.86</v>
      </c>
      <c r="M71">
        <f t="shared" si="29"/>
        <v>-1.8900000000000006</v>
      </c>
      <c r="N71" t="b">
        <f t="shared" si="45"/>
        <v>0</v>
      </c>
      <c r="O71" t="b">
        <f t="shared" si="30"/>
        <v>1</v>
      </c>
      <c r="P71" t="b">
        <f t="shared" si="31"/>
        <v>0</v>
      </c>
      <c r="Q71">
        <f t="shared" si="32"/>
        <v>-1.8499999999999943</v>
      </c>
      <c r="R71" t="b">
        <f t="shared" si="46"/>
        <v>0</v>
      </c>
      <c r="S71" t="b">
        <f t="shared" si="33"/>
        <v>1</v>
      </c>
      <c r="T71" t="b">
        <f t="shared" si="34"/>
        <v>0</v>
      </c>
      <c r="U71" t="b">
        <f t="shared" si="35"/>
        <v>0</v>
      </c>
      <c r="V71" t="b">
        <f t="shared" si="36"/>
        <v>1</v>
      </c>
      <c r="W71" t="b">
        <f t="shared" si="37"/>
        <v>0</v>
      </c>
      <c r="X71" t="b">
        <f t="shared" si="38"/>
        <v>0</v>
      </c>
      <c r="Y71">
        <f t="shared" si="39"/>
        <v>1</v>
      </c>
      <c r="AA71" t="b">
        <f t="shared" si="26"/>
        <v>0</v>
      </c>
      <c r="AB71" t="b">
        <f t="shared" si="40"/>
        <v>0</v>
      </c>
      <c r="AC71" t="str">
        <f t="shared" si="27"/>
        <v/>
      </c>
      <c r="AD71" t="str">
        <f t="shared" si="28"/>
        <v/>
      </c>
      <c r="AE71" t="s">
        <v>23</v>
      </c>
      <c r="AF71" t="str">
        <f t="shared" si="41"/>
        <v xml:space="preserve">DateTime = new DateTime(2011, 4, 12), HighLow = HighLow.High, Reaction = </v>
      </c>
      <c r="AG71" s="2">
        <f t="shared" si="42"/>
        <v>92.86</v>
      </c>
      <c r="AH71" t="s">
        <v>24</v>
      </c>
      <c r="AI71" t="str">
        <f t="shared" si="43"/>
        <v>new ReactionMove {DateTime = new DateTime(2011, 4, 12), HighLow = HighLow.High, Reaction = 92.86m},</v>
      </c>
    </row>
    <row r="72" spans="1:35" hidden="1" x14ac:dyDescent="0.3">
      <c r="A72" s="1">
        <v>40646</v>
      </c>
      <c r="B72">
        <v>94.57</v>
      </c>
      <c r="C72">
        <v>94.71</v>
      </c>
      <c r="D72">
        <v>92.69</v>
      </c>
      <c r="E72">
        <v>93.58</v>
      </c>
      <c r="F72">
        <v>2817510</v>
      </c>
      <c r="H72" s="1">
        <f t="shared" si="44"/>
        <v>40645</v>
      </c>
      <c r="I72" s="1" t="str">
        <f t="shared" si="25"/>
        <v>up</v>
      </c>
      <c r="J72">
        <f>IF(C72&gt;VLOOKUP($H72,$A$2:$F72,3,FALSE),C72,"")</f>
        <v>94.71</v>
      </c>
      <c r="K72">
        <f>IF(D72&lt;VLOOKUP($H72,$A$2:$F72,4,FALSE),D72,"")</f>
        <v>92.69</v>
      </c>
      <c r="M72">
        <f t="shared" si="29"/>
        <v>0.41999999999998749</v>
      </c>
      <c r="N72" t="b">
        <f t="shared" si="45"/>
        <v>1</v>
      </c>
      <c r="O72" t="b">
        <f t="shared" si="30"/>
        <v>0</v>
      </c>
      <c r="P72" t="b">
        <f t="shared" si="31"/>
        <v>0</v>
      </c>
      <c r="Q72">
        <f t="shared" si="32"/>
        <v>-0.17000000000000171</v>
      </c>
      <c r="R72" t="b">
        <f t="shared" si="46"/>
        <v>0</v>
      </c>
      <c r="S72" t="b">
        <f t="shared" si="33"/>
        <v>1</v>
      </c>
      <c r="T72" t="b">
        <f t="shared" si="34"/>
        <v>0</v>
      </c>
      <c r="U72" t="b">
        <f t="shared" si="35"/>
        <v>0</v>
      </c>
      <c r="V72" t="b">
        <f t="shared" si="36"/>
        <v>0</v>
      </c>
      <c r="W72" t="b">
        <f t="shared" si="37"/>
        <v>0</v>
      </c>
      <c r="X72" t="b">
        <f t="shared" si="38"/>
        <v>1</v>
      </c>
      <c r="Y72">
        <f t="shared" si="39"/>
        <v>1</v>
      </c>
      <c r="AA72" t="b">
        <f t="shared" si="26"/>
        <v>0</v>
      </c>
      <c r="AB72" t="b">
        <f t="shared" si="40"/>
        <v>0</v>
      </c>
      <c r="AC72" t="str">
        <f t="shared" si="27"/>
        <v/>
      </c>
      <c r="AD72" t="str">
        <f t="shared" si="28"/>
        <v/>
      </c>
      <c r="AE72" t="s">
        <v>23</v>
      </c>
      <c r="AF72" t="str">
        <f t="shared" si="41"/>
        <v xml:space="preserve">DateTime = new DateTime(2011, 4, 13), HighLow = HighLow.High, Reaction = </v>
      </c>
      <c r="AG72" s="2">
        <f t="shared" si="42"/>
        <v>92.69</v>
      </c>
      <c r="AH72" t="s">
        <v>24</v>
      </c>
      <c r="AI72" t="str">
        <f t="shared" si="43"/>
        <v>new ReactionMove {DateTime = new DateTime(2011, 4, 13), HighLow = HighLow.High, Reaction = 92.69m},</v>
      </c>
    </row>
    <row r="73" spans="1:35" hidden="1" x14ac:dyDescent="0.3">
      <c r="A73" s="1">
        <v>40647</v>
      </c>
      <c r="B73">
        <v>92.94</v>
      </c>
      <c r="C73">
        <v>94.37</v>
      </c>
      <c r="D73">
        <v>92.61</v>
      </c>
      <c r="E73">
        <v>94.25</v>
      </c>
      <c r="F73">
        <v>2815454</v>
      </c>
      <c r="H73" s="1">
        <f t="shared" si="44"/>
        <v>40646</v>
      </c>
      <c r="I73" s="1" t="str">
        <f t="shared" si="25"/>
        <v>down</v>
      </c>
      <c r="J73" t="str">
        <f>IF(C73&gt;VLOOKUP($H73,$A$2:$F73,3,FALSE),C73,"")</f>
        <v/>
      </c>
      <c r="K73">
        <f>IF(D73&lt;VLOOKUP($H73,$A$2:$F73,4,FALSE),D73,"")</f>
        <v>92.61</v>
      </c>
      <c r="M73">
        <f t="shared" si="29"/>
        <v>-0.3399999999999892</v>
      </c>
      <c r="N73" t="b">
        <f t="shared" si="45"/>
        <v>0</v>
      </c>
      <c r="O73" t="b">
        <f t="shared" si="30"/>
        <v>1</v>
      </c>
      <c r="P73" t="b">
        <f t="shared" si="31"/>
        <v>0</v>
      </c>
      <c r="Q73">
        <f t="shared" si="32"/>
        <v>-7.9999999999998295E-2</v>
      </c>
      <c r="R73" t="b">
        <f t="shared" si="46"/>
        <v>0</v>
      </c>
      <c r="S73" t="b">
        <f t="shared" si="33"/>
        <v>1</v>
      </c>
      <c r="T73" t="b">
        <f t="shared" si="34"/>
        <v>0</v>
      </c>
      <c r="U73" t="b">
        <f t="shared" si="35"/>
        <v>0</v>
      </c>
      <c r="V73" t="b">
        <f t="shared" si="36"/>
        <v>1</v>
      </c>
      <c r="W73" t="b">
        <f t="shared" si="37"/>
        <v>0</v>
      </c>
      <c r="X73" t="b">
        <f t="shared" si="38"/>
        <v>0</v>
      </c>
      <c r="Y73">
        <f t="shared" si="39"/>
        <v>1</v>
      </c>
      <c r="AA73" t="b">
        <f t="shared" si="26"/>
        <v>0</v>
      </c>
      <c r="AB73" t="b">
        <f t="shared" si="40"/>
        <v>1</v>
      </c>
      <c r="AC73" t="str">
        <f t="shared" si="27"/>
        <v/>
      </c>
      <c r="AD73" t="b">
        <f t="shared" si="28"/>
        <v>1</v>
      </c>
      <c r="AE73" t="s">
        <v>23</v>
      </c>
      <c r="AF73" t="str">
        <f>"DateTime = new DateTime("&amp;YEAR(A73)&amp;", "&amp;MONTH(A73)&amp;", "&amp;DAY(A73)&amp;"), HighLow = HighLow.Low, Reaction = "</f>
        <v xml:space="preserve">DateTime = new DateTime(2011, 4, 14), HighLow = HighLow.Low, Reaction = </v>
      </c>
      <c r="AG73" s="2">
        <f t="shared" si="42"/>
        <v>92.61</v>
      </c>
      <c r="AH73" t="s">
        <v>24</v>
      </c>
      <c r="AI73" t="str">
        <f t="shared" si="43"/>
        <v>new ReactionMove {DateTime = new DateTime(2011, 4, 14), HighLow = HighLow.Low, Reaction = 92.61m},</v>
      </c>
    </row>
    <row r="74" spans="1:35" x14ac:dyDescent="0.3">
      <c r="A74" s="1">
        <v>40648</v>
      </c>
      <c r="B74">
        <v>94.32</v>
      </c>
      <c r="C74">
        <v>94.49</v>
      </c>
      <c r="D74">
        <v>93.19</v>
      </c>
      <c r="E74">
        <v>93.76</v>
      </c>
      <c r="F74">
        <v>3986941</v>
      </c>
      <c r="H74" s="1">
        <f t="shared" si="44"/>
        <v>40647</v>
      </c>
      <c r="I74" s="1" t="str">
        <f t="shared" si="25"/>
        <v>up</v>
      </c>
      <c r="J74">
        <f>IF(C74&gt;VLOOKUP($H74,$A$2:$F74,3,FALSE),C74,"")</f>
        <v>94.49</v>
      </c>
      <c r="K74" t="str">
        <f>IF(D74&lt;VLOOKUP($H74,$A$2:$F74,4,FALSE),D74,"")</f>
        <v/>
      </c>
      <c r="M74">
        <f t="shared" si="29"/>
        <v>0.11999999999999034</v>
      </c>
      <c r="N74" t="b">
        <f t="shared" si="45"/>
        <v>1</v>
      </c>
      <c r="O74" t="b">
        <f t="shared" si="30"/>
        <v>0</v>
      </c>
      <c r="P74" t="b">
        <f t="shared" si="31"/>
        <v>0</v>
      </c>
      <c r="Q74">
        <f t="shared" si="32"/>
        <v>0.57999999999999829</v>
      </c>
      <c r="R74" t="b">
        <f t="shared" si="46"/>
        <v>1</v>
      </c>
      <c r="S74" t="b">
        <f t="shared" si="33"/>
        <v>0</v>
      </c>
      <c r="T74" t="b">
        <f t="shared" si="34"/>
        <v>0</v>
      </c>
      <c r="U74" t="b">
        <f t="shared" si="35"/>
        <v>1</v>
      </c>
      <c r="V74" t="b">
        <f t="shared" si="36"/>
        <v>0</v>
      </c>
      <c r="W74" t="b">
        <f t="shared" si="37"/>
        <v>0</v>
      </c>
      <c r="X74" t="b">
        <f t="shared" si="38"/>
        <v>0</v>
      </c>
      <c r="Y74">
        <f t="shared" si="39"/>
        <v>1</v>
      </c>
      <c r="AA74" t="b">
        <f t="shared" si="26"/>
        <v>1</v>
      </c>
      <c r="AB74" t="b">
        <f t="shared" si="40"/>
        <v>0</v>
      </c>
      <c r="AC74" t="b">
        <f t="shared" si="27"/>
        <v>1</v>
      </c>
      <c r="AD74" t="str">
        <f t="shared" si="28"/>
        <v/>
      </c>
      <c r="AE74" t="s">
        <v>23</v>
      </c>
      <c r="AF74" t="str">
        <f t="shared" ref="AF74" si="47">"DateTime = new DateTime("&amp;YEAR(A74)&amp;", "&amp;MONTH(A74)&amp;", "&amp;DAY(A74)&amp;"), HighLow = HighLow.High, Reaction = "</f>
        <v xml:space="preserve">DateTime = new DateTime(2011, 4, 15), HighLow = HighLow.High, Reaction = </v>
      </c>
      <c r="AG74" s="2">
        <f>MAX(B74:E74)</f>
        <v>94.49</v>
      </c>
      <c r="AH74" t="s">
        <v>24</v>
      </c>
      <c r="AI74" t="str">
        <f t="shared" si="43"/>
        <v>new ReactionMove {DateTime = new DateTime(2011, 4, 15), HighLow = HighLow.High, Reaction = 94.49m},</v>
      </c>
    </row>
    <row r="75" spans="1:35" hidden="1" x14ac:dyDescent="0.3">
      <c r="A75" s="1">
        <v>40651</v>
      </c>
      <c r="B75">
        <v>92.53</v>
      </c>
      <c r="C75">
        <v>92.53</v>
      </c>
      <c r="D75">
        <v>90.65</v>
      </c>
      <c r="E75">
        <v>91.53</v>
      </c>
      <c r="F75">
        <v>4720476</v>
      </c>
      <c r="H75" s="1">
        <f t="shared" si="44"/>
        <v>40648</v>
      </c>
      <c r="I75" s="1" t="str">
        <f t="shared" si="25"/>
        <v>down</v>
      </c>
      <c r="J75" t="str">
        <f>IF(C75&gt;VLOOKUP($H75,$A$2:$F75,3,FALSE),C75,"")</f>
        <v/>
      </c>
      <c r="K75">
        <f>IF(D75&lt;VLOOKUP($H75,$A$2:$F75,4,FALSE),D75,"")</f>
        <v>90.65</v>
      </c>
      <c r="M75">
        <f t="shared" si="29"/>
        <v>-1.9599999999999937</v>
      </c>
      <c r="N75" t="b">
        <f t="shared" si="45"/>
        <v>0</v>
      </c>
      <c r="O75" t="b">
        <f t="shared" si="30"/>
        <v>1</v>
      </c>
      <c r="P75" t="b">
        <f t="shared" si="31"/>
        <v>0</v>
      </c>
      <c r="Q75">
        <f t="shared" si="32"/>
        <v>-2.539999999999992</v>
      </c>
      <c r="R75" t="b">
        <f t="shared" si="46"/>
        <v>0</v>
      </c>
      <c r="S75" t="b">
        <f t="shared" si="33"/>
        <v>1</v>
      </c>
      <c r="T75" t="b">
        <f t="shared" si="34"/>
        <v>0</v>
      </c>
      <c r="U75" t="b">
        <f t="shared" si="35"/>
        <v>0</v>
      </c>
      <c r="V75" t="b">
        <f t="shared" si="36"/>
        <v>1</v>
      </c>
      <c r="W75" t="b">
        <f t="shared" si="37"/>
        <v>0</v>
      </c>
      <c r="X75" t="b">
        <f t="shared" si="38"/>
        <v>0</v>
      </c>
      <c r="Y75">
        <f t="shared" si="39"/>
        <v>1</v>
      </c>
      <c r="AA75" t="b">
        <f t="shared" si="26"/>
        <v>0</v>
      </c>
      <c r="AB75" t="b">
        <f t="shared" si="40"/>
        <v>1</v>
      </c>
      <c r="AC75" t="str">
        <f t="shared" si="27"/>
        <v/>
      </c>
      <c r="AD75" t="b">
        <f t="shared" si="28"/>
        <v>1</v>
      </c>
      <c r="AE75" t="s">
        <v>23</v>
      </c>
      <c r="AF75" t="str">
        <f>"DateTime = new DateTime("&amp;YEAR(A75)&amp;", "&amp;MONTH(A75)&amp;", "&amp;DAY(A75)&amp;"), HighLow = HighLow.Low, Reaction = "</f>
        <v xml:space="preserve">DateTime = new DateTime(2011, 4, 18), HighLow = HighLow.Low, Reaction = </v>
      </c>
      <c r="AG75" s="2">
        <f t="shared" si="42"/>
        <v>90.65</v>
      </c>
      <c r="AH75" t="s">
        <v>24</v>
      </c>
      <c r="AI75" t="str">
        <f t="shared" si="43"/>
        <v>new ReactionMove {DateTime = new DateTime(2011, 4, 18), HighLow = HighLow.Low, Reaction = 90.65m},</v>
      </c>
    </row>
    <row r="76" spans="1:35" hidden="1" x14ac:dyDescent="0.3">
      <c r="A76" s="1">
        <v>40652</v>
      </c>
      <c r="B76">
        <v>92.35</v>
      </c>
      <c r="C76">
        <v>92.58</v>
      </c>
      <c r="D76">
        <v>91.03</v>
      </c>
      <c r="E76">
        <v>92.38</v>
      </c>
      <c r="F76">
        <v>3776354</v>
      </c>
      <c r="H76" s="1">
        <f t="shared" si="44"/>
        <v>40651</v>
      </c>
      <c r="I76" s="1" t="str">
        <f t="shared" si="25"/>
        <v>up</v>
      </c>
      <c r="J76">
        <f>IF(C76&gt;VLOOKUP($H76,$A$2:$F76,3,FALSE),C76,"")</f>
        <v>92.58</v>
      </c>
      <c r="K76" t="str">
        <f>IF(D76&lt;VLOOKUP($H76,$A$2:$F76,4,FALSE),D76,"")</f>
        <v/>
      </c>
      <c r="M76">
        <f t="shared" si="29"/>
        <v>4.9999999999997158E-2</v>
      </c>
      <c r="N76" t="b">
        <f t="shared" si="45"/>
        <v>1</v>
      </c>
      <c r="O76" t="b">
        <f t="shared" si="30"/>
        <v>0</v>
      </c>
      <c r="P76" t="b">
        <f t="shared" si="31"/>
        <v>0</v>
      </c>
      <c r="Q76">
        <f t="shared" si="32"/>
        <v>0.37999999999999545</v>
      </c>
      <c r="R76" t="b">
        <f t="shared" si="46"/>
        <v>1</v>
      </c>
      <c r="S76" t="b">
        <f t="shared" si="33"/>
        <v>0</v>
      </c>
      <c r="T76" t="b">
        <f t="shared" si="34"/>
        <v>0</v>
      </c>
      <c r="U76" t="b">
        <f t="shared" si="35"/>
        <v>1</v>
      </c>
      <c r="V76" t="b">
        <f t="shared" si="36"/>
        <v>0</v>
      </c>
      <c r="W76" t="b">
        <f t="shared" si="37"/>
        <v>0</v>
      </c>
      <c r="X76" t="b">
        <f t="shared" si="38"/>
        <v>0</v>
      </c>
      <c r="Y76">
        <f t="shared" si="39"/>
        <v>1</v>
      </c>
      <c r="AA76" t="b">
        <f t="shared" si="26"/>
        <v>0</v>
      </c>
      <c r="AB76" t="b">
        <f t="shared" si="40"/>
        <v>0</v>
      </c>
      <c r="AC76" t="str">
        <f t="shared" si="27"/>
        <v/>
      </c>
      <c r="AD76" t="str">
        <f t="shared" si="28"/>
        <v/>
      </c>
      <c r="AE76" t="s">
        <v>23</v>
      </c>
      <c r="AF76" t="str">
        <f t="shared" si="41"/>
        <v xml:space="preserve">DateTime = new DateTime(2011, 4, 19), HighLow = HighLow.High, Reaction = </v>
      </c>
      <c r="AG76" s="2">
        <f t="shared" si="42"/>
        <v>91.03</v>
      </c>
      <c r="AH76" t="s">
        <v>24</v>
      </c>
      <c r="AI76" t="str">
        <f t="shared" si="43"/>
        <v>new ReactionMove {DateTime = new DateTime(2011, 4, 19), HighLow = HighLow.High, Reaction = 91.03m},</v>
      </c>
    </row>
    <row r="77" spans="1:35" hidden="1" x14ac:dyDescent="0.3">
      <c r="A77" s="1">
        <v>40653</v>
      </c>
      <c r="B77">
        <v>94.48</v>
      </c>
      <c r="C77">
        <v>94.64</v>
      </c>
      <c r="D77">
        <v>93.39</v>
      </c>
      <c r="E77">
        <v>93.89</v>
      </c>
      <c r="F77">
        <v>3692583</v>
      </c>
      <c r="H77" s="1">
        <f t="shared" si="44"/>
        <v>40652</v>
      </c>
      <c r="I77" s="1" t="str">
        <f t="shared" si="25"/>
        <v>up</v>
      </c>
      <c r="J77">
        <f>IF(C77&gt;VLOOKUP($H77,$A$2:$F77,3,FALSE),C77,"")</f>
        <v>94.64</v>
      </c>
      <c r="K77" t="str">
        <f>IF(D77&lt;VLOOKUP($H77,$A$2:$F77,4,FALSE),D77,"")</f>
        <v/>
      </c>
      <c r="M77">
        <f t="shared" si="29"/>
        <v>2.0600000000000023</v>
      </c>
      <c r="N77" t="b">
        <f t="shared" si="45"/>
        <v>1</v>
      </c>
      <c r="O77" t="b">
        <f t="shared" si="30"/>
        <v>0</v>
      </c>
      <c r="P77" t="b">
        <f t="shared" si="31"/>
        <v>0</v>
      </c>
      <c r="Q77">
        <f t="shared" si="32"/>
        <v>2.3599999999999994</v>
      </c>
      <c r="R77" t="b">
        <f t="shared" si="46"/>
        <v>1</v>
      </c>
      <c r="S77" t="b">
        <f t="shared" si="33"/>
        <v>0</v>
      </c>
      <c r="T77" t="b">
        <f t="shared" si="34"/>
        <v>0</v>
      </c>
      <c r="U77" t="b">
        <f t="shared" si="35"/>
        <v>1</v>
      </c>
      <c r="V77" t="b">
        <f t="shared" si="36"/>
        <v>0</v>
      </c>
      <c r="W77" t="b">
        <f t="shared" si="37"/>
        <v>0</v>
      </c>
      <c r="X77" t="b">
        <f t="shared" si="38"/>
        <v>0</v>
      </c>
      <c r="Y77">
        <f t="shared" si="39"/>
        <v>1</v>
      </c>
      <c r="AA77" t="b">
        <f t="shared" si="26"/>
        <v>0</v>
      </c>
      <c r="AB77" t="b">
        <f t="shared" si="40"/>
        <v>0</v>
      </c>
      <c r="AC77" t="str">
        <f t="shared" si="27"/>
        <v/>
      </c>
      <c r="AD77" t="str">
        <f t="shared" si="28"/>
        <v/>
      </c>
      <c r="AE77" t="s">
        <v>23</v>
      </c>
      <c r="AF77" t="str">
        <f t="shared" si="41"/>
        <v xml:space="preserve">DateTime = new DateTime(2011, 4, 20), HighLow = HighLow.High, Reaction = </v>
      </c>
      <c r="AG77" s="2">
        <f t="shared" si="42"/>
        <v>93.39</v>
      </c>
      <c r="AH77" t="s">
        <v>24</v>
      </c>
      <c r="AI77" t="str">
        <f t="shared" si="43"/>
        <v>new ReactionMove {DateTime = new DateTime(2011, 4, 20), HighLow = HighLow.High, Reaction = 93.39m},</v>
      </c>
    </row>
    <row r="78" spans="1:35" hidden="1" x14ac:dyDescent="0.3">
      <c r="A78" s="1">
        <v>40654</v>
      </c>
      <c r="B78">
        <v>95.25</v>
      </c>
      <c r="C78">
        <v>95.25</v>
      </c>
      <c r="D78">
        <v>95.25</v>
      </c>
      <c r="E78">
        <v>95.25</v>
      </c>
      <c r="F78">
        <v>0</v>
      </c>
      <c r="H78" s="1">
        <f t="shared" si="44"/>
        <v>40653</v>
      </c>
      <c r="I78" s="1" t="str">
        <f t="shared" si="25"/>
        <v>up</v>
      </c>
      <c r="J78">
        <f>IF(C78&gt;VLOOKUP($H78,$A$2:$F78,3,FALSE),C78,"")</f>
        <v>95.25</v>
      </c>
      <c r="K78" t="str">
        <f>IF(D78&lt;VLOOKUP($H78,$A$2:$F78,4,FALSE),D78,"")</f>
        <v/>
      </c>
      <c r="M78">
        <f t="shared" si="29"/>
        <v>0.60999999999999943</v>
      </c>
      <c r="N78" t="b">
        <f t="shared" si="45"/>
        <v>1</v>
      </c>
      <c r="O78" t="b">
        <f t="shared" si="30"/>
        <v>0</v>
      </c>
      <c r="P78" t="b">
        <f t="shared" si="31"/>
        <v>0</v>
      </c>
      <c r="Q78">
        <f t="shared" si="32"/>
        <v>1.8599999999999994</v>
      </c>
      <c r="R78" t="b">
        <f t="shared" si="46"/>
        <v>1</v>
      </c>
      <c r="S78" t="b">
        <f t="shared" si="33"/>
        <v>0</v>
      </c>
      <c r="T78" t="b">
        <f t="shared" si="34"/>
        <v>0</v>
      </c>
      <c r="U78" t="b">
        <f t="shared" si="35"/>
        <v>1</v>
      </c>
      <c r="V78" t="b">
        <f t="shared" si="36"/>
        <v>0</v>
      </c>
      <c r="W78" t="b">
        <f t="shared" si="37"/>
        <v>0</v>
      </c>
      <c r="X78" t="b">
        <f t="shared" si="38"/>
        <v>0</v>
      </c>
      <c r="Y78">
        <f t="shared" si="39"/>
        <v>1</v>
      </c>
      <c r="AA78" t="b">
        <f t="shared" si="26"/>
        <v>0</v>
      </c>
      <c r="AB78" t="b">
        <f t="shared" si="40"/>
        <v>0</v>
      </c>
      <c r="AC78" t="str">
        <f t="shared" si="27"/>
        <v/>
      </c>
      <c r="AD78" t="str">
        <f t="shared" si="28"/>
        <v/>
      </c>
      <c r="AE78" t="s">
        <v>23</v>
      </c>
      <c r="AF78" t="str">
        <f t="shared" si="41"/>
        <v xml:space="preserve">DateTime = new DateTime(2011, 4, 21), HighLow = HighLow.High, Reaction = </v>
      </c>
      <c r="AG78" s="2">
        <f t="shared" si="42"/>
        <v>95.25</v>
      </c>
      <c r="AH78" t="s">
        <v>24</v>
      </c>
      <c r="AI78" t="str">
        <f t="shared" si="43"/>
        <v>new ReactionMove {DateTime = new DateTime(2011, 4, 21), HighLow = HighLow.High, Reaction = 95.25m},</v>
      </c>
    </row>
    <row r="79" spans="1:35" hidden="1" x14ac:dyDescent="0.3">
      <c r="A79" s="1">
        <v>40658</v>
      </c>
      <c r="B79">
        <v>95.2</v>
      </c>
      <c r="C79">
        <v>95.5</v>
      </c>
      <c r="D79">
        <v>94.2</v>
      </c>
      <c r="E79">
        <v>94.72</v>
      </c>
      <c r="F79">
        <v>1945532</v>
      </c>
      <c r="H79" s="1">
        <f t="shared" si="44"/>
        <v>40654</v>
      </c>
      <c r="I79" s="1" t="str">
        <f t="shared" ref="I79:I125" si="48">IF(J79&lt;&gt;"","up",IF(K79&lt;&gt;"","down",I78))</f>
        <v>up</v>
      </c>
      <c r="J79">
        <f>IF(C79&gt;VLOOKUP($H79,$A$2:$F79,3,FALSE),C79,"")</f>
        <v>95.5</v>
      </c>
      <c r="K79">
        <f>IF(D79&lt;VLOOKUP($H79,$A$2:$F79,4,FALSE),D79,"")</f>
        <v>94.2</v>
      </c>
      <c r="M79">
        <f t="shared" si="29"/>
        <v>0.25</v>
      </c>
      <c r="N79" t="b">
        <f t="shared" si="45"/>
        <v>1</v>
      </c>
      <c r="O79" t="b">
        <f t="shared" si="30"/>
        <v>0</v>
      </c>
      <c r="P79" t="b">
        <f t="shared" si="31"/>
        <v>0</v>
      </c>
      <c r="Q79">
        <f t="shared" si="32"/>
        <v>-1.0499999999999972</v>
      </c>
      <c r="R79" t="b">
        <f t="shared" si="46"/>
        <v>0</v>
      </c>
      <c r="S79" t="b">
        <f t="shared" si="33"/>
        <v>1</v>
      </c>
      <c r="T79" t="b">
        <f t="shared" si="34"/>
        <v>0</v>
      </c>
      <c r="U79" t="b">
        <f t="shared" si="35"/>
        <v>0</v>
      </c>
      <c r="V79" t="b">
        <f t="shared" si="36"/>
        <v>0</v>
      </c>
      <c r="W79" t="b">
        <f t="shared" si="37"/>
        <v>0</v>
      </c>
      <c r="X79" t="b">
        <f t="shared" si="38"/>
        <v>1</v>
      </c>
      <c r="Y79">
        <f t="shared" si="39"/>
        <v>1</v>
      </c>
      <c r="AA79" t="b">
        <f t="shared" si="26"/>
        <v>0</v>
      </c>
      <c r="AB79" t="b">
        <f t="shared" si="40"/>
        <v>0</v>
      </c>
      <c r="AC79" t="str">
        <f t="shared" si="27"/>
        <v/>
      </c>
      <c r="AD79" t="str">
        <f t="shared" si="28"/>
        <v/>
      </c>
      <c r="AE79" t="s">
        <v>23</v>
      </c>
      <c r="AF79" t="str">
        <f t="shared" si="41"/>
        <v xml:space="preserve">DateTime = new DateTime(2011, 4, 25), HighLow = HighLow.High, Reaction = </v>
      </c>
      <c r="AG79" s="2">
        <f t="shared" si="42"/>
        <v>94.2</v>
      </c>
      <c r="AH79" t="s">
        <v>24</v>
      </c>
      <c r="AI79" t="str">
        <f t="shared" si="43"/>
        <v>new ReactionMove {DateTime = new DateTime(2011, 4, 25), HighLow = HighLow.High, Reaction = 94.2m},</v>
      </c>
    </row>
    <row r="80" spans="1:35" x14ac:dyDescent="0.3">
      <c r="A80" s="1">
        <v>40659</v>
      </c>
      <c r="B80">
        <v>96.54</v>
      </c>
      <c r="C80">
        <v>97.78</v>
      </c>
      <c r="D80">
        <v>96.03</v>
      </c>
      <c r="E80">
        <v>97</v>
      </c>
      <c r="F80">
        <v>4764780</v>
      </c>
      <c r="H80" s="1">
        <f t="shared" si="44"/>
        <v>40658</v>
      </c>
      <c r="I80" s="1" t="str">
        <f t="shared" si="48"/>
        <v>up</v>
      </c>
      <c r="J80">
        <f>IF(C80&gt;VLOOKUP($H80,$A$2:$F80,3,FALSE),C80,"")</f>
        <v>97.78</v>
      </c>
      <c r="K80" t="str">
        <f>IF(D80&lt;VLOOKUP($H80,$A$2:$F80,4,FALSE),D80,"")</f>
        <v/>
      </c>
      <c r="M80">
        <f t="shared" si="29"/>
        <v>2.2800000000000011</v>
      </c>
      <c r="N80" t="b">
        <f t="shared" si="45"/>
        <v>1</v>
      </c>
      <c r="O80" t="b">
        <f t="shared" si="30"/>
        <v>0</v>
      </c>
      <c r="P80" t="b">
        <f t="shared" si="31"/>
        <v>0</v>
      </c>
      <c r="Q80">
        <f t="shared" si="32"/>
        <v>1.8299999999999983</v>
      </c>
      <c r="R80" t="b">
        <f t="shared" si="46"/>
        <v>1</v>
      </c>
      <c r="S80" t="b">
        <f t="shared" si="33"/>
        <v>0</v>
      </c>
      <c r="T80" t="b">
        <f t="shared" si="34"/>
        <v>0</v>
      </c>
      <c r="U80" t="b">
        <f t="shared" si="35"/>
        <v>1</v>
      </c>
      <c r="V80" t="b">
        <f t="shared" si="36"/>
        <v>0</v>
      </c>
      <c r="W80" t="b">
        <f t="shared" si="37"/>
        <v>0</v>
      </c>
      <c r="X80" t="b">
        <f t="shared" si="38"/>
        <v>0</v>
      </c>
      <c r="Y80">
        <f t="shared" si="39"/>
        <v>1</v>
      </c>
      <c r="AA80" t="b">
        <f t="shared" ref="AA80:AA125" si="49">AND(U80,NOT(U81),NOT(X81))</f>
        <v>1</v>
      </c>
      <c r="AB80" t="b">
        <f t="shared" si="40"/>
        <v>0</v>
      </c>
      <c r="AC80" t="b">
        <f t="shared" si="27"/>
        <v>1</v>
      </c>
      <c r="AD80" t="str">
        <f t="shared" si="28"/>
        <v/>
      </c>
      <c r="AE80" t="s">
        <v>23</v>
      </c>
      <c r="AF80" t="str">
        <f t="shared" si="41"/>
        <v xml:space="preserve">DateTime = new DateTime(2011, 4, 26), HighLow = HighLow.High, Reaction = </v>
      </c>
      <c r="AG80" s="2">
        <f>MAX(B80:E80)</f>
        <v>97.78</v>
      </c>
      <c r="AH80" t="s">
        <v>24</v>
      </c>
      <c r="AI80" t="str">
        <f t="shared" si="43"/>
        <v>new ReactionMove {DateTime = new DateTime(2011, 4, 26), HighLow = HighLow.High, Reaction = 97.78m},</v>
      </c>
    </row>
    <row r="81" spans="1:35" hidden="1" x14ac:dyDescent="0.3">
      <c r="A81" s="1">
        <v>40660</v>
      </c>
      <c r="B81">
        <v>97.08</v>
      </c>
      <c r="C81">
        <v>97.26</v>
      </c>
      <c r="D81">
        <v>94.65</v>
      </c>
      <c r="E81">
        <v>96.76</v>
      </c>
      <c r="F81">
        <v>3510847</v>
      </c>
      <c r="H81" s="1">
        <f t="shared" si="44"/>
        <v>40659</v>
      </c>
      <c r="I81" s="1" t="str">
        <f t="shared" si="48"/>
        <v>down</v>
      </c>
      <c r="J81" t="str">
        <f>IF(C81&gt;VLOOKUP($H81,$A$2:$F81,3,FALSE),C81,"")</f>
        <v/>
      </c>
      <c r="K81">
        <f>IF(D81&lt;VLOOKUP($H81,$A$2:$F81,4,FALSE),D81,"")</f>
        <v>94.65</v>
      </c>
      <c r="M81">
        <f t="shared" si="29"/>
        <v>-0.51999999999999602</v>
      </c>
      <c r="N81" t="b">
        <f t="shared" si="45"/>
        <v>0</v>
      </c>
      <c r="O81" t="b">
        <f t="shared" si="30"/>
        <v>1</v>
      </c>
      <c r="P81" t="b">
        <f t="shared" si="31"/>
        <v>0</v>
      </c>
      <c r="Q81">
        <f t="shared" si="32"/>
        <v>-1.3799999999999955</v>
      </c>
      <c r="R81" t="b">
        <f t="shared" si="46"/>
        <v>0</v>
      </c>
      <c r="S81" t="b">
        <f t="shared" si="33"/>
        <v>1</v>
      </c>
      <c r="T81" t="b">
        <f t="shared" si="34"/>
        <v>0</v>
      </c>
      <c r="U81" t="b">
        <f t="shared" si="35"/>
        <v>0</v>
      </c>
      <c r="V81" t="b">
        <f t="shared" si="36"/>
        <v>1</v>
      </c>
      <c r="W81" t="b">
        <f t="shared" si="37"/>
        <v>0</v>
      </c>
      <c r="X81" t="b">
        <f t="shared" si="38"/>
        <v>0</v>
      </c>
      <c r="Y81">
        <f t="shared" si="39"/>
        <v>1</v>
      </c>
      <c r="AA81" t="b">
        <f t="shared" si="49"/>
        <v>0</v>
      </c>
      <c r="AB81" t="b">
        <f t="shared" si="40"/>
        <v>1</v>
      </c>
      <c r="AC81" t="str">
        <f t="shared" ref="AC81:AC125" si="50">IF(AA81,AA81,"")</f>
        <v/>
      </c>
      <c r="AD81" t="b">
        <f t="shared" ref="AD81:AD125" si="51">IF(AB81,AB81,"")</f>
        <v>1</v>
      </c>
      <c r="AE81" t="s">
        <v>23</v>
      </c>
      <c r="AF81" t="str">
        <f>"DateTime = new DateTime("&amp;YEAR(A81)&amp;", "&amp;MONTH(A81)&amp;", "&amp;DAY(A81)&amp;"), HighLow = HighLow.Low, Reaction = "</f>
        <v xml:space="preserve">DateTime = new DateTime(2011, 4, 27), HighLow = HighLow.Low, Reaction = </v>
      </c>
      <c r="AG81" s="2">
        <f t="shared" si="42"/>
        <v>94.65</v>
      </c>
      <c r="AH81" t="s">
        <v>24</v>
      </c>
      <c r="AI81" t="str">
        <f t="shared" si="43"/>
        <v>new ReactionMove {DateTime = new DateTime(2011, 4, 27), HighLow = HighLow.Low, Reaction = 94.65m},</v>
      </c>
    </row>
    <row r="82" spans="1:35" hidden="1" x14ac:dyDescent="0.3">
      <c r="A82" s="1">
        <v>40661</v>
      </c>
      <c r="B82">
        <v>96.41</v>
      </c>
      <c r="C82">
        <v>96.84</v>
      </c>
      <c r="D82">
        <v>95.46</v>
      </c>
      <c r="E82">
        <v>95.91</v>
      </c>
      <c r="F82">
        <v>2668998</v>
      </c>
      <c r="H82" s="1">
        <f t="shared" si="44"/>
        <v>40660</v>
      </c>
      <c r="I82" s="1" t="str">
        <f t="shared" si="48"/>
        <v>down</v>
      </c>
      <c r="J82" t="str">
        <f>IF(C82&gt;VLOOKUP($H82,$A$2:$F82,3,FALSE),C82,"")</f>
        <v/>
      </c>
      <c r="K82" t="str">
        <f>IF(D82&lt;VLOOKUP($H82,$A$2:$F82,4,FALSE),D82,"")</f>
        <v/>
      </c>
      <c r="M82">
        <f t="shared" ref="M82:M125" si="52">C82-C81</f>
        <v>-0.42000000000000171</v>
      </c>
      <c r="N82" t="b">
        <f t="shared" si="45"/>
        <v>0</v>
      </c>
      <c r="O82" t="b">
        <f t="shared" ref="O82:O125" si="53">M82&lt;0</f>
        <v>1</v>
      </c>
      <c r="P82" t="b">
        <f t="shared" ref="P82:P125" si="54">M82=0</f>
        <v>0</v>
      </c>
      <c r="Q82">
        <f t="shared" ref="Q82:Q125" si="55">D82-D81</f>
        <v>0.80999999999998806</v>
      </c>
      <c r="R82" t="b">
        <f t="shared" si="46"/>
        <v>1</v>
      </c>
      <c r="S82" t="b">
        <f t="shared" ref="S82:S125" si="56">Q82&lt;0</f>
        <v>0</v>
      </c>
      <c r="T82" t="b">
        <f t="shared" ref="T82:T125" si="57">Q82=0</f>
        <v>0</v>
      </c>
      <c r="U82" t="b">
        <f t="shared" ref="U82:U125" si="58">AND(N82,R82)</f>
        <v>0</v>
      </c>
      <c r="V82" t="b">
        <f t="shared" ref="V82:V125" si="59">AND(O82,S82)</f>
        <v>0</v>
      </c>
      <c r="W82" t="b">
        <f t="shared" ref="W82:W125" si="60">OR(AND(O82,NOT(S82)),AND(NOT(N82),R82))</f>
        <v>1</v>
      </c>
      <c r="X82" t="b">
        <f t="shared" ref="X82:X125" si="61">AND(N82,S82)</f>
        <v>0</v>
      </c>
      <c r="Y82">
        <f t="shared" ref="Y82:Y125" si="62">COUNTIF(U82:X82,TRUE)</f>
        <v>1</v>
      </c>
      <c r="AA82" t="b">
        <f t="shared" si="49"/>
        <v>0</v>
      </c>
      <c r="AB82" t="b">
        <f t="shared" si="40"/>
        <v>0</v>
      </c>
      <c r="AC82" t="str">
        <f t="shared" si="50"/>
        <v/>
      </c>
      <c r="AD82" t="str">
        <f t="shared" si="51"/>
        <v/>
      </c>
      <c r="AE82" t="s">
        <v>23</v>
      </c>
      <c r="AF82" t="str">
        <f t="shared" si="41"/>
        <v xml:space="preserve">DateTime = new DateTime(2011, 4, 28), HighLow = HighLow.High, Reaction = </v>
      </c>
      <c r="AG82" s="2">
        <f t="shared" si="42"/>
        <v>95.46</v>
      </c>
      <c r="AH82" t="s">
        <v>24</v>
      </c>
      <c r="AI82" t="str">
        <f t="shared" si="43"/>
        <v>new ReactionMove {DateTime = new DateTime(2011, 4, 28), HighLow = HighLow.High, Reaction = 95.46m},</v>
      </c>
    </row>
    <row r="83" spans="1:35" hidden="1" x14ac:dyDescent="0.3">
      <c r="A83" s="1">
        <v>40662</v>
      </c>
      <c r="B83">
        <v>96.8</v>
      </c>
      <c r="C83">
        <v>97.55</v>
      </c>
      <c r="D83">
        <v>95.87</v>
      </c>
      <c r="E83">
        <v>97.5</v>
      </c>
      <c r="F83">
        <v>3857216</v>
      </c>
      <c r="H83" s="1">
        <f t="shared" si="44"/>
        <v>40660</v>
      </c>
      <c r="I83" s="1" t="str">
        <f t="shared" si="48"/>
        <v>up</v>
      </c>
      <c r="J83">
        <f>IF(C83&gt;VLOOKUP($H83,$A$2:$F83,3,FALSE),C83,"")</f>
        <v>97.55</v>
      </c>
      <c r="K83" t="str">
        <f>IF(D83&lt;VLOOKUP($H83,$A$2:$F83,4,FALSE),D83,"")</f>
        <v/>
      </c>
      <c r="M83">
        <f t="shared" si="52"/>
        <v>0.70999999999999375</v>
      </c>
      <c r="N83" t="b">
        <f t="shared" si="45"/>
        <v>1</v>
      </c>
      <c r="O83" t="b">
        <f t="shared" si="53"/>
        <v>0</v>
      </c>
      <c r="P83" t="b">
        <f t="shared" si="54"/>
        <v>0</v>
      </c>
      <c r="Q83">
        <f t="shared" si="55"/>
        <v>0.4100000000000108</v>
      </c>
      <c r="R83" t="b">
        <f t="shared" si="46"/>
        <v>1</v>
      </c>
      <c r="S83" t="b">
        <f t="shared" si="56"/>
        <v>0</v>
      </c>
      <c r="T83" t="b">
        <f t="shared" si="57"/>
        <v>0</v>
      </c>
      <c r="U83" t="b">
        <f t="shared" si="58"/>
        <v>1</v>
      </c>
      <c r="V83" t="b">
        <f t="shared" si="59"/>
        <v>0</v>
      </c>
      <c r="W83" t="b">
        <f t="shared" si="60"/>
        <v>0</v>
      </c>
      <c r="X83" t="b">
        <f t="shared" si="61"/>
        <v>0</v>
      </c>
      <c r="Y83">
        <f t="shared" si="62"/>
        <v>1</v>
      </c>
      <c r="AA83" t="b">
        <f t="shared" si="49"/>
        <v>0</v>
      </c>
      <c r="AB83" t="b">
        <f t="shared" si="40"/>
        <v>0</v>
      </c>
      <c r="AC83" t="str">
        <f t="shared" si="50"/>
        <v/>
      </c>
      <c r="AD83" t="str">
        <f t="shared" si="51"/>
        <v/>
      </c>
      <c r="AE83" t="s">
        <v>23</v>
      </c>
      <c r="AF83" t="str">
        <f t="shared" si="41"/>
        <v xml:space="preserve">DateTime = new DateTime(2011, 4, 29), HighLow = HighLow.High, Reaction = </v>
      </c>
      <c r="AG83" s="2">
        <f t="shared" si="42"/>
        <v>95.87</v>
      </c>
      <c r="AH83" t="s">
        <v>24</v>
      </c>
      <c r="AI83" t="str">
        <f t="shared" si="43"/>
        <v>new ReactionMove {DateTime = new DateTime(2011, 4, 29), HighLow = HighLow.High, Reaction = 95.87m},</v>
      </c>
    </row>
    <row r="84" spans="1:35" x14ac:dyDescent="0.3">
      <c r="A84" s="1">
        <v>40665</v>
      </c>
      <c r="B84">
        <v>98.22</v>
      </c>
      <c r="C84">
        <v>98.3</v>
      </c>
      <c r="D84">
        <v>96.87</v>
      </c>
      <c r="E84">
        <v>97.39</v>
      </c>
      <c r="F84">
        <v>4283160</v>
      </c>
      <c r="H84" s="1">
        <f t="shared" si="44"/>
        <v>40662</v>
      </c>
      <c r="I84" s="1" t="str">
        <f t="shared" si="48"/>
        <v>up</v>
      </c>
      <c r="J84">
        <f>IF(C84&gt;VLOOKUP($H84,$A$2:$F84,3,FALSE),C84,"")</f>
        <v>98.3</v>
      </c>
      <c r="K84" t="str">
        <f>IF(D84&lt;VLOOKUP($H84,$A$2:$F84,4,FALSE),D84,"")</f>
        <v/>
      </c>
      <c r="M84">
        <f t="shared" si="52"/>
        <v>0.75</v>
      </c>
      <c r="N84" t="b">
        <f t="shared" si="45"/>
        <v>1</v>
      </c>
      <c r="O84" t="b">
        <f t="shared" si="53"/>
        <v>0</v>
      </c>
      <c r="P84" t="b">
        <f t="shared" si="54"/>
        <v>0</v>
      </c>
      <c r="Q84">
        <f t="shared" si="55"/>
        <v>1</v>
      </c>
      <c r="R84" t="b">
        <f t="shared" si="46"/>
        <v>1</v>
      </c>
      <c r="S84" t="b">
        <f t="shared" si="56"/>
        <v>0</v>
      </c>
      <c r="T84" t="b">
        <f t="shared" si="57"/>
        <v>0</v>
      </c>
      <c r="U84" t="b">
        <f t="shared" si="58"/>
        <v>1</v>
      </c>
      <c r="V84" t="b">
        <f t="shared" si="59"/>
        <v>0</v>
      </c>
      <c r="W84" t="b">
        <f t="shared" si="60"/>
        <v>0</v>
      </c>
      <c r="X84" t="b">
        <f t="shared" si="61"/>
        <v>0</v>
      </c>
      <c r="Y84">
        <f t="shared" si="62"/>
        <v>1</v>
      </c>
      <c r="AA84" t="b">
        <f t="shared" si="49"/>
        <v>1</v>
      </c>
      <c r="AB84" t="b">
        <f t="shared" si="40"/>
        <v>0</v>
      </c>
      <c r="AC84" t="b">
        <f t="shared" si="50"/>
        <v>1</v>
      </c>
      <c r="AD84" t="str">
        <f t="shared" si="51"/>
        <v/>
      </c>
      <c r="AE84" t="s">
        <v>23</v>
      </c>
      <c r="AF84" t="str">
        <f t="shared" si="41"/>
        <v xml:space="preserve">DateTime = new DateTime(2011, 5, 2), HighLow = HighLow.High, Reaction = </v>
      </c>
      <c r="AG84" s="2">
        <f>MAX(B84:E84)</f>
        <v>98.3</v>
      </c>
      <c r="AH84" t="s">
        <v>24</v>
      </c>
      <c r="AI84" t="str">
        <f t="shared" si="43"/>
        <v>new ReactionMove {DateTime = new DateTime(2011, 5, 2), HighLow = HighLow.High, Reaction = 98.3m},</v>
      </c>
    </row>
    <row r="85" spans="1:35" hidden="1" x14ac:dyDescent="0.3">
      <c r="A85" s="1">
        <v>40666</v>
      </c>
      <c r="B85">
        <v>97.28</v>
      </c>
      <c r="C85">
        <v>97.28</v>
      </c>
      <c r="D85">
        <v>94.79</v>
      </c>
      <c r="E85">
        <v>94.98</v>
      </c>
      <c r="F85">
        <v>4147114</v>
      </c>
      <c r="H85" s="1">
        <f t="shared" si="44"/>
        <v>40665</v>
      </c>
      <c r="I85" s="1" t="str">
        <f t="shared" si="48"/>
        <v>down</v>
      </c>
      <c r="J85" t="str">
        <f>IF(C85&gt;VLOOKUP($H85,$A$2:$F85,3,FALSE),C85,"")</f>
        <v/>
      </c>
      <c r="K85">
        <f>IF(D85&lt;VLOOKUP($H85,$A$2:$F85,4,FALSE),D85,"")</f>
        <v>94.79</v>
      </c>
      <c r="M85">
        <f t="shared" si="52"/>
        <v>-1.019999999999996</v>
      </c>
      <c r="N85" t="b">
        <f t="shared" si="45"/>
        <v>0</v>
      </c>
      <c r="O85" t="b">
        <f t="shared" si="53"/>
        <v>1</v>
      </c>
      <c r="P85" t="b">
        <f t="shared" si="54"/>
        <v>0</v>
      </c>
      <c r="Q85">
        <f t="shared" si="55"/>
        <v>-2.0799999999999983</v>
      </c>
      <c r="R85" t="b">
        <f t="shared" si="46"/>
        <v>0</v>
      </c>
      <c r="S85" t="b">
        <f t="shared" si="56"/>
        <v>1</v>
      </c>
      <c r="T85" t="b">
        <f t="shared" si="57"/>
        <v>0</v>
      </c>
      <c r="U85" t="b">
        <f t="shared" si="58"/>
        <v>0</v>
      </c>
      <c r="V85" t="b">
        <f t="shared" si="59"/>
        <v>1</v>
      </c>
      <c r="W85" t="b">
        <f t="shared" si="60"/>
        <v>0</v>
      </c>
      <c r="X85" t="b">
        <f t="shared" si="61"/>
        <v>0</v>
      </c>
      <c r="Y85">
        <f t="shared" si="62"/>
        <v>1</v>
      </c>
      <c r="AA85" t="b">
        <f t="shared" si="49"/>
        <v>0</v>
      </c>
      <c r="AB85" t="b">
        <f t="shared" si="40"/>
        <v>0</v>
      </c>
      <c r="AC85" t="str">
        <f t="shared" si="50"/>
        <v/>
      </c>
      <c r="AD85" t="str">
        <f t="shared" si="51"/>
        <v/>
      </c>
      <c r="AE85" t="s">
        <v>23</v>
      </c>
      <c r="AF85" t="str">
        <f t="shared" si="41"/>
        <v xml:space="preserve">DateTime = new DateTime(2011, 5, 3), HighLow = HighLow.High, Reaction = </v>
      </c>
      <c r="AG85" s="2">
        <f t="shared" si="42"/>
        <v>94.79</v>
      </c>
      <c r="AH85" t="s">
        <v>24</v>
      </c>
      <c r="AI85" t="str">
        <f t="shared" si="43"/>
        <v>new ReactionMove {DateTime = new DateTime(2011, 5, 3), HighLow = HighLow.High, Reaction = 94.79m},</v>
      </c>
    </row>
    <row r="86" spans="1:35" hidden="1" x14ac:dyDescent="0.3">
      <c r="A86" s="1">
        <v>40667</v>
      </c>
      <c r="B86">
        <v>95.06</v>
      </c>
      <c r="C86">
        <v>95.5</v>
      </c>
      <c r="D86">
        <v>91.72</v>
      </c>
      <c r="E86">
        <v>93.03</v>
      </c>
      <c r="F86">
        <v>4681034</v>
      </c>
      <c r="H86" s="1">
        <f t="shared" si="44"/>
        <v>40666</v>
      </c>
      <c r="I86" s="1" t="str">
        <f t="shared" si="48"/>
        <v>down</v>
      </c>
      <c r="J86" t="str">
        <f>IF(C86&gt;VLOOKUP($H86,$A$2:$F86,3,FALSE),C86,"")</f>
        <v/>
      </c>
      <c r="K86">
        <f>IF(D86&lt;VLOOKUP($H86,$A$2:$F86,4,FALSE),D86,"")</f>
        <v>91.72</v>
      </c>
      <c r="M86">
        <f t="shared" si="52"/>
        <v>-1.7800000000000011</v>
      </c>
      <c r="N86" t="b">
        <f t="shared" si="45"/>
        <v>0</v>
      </c>
      <c r="O86" t="b">
        <f t="shared" si="53"/>
        <v>1</v>
      </c>
      <c r="P86" t="b">
        <f t="shared" si="54"/>
        <v>0</v>
      </c>
      <c r="Q86">
        <f t="shared" si="55"/>
        <v>-3.0700000000000074</v>
      </c>
      <c r="R86" t="b">
        <f t="shared" si="46"/>
        <v>0</v>
      </c>
      <c r="S86" t="b">
        <f t="shared" si="56"/>
        <v>1</v>
      </c>
      <c r="T86" t="b">
        <f t="shared" si="57"/>
        <v>0</v>
      </c>
      <c r="U86" t="b">
        <f t="shared" si="58"/>
        <v>0</v>
      </c>
      <c r="V86" t="b">
        <f t="shared" si="59"/>
        <v>1</v>
      </c>
      <c r="W86" t="b">
        <f t="shared" si="60"/>
        <v>0</v>
      </c>
      <c r="X86" t="b">
        <f t="shared" si="61"/>
        <v>0</v>
      </c>
      <c r="Y86">
        <f t="shared" si="62"/>
        <v>1</v>
      </c>
      <c r="AA86" t="b">
        <f t="shared" si="49"/>
        <v>0</v>
      </c>
      <c r="AB86" t="b">
        <f t="shared" si="40"/>
        <v>0</v>
      </c>
      <c r="AC86" t="str">
        <f t="shared" si="50"/>
        <v/>
      </c>
      <c r="AD86" t="str">
        <f t="shared" si="51"/>
        <v/>
      </c>
      <c r="AE86" t="s">
        <v>23</v>
      </c>
      <c r="AF86" t="str">
        <f t="shared" si="41"/>
        <v xml:space="preserve">DateTime = new DateTime(2011, 5, 4), HighLow = HighLow.High, Reaction = </v>
      </c>
      <c r="AG86" s="2">
        <f t="shared" si="42"/>
        <v>91.72</v>
      </c>
      <c r="AH86" t="s">
        <v>24</v>
      </c>
      <c r="AI86" t="str">
        <f t="shared" si="43"/>
        <v>new ReactionMove {DateTime = new DateTime(2011, 5, 4), HighLow = HighLow.High, Reaction = 91.72m},</v>
      </c>
    </row>
    <row r="87" spans="1:35" hidden="1" x14ac:dyDescent="0.3">
      <c r="A87" s="1">
        <v>40668</v>
      </c>
      <c r="B87">
        <v>91.94</v>
      </c>
      <c r="C87">
        <v>93.08</v>
      </c>
      <c r="D87">
        <v>91</v>
      </c>
      <c r="E87">
        <v>91.54</v>
      </c>
      <c r="F87">
        <v>4619626</v>
      </c>
      <c r="H87" s="1">
        <f t="shared" si="44"/>
        <v>40667</v>
      </c>
      <c r="I87" s="1" t="str">
        <f t="shared" si="48"/>
        <v>down</v>
      </c>
      <c r="J87" t="str">
        <f>IF(C87&gt;VLOOKUP($H87,$A$2:$F87,3,FALSE),C87,"")</f>
        <v/>
      </c>
      <c r="K87">
        <f>IF(D87&lt;VLOOKUP($H87,$A$2:$F87,4,FALSE),D87,"")</f>
        <v>91</v>
      </c>
      <c r="M87">
        <f t="shared" si="52"/>
        <v>-2.4200000000000017</v>
      </c>
      <c r="N87" t="b">
        <f t="shared" si="45"/>
        <v>0</v>
      </c>
      <c r="O87" t="b">
        <f t="shared" si="53"/>
        <v>1</v>
      </c>
      <c r="P87" t="b">
        <f t="shared" si="54"/>
        <v>0</v>
      </c>
      <c r="Q87">
        <f t="shared" si="55"/>
        <v>-0.71999999999999886</v>
      </c>
      <c r="R87" t="b">
        <f t="shared" si="46"/>
        <v>0</v>
      </c>
      <c r="S87" t="b">
        <f t="shared" si="56"/>
        <v>1</v>
      </c>
      <c r="T87" t="b">
        <f t="shared" si="57"/>
        <v>0</v>
      </c>
      <c r="U87" t="b">
        <f t="shared" si="58"/>
        <v>0</v>
      </c>
      <c r="V87" t="b">
        <f t="shared" si="59"/>
        <v>1</v>
      </c>
      <c r="W87" t="b">
        <f t="shared" si="60"/>
        <v>0</v>
      </c>
      <c r="X87" t="b">
        <f t="shared" si="61"/>
        <v>0</v>
      </c>
      <c r="Y87">
        <f t="shared" si="62"/>
        <v>1</v>
      </c>
      <c r="AA87" t="b">
        <f t="shared" si="49"/>
        <v>0</v>
      </c>
      <c r="AB87" t="b">
        <f t="shared" si="40"/>
        <v>1</v>
      </c>
      <c r="AC87" t="str">
        <f t="shared" si="50"/>
        <v/>
      </c>
      <c r="AD87" t="b">
        <f t="shared" si="51"/>
        <v>1</v>
      </c>
      <c r="AE87" t="s">
        <v>23</v>
      </c>
      <c r="AF87" t="str">
        <f>"DateTime = new DateTime("&amp;YEAR(A87)&amp;", "&amp;MONTH(A87)&amp;", "&amp;DAY(A87)&amp;"), HighLow = HighLow.Low, Reaction = "</f>
        <v xml:space="preserve">DateTime = new DateTime(2011, 5, 5), HighLow = HighLow.Low, Reaction = </v>
      </c>
      <c r="AG87" s="2">
        <f t="shared" si="42"/>
        <v>91</v>
      </c>
      <c r="AH87" t="s">
        <v>24</v>
      </c>
      <c r="AI87" t="str">
        <f t="shared" si="43"/>
        <v>new ReactionMove {DateTime = new DateTime(2011, 5, 5), HighLow = HighLow.Low, Reaction = 91m},</v>
      </c>
    </row>
    <row r="88" spans="1:35" x14ac:dyDescent="0.3">
      <c r="A88" s="1">
        <v>40669</v>
      </c>
      <c r="B88">
        <v>93.52</v>
      </c>
      <c r="C88">
        <v>94.17</v>
      </c>
      <c r="D88">
        <v>91.51</v>
      </c>
      <c r="E88">
        <v>91.53</v>
      </c>
      <c r="F88">
        <v>5196194</v>
      </c>
      <c r="H88" s="1">
        <f t="shared" si="44"/>
        <v>40668</v>
      </c>
      <c r="I88" s="1" t="str">
        <f t="shared" si="48"/>
        <v>up</v>
      </c>
      <c r="J88">
        <f>IF(C88&gt;VLOOKUP($H88,$A$2:$F88,3,FALSE),C88,"")</f>
        <v>94.17</v>
      </c>
      <c r="K88" t="str">
        <f>IF(D88&lt;VLOOKUP($H88,$A$2:$F88,4,FALSE),D88,"")</f>
        <v/>
      </c>
      <c r="M88">
        <f t="shared" si="52"/>
        <v>1.0900000000000034</v>
      </c>
      <c r="N88" t="b">
        <f t="shared" si="45"/>
        <v>1</v>
      </c>
      <c r="O88" t="b">
        <f t="shared" si="53"/>
        <v>0</v>
      </c>
      <c r="P88" t="b">
        <f t="shared" si="54"/>
        <v>0</v>
      </c>
      <c r="Q88">
        <f t="shared" si="55"/>
        <v>0.51000000000000512</v>
      </c>
      <c r="R88" t="b">
        <f t="shared" si="46"/>
        <v>1</v>
      </c>
      <c r="S88" t="b">
        <f t="shared" si="56"/>
        <v>0</v>
      </c>
      <c r="T88" t="b">
        <f t="shared" si="57"/>
        <v>0</v>
      </c>
      <c r="U88" t="b">
        <f t="shared" si="58"/>
        <v>1</v>
      </c>
      <c r="V88" t="b">
        <f t="shared" si="59"/>
        <v>0</v>
      </c>
      <c r="W88" t="b">
        <f t="shared" si="60"/>
        <v>0</v>
      </c>
      <c r="X88" t="b">
        <f t="shared" si="61"/>
        <v>0</v>
      </c>
      <c r="Y88">
        <f t="shared" si="62"/>
        <v>1</v>
      </c>
      <c r="AA88" t="b">
        <f t="shared" si="49"/>
        <v>1</v>
      </c>
      <c r="AB88" t="b">
        <f t="shared" si="40"/>
        <v>0</v>
      </c>
      <c r="AC88" t="b">
        <f t="shared" si="50"/>
        <v>1</v>
      </c>
      <c r="AD88" t="str">
        <f t="shared" si="51"/>
        <v/>
      </c>
      <c r="AE88" t="s">
        <v>23</v>
      </c>
      <c r="AF88" t="str">
        <f t="shared" ref="AF88" si="63">"DateTime = new DateTime("&amp;YEAR(A88)&amp;", "&amp;MONTH(A88)&amp;", "&amp;DAY(A88)&amp;"), HighLow = HighLow.High, Reaction = "</f>
        <v xml:space="preserve">DateTime = new DateTime(2011, 5, 6), HighLow = HighLow.High, Reaction = </v>
      </c>
      <c r="AG88" s="2">
        <f>MAX(B88:E88)</f>
        <v>94.17</v>
      </c>
      <c r="AH88" t="s">
        <v>24</v>
      </c>
      <c r="AI88" t="str">
        <f t="shared" si="43"/>
        <v>new ReactionMove {DateTime = new DateTime(2011, 5, 6), HighLow = HighLow.High, Reaction = 94.17m},</v>
      </c>
    </row>
    <row r="89" spans="1:35" hidden="1" x14ac:dyDescent="0.3">
      <c r="A89" s="1">
        <v>40672</v>
      </c>
      <c r="B89">
        <v>91.59</v>
      </c>
      <c r="C89">
        <v>93.54</v>
      </c>
      <c r="D89">
        <v>91.54</v>
      </c>
      <c r="E89">
        <v>92.8</v>
      </c>
      <c r="F89">
        <v>3256343</v>
      </c>
      <c r="H89" s="1">
        <f t="shared" si="44"/>
        <v>40669</v>
      </c>
      <c r="I89" s="1" t="str">
        <f t="shared" si="48"/>
        <v>up</v>
      </c>
      <c r="J89" t="str">
        <f>IF(C89&gt;VLOOKUP($H89,$A$2:$F89,3,FALSE),C89,"")</f>
        <v/>
      </c>
      <c r="K89" t="str">
        <f>IF(D89&lt;VLOOKUP($H89,$A$2:$F89,4,FALSE),D89,"")</f>
        <v/>
      </c>
      <c r="M89">
        <f t="shared" si="52"/>
        <v>-0.62999999999999545</v>
      </c>
      <c r="N89" t="b">
        <f t="shared" si="45"/>
        <v>0</v>
      </c>
      <c r="O89" t="b">
        <f t="shared" si="53"/>
        <v>1</v>
      </c>
      <c r="P89" t="b">
        <f t="shared" si="54"/>
        <v>0</v>
      </c>
      <c r="Q89">
        <f t="shared" si="55"/>
        <v>3.0000000000001137E-2</v>
      </c>
      <c r="R89" t="b">
        <f t="shared" si="46"/>
        <v>1</v>
      </c>
      <c r="S89" t="b">
        <f t="shared" si="56"/>
        <v>0</v>
      </c>
      <c r="T89" t="b">
        <f t="shared" si="57"/>
        <v>0</v>
      </c>
      <c r="U89" t="b">
        <f t="shared" si="58"/>
        <v>0</v>
      </c>
      <c r="V89" t="b">
        <f t="shared" si="59"/>
        <v>0</v>
      </c>
      <c r="W89" t="b">
        <f t="shared" si="60"/>
        <v>1</v>
      </c>
      <c r="X89" t="b">
        <f t="shared" si="61"/>
        <v>0</v>
      </c>
      <c r="Y89">
        <f t="shared" si="62"/>
        <v>1</v>
      </c>
      <c r="AA89" t="b">
        <f t="shared" si="49"/>
        <v>0</v>
      </c>
      <c r="AB89" t="b">
        <f t="shared" si="40"/>
        <v>0</v>
      </c>
      <c r="AC89" t="str">
        <f t="shared" si="50"/>
        <v/>
      </c>
      <c r="AD89" t="str">
        <f t="shared" si="51"/>
        <v/>
      </c>
      <c r="AE89" t="s">
        <v>23</v>
      </c>
      <c r="AF89" t="str">
        <f t="shared" si="41"/>
        <v xml:space="preserve">DateTime = new DateTime(2011, 5, 9), HighLow = HighLow.High, Reaction = </v>
      </c>
      <c r="AG89" s="2">
        <f t="shared" si="42"/>
        <v>91.54</v>
      </c>
      <c r="AH89" t="s">
        <v>24</v>
      </c>
      <c r="AI89" t="str">
        <f t="shared" si="43"/>
        <v>new ReactionMove {DateTime = new DateTime(2011, 5, 9), HighLow = HighLow.High, Reaction = 91.54m},</v>
      </c>
    </row>
    <row r="90" spans="1:35" x14ac:dyDescent="0.3">
      <c r="A90" s="1">
        <v>40673</v>
      </c>
      <c r="B90">
        <v>93.71</v>
      </c>
      <c r="C90">
        <v>94.61</v>
      </c>
      <c r="D90">
        <v>93.32</v>
      </c>
      <c r="E90">
        <v>94.49</v>
      </c>
      <c r="F90">
        <v>3601240</v>
      </c>
      <c r="H90" s="1">
        <f t="shared" si="44"/>
        <v>40669</v>
      </c>
      <c r="I90" s="1" t="str">
        <f t="shared" si="48"/>
        <v>up</v>
      </c>
      <c r="J90">
        <f>IF(C90&gt;VLOOKUP($H90,$A$2:$F90,3,FALSE),C90,"")</f>
        <v>94.61</v>
      </c>
      <c r="K90" t="str">
        <f>IF(D90&lt;VLOOKUP($H90,$A$2:$F90,4,FALSE),D90,"")</f>
        <v/>
      </c>
      <c r="M90">
        <f t="shared" si="52"/>
        <v>1.0699999999999932</v>
      </c>
      <c r="N90" t="b">
        <f t="shared" si="45"/>
        <v>1</v>
      </c>
      <c r="O90" t="b">
        <f t="shared" si="53"/>
        <v>0</v>
      </c>
      <c r="P90" t="b">
        <f t="shared" si="54"/>
        <v>0</v>
      </c>
      <c r="Q90">
        <f t="shared" si="55"/>
        <v>1.7799999999999869</v>
      </c>
      <c r="R90" t="b">
        <f t="shared" si="46"/>
        <v>1</v>
      </c>
      <c r="S90" t="b">
        <f t="shared" si="56"/>
        <v>0</v>
      </c>
      <c r="T90" t="b">
        <f t="shared" si="57"/>
        <v>0</v>
      </c>
      <c r="U90" t="b">
        <f t="shared" si="58"/>
        <v>1</v>
      </c>
      <c r="V90" t="b">
        <f t="shared" si="59"/>
        <v>0</v>
      </c>
      <c r="W90" t="b">
        <f t="shared" si="60"/>
        <v>0</v>
      </c>
      <c r="X90" t="b">
        <f t="shared" si="61"/>
        <v>0</v>
      </c>
      <c r="Y90">
        <f t="shared" si="62"/>
        <v>1</v>
      </c>
      <c r="AA90" t="b">
        <f t="shared" si="49"/>
        <v>1</v>
      </c>
      <c r="AB90" t="b">
        <f t="shared" si="40"/>
        <v>0</v>
      </c>
      <c r="AC90" t="b">
        <f t="shared" si="50"/>
        <v>1</v>
      </c>
      <c r="AD90" t="str">
        <f t="shared" si="51"/>
        <v/>
      </c>
      <c r="AE90" t="s">
        <v>23</v>
      </c>
      <c r="AF90" t="str">
        <f t="shared" si="41"/>
        <v xml:space="preserve">DateTime = new DateTime(2011, 5, 10), HighLow = HighLow.High, Reaction = </v>
      </c>
      <c r="AG90" s="2">
        <f>MAX(B90:E90)</f>
        <v>94.61</v>
      </c>
      <c r="AH90" t="s">
        <v>24</v>
      </c>
      <c r="AI90" t="str">
        <f t="shared" si="43"/>
        <v>new ReactionMove {DateTime = new DateTime(2011, 5, 10), HighLow = HighLow.High, Reaction = 94.61m},</v>
      </c>
    </row>
    <row r="91" spans="1:35" hidden="1" x14ac:dyDescent="0.3">
      <c r="A91" s="1">
        <v>40674</v>
      </c>
      <c r="B91">
        <v>93.78</v>
      </c>
      <c r="C91">
        <v>93.94</v>
      </c>
      <c r="D91">
        <v>90.81</v>
      </c>
      <c r="E91">
        <v>91.29</v>
      </c>
      <c r="F91">
        <v>6540741</v>
      </c>
      <c r="H91" s="1">
        <f t="shared" si="44"/>
        <v>40673</v>
      </c>
      <c r="I91" s="1" t="str">
        <f t="shared" si="48"/>
        <v>down</v>
      </c>
      <c r="J91" t="str">
        <f>IF(C91&gt;VLOOKUP($H91,$A$2:$F91,3,FALSE),C91,"")</f>
        <v/>
      </c>
      <c r="K91">
        <f>IF(D91&lt;VLOOKUP($H91,$A$2:$F91,4,FALSE),D91,"")</f>
        <v>90.81</v>
      </c>
      <c r="M91">
        <f t="shared" si="52"/>
        <v>-0.67000000000000171</v>
      </c>
      <c r="N91" t="b">
        <f t="shared" si="45"/>
        <v>0</v>
      </c>
      <c r="O91" t="b">
        <f t="shared" si="53"/>
        <v>1</v>
      </c>
      <c r="P91" t="b">
        <f t="shared" si="54"/>
        <v>0</v>
      </c>
      <c r="Q91">
        <f t="shared" si="55"/>
        <v>-2.5099999999999909</v>
      </c>
      <c r="R91" t="b">
        <f t="shared" si="46"/>
        <v>0</v>
      </c>
      <c r="S91" t="b">
        <f t="shared" si="56"/>
        <v>1</v>
      </c>
      <c r="T91" t="b">
        <f t="shared" si="57"/>
        <v>0</v>
      </c>
      <c r="U91" t="b">
        <f t="shared" si="58"/>
        <v>0</v>
      </c>
      <c r="V91" t="b">
        <f t="shared" si="59"/>
        <v>1</v>
      </c>
      <c r="W91" t="b">
        <f t="shared" si="60"/>
        <v>0</v>
      </c>
      <c r="X91" t="b">
        <f t="shared" si="61"/>
        <v>0</v>
      </c>
      <c r="Y91">
        <f t="shared" si="62"/>
        <v>1</v>
      </c>
      <c r="AA91" t="b">
        <f t="shared" si="49"/>
        <v>0</v>
      </c>
      <c r="AB91" t="b">
        <f t="shared" si="40"/>
        <v>0</v>
      </c>
      <c r="AC91" t="str">
        <f t="shared" si="50"/>
        <v/>
      </c>
      <c r="AD91" t="str">
        <f t="shared" si="51"/>
        <v/>
      </c>
      <c r="AE91" t="s">
        <v>23</v>
      </c>
      <c r="AF91" t="str">
        <f t="shared" si="41"/>
        <v xml:space="preserve">DateTime = new DateTime(2011, 5, 11), HighLow = HighLow.High, Reaction = </v>
      </c>
      <c r="AG91" s="2">
        <f t="shared" si="42"/>
        <v>90.81</v>
      </c>
      <c r="AH91" t="s">
        <v>24</v>
      </c>
      <c r="AI91" t="str">
        <f t="shared" si="43"/>
        <v>new ReactionMove {DateTime = new DateTime(2011, 5, 11), HighLow = HighLow.High, Reaction = 90.81m},</v>
      </c>
    </row>
    <row r="92" spans="1:35" hidden="1" x14ac:dyDescent="0.3">
      <c r="A92" s="1">
        <v>40675</v>
      </c>
      <c r="B92">
        <v>90.81</v>
      </c>
      <c r="C92">
        <v>91.18</v>
      </c>
      <c r="D92">
        <v>89.1</v>
      </c>
      <c r="E92">
        <v>90.36</v>
      </c>
      <c r="F92">
        <v>4658223</v>
      </c>
      <c r="H92" s="1">
        <f t="shared" si="44"/>
        <v>40674</v>
      </c>
      <c r="I92" s="1" t="str">
        <f t="shared" si="48"/>
        <v>down</v>
      </c>
      <c r="J92" t="str">
        <f>IF(C92&gt;VLOOKUP($H92,$A$2:$F92,3,FALSE),C92,"")</f>
        <v/>
      </c>
      <c r="K92">
        <f>IF(D92&lt;VLOOKUP($H92,$A$2:$F92,4,FALSE),D92,"")</f>
        <v>89.1</v>
      </c>
      <c r="M92">
        <f t="shared" si="52"/>
        <v>-2.7599999999999909</v>
      </c>
      <c r="N92" t="b">
        <f t="shared" si="45"/>
        <v>0</v>
      </c>
      <c r="O92" t="b">
        <f t="shared" si="53"/>
        <v>1</v>
      </c>
      <c r="P92" t="b">
        <f t="shared" si="54"/>
        <v>0</v>
      </c>
      <c r="Q92">
        <f t="shared" si="55"/>
        <v>-1.710000000000008</v>
      </c>
      <c r="R92" t="b">
        <f t="shared" si="46"/>
        <v>0</v>
      </c>
      <c r="S92" t="b">
        <f t="shared" si="56"/>
        <v>1</v>
      </c>
      <c r="T92" t="b">
        <f t="shared" si="57"/>
        <v>0</v>
      </c>
      <c r="U92" t="b">
        <f t="shared" si="58"/>
        <v>0</v>
      </c>
      <c r="V92" t="b">
        <f t="shared" si="59"/>
        <v>1</v>
      </c>
      <c r="W92" t="b">
        <f t="shared" si="60"/>
        <v>0</v>
      </c>
      <c r="X92" t="b">
        <f t="shared" si="61"/>
        <v>0</v>
      </c>
      <c r="Y92">
        <f t="shared" si="62"/>
        <v>1</v>
      </c>
      <c r="AA92" t="b">
        <f t="shared" si="49"/>
        <v>0</v>
      </c>
      <c r="AB92" t="b">
        <f t="shared" si="40"/>
        <v>0</v>
      </c>
      <c r="AC92" t="str">
        <f t="shared" si="50"/>
        <v/>
      </c>
      <c r="AD92" t="str">
        <f t="shared" si="51"/>
        <v/>
      </c>
      <c r="AE92" t="s">
        <v>23</v>
      </c>
      <c r="AF92" t="str">
        <f t="shared" si="41"/>
        <v xml:space="preserve">DateTime = new DateTime(2011, 5, 12), HighLow = HighLow.High, Reaction = </v>
      </c>
      <c r="AG92" s="2">
        <f t="shared" si="42"/>
        <v>89.1</v>
      </c>
      <c r="AH92" t="s">
        <v>24</v>
      </c>
      <c r="AI92" t="str">
        <f t="shared" si="43"/>
        <v>new ReactionMove {DateTime = new DateTime(2011, 5, 12), HighLow = HighLow.High, Reaction = 89.1m},</v>
      </c>
    </row>
    <row r="93" spans="1:35" hidden="1" x14ac:dyDescent="0.3">
      <c r="A93" s="1">
        <v>40676</v>
      </c>
      <c r="B93">
        <v>90.28</v>
      </c>
      <c r="C93">
        <v>90.59</v>
      </c>
      <c r="D93">
        <v>87.57</v>
      </c>
      <c r="E93">
        <v>87.72</v>
      </c>
      <c r="F93">
        <v>6758714</v>
      </c>
      <c r="H93" s="1">
        <f t="shared" si="44"/>
        <v>40675</v>
      </c>
      <c r="I93" s="1" t="str">
        <f t="shared" si="48"/>
        <v>down</v>
      </c>
      <c r="J93" t="str">
        <f>IF(C93&gt;VLOOKUP($H93,$A$2:$F93,3,FALSE),C93,"")</f>
        <v/>
      </c>
      <c r="K93">
        <f>IF(D93&lt;VLOOKUP($H93,$A$2:$F93,4,FALSE),D93,"")</f>
        <v>87.57</v>
      </c>
      <c r="M93">
        <f t="shared" si="52"/>
        <v>-0.59000000000000341</v>
      </c>
      <c r="N93" t="b">
        <f t="shared" si="45"/>
        <v>0</v>
      </c>
      <c r="O93" t="b">
        <f t="shared" si="53"/>
        <v>1</v>
      </c>
      <c r="P93" t="b">
        <f t="shared" si="54"/>
        <v>0</v>
      </c>
      <c r="Q93">
        <f t="shared" si="55"/>
        <v>-1.5300000000000011</v>
      </c>
      <c r="R93" t="b">
        <f t="shared" si="46"/>
        <v>0</v>
      </c>
      <c r="S93" t="b">
        <f t="shared" si="56"/>
        <v>1</v>
      </c>
      <c r="T93" t="b">
        <f t="shared" si="57"/>
        <v>0</v>
      </c>
      <c r="U93" t="b">
        <f t="shared" si="58"/>
        <v>0</v>
      </c>
      <c r="V93" t="b">
        <f t="shared" si="59"/>
        <v>1</v>
      </c>
      <c r="W93" t="b">
        <f t="shared" si="60"/>
        <v>0</v>
      </c>
      <c r="X93" t="b">
        <f t="shared" si="61"/>
        <v>0</v>
      </c>
      <c r="Y93">
        <f t="shared" si="62"/>
        <v>1</v>
      </c>
      <c r="AA93" t="b">
        <f t="shared" si="49"/>
        <v>0</v>
      </c>
      <c r="AB93" t="b">
        <f t="shared" si="40"/>
        <v>0</v>
      </c>
      <c r="AC93" t="str">
        <f t="shared" si="50"/>
        <v/>
      </c>
      <c r="AD93" t="str">
        <f t="shared" si="51"/>
        <v/>
      </c>
      <c r="AE93" t="s">
        <v>23</v>
      </c>
      <c r="AF93" t="str">
        <f t="shared" si="41"/>
        <v xml:space="preserve">DateTime = new DateTime(2011, 5, 13), HighLow = HighLow.High, Reaction = </v>
      </c>
      <c r="AG93" s="2">
        <f t="shared" si="42"/>
        <v>87.57</v>
      </c>
      <c r="AH93" t="s">
        <v>24</v>
      </c>
      <c r="AI93" t="str">
        <f t="shared" si="43"/>
        <v>new ReactionMove {DateTime = new DateTime(2011, 5, 13), HighLow = HighLow.High, Reaction = 87.57m},</v>
      </c>
    </row>
    <row r="94" spans="1:35" hidden="1" x14ac:dyDescent="0.3">
      <c r="A94" s="1">
        <v>40679</v>
      </c>
      <c r="B94">
        <v>87.33</v>
      </c>
      <c r="C94">
        <v>89.45</v>
      </c>
      <c r="D94">
        <v>86.63</v>
      </c>
      <c r="E94">
        <v>88.13</v>
      </c>
      <c r="F94">
        <v>4937381</v>
      </c>
      <c r="H94" s="1">
        <f t="shared" si="44"/>
        <v>40676</v>
      </c>
      <c r="I94" s="1" t="str">
        <f t="shared" si="48"/>
        <v>down</v>
      </c>
      <c r="J94" t="str">
        <f>IF(C94&gt;VLOOKUP($H94,$A$2:$F94,3,FALSE),C94,"")</f>
        <v/>
      </c>
      <c r="K94">
        <f>IF(D94&lt;VLOOKUP($H94,$A$2:$F94,4,FALSE),D94,"")</f>
        <v>86.63</v>
      </c>
      <c r="M94">
        <f t="shared" si="52"/>
        <v>-1.1400000000000006</v>
      </c>
      <c r="N94" t="b">
        <f t="shared" si="45"/>
        <v>0</v>
      </c>
      <c r="O94" t="b">
        <f t="shared" si="53"/>
        <v>1</v>
      </c>
      <c r="P94" t="b">
        <f t="shared" si="54"/>
        <v>0</v>
      </c>
      <c r="Q94">
        <f t="shared" si="55"/>
        <v>-0.93999999999999773</v>
      </c>
      <c r="R94" t="b">
        <f t="shared" si="46"/>
        <v>0</v>
      </c>
      <c r="S94" t="b">
        <f t="shared" si="56"/>
        <v>1</v>
      </c>
      <c r="T94" t="b">
        <f t="shared" si="57"/>
        <v>0</v>
      </c>
      <c r="U94" t="b">
        <f t="shared" si="58"/>
        <v>0</v>
      </c>
      <c r="V94" t="b">
        <f t="shared" si="59"/>
        <v>1</v>
      </c>
      <c r="W94" t="b">
        <f t="shared" si="60"/>
        <v>0</v>
      </c>
      <c r="X94" t="b">
        <f t="shared" si="61"/>
        <v>0</v>
      </c>
      <c r="Y94">
        <f t="shared" si="62"/>
        <v>1</v>
      </c>
      <c r="AA94" t="b">
        <f t="shared" si="49"/>
        <v>0</v>
      </c>
      <c r="AB94" t="b">
        <f t="shared" si="40"/>
        <v>0</v>
      </c>
      <c r="AC94" t="str">
        <f t="shared" si="50"/>
        <v/>
      </c>
      <c r="AD94" t="str">
        <f t="shared" si="51"/>
        <v/>
      </c>
      <c r="AE94" t="s">
        <v>23</v>
      </c>
      <c r="AF94" t="str">
        <f t="shared" si="41"/>
        <v xml:space="preserve">DateTime = new DateTime(2011, 5, 16), HighLow = HighLow.High, Reaction = </v>
      </c>
      <c r="AG94" s="2">
        <f t="shared" si="42"/>
        <v>86.63</v>
      </c>
      <c r="AH94" t="s">
        <v>24</v>
      </c>
      <c r="AI94" t="str">
        <f t="shared" si="43"/>
        <v>new ReactionMove {DateTime = new DateTime(2011, 5, 16), HighLow = HighLow.High, Reaction = 86.63m},</v>
      </c>
    </row>
    <row r="95" spans="1:35" hidden="1" x14ac:dyDescent="0.3">
      <c r="A95" s="1">
        <v>40680</v>
      </c>
      <c r="B95">
        <v>87.3</v>
      </c>
      <c r="C95">
        <v>88.1</v>
      </c>
      <c r="D95">
        <v>86.16</v>
      </c>
      <c r="E95">
        <v>86.96</v>
      </c>
      <c r="F95">
        <v>6068615</v>
      </c>
      <c r="H95" s="1">
        <f t="shared" si="44"/>
        <v>40679</v>
      </c>
      <c r="I95" s="1" t="str">
        <f t="shared" si="48"/>
        <v>down</v>
      </c>
      <c r="J95" t="str">
        <f>IF(C95&gt;VLOOKUP($H95,$A$2:$F95,3,FALSE),C95,"")</f>
        <v/>
      </c>
      <c r="K95">
        <f>IF(D95&lt;VLOOKUP($H95,$A$2:$F95,4,FALSE),D95,"")</f>
        <v>86.16</v>
      </c>
      <c r="M95">
        <f t="shared" si="52"/>
        <v>-1.3500000000000085</v>
      </c>
      <c r="N95" t="b">
        <f t="shared" si="45"/>
        <v>0</v>
      </c>
      <c r="O95" t="b">
        <f t="shared" si="53"/>
        <v>1</v>
      </c>
      <c r="P95" t="b">
        <f t="shared" si="54"/>
        <v>0</v>
      </c>
      <c r="Q95">
        <f t="shared" si="55"/>
        <v>-0.46999999999999886</v>
      </c>
      <c r="R95" t="b">
        <f t="shared" si="46"/>
        <v>0</v>
      </c>
      <c r="S95" t="b">
        <f t="shared" si="56"/>
        <v>1</v>
      </c>
      <c r="T95" t="b">
        <f t="shared" si="57"/>
        <v>0</v>
      </c>
      <c r="U95" t="b">
        <f t="shared" si="58"/>
        <v>0</v>
      </c>
      <c r="V95" t="b">
        <f t="shared" si="59"/>
        <v>1</v>
      </c>
      <c r="W95" t="b">
        <f t="shared" si="60"/>
        <v>0</v>
      </c>
      <c r="X95" t="b">
        <f t="shared" si="61"/>
        <v>0</v>
      </c>
      <c r="Y95">
        <f t="shared" si="62"/>
        <v>1</v>
      </c>
      <c r="AA95" t="b">
        <f t="shared" si="49"/>
        <v>0</v>
      </c>
      <c r="AB95" t="b">
        <f t="shared" si="40"/>
        <v>0</v>
      </c>
      <c r="AC95" t="str">
        <f t="shared" si="50"/>
        <v/>
      </c>
      <c r="AD95" t="str">
        <f t="shared" si="51"/>
        <v/>
      </c>
      <c r="AE95" t="s">
        <v>23</v>
      </c>
      <c r="AF95" t="str">
        <f t="shared" si="41"/>
        <v xml:space="preserve">DateTime = new DateTime(2011, 5, 17), HighLow = HighLow.High, Reaction = </v>
      </c>
      <c r="AG95" s="2">
        <f t="shared" si="42"/>
        <v>86.16</v>
      </c>
      <c r="AH95" t="s">
        <v>24</v>
      </c>
      <c r="AI95" t="str">
        <f t="shared" si="43"/>
        <v>new ReactionMove {DateTime = new DateTime(2011, 5, 17), HighLow = HighLow.High, Reaction = 86.16m},</v>
      </c>
    </row>
    <row r="96" spans="1:35" hidden="1" x14ac:dyDescent="0.3">
      <c r="A96" s="1">
        <v>40681</v>
      </c>
      <c r="B96">
        <v>86</v>
      </c>
      <c r="C96">
        <v>86.67</v>
      </c>
      <c r="D96">
        <v>84.65</v>
      </c>
      <c r="E96">
        <v>86.5</v>
      </c>
      <c r="F96">
        <v>12672004</v>
      </c>
      <c r="H96" s="1">
        <f t="shared" si="44"/>
        <v>40680</v>
      </c>
      <c r="I96" s="1" t="str">
        <f t="shared" si="48"/>
        <v>down</v>
      </c>
      <c r="J96" t="str">
        <f>IF(C96&gt;VLOOKUP($H96,$A$2:$F96,3,FALSE),C96,"")</f>
        <v/>
      </c>
      <c r="K96">
        <f>IF(D96&lt;VLOOKUP($H96,$A$2:$F96,4,FALSE),D96,"")</f>
        <v>84.65</v>
      </c>
      <c r="M96">
        <f t="shared" si="52"/>
        <v>-1.4299999999999926</v>
      </c>
      <c r="N96" t="b">
        <f t="shared" si="45"/>
        <v>0</v>
      </c>
      <c r="O96" t="b">
        <f t="shared" si="53"/>
        <v>1</v>
      </c>
      <c r="P96" t="b">
        <f t="shared" si="54"/>
        <v>0</v>
      </c>
      <c r="Q96">
        <f t="shared" si="55"/>
        <v>-1.5099999999999909</v>
      </c>
      <c r="R96" t="b">
        <f t="shared" si="46"/>
        <v>0</v>
      </c>
      <c r="S96" t="b">
        <f t="shared" si="56"/>
        <v>1</v>
      </c>
      <c r="T96" t="b">
        <f t="shared" si="57"/>
        <v>0</v>
      </c>
      <c r="U96" t="b">
        <f t="shared" si="58"/>
        <v>0</v>
      </c>
      <c r="V96" t="b">
        <f t="shared" si="59"/>
        <v>1</v>
      </c>
      <c r="W96" t="b">
        <f t="shared" si="60"/>
        <v>0</v>
      </c>
      <c r="X96" t="b">
        <f t="shared" si="61"/>
        <v>0</v>
      </c>
      <c r="Y96">
        <f t="shared" si="62"/>
        <v>1</v>
      </c>
      <c r="AA96" t="b">
        <f t="shared" si="49"/>
        <v>0</v>
      </c>
      <c r="AB96" t="b">
        <f t="shared" si="40"/>
        <v>1</v>
      </c>
      <c r="AC96" t="str">
        <f t="shared" si="50"/>
        <v/>
      </c>
      <c r="AD96" t="b">
        <f t="shared" si="51"/>
        <v>1</v>
      </c>
      <c r="AE96" t="s">
        <v>23</v>
      </c>
      <c r="AF96" t="str">
        <f>"DateTime = new DateTime("&amp;YEAR(A96)&amp;", "&amp;MONTH(A96)&amp;", "&amp;DAY(A96)&amp;"), HighLow = HighLow.Low, Reaction = "</f>
        <v xml:space="preserve">DateTime = new DateTime(2011, 5, 18), HighLow = HighLow.Low, Reaction = </v>
      </c>
      <c r="AG96" s="2">
        <f t="shared" si="42"/>
        <v>84.65</v>
      </c>
      <c r="AH96" t="s">
        <v>24</v>
      </c>
      <c r="AI96" t="str">
        <f t="shared" si="43"/>
        <v>new ReactionMove {DateTime = new DateTime(2011, 5, 18), HighLow = HighLow.Low, Reaction = 84.65m},</v>
      </c>
    </row>
    <row r="97" spans="1:35" x14ac:dyDescent="0.3">
      <c r="A97" s="1">
        <v>40682</v>
      </c>
      <c r="B97">
        <v>86.86</v>
      </c>
      <c r="C97">
        <v>87.73</v>
      </c>
      <c r="D97">
        <v>85.88</v>
      </c>
      <c r="E97">
        <v>86.04</v>
      </c>
      <c r="F97">
        <v>7206616</v>
      </c>
      <c r="H97" s="1">
        <f t="shared" si="44"/>
        <v>40681</v>
      </c>
      <c r="I97" s="1" t="str">
        <f t="shared" si="48"/>
        <v>up</v>
      </c>
      <c r="J97">
        <f>IF(C97&gt;VLOOKUP($H97,$A$2:$F97,3,FALSE),C97,"")</f>
        <v>87.73</v>
      </c>
      <c r="K97" t="str">
        <f>IF(D97&lt;VLOOKUP($H97,$A$2:$F97,4,FALSE),D97,"")</f>
        <v/>
      </c>
      <c r="M97">
        <f t="shared" si="52"/>
        <v>1.0600000000000023</v>
      </c>
      <c r="N97" t="b">
        <f t="shared" si="45"/>
        <v>1</v>
      </c>
      <c r="O97" t="b">
        <f t="shared" si="53"/>
        <v>0</v>
      </c>
      <c r="P97" t="b">
        <f t="shared" si="54"/>
        <v>0</v>
      </c>
      <c r="Q97">
        <f t="shared" si="55"/>
        <v>1.2299999999999898</v>
      </c>
      <c r="R97" t="b">
        <f t="shared" si="46"/>
        <v>1</v>
      </c>
      <c r="S97" t="b">
        <f t="shared" si="56"/>
        <v>0</v>
      </c>
      <c r="T97" t="b">
        <f t="shared" si="57"/>
        <v>0</v>
      </c>
      <c r="U97" t="b">
        <f t="shared" si="58"/>
        <v>1</v>
      </c>
      <c r="V97" t="b">
        <f t="shared" si="59"/>
        <v>0</v>
      </c>
      <c r="W97" t="b">
        <f t="shared" si="60"/>
        <v>0</v>
      </c>
      <c r="X97" t="b">
        <f t="shared" si="61"/>
        <v>0</v>
      </c>
      <c r="Y97">
        <f t="shared" si="62"/>
        <v>1</v>
      </c>
      <c r="AA97" t="b">
        <f t="shared" si="49"/>
        <v>1</v>
      </c>
      <c r="AB97" t="b">
        <f t="shared" si="40"/>
        <v>0</v>
      </c>
      <c r="AC97" t="b">
        <f t="shared" si="50"/>
        <v>1</v>
      </c>
      <c r="AD97" t="str">
        <f t="shared" si="51"/>
        <v/>
      </c>
      <c r="AE97" t="s">
        <v>23</v>
      </c>
      <c r="AF97" t="str">
        <f t="shared" ref="AF97" si="64">"DateTime = new DateTime("&amp;YEAR(A97)&amp;", "&amp;MONTH(A97)&amp;", "&amp;DAY(A97)&amp;"), HighLow = HighLow.High, Reaction = "</f>
        <v xml:space="preserve">DateTime = new DateTime(2011, 5, 19), HighLow = HighLow.High, Reaction = </v>
      </c>
      <c r="AG97" s="2">
        <f>MAX(B97:E97)</f>
        <v>87.73</v>
      </c>
      <c r="AH97" t="s">
        <v>24</v>
      </c>
      <c r="AI97" t="str">
        <f t="shared" si="43"/>
        <v>new ReactionMove {DateTime = new DateTime(2011, 5, 19), HighLow = HighLow.High, Reaction = 87.73m},</v>
      </c>
    </row>
    <row r="98" spans="1:35" hidden="1" x14ac:dyDescent="0.3">
      <c r="A98" s="1">
        <v>40683</v>
      </c>
      <c r="B98">
        <v>85.75</v>
      </c>
      <c r="C98">
        <v>85.95</v>
      </c>
      <c r="D98">
        <v>84.27</v>
      </c>
      <c r="E98">
        <v>84.75</v>
      </c>
      <c r="F98">
        <v>5999796</v>
      </c>
      <c r="H98" s="1">
        <f t="shared" si="44"/>
        <v>40682</v>
      </c>
      <c r="I98" s="1" t="str">
        <f t="shared" si="48"/>
        <v>down</v>
      </c>
      <c r="J98" t="str">
        <f>IF(C98&gt;VLOOKUP($H98,$A$2:$F98,3,FALSE),C98,"")</f>
        <v/>
      </c>
      <c r="K98">
        <f>IF(D98&lt;VLOOKUP($H98,$A$2:$F98,4,FALSE),D98,"")</f>
        <v>84.27</v>
      </c>
      <c r="M98">
        <f t="shared" si="52"/>
        <v>-1.7800000000000011</v>
      </c>
      <c r="N98" t="b">
        <f t="shared" si="45"/>
        <v>0</v>
      </c>
      <c r="O98" t="b">
        <f t="shared" si="53"/>
        <v>1</v>
      </c>
      <c r="P98" t="b">
        <f t="shared" si="54"/>
        <v>0</v>
      </c>
      <c r="Q98">
        <f t="shared" si="55"/>
        <v>-1.6099999999999994</v>
      </c>
      <c r="R98" t="b">
        <f t="shared" si="46"/>
        <v>0</v>
      </c>
      <c r="S98" t="b">
        <f t="shared" si="56"/>
        <v>1</v>
      </c>
      <c r="T98" t="b">
        <f t="shared" si="57"/>
        <v>0</v>
      </c>
      <c r="U98" t="b">
        <f t="shared" si="58"/>
        <v>0</v>
      </c>
      <c r="V98" t="b">
        <f t="shared" si="59"/>
        <v>1</v>
      </c>
      <c r="W98" t="b">
        <f t="shared" si="60"/>
        <v>0</v>
      </c>
      <c r="X98" t="b">
        <f t="shared" si="61"/>
        <v>0</v>
      </c>
      <c r="Y98">
        <f t="shared" si="62"/>
        <v>1</v>
      </c>
      <c r="AA98" t="b">
        <f t="shared" si="49"/>
        <v>0</v>
      </c>
      <c r="AB98" t="b">
        <f t="shared" si="40"/>
        <v>0</v>
      </c>
      <c r="AC98" t="str">
        <f t="shared" si="50"/>
        <v/>
      </c>
      <c r="AD98" t="str">
        <f t="shared" si="51"/>
        <v/>
      </c>
      <c r="AE98" t="s">
        <v>23</v>
      </c>
      <c r="AF98" t="str">
        <f t="shared" si="41"/>
        <v xml:space="preserve">DateTime = new DateTime(2011, 5, 20), HighLow = HighLow.High, Reaction = </v>
      </c>
      <c r="AG98" s="2">
        <f t="shared" si="42"/>
        <v>84.27</v>
      </c>
      <c r="AH98" t="s">
        <v>24</v>
      </c>
      <c r="AI98" t="str">
        <f t="shared" si="43"/>
        <v>new ReactionMove {DateTime = new DateTime(2011, 5, 20), HighLow = HighLow.High, Reaction = 84.27m},</v>
      </c>
    </row>
    <row r="99" spans="1:35" hidden="1" x14ac:dyDescent="0.3">
      <c r="A99" s="1">
        <v>40686</v>
      </c>
      <c r="B99">
        <v>83.02</v>
      </c>
      <c r="C99">
        <v>83.47</v>
      </c>
      <c r="D99">
        <v>82.25</v>
      </c>
      <c r="E99">
        <v>83.06</v>
      </c>
      <c r="F99">
        <v>6546800</v>
      </c>
      <c r="H99" s="1">
        <f t="shared" si="44"/>
        <v>40683</v>
      </c>
      <c r="I99" s="1" t="str">
        <f t="shared" si="48"/>
        <v>down</v>
      </c>
      <c r="J99" t="str">
        <f>IF(C99&gt;VLOOKUP($H99,$A$2:$F99,3,FALSE),C99,"")</f>
        <v/>
      </c>
      <c r="K99">
        <f>IF(D99&lt;VLOOKUP($H99,$A$2:$F99,4,FALSE),D99,"")</f>
        <v>82.25</v>
      </c>
      <c r="M99">
        <f t="shared" si="52"/>
        <v>-2.480000000000004</v>
      </c>
      <c r="N99" t="b">
        <f t="shared" si="45"/>
        <v>0</v>
      </c>
      <c r="O99" t="b">
        <f t="shared" si="53"/>
        <v>1</v>
      </c>
      <c r="P99" t="b">
        <f t="shared" si="54"/>
        <v>0</v>
      </c>
      <c r="Q99">
        <f t="shared" si="55"/>
        <v>-2.019999999999996</v>
      </c>
      <c r="R99" t="b">
        <f t="shared" si="46"/>
        <v>0</v>
      </c>
      <c r="S99" t="b">
        <f t="shared" si="56"/>
        <v>1</v>
      </c>
      <c r="T99" t="b">
        <f t="shared" si="57"/>
        <v>0</v>
      </c>
      <c r="U99" t="b">
        <f t="shared" si="58"/>
        <v>0</v>
      </c>
      <c r="V99" t="b">
        <f t="shared" si="59"/>
        <v>1</v>
      </c>
      <c r="W99" t="b">
        <f t="shared" si="60"/>
        <v>0</v>
      </c>
      <c r="X99" t="b">
        <f t="shared" si="61"/>
        <v>0</v>
      </c>
      <c r="Y99">
        <f t="shared" si="62"/>
        <v>1</v>
      </c>
      <c r="AA99" t="b">
        <f t="shared" si="49"/>
        <v>0</v>
      </c>
      <c r="AB99" t="b">
        <f t="shared" si="40"/>
        <v>1</v>
      </c>
      <c r="AC99" t="str">
        <f t="shared" si="50"/>
        <v/>
      </c>
      <c r="AD99" t="b">
        <f t="shared" si="51"/>
        <v>1</v>
      </c>
      <c r="AE99" t="s">
        <v>23</v>
      </c>
      <c r="AF99" t="str">
        <f>"DateTime = new DateTime("&amp;YEAR(A99)&amp;", "&amp;MONTH(A99)&amp;", "&amp;DAY(A99)&amp;"), HighLow = HighLow.Low, Reaction = "</f>
        <v xml:space="preserve">DateTime = new DateTime(2011, 5, 23), HighLow = HighLow.Low, Reaction = </v>
      </c>
      <c r="AG99" s="2">
        <f t="shared" si="42"/>
        <v>82.25</v>
      </c>
      <c r="AH99" t="s">
        <v>24</v>
      </c>
      <c r="AI99" t="str">
        <f t="shared" si="43"/>
        <v>new ReactionMove {DateTime = new DateTime(2011, 5, 23), HighLow = HighLow.Low, Reaction = 82.25m},</v>
      </c>
    </row>
    <row r="100" spans="1:35" hidden="1" x14ac:dyDescent="0.3">
      <c r="A100" s="1">
        <v>40687</v>
      </c>
      <c r="B100">
        <v>83.8</v>
      </c>
      <c r="C100">
        <v>84.76</v>
      </c>
      <c r="D100">
        <v>83.42</v>
      </c>
      <c r="E100">
        <v>83.45</v>
      </c>
      <c r="F100">
        <v>5391782</v>
      </c>
      <c r="H100" s="1">
        <f t="shared" si="44"/>
        <v>40686</v>
      </c>
      <c r="I100" s="1" t="str">
        <f t="shared" si="48"/>
        <v>up</v>
      </c>
      <c r="J100">
        <f>IF(C100&gt;VLOOKUP($H100,$A$2:$F100,3,FALSE),C100,"")</f>
        <v>84.76</v>
      </c>
      <c r="K100" t="str">
        <f>IF(D100&lt;VLOOKUP($H100,$A$2:$F100,4,FALSE),D100,"")</f>
        <v/>
      </c>
      <c r="M100">
        <f t="shared" si="52"/>
        <v>1.2900000000000063</v>
      </c>
      <c r="N100" t="b">
        <f t="shared" si="45"/>
        <v>1</v>
      </c>
      <c r="O100" t="b">
        <f t="shared" si="53"/>
        <v>0</v>
      </c>
      <c r="P100" t="b">
        <f t="shared" si="54"/>
        <v>0</v>
      </c>
      <c r="Q100">
        <f t="shared" si="55"/>
        <v>1.1700000000000017</v>
      </c>
      <c r="R100" t="b">
        <f t="shared" si="46"/>
        <v>1</v>
      </c>
      <c r="S100" t="b">
        <f t="shared" si="56"/>
        <v>0</v>
      </c>
      <c r="T100" t="b">
        <f t="shared" si="57"/>
        <v>0</v>
      </c>
      <c r="U100" t="b">
        <f t="shared" si="58"/>
        <v>1</v>
      </c>
      <c r="V100" t="b">
        <f t="shared" si="59"/>
        <v>0</v>
      </c>
      <c r="W100" t="b">
        <f t="shared" si="60"/>
        <v>0</v>
      </c>
      <c r="X100" t="b">
        <f t="shared" si="61"/>
        <v>0</v>
      </c>
      <c r="Y100">
        <f t="shared" si="62"/>
        <v>1</v>
      </c>
      <c r="AA100" t="b">
        <f t="shared" si="49"/>
        <v>0</v>
      </c>
      <c r="AB100" t="b">
        <f t="shared" si="40"/>
        <v>0</v>
      </c>
      <c r="AC100" t="str">
        <f t="shared" si="50"/>
        <v/>
      </c>
      <c r="AD100" t="str">
        <f t="shared" si="51"/>
        <v/>
      </c>
      <c r="AE100" t="s">
        <v>23</v>
      </c>
      <c r="AF100" t="str">
        <f t="shared" si="41"/>
        <v xml:space="preserve">DateTime = new DateTime(2011, 5, 24), HighLow = HighLow.High, Reaction = </v>
      </c>
      <c r="AG100" s="2">
        <f t="shared" si="42"/>
        <v>83.42</v>
      </c>
      <c r="AH100" t="s">
        <v>24</v>
      </c>
      <c r="AI100" t="str">
        <f t="shared" si="43"/>
        <v>new ReactionMove {DateTime = new DateTime(2011, 5, 24), HighLow = HighLow.High, Reaction = 83.42m},</v>
      </c>
    </row>
    <row r="101" spans="1:35" hidden="1" x14ac:dyDescent="0.3">
      <c r="A101" s="1">
        <v>40688</v>
      </c>
      <c r="B101">
        <v>83.49</v>
      </c>
      <c r="C101">
        <v>85.14</v>
      </c>
      <c r="D101">
        <v>82.51</v>
      </c>
      <c r="E101">
        <v>84.71</v>
      </c>
      <c r="F101">
        <v>4635661</v>
      </c>
      <c r="H101" s="1">
        <f t="shared" si="44"/>
        <v>40687</v>
      </c>
      <c r="I101" s="1" t="str">
        <f t="shared" si="48"/>
        <v>up</v>
      </c>
      <c r="J101">
        <f>IF(C101&gt;VLOOKUP($H101,$A$2:$F101,3,FALSE),C101,"")</f>
        <v>85.14</v>
      </c>
      <c r="K101">
        <f>IF(D101&lt;VLOOKUP($H101,$A$2:$F101,4,FALSE),D101,"")</f>
        <v>82.51</v>
      </c>
      <c r="M101">
        <f t="shared" si="52"/>
        <v>0.37999999999999545</v>
      </c>
      <c r="N101" t="b">
        <f t="shared" si="45"/>
        <v>1</v>
      </c>
      <c r="O101" t="b">
        <f t="shared" si="53"/>
        <v>0</v>
      </c>
      <c r="P101" t="b">
        <f t="shared" si="54"/>
        <v>0</v>
      </c>
      <c r="Q101">
        <f t="shared" si="55"/>
        <v>-0.90999999999999659</v>
      </c>
      <c r="R101" t="b">
        <f t="shared" si="46"/>
        <v>0</v>
      </c>
      <c r="S101" t="b">
        <f t="shared" si="56"/>
        <v>1</v>
      </c>
      <c r="T101" t="b">
        <f t="shared" si="57"/>
        <v>0</v>
      </c>
      <c r="U101" t="b">
        <f t="shared" si="58"/>
        <v>0</v>
      </c>
      <c r="V101" t="b">
        <f t="shared" si="59"/>
        <v>0</v>
      </c>
      <c r="W101" t="b">
        <f t="shared" si="60"/>
        <v>0</v>
      </c>
      <c r="X101" t="b">
        <f t="shared" si="61"/>
        <v>1</v>
      </c>
      <c r="Y101">
        <f t="shared" si="62"/>
        <v>1</v>
      </c>
      <c r="AA101" t="b">
        <f t="shared" si="49"/>
        <v>0</v>
      </c>
      <c r="AB101" t="b">
        <f t="shared" si="40"/>
        <v>0</v>
      </c>
      <c r="AC101" t="str">
        <f t="shared" si="50"/>
        <v/>
      </c>
      <c r="AD101" t="str">
        <f t="shared" si="51"/>
        <v/>
      </c>
      <c r="AE101" t="s">
        <v>23</v>
      </c>
      <c r="AF101" t="str">
        <f t="shared" si="41"/>
        <v xml:space="preserve">DateTime = new DateTime(2011, 5, 25), HighLow = HighLow.High, Reaction = </v>
      </c>
      <c r="AG101" s="2">
        <f t="shared" si="42"/>
        <v>82.51</v>
      </c>
      <c r="AH101" t="s">
        <v>24</v>
      </c>
      <c r="AI101" t="str">
        <f t="shared" si="43"/>
        <v>new ReactionMove {DateTime = new DateTime(2011, 5, 25), HighLow = HighLow.High, Reaction = 82.51m},</v>
      </c>
    </row>
    <row r="102" spans="1:35" hidden="1" x14ac:dyDescent="0.3">
      <c r="A102" s="1">
        <v>40689</v>
      </c>
      <c r="B102">
        <v>84.61</v>
      </c>
      <c r="C102">
        <v>85.3</v>
      </c>
      <c r="D102">
        <v>84</v>
      </c>
      <c r="E102">
        <v>84.94</v>
      </c>
      <c r="F102">
        <v>3938543</v>
      </c>
      <c r="H102" s="1">
        <f t="shared" si="44"/>
        <v>40688</v>
      </c>
      <c r="I102" s="1" t="str">
        <f t="shared" si="48"/>
        <v>up</v>
      </c>
      <c r="J102">
        <f>IF(C102&gt;VLOOKUP($H102,$A$2:$F102,3,FALSE),C102,"")</f>
        <v>85.3</v>
      </c>
      <c r="K102" t="str">
        <f>IF(D102&lt;VLOOKUP($H102,$A$2:$F102,4,FALSE),D102,"")</f>
        <v/>
      </c>
      <c r="M102">
        <f t="shared" si="52"/>
        <v>0.15999999999999659</v>
      </c>
      <c r="N102" t="b">
        <f t="shared" si="45"/>
        <v>1</v>
      </c>
      <c r="O102" t="b">
        <f t="shared" si="53"/>
        <v>0</v>
      </c>
      <c r="P102" t="b">
        <f t="shared" si="54"/>
        <v>0</v>
      </c>
      <c r="Q102">
        <f t="shared" si="55"/>
        <v>1.4899999999999949</v>
      </c>
      <c r="R102" t="b">
        <f t="shared" si="46"/>
        <v>1</v>
      </c>
      <c r="S102" t="b">
        <f t="shared" si="56"/>
        <v>0</v>
      </c>
      <c r="T102" t="b">
        <f t="shared" si="57"/>
        <v>0</v>
      </c>
      <c r="U102" t="b">
        <f t="shared" si="58"/>
        <v>1</v>
      </c>
      <c r="V102" t="b">
        <f t="shared" si="59"/>
        <v>0</v>
      </c>
      <c r="W102" t="b">
        <f t="shared" si="60"/>
        <v>0</v>
      </c>
      <c r="X102" t="b">
        <f t="shared" si="61"/>
        <v>0</v>
      </c>
      <c r="Y102">
        <f t="shared" si="62"/>
        <v>1</v>
      </c>
      <c r="AA102" t="b">
        <f t="shared" si="49"/>
        <v>0</v>
      </c>
      <c r="AB102" t="b">
        <f t="shared" si="40"/>
        <v>0</v>
      </c>
      <c r="AC102" t="str">
        <f t="shared" si="50"/>
        <v/>
      </c>
      <c r="AD102" t="str">
        <f t="shared" si="51"/>
        <v/>
      </c>
      <c r="AE102" t="s">
        <v>23</v>
      </c>
      <c r="AF102" t="str">
        <f t="shared" si="41"/>
        <v xml:space="preserve">DateTime = new DateTime(2011, 5, 26), HighLow = HighLow.High, Reaction = </v>
      </c>
      <c r="AG102" s="2">
        <f t="shared" si="42"/>
        <v>84</v>
      </c>
      <c r="AH102" t="s">
        <v>24</v>
      </c>
      <c r="AI102" t="str">
        <f t="shared" si="43"/>
        <v>new ReactionMove {DateTime = new DateTime(2011, 5, 26), HighLow = HighLow.High, Reaction = 84m},</v>
      </c>
    </row>
    <row r="103" spans="1:35" hidden="1" x14ac:dyDescent="0.3">
      <c r="A103" s="1">
        <v>40690</v>
      </c>
      <c r="B103">
        <v>85.74</v>
      </c>
      <c r="C103">
        <v>85.74</v>
      </c>
      <c r="D103">
        <v>85.74</v>
      </c>
      <c r="E103">
        <v>85.74</v>
      </c>
      <c r="F103">
        <v>0</v>
      </c>
      <c r="H103" s="1">
        <f t="shared" si="44"/>
        <v>40689</v>
      </c>
      <c r="I103" s="1" t="str">
        <f t="shared" si="48"/>
        <v>up</v>
      </c>
      <c r="J103">
        <f>IF(C103&gt;VLOOKUP($H103,$A$2:$F103,3,FALSE),C103,"")</f>
        <v>85.74</v>
      </c>
      <c r="K103" t="str">
        <f>IF(D103&lt;VLOOKUP($H103,$A$2:$F103,4,FALSE),D103,"")</f>
        <v/>
      </c>
      <c r="M103">
        <f t="shared" si="52"/>
        <v>0.43999999999999773</v>
      </c>
      <c r="N103" t="b">
        <f t="shared" si="45"/>
        <v>1</v>
      </c>
      <c r="O103" t="b">
        <f t="shared" si="53"/>
        <v>0</v>
      </c>
      <c r="P103" t="b">
        <f t="shared" si="54"/>
        <v>0</v>
      </c>
      <c r="Q103">
        <f t="shared" si="55"/>
        <v>1.7399999999999949</v>
      </c>
      <c r="R103" t="b">
        <f t="shared" si="46"/>
        <v>1</v>
      </c>
      <c r="S103" t="b">
        <f t="shared" si="56"/>
        <v>0</v>
      </c>
      <c r="T103" t="b">
        <f t="shared" si="57"/>
        <v>0</v>
      </c>
      <c r="U103" t="b">
        <f t="shared" si="58"/>
        <v>1</v>
      </c>
      <c r="V103" t="b">
        <f t="shared" si="59"/>
        <v>0</v>
      </c>
      <c r="W103" t="b">
        <f t="shared" si="60"/>
        <v>0</v>
      </c>
      <c r="X103" t="b">
        <f t="shared" si="61"/>
        <v>0</v>
      </c>
      <c r="Y103">
        <f t="shared" si="62"/>
        <v>1</v>
      </c>
      <c r="AA103" t="b">
        <f t="shared" si="49"/>
        <v>0</v>
      </c>
      <c r="AB103" t="b">
        <f t="shared" si="40"/>
        <v>0</v>
      </c>
      <c r="AC103" t="str">
        <f t="shared" si="50"/>
        <v/>
      </c>
      <c r="AD103" t="str">
        <f t="shared" si="51"/>
        <v/>
      </c>
      <c r="AE103" t="s">
        <v>23</v>
      </c>
      <c r="AF103" t="str">
        <f t="shared" si="41"/>
        <v xml:space="preserve">DateTime = new DateTime(2011, 5, 27), HighLow = HighLow.High, Reaction = </v>
      </c>
      <c r="AG103" s="2">
        <f t="shared" si="42"/>
        <v>85.74</v>
      </c>
      <c r="AH103" t="s">
        <v>24</v>
      </c>
      <c r="AI103" t="str">
        <f t="shared" si="43"/>
        <v>new ReactionMove {DateTime = new DateTime(2011, 5, 27), HighLow = HighLow.High, Reaction = 85.74m},</v>
      </c>
    </row>
    <row r="104" spans="1:35" hidden="1" x14ac:dyDescent="0.3">
      <c r="A104" s="1">
        <v>40694</v>
      </c>
      <c r="B104">
        <v>87.06</v>
      </c>
      <c r="C104">
        <v>87.15</v>
      </c>
      <c r="D104">
        <v>85.05</v>
      </c>
      <c r="E104">
        <v>86.08</v>
      </c>
      <c r="F104">
        <v>4737299</v>
      </c>
      <c r="H104" s="1">
        <f t="shared" si="44"/>
        <v>40690</v>
      </c>
      <c r="I104" s="1" t="str">
        <f t="shared" si="48"/>
        <v>up</v>
      </c>
      <c r="J104">
        <f>IF(C104&gt;VLOOKUP($H104,$A$2:$F104,3,FALSE),C104,"")</f>
        <v>87.15</v>
      </c>
      <c r="K104">
        <f>IF(D104&lt;VLOOKUP($H104,$A$2:$F104,4,FALSE),D104,"")</f>
        <v>85.05</v>
      </c>
      <c r="M104">
        <f t="shared" si="52"/>
        <v>1.4100000000000108</v>
      </c>
      <c r="N104" t="b">
        <f t="shared" si="45"/>
        <v>1</v>
      </c>
      <c r="O104" t="b">
        <f t="shared" si="53"/>
        <v>0</v>
      </c>
      <c r="P104" t="b">
        <f t="shared" si="54"/>
        <v>0</v>
      </c>
      <c r="Q104">
        <f t="shared" si="55"/>
        <v>-0.68999999999999773</v>
      </c>
      <c r="R104" t="b">
        <f t="shared" si="46"/>
        <v>0</v>
      </c>
      <c r="S104" t="b">
        <f t="shared" si="56"/>
        <v>1</v>
      </c>
      <c r="T104" t="b">
        <f t="shared" si="57"/>
        <v>0</v>
      </c>
      <c r="U104" t="b">
        <f t="shared" si="58"/>
        <v>0</v>
      </c>
      <c r="V104" t="b">
        <f t="shared" si="59"/>
        <v>0</v>
      </c>
      <c r="W104" t="b">
        <f t="shared" si="60"/>
        <v>0</v>
      </c>
      <c r="X104" t="b">
        <f t="shared" si="61"/>
        <v>1</v>
      </c>
      <c r="Y104">
        <f t="shared" si="62"/>
        <v>1</v>
      </c>
      <c r="AA104" t="b">
        <f t="shared" si="49"/>
        <v>0</v>
      </c>
      <c r="AB104" t="b">
        <f t="shared" si="40"/>
        <v>0</v>
      </c>
      <c r="AC104" t="str">
        <f t="shared" si="50"/>
        <v/>
      </c>
      <c r="AD104" t="str">
        <f t="shared" si="51"/>
        <v/>
      </c>
      <c r="AE104" t="s">
        <v>23</v>
      </c>
      <c r="AF104" t="str">
        <f t="shared" si="41"/>
        <v xml:space="preserve">DateTime = new DateTime(2011, 5, 31), HighLow = HighLow.High, Reaction = </v>
      </c>
      <c r="AG104" s="2">
        <f t="shared" si="42"/>
        <v>85.05</v>
      </c>
      <c r="AH104" t="s">
        <v>24</v>
      </c>
      <c r="AI104" t="str">
        <f t="shared" si="43"/>
        <v>new ReactionMove {DateTime = new DateTime(2011, 5, 31), HighLow = HighLow.High, Reaction = 85.05m},</v>
      </c>
    </row>
    <row r="105" spans="1:35" hidden="1" x14ac:dyDescent="0.3">
      <c r="A105" s="1">
        <v>40695</v>
      </c>
      <c r="B105">
        <v>85.5</v>
      </c>
      <c r="C105">
        <v>85.89</v>
      </c>
      <c r="D105">
        <v>82.73</v>
      </c>
      <c r="E105">
        <v>82.76</v>
      </c>
      <c r="F105">
        <v>5797325</v>
      </c>
      <c r="H105" s="1">
        <f t="shared" si="44"/>
        <v>40694</v>
      </c>
      <c r="I105" s="1" t="str">
        <f t="shared" si="48"/>
        <v>down</v>
      </c>
      <c r="J105" t="str">
        <f>IF(C105&gt;VLOOKUP($H105,$A$2:$F105,3,FALSE),C105,"")</f>
        <v/>
      </c>
      <c r="K105">
        <f>IF(D105&lt;VLOOKUP($H105,$A$2:$F105,4,FALSE),D105,"")</f>
        <v>82.73</v>
      </c>
      <c r="M105">
        <f t="shared" si="52"/>
        <v>-1.2600000000000051</v>
      </c>
      <c r="N105" t="b">
        <f t="shared" si="45"/>
        <v>0</v>
      </c>
      <c r="O105" t="b">
        <f t="shared" si="53"/>
        <v>1</v>
      </c>
      <c r="P105" t="b">
        <f t="shared" si="54"/>
        <v>0</v>
      </c>
      <c r="Q105">
        <f t="shared" si="55"/>
        <v>-2.3199999999999932</v>
      </c>
      <c r="R105" t="b">
        <f t="shared" si="46"/>
        <v>0</v>
      </c>
      <c r="S105" t="b">
        <f t="shared" si="56"/>
        <v>1</v>
      </c>
      <c r="T105" t="b">
        <f t="shared" si="57"/>
        <v>0</v>
      </c>
      <c r="U105" t="b">
        <f t="shared" si="58"/>
        <v>0</v>
      </c>
      <c r="V105" t="b">
        <f t="shared" si="59"/>
        <v>1</v>
      </c>
      <c r="W105" t="b">
        <f t="shared" si="60"/>
        <v>0</v>
      </c>
      <c r="X105" t="b">
        <f t="shared" si="61"/>
        <v>0</v>
      </c>
      <c r="Y105">
        <f t="shared" si="62"/>
        <v>1</v>
      </c>
      <c r="AA105" t="b">
        <f t="shared" si="49"/>
        <v>0</v>
      </c>
      <c r="AB105" t="b">
        <f t="shared" si="40"/>
        <v>1</v>
      </c>
      <c r="AC105" t="str">
        <f t="shared" si="50"/>
        <v/>
      </c>
      <c r="AD105" t="b">
        <f t="shared" si="51"/>
        <v>1</v>
      </c>
      <c r="AE105" t="s">
        <v>23</v>
      </c>
      <c r="AF105" t="str">
        <f>"DateTime = new DateTime("&amp;YEAR(A105)&amp;", "&amp;MONTH(A105)&amp;", "&amp;DAY(A105)&amp;"), HighLow = HighLow.Low, Reaction = "</f>
        <v xml:space="preserve">DateTime = new DateTime(2011, 6, 1), HighLow = HighLow.Low, Reaction = </v>
      </c>
      <c r="AG105" s="2">
        <f t="shared" si="42"/>
        <v>82.73</v>
      </c>
      <c r="AH105" t="s">
        <v>24</v>
      </c>
      <c r="AI105" t="str">
        <f t="shared" si="43"/>
        <v>new ReactionMove {DateTime = new DateTime(2011, 6, 1), HighLow = HighLow.Low, Reaction = 82.73m},</v>
      </c>
    </row>
    <row r="106" spans="1:35" hidden="1" x14ac:dyDescent="0.3">
      <c r="A106" s="1">
        <v>40696</v>
      </c>
      <c r="B106">
        <v>83.45</v>
      </c>
      <c r="C106">
        <v>84.68</v>
      </c>
      <c r="D106">
        <v>83.17</v>
      </c>
      <c r="E106">
        <v>84.23</v>
      </c>
      <c r="F106">
        <v>6042703</v>
      </c>
      <c r="H106" s="1">
        <f t="shared" si="44"/>
        <v>40695</v>
      </c>
      <c r="I106" s="1" t="str">
        <f t="shared" si="48"/>
        <v>down</v>
      </c>
      <c r="J106" t="str">
        <f>IF(C106&gt;VLOOKUP($H106,$A$2:$F106,3,FALSE),C106,"")</f>
        <v/>
      </c>
      <c r="K106" t="str">
        <f>IF(D106&lt;VLOOKUP($H106,$A$2:$F106,4,FALSE),D106,"")</f>
        <v/>
      </c>
      <c r="M106">
        <f t="shared" si="52"/>
        <v>-1.2099999999999937</v>
      </c>
      <c r="N106" t="b">
        <f t="shared" si="45"/>
        <v>0</v>
      </c>
      <c r="O106" t="b">
        <f t="shared" si="53"/>
        <v>1</v>
      </c>
      <c r="P106" t="b">
        <f t="shared" si="54"/>
        <v>0</v>
      </c>
      <c r="Q106">
        <f t="shared" si="55"/>
        <v>0.43999999999999773</v>
      </c>
      <c r="R106" t="b">
        <f t="shared" si="46"/>
        <v>1</v>
      </c>
      <c r="S106" t="b">
        <f t="shared" si="56"/>
        <v>0</v>
      </c>
      <c r="T106" t="b">
        <f t="shared" si="57"/>
        <v>0</v>
      </c>
      <c r="U106" t="b">
        <f t="shared" si="58"/>
        <v>0</v>
      </c>
      <c r="V106" t="b">
        <f t="shared" si="59"/>
        <v>0</v>
      </c>
      <c r="W106" t="b">
        <f t="shared" si="60"/>
        <v>1</v>
      </c>
      <c r="X106" t="b">
        <f t="shared" si="61"/>
        <v>0</v>
      </c>
      <c r="Y106">
        <f t="shared" si="62"/>
        <v>1</v>
      </c>
      <c r="AA106" t="b">
        <f t="shared" si="49"/>
        <v>0</v>
      </c>
      <c r="AB106" t="b">
        <f t="shared" si="40"/>
        <v>0</v>
      </c>
      <c r="AC106" t="str">
        <f t="shared" si="50"/>
        <v/>
      </c>
      <c r="AD106" t="str">
        <f t="shared" si="51"/>
        <v/>
      </c>
      <c r="AE106" t="s">
        <v>23</v>
      </c>
      <c r="AF106" t="str">
        <f t="shared" si="41"/>
        <v xml:space="preserve">DateTime = new DateTime(2011, 6, 2), HighLow = HighLow.High, Reaction = </v>
      </c>
      <c r="AG106" s="2">
        <f t="shared" si="42"/>
        <v>83.17</v>
      </c>
      <c r="AH106" t="s">
        <v>24</v>
      </c>
      <c r="AI106" t="str">
        <f t="shared" si="43"/>
        <v>new ReactionMove {DateTime = new DateTime(2011, 6, 2), HighLow = HighLow.High, Reaction = 83.17m},</v>
      </c>
    </row>
    <row r="107" spans="1:35" hidden="1" x14ac:dyDescent="0.3">
      <c r="A107" s="1">
        <v>40697</v>
      </c>
      <c r="B107">
        <v>82.31</v>
      </c>
      <c r="C107">
        <v>83.65</v>
      </c>
      <c r="D107">
        <v>81.52</v>
      </c>
      <c r="E107">
        <v>82.2</v>
      </c>
      <c r="F107">
        <v>5354746</v>
      </c>
      <c r="H107" s="1">
        <f t="shared" si="44"/>
        <v>40695</v>
      </c>
      <c r="I107" s="1" t="str">
        <f t="shared" si="48"/>
        <v>down</v>
      </c>
      <c r="J107" t="str">
        <f>IF(C107&gt;VLOOKUP($H107,$A$2:$F107,3,FALSE),C107,"")</f>
        <v/>
      </c>
      <c r="K107">
        <f>IF(D107&lt;VLOOKUP($H107,$A$2:$F107,4,FALSE),D107,"")</f>
        <v>81.52</v>
      </c>
      <c r="M107">
        <f t="shared" si="52"/>
        <v>-1.0300000000000011</v>
      </c>
      <c r="N107" t="b">
        <f t="shared" si="45"/>
        <v>0</v>
      </c>
      <c r="O107" t="b">
        <f t="shared" si="53"/>
        <v>1</v>
      </c>
      <c r="P107" t="b">
        <f t="shared" si="54"/>
        <v>0</v>
      </c>
      <c r="Q107">
        <f t="shared" si="55"/>
        <v>-1.6500000000000057</v>
      </c>
      <c r="R107" t="b">
        <f t="shared" si="46"/>
        <v>0</v>
      </c>
      <c r="S107" t="b">
        <f t="shared" si="56"/>
        <v>1</v>
      </c>
      <c r="T107" t="b">
        <f t="shared" si="57"/>
        <v>0</v>
      </c>
      <c r="U107" t="b">
        <f t="shared" si="58"/>
        <v>0</v>
      </c>
      <c r="V107" t="b">
        <f t="shared" si="59"/>
        <v>1</v>
      </c>
      <c r="W107" t="b">
        <f t="shared" si="60"/>
        <v>0</v>
      </c>
      <c r="X107" t="b">
        <f t="shared" si="61"/>
        <v>0</v>
      </c>
      <c r="Y107">
        <f t="shared" si="62"/>
        <v>1</v>
      </c>
      <c r="AA107" t="b">
        <f t="shared" si="49"/>
        <v>0</v>
      </c>
      <c r="AB107" t="b">
        <f t="shared" si="40"/>
        <v>0</v>
      </c>
      <c r="AC107" t="str">
        <f t="shared" si="50"/>
        <v/>
      </c>
      <c r="AD107" t="str">
        <f t="shared" si="51"/>
        <v/>
      </c>
      <c r="AE107" t="s">
        <v>23</v>
      </c>
      <c r="AF107" t="str">
        <f t="shared" si="41"/>
        <v xml:space="preserve">DateTime = new DateTime(2011, 6, 3), HighLow = HighLow.High, Reaction = </v>
      </c>
      <c r="AG107" s="2">
        <f t="shared" si="42"/>
        <v>81.52</v>
      </c>
      <c r="AH107" t="s">
        <v>24</v>
      </c>
      <c r="AI107" t="str">
        <f t="shared" si="43"/>
        <v>new ReactionMove {DateTime = new DateTime(2011, 6, 3), HighLow = HighLow.High, Reaction = 81.52m},</v>
      </c>
    </row>
    <row r="108" spans="1:35" hidden="1" x14ac:dyDescent="0.3">
      <c r="A108" s="1">
        <v>40700</v>
      </c>
      <c r="B108">
        <v>82.12</v>
      </c>
      <c r="C108">
        <v>82.73</v>
      </c>
      <c r="D108">
        <v>81.34</v>
      </c>
      <c r="E108">
        <v>81.7</v>
      </c>
      <c r="F108">
        <v>3897858</v>
      </c>
      <c r="H108" s="1">
        <f t="shared" si="44"/>
        <v>40697</v>
      </c>
      <c r="I108" s="1" t="str">
        <f t="shared" si="48"/>
        <v>down</v>
      </c>
      <c r="J108" t="str">
        <f>IF(C108&gt;VLOOKUP($H108,$A$2:$F108,3,FALSE),C108,"")</f>
        <v/>
      </c>
      <c r="K108">
        <f>IF(D108&lt;VLOOKUP($H108,$A$2:$F108,4,FALSE),D108,"")</f>
        <v>81.34</v>
      </c>
      <c r="M108">
        <f t="shared" si="52"/>
        <v>-0.92000000000000171</v>
      </c>
      <c r="N108" t="b">
        <f t="shared" si="45"/>
        <v>0</v>
      </c>
      <c r="O108" t="b">
        <f t="shared" si="53"/>
        <v>1</v>
      </c>
      <c r="P108" t="b">
        <f t="shared" si="54"/>
        <v>0</v>
      </c>
      <c r="Q108">
        <f t="shared" si="55"/>
        <v>-0.17999999999999261</v>
      </c>
      <c r="R108" t="b">
        <f t="shared" si="46"/>
        <v>0</v>
      </c>
      <c r="S108" t="b">
        <f t="shared" si="56"/>
        <v>1</v>
      </c>
      <c r="T108" t="b">
        <f t="shared" si="57"/>
        <v>0</v>
      </c>
      <c r="U108" t="b">
        <f t="shared" si="58"/>
        <v>0</v>
      </c>
      <c r="V108" t="b">
        <f t="shared" si="59"/>
        <v>1</v>
      </c>
      <c r="W108" t="b">
        <f t="shared" si="60"/>
        <v>0</v>
      </c>
      <c r="X108" t="b">
        <f t="shared" si="61"/>
        <v>0</v>
      </c>
      <c r="Y108">
        <f t="shared" si="62"/>
        <v>1</v>
      </c>
      <c r="AA108" t="b">
        <f t="shared" si="49"/>
        <v>0</v>
      </c>
      <c r="AB108" t="b">
        <f t="shared" si="40"/>
        <v>0</v>
      </c>
      <c r="AC108" t="str">
        <f t="shared" si="50"/>
        <v/>
      </c>
      <c r="AD108" t="str">
        <f t="shared" si="51"/>
        <v/>
      </c>
      <c r="AE108" t="s">
        <v>23</v>
      </c>
      <c r="AF108" t="str">
        <f t="shared" si="41"/>
        <v xml:space="preserve">DateTime = new DateTime(2011, 6, 6), HighLow = HighLow.High, Reaction = </v>
      </c>
      <c r="AG108" s="2">
        <f t="shared" si="42"/>
        <v>81.34</v>
      </c>
      <c r="AH108" t="s">
        <v>24</v>
      </c>
      <c r="AI108" t="str">
        <f t="shared" si="43"/>
        <v>new ReactionMove {DateTime = new DateTime(2011, 6, 6), HighLow = HighLow.High, Reaction = 81.34m},</v>
      </c>
    </row>
    <row r="109" spans="1:35" hidden="1" x14ac:dyDescent="0.3">
      <c r="A109" s="1">
        <v>40701</v>
      </c>
      <c r="B109">
        <v>82.25</v>
      </c>
      <c r="C109">
        <v>82.29</v>
      </c>
      <c r="D109">
        <v>81.099999999999994</v>
      </c>
      <c r="E109">
        <v>81.209999999999994</v>
      </c>
      <c r="F109">
        <v>3684640</v>
      </c>
      <c r="H109" s="1">
        <f t="shared" si="44"/>
        <v>40700</v>
      </c>
      <c r="I109" s="1" t="str">
        <f t="shared" si="48"/>
        <v>down</v>
      </c>
      <c r="J109" t="str">
        <f>IF(C109&gt;VLOOKUP($H109,$A$2:$F109,3,FALSE),C109,"")</f>
        <v/>
      </c>
      <c r="K109">
        <f>IF(D109&lt;VLOOKUP($H109,$A$2:$F109,4,FALSE),D109,"")</f>
        <v>81.099999999999994</v>
      </c>
      <c r="M109">
        <f t="shared" si="52"/>
        <v>-0.43999999999999773</v>
      </c>
      <c r="N109" t="b">
        <f t="shared" si="45"/>
        <v>0</v>
      </c>
      <c r="O109" t="b">
        <f t="shared" si="53"/>
        <v>1</v>
      </c>
      <c r="P109" t="b">
        <f t="shared" si="54"/>
        <v>0</v>
      </c>
      <c r="Q109">
        <f t="shared" si="55"/>
        <v>-0.24000000000000909</v>
      </c>
      <c r="R109" t="b">
        <f t="shared" si="46"/>
        <v>0</v>
      </c>
      <c r="S109" t="b">
        <f t="shared" si="56"/>
        <v>1</v>
      </c>
      <c r="T109" t="b">
        <f t="shared" si="57"/>
        <v>0</v>
      </c>
      <c r="U109" t="b">
        <f t="shared" si="58"/>
        <v>0</v>
      </c>
      <c r="V109" t="b">
        <f t="shared" si="59"/>
        <v>1</v>
      </c>
      <c r="W109" t="b">
        <f t="shared" si="60"/>
        <v>0</v>
      </c>
      <c r="X109" t="b">
        <f t="shared" si="61"/>
        <v>0</v>
      </c>
      <c r="Y109">
        <f t="shared" si="62"/>
        <v>1</v>
      </c>
      <c r="AA109" t="b">
        <f t="shared" si="49"/>
        <v>0</v>
      </c>
      <c r="AB109" t="b">
        <f t="shared" si="40"/>
        <v>0</v>
      </c>
      <c r="AC109" t="str">
        <f t="shared" si="50"/>
        <v/>
      </c>
      <c r="AD109" t="str">
        <f t="shared" si="51"/>
        <v/>
      </c>
      <c r="AE109" t="s">
        <v>23</v>
      </c>
      <c r="AF109" t="str">
        <f t="shared" si="41"/>
        <v xml:space="preserve">DateTime = new DateTime(2011, 6, 7), HighLow = HighLow.High, Reaction = </v>
      </c>
      <c r="AG109" s="2">
        <f t="shared" si="42"/>
        <v>81.099999999999994</v>
      </c>
      <c r="AH109" t="s">
        <v>24</v>
      </c>
      <c r="AI109" t="str">
        <f t="shared" si="43"/>
        <v>new ReactionMove {DateTime = new DateTime(2011, 6, 7), HighLow = HighLow.High, Reaction = 81.1m},</v>
      </c>
    </row>
    <row r="110" spans="1:35" hidden="1" x14ac:dyDescent="0.3">
      <c r="A110" s="1">
        <v>40702</v>
      </c>
      <c r="B110">
        <v>80.98</v>
      </c>
      <c r="C110">
        <v>81.2</v>
      </c>
      <c r="D110">
        <v>79.61</v>
      </c>
      <c r="E110">
        <v>79.959999999999994</v>
      </c>
      <c r="F110">
        <v>6613237</v>
      </c>
      <c r="H110" s="1">
        <f t="shared" si="44"/>
        <v>40701</v>
      </c>
      <c r="I110" s="1" t="str">
        <f t="shared" si="48"/>
        <v>down</v>
      </c>
      <c r="J110" t="str">
        <f>IF(C110&gt;VLOOKUP($H110,$A$2:$F110,3,FALSE),C110,"")</f>
        <v/>
      </c>
      <c r="K110">
        <f>IF(D110&lt;VLOOKUP($H110,$A$2:$F110,4,FALSE),D110,"")</f>
        <v>79.61</v>
      </c>
      <c r="M110">
        <f t="shared" si="52"/>
        <v>-1.0900000000000034</v>
      </c>
      <c r="N110" t="b">
        <f t="shared" si="45"/>
        <v>0</v>
      </c>
      <c r="O110" t="b">
        <f t="shared" si="53"/>
        <v>1</v>
      </c>
      <c r="P110" t="b">
        <f t="shared" si="54"/>
        <v>0</v>
      </c>
      <c r="Q110">
        <f t="shared" si="55"/>
        <v>-1.4899999999999949</v>
      </c>
      <c r="R110" t="b">
        <f t="shared" si="46"/>
        <v>0</v>
      </c>
      <c r="S110" t="b">
        <f t="shared" si="56"/>
        <v>1</v>
      </c>
      <c r="T110" t="b">
        <f t="shared" si="57"/>
        <v>0</v>
      </c>
      <c r="U110" t="b">
        <f t="shared" si="58"/>
        <v>0</v>
      </c>
      <c r="V110" t="b">
        <f t="shared" si="59"/>
        <v>1</v>
      </c>
      <c r="W110" t="b">
        <f t="shared" si="60"/>
        <v>0</v>
      </c>
      <c r="X110" t="b">
        <f t="shared" si="61"/>
        <v>0</v>
      </c>
      <c r="Y110">
        <f t="shared" si="62"/>
        <v>1</v>
      </c>
      <c r="AA110" t="b">
        <f t="shared" si="49"/>
        <v>0</v>
      </c>
      <c r="AB110" t="b">
        <f t="shared" si="40"/>
        <v>1</v>
      </c>
      <c r="AC110" t="str">
        <f t="shared" si="50"/>
        <v/>
      </c>
      <c r="AD110" t="b">
        <f t="shared" si="51"/>
        <v>1</v>
      </c>
      <c r="AE110" t="s">
        <v>23</v>
      </c>
      <c r="AF110" t="str">
        <f>"DateTime = new DateTime("&amp;YEAR(A110)&amp;", "&amp;MONTH(A110)&amp;", "&amp;DAY(A110)&amp;"), HighLow = HighLow.Low, Reaction = "</f>
        <v xml:space="preserve">DateTime = new DateTime(2011, 6, 8), HighLow = HighLow.Low, Reaction = </v>
      </c>
      <c r="AG110" s="2">
        <f t="shared" si="42"/>
        <v>79.61</v>
      </c>
      <c r="AH110" t="s">
        <v>24</v>
      </c>
      <c r="AI110" t="str">
        <f t="shared" si="43"/>
        <v>new ReactionMove {DateTime = new DateTime(2011, 6, 8), HighLow = HighLow.Low, Reaction = 79.61m},</v>
      </c>
    </row>
    <row r="111" spans="1:35" x14ac:dyDescent="0.3">
      <c r="A111" s="1">
        <v>40703</v>
      </c>
      <c r="B111">
        <v>81.23</v>
      </c>
      <c r="C111">
        <v>82.79</v>
      </c>
      <c r="D111">
        <v>80.87</v>
      </c>
      <c r="E111">
        <v>82</v>
      </c>
      <c r="F111">
        <v>6937509</v>
      </c>
      <c r="H111" s="1">
        <f t="shared" si="44"/>
        <v>40702</v>
      </c>
      <c r="I111" s="1" t="str">
        <f t="shared" si="48"/>
        <v>up</v>
      </c>
      <c r="J111">
        <f>IF(C111&gt;VLOOKUP($H111,$A$2:$F111,3,FALSE),C111,"")</f>
        <v>82.79</v>
      </c>
      <c r="K111" t="str">
        <f>IF(D111&lt;VLOOKUP($H111,$A$2:$F111,4,FALSE),D111,"")</f>
        <v/>
      </c>
      <c r="M111">
        <f t="shared" si="52"/>
        <v>1.5900000000000034</v>
      </c>
      <c r="N111" t="b">
        <f t="shared" si="45"/>
        <v>1</v>
      </c>
      <c r="O111" t="b">
        <f t="shared" si="53"/>
        <v>0</v>
      </c>
      <c r="P111" t="b">
        <f t="shared" si="54"/>
        <v>0</v>
      </c>
      <c r="Q111">
        <f t="shared" si="55"/>
        <v>1.2600000000000051</v>
      </c>
      <c r="R111" t="b">
        <f t="shared" si="46"/>
        <v>1</v>
      </c>
      <c r="S111" t="b">
        <f t="shared" si="56"/>
        <v>0</v>
      </c>
      <c r="T111" t="b">
        <f t="shared" si="57"/>
        <v>0</v>
      </c>
      <c r="U111" t="b">
        <f t="shared" si="58"/>
        <v>1</v>
      </c>
      <c r="V111" t="b">
        <f t="shared" si="59"/>
        <v>0</v>
      </c>
      <c r="W111" t="b">
        <f t="shared" si="60"/>
        <v>0</v>
      </c>
      <c r="X111" t="b">
        <f t="shared" si="61"/>
        <v>0</v>
      </c>
      <c r="Y111">
        <f t="shared" si="62"/>
        <v>1</v>
      </c>
      <c r="AA111" t="b">
        <f t="shared" si="49"/>
        <v>1</v>
      </c>
      <c r="AB111" t="b">
        <f t="shared" si="40"/>
        <v>0</v>
      </c>
      <c r="AC111" t="b">
        <f t="shared" si="50"/>
        <v>1</v>
      </c>
      <c r="AD111" t="str">
        <f t="shared" si="51"/>
        <v/>
      </c>
      <c r="AE111" t="s">
        <v>23</v>
      </c>
      <c r="AF111" t="str">
        <f t="shared" ref="AF111" si="65">"DateTime = new DateTime("&amp;YEAR(A111)&amp;", "&amp;MONTH(A111)&amp;", "&amp;DAY(A111)&amp;"), HighLow = HighLow.High, Reaction = "</f>
        <v xml:space="preserve">DateTime = new DateTime(2011, 6, 9), HighLow = HighLow.High, Reaction = </v>
      </c>
      <c r="AG111" s="2">
        <f>MAX(B111:E111)</f>
        <v>82.79</v>
      </c>
      <c r="AH111" t="s">
        <v>24</v>
      </c>
      <c r="AI111" t="str">
        <f t="shared" si="43"/>
        <v>new ReactionMove {DateTime = new DateTime(2011, 6, 9), HighLow = HighLow.High, Reaction = 82.79m},</v>
      </c>
    </row>
    <row r="112" spans="1:35" hidden="1" x14ac:dyDescent="0.3">
      <c r="A112" s="1">
        <v>40704</v>
      </c>
      <c r="B112">
        <v>81.78</v>
      </c>
      <c r="C112">
        <v>82.51</v>
      </c>
      <c r="D112">
        <v>80.75</v>
      </c>
      <c r="E112">
        <v>81.8</v>
      </c>
      <c r="F112">
        <v>6787134</v>
      </c>
      <c r="H112" s="1">
        <f t="shared" si="44"/>
        <v>40703</v>
      </c>
      <c r="I112" s="1" t="str">
        <f t="shared" si="48"/>
        <v>down</v>
      </c>
      <c r="J112" t="str">
        <f>IF(C112&gt;VLOOKUP($H112,$A$2:$F112,3,FALSE),C112,"")</f>
        <v/>
      </c>
      <c r="K112">
        <f>IF(D112&lt;VLOOKUP($H112,$A$2:$F112,4,FALSE),D112,"")</f>
        <v>80.75</v>
      </c>
      <c r="M112">
        <f t="shared" si="52"/>
        <v>-0.28000000000000114</v>
      </c>
      <c r="N112" t="b">
        <f t="shared" si="45"/>
        <v>0</v>
      </c>
      <c r="O112" t="b">
        <f t="shared" si="53"/>
        <v>1</v>
      </c>
      <c r="P112" t="b">
        <f t="shared" si="54"/>
        <v>0</v>
      </c>
      <c r="Q112">
        <f t="shared" si="55"/>
        <v>-0.12000000000000455</v>
      </c>
      <c r="R112" t="b">
        <f t="shared" si="46"/>
        <v>0</v>
      </c>
      <c r="S112" t="b">
        <f t="shared" si="56"/>
        <v>1</v>
      </c>
      <c r="T112" t="b">
        <f t="shared" si="57"/>
        <v>0</v>
      </c>
      <c r="U112" t="b">
        <f t="shared" si="58"/>
        <v>0</v>
      </c>
      <c r="V112" t="b">
        <f t="shared" si="59"/>
        <v>1</v>
      </c>
      <c r="W112" t="b">
        <f t="shared" si="60"/>
        <v>0</v>
      </c>
      <c r="X112" t="b">
        <f t="shared" si="61"/>
        <v>0</v>
      </c>
      <c r="Y112">
        <f t="shared" si="62"/>
        <v>1</v>
      </c>
      <c r="AA112" t="b">
        <f t="shared" si="49"/>
        <v>0</v>
      </c>
      <c r="AB112" t="b">
        <f t="shared" si="40"/>
        <v>0</v>
      </c>
      <c r="AC112" t="str">
        <f t="shared" si="50"/>
        <v/>
      </c>
      <c r="AD112" t="str">
        <f t="shared" si="51"/>
        <v/>
      </c>
      <c r="AE112" t="s">
        <v>23</v>
      </c>
      <c r="AF112" t="str">
        <f t="shared" si="41"/>
        <v xml:space="preserve">DateTime = new DateTime(2011, 6, 10), HighLow = HighLow.High, Reaction = </v>
      </c>
      <c r="AG112" s="2">
        <f t="shared" si="42"/>
        <v>80.75</v>
      </c>
      <c r="AH112" t="s">
        <v>24</v>
      </c>
      <c r="AI112" t="str">
        <f t="shared" si="43"/>
        <v>new ReactionMove {DateTime = new DateTime(2011, 6, 10), HighLow = HighLow.High, Reaction = 80.75m},</v>
      </c>
    </row>
    <row r="113" spans="1:35" hidden="1" x14ac:dyDescent="0.3">
      <c r="A113" s="1">
        <v>40707</v>
      </c>
      <c r="B113">
        <v>81.67</v>
      </c>
      <c r="C113">
        <v>82.14</v>
      </c>
      <c r="D113">
        <v>79.77</v>
      </c>
      <c r="E113">
        <v>80.2</v>
      </c>
      <c r="F113">
        <v>4821502</v>
      </c>
      <c r="H113" s="1">
        <f t="shared" si="44"/>
        <v>40704</v>
      </c>
      <c r="I113" s="1" t="str">
        <f t="shared" si="48"/>
        <v>down</v>
      </c>
      <c r="J113" t="str">
        <f>IF(C113&gt;VLOOKUP($H113,$A$2:$F113,3,FALSE),C113,"")</f>
        <v/>
      </c>
      <c r="K113">
        <f>IF(D113&lt;VLOOKUP($H113,$A$2:$F113,4,FALSE),D113,"")</f>
        <v>79.77</v>
      </c>
      <c r="M113">
        <f t="shared" si="52"/>
        <v>-0.37000000000000455</v>
      </c>
      <c r="N113" t="b">
        <f t="shared" si="45"/>
        <v>0</v>
      </c>
      <c r="O113" t="b">
        <f t="shared" si="53"/>
        <v>1</v>
      </c>
      <c r="P113" t="b">
        <f t="shared" si="54"/>
        <v>0</v>
      </c>
      <c r="Q113">
        <f t="shared" si="55"/>
        <v>-0.98000000000000398</v>
      </c>
      <c r="R113" t="b">
        <f t="shared" si="46"/>
        <v>0</v>
      </c>
      <c r="S113" t="b">
        <f t="shared" si="56"/>
        <v>1</v>
      </c>
      <c r="T113" t="b">
        <f t="shared" si="57"/>
        <v>0</v>
      </c>
      <c r="U113" t="b">
        <f t="shared" si="58"/>
        <v>0</v>
      </c>
      <c r="V113" t="b">
        <f t="shared" si="59"/>
        <v>1</v>
      </c>
      <c r="W113" t="b">
        <f t="shared" si="60"/>
        <v>0</v>
      </c>
      <c r="X113" t="b">
        <f t="shared" si="61"/>
        <v>0</v>
      </c>
      <c r="Y113">
        <f t="shared" si="62"/>
        <v>1</v>
      </c>
      <c r="AA113" t="b">
        <f t="shared" si="49"/>
        <v>0</v>
      </c>
      <c r="AB113" t="b">
        <f t="shared" si="40"/>
        <v>1</v>
      </c>
      <c r="AC113" t="str">
        <f t="shared" si="50"/>
        <v/>
      </c>
      <c r="AD113" t="b">
        <f t="shared" si="51"/>
        <v>1</v>
      </c>
      <c r="AE113" t="s">
        <v>23</v>
      </c>
      <c r="AF113" t="str">
        <f>"DateTime = new DateTime("&amp;YEAR(A113)&amp;", "&amp;MONTH(A113)&amp;", "&amp;DAY(A113)&amp;"), HighLow = HighLow.Low, Reaction = "</f>
        <v xml:space="preserve">DateTime = new DateTime(2011, 6, 13), HighLow = HighLow.Low, Reaction = </v>
      </c>
      <c r="AG113" s="2">
        <f t="shared" si="42"/>
        <v>79.77</v>
      </c>
      <c r="AH113" t="s">
        <v>24</v>
      </c>
      <c r="AI113" t="str">
        <f t="shared" si="43"/>
        <v>new ReactionMove {DateTime = new DateTime(2011, 6, 13), HighLow = HighLow.Low, Reaction = 79.77m},</v>
      </c>
    </row>
    <row r="114" spans="1:35" x14ac:dyDescent="0.3">
      <c r="A114" s="1">
        <v>40708</v>
      </c>
      <c r="B114">
        <v>81.55</v>
      </c>
      <c r="C114">
        <v>82.66</v>
      </c>
      <c r="D114">
        <v>80.900000000000006</v>
      </c>
      <c r="E114">
        <v>82</v>
      </c>
      <c r="F114">
        <v>4484874</v>
      </c>
      <c r="H114" s="1">
        <f t="shared" si="44"/>
        <v>40707</v>
      </c>
      <c r="I114" s="1" t="str">
        <f t="shared" si="48"/>
        <v>up</v>
      </c>
      <c r="J114">
        <f>IF(C114&gt;VLOOKUP($H114,$A$2:$F114,3,FALSE),C114,"")</f>
        <v>82.66</v>
      </c>
      <c r="K114" t="str">
        <f>IF(D114&lt;VLOOKUP($H114,$A$2:$F114,4,FALSE),D114,"")</f>
        <v/>
      </c>
      <c r="M114">
        <f t="shared" si="52"/>
        <v>0.51999999999999602</v>
      </c>
      <c r="N114" t="b">
        <f t="shared" si="45"/>
        <v>1</v>
      </c>
      <c r="O114" t="b">
        <f t="shared" si="53"/>
        <v>0</v>
      </c>
      <c r="P114" t="b">
        <f t="shared" si="54"/>
        <v>0</v>
      </c>
      <c r="Q114">
        <f t="shared" si="55"/>
        <v>1.1300000000000097</v>
      </c>
      <c r="R114" t="b">
        <f t="shared" si="46"/>
        <v>1</v>
      </c>
      <c r="S114" t="b">
        <f t="shared" si="56"/>
        <v>0</v>
      </c>
      <c r="T114" t="b">
        <f t="shared" si="57"/>
        <v>0</v>
      </c>
      <c r="U114" t="b">
        <f t="shared" si="58"/>
        <v>1</v>
      </c>
      <c r="V114" t="b">
        <f t="shared" si="59"/>
        <v>0</v>
      </c>
      <c r="W114" t="b">
        <f t="shared" si="60"/>
        <v>0</v>
      </c>
      <c r="X114" t="b">
        <f t="shared" si="61"/>
        <v>0</v>
      </c>
      <c r="Y114">
        <f t="shared" si="62"/>
        <v>1</v>
      </c>
      <c r="AA114" t="b">
        <f t="shared" si="49"/>
        <v>1</v>
      </c>
      <c r="AB114" t="b">
        <f t="shared" si="40"/>
        <v>0</v>
      </c>
      <c r="AC114" t="b">
        <f t="shared" si="50"/>
        <v>1</v>
      </c>
      <c r="AD114" t="str">
        <f t="shared" si="51"/>
        <v/>
      </c>
      <c r="AE114" t="s">
        <v>23</v>
      </c>
      <c r="AF114" t="str">
        <f t="shared" ref="AF114" si="66">"DateTime = new DateTime("&amp;YEAR(A114)&amp;", "&amp;MONTH(A114)&amp;", "&amp;DAY(A114)&amp;"), HighLow = HighLow.High, Reaction = "</f>
        <v xml:space="preserve">DateTime = new DateTime(2011, 6, 14), HighLow = HighLow.High, Reaction = </v>
      </c>
      <c r="AG114" s="2">
        <f>MAX(B114:E114)</f>
        <v>82.66</v>
      </c>
      <c r="AH114" t="s">
        <v>24</v>
      </c>
      <c r="AI114" t="str">
        <f t="shared" si="43"/>
        <v>new ReactionMove {DateTime = new DateTime(2011, 6, 14), HighLow = HighLow.High, Reaction = 82.66m},</v>
      </c>
    </row>
    <row r="115" spans="1:35" hidden="1" x14ac:dyDescent="0.3">
      <c r="A115" s="1">
        <v>40709</v>
      </c>
      <c r="B115">
        <v>81.36</v>
      </c>
      <c r="C115">
        <v>82.18</v>
      </c>
      <c r="D115">
        <v>80.09</v>
      </c>
      <c r="E115">
        <v>80.209999999999994</v>
      </c>
      <c r="F115">
        <v>4538246</v>
      </c>
      <c r="H115" s="1">
        <f t="shared" si="44"/>
        <v>40708</v>
      </c>
      <c r="I115" s="1" t="str">
        <f t="shared" si="48"/>
        <v>down</v>
      </c>
      <c r="J115" t="str">
        <f>IF(C115&gt;VLOOKUP($H115,$A$2:$F115,3,FALSE),C115,"")</f>
        <v/>
      </c>
      <c r="K115">
        <f>IF(D115&lt;VLOOKUP($H115,$A$2:$F115,4,FALSE),D115,"")</f>
        <v>80.09</v>
      </c>
      <c r="M115">
        <f t="shared" si="52"/>
        <v>-0.47999999999998977</v>
      </c>
      <c r="N115" t="b">
        <f t="shared" si="45"/>
        <v>0</v>
      </c>
      <c r="O115" t="b">
        <f t="shared" si="53"/>
        <v>1</v>
      </c>
      <c r="P115" t="b">
        <f t="shared" si="54"/>
        <v>0</v>
      </c>
      <c r="Q115">
        <f t="shared" si="55"/>
        <v>-0.81000000000000227</v>
      </c>
      <c r="R115" t="b">
        <f t="shared" si="46"/>
        <v>0</v>
      </c>
      <c r="S115" t="b">
        <f t="shared" si="56"/>
        <v>1</v>
      </c>
      <c r="T115" t="b">
        <f t="shared" si="57"/>
        <v>0</v>
      </c>
      <c r="U115" t="b">
        <f t="shared" si="58"/>
        <v>0</v>
      </c>
      <c r="V115" t="b">
        <f t="shared" si="59"/>
        <v>1</v>
      </c>
      <c r="W115" t="b">
        <f t="shared" si="60"/>
        <v>0</v>
      </c>
      <c r="X115" t="b">
        <f t="shared" si="61"/>
        <v>0</v>
      </c>
      <c r="Y115">
        <f t="shared" si="62"/>
        <v>1</v>
      </c>
      <c r="AA115" t="b">
        <f t="shared" si="49"/>
        <v>0</v>
      </c>
      <c r="AB115" t="b">
        <f t="shared" si="40"/>
        <v>0</v>
      </c>
      <c r="AC115" t="str">
        <f t="shared" si="50"/>
        <v/>
      </c>
      <c r="AD115" t="str">
        <f t="shared" si="51"/>
        <v/>
      </c>
      <c r="AE115" t="s">
        <v>23</v>
      </c>
      <c r="AF115" t="str">
        <f t="shared" si="41"/>
        <v xml:space="preserve">DateTime = new DateTime(2011, 6, 15), HighLow = HighLow.High, Reaction = </v>
      </c>
      <c r="AG115" s="2">
        <f t="shared" si="42"/>
        <v>80.09</v>
      </c>
      <c r="AH115" t="s">
        <v>24</v>
      </c>
      <c r="AI115" t="str">
        <f t="shared" si="43"/>
        <v>new ReactionMove {DateTime = new DateTime(2011, 6, 15), HighLow = HighLow.High, Reaction = 80.09m},</v>
      </c>
    </row>
    <row r="116" spans="1:35" hidden="1" x14ac:dyDescent="0.3">
      <c r="A116" s="1">
        <v>40710</v>
      </c>
      <c r="B116">
        <v>80.099999999999994</v>
      </c>
      <c r="C116">
        <v>80.84</v>
      </c>
      <c r="D116">
        <v>78.23</v>
      </c>
      <c r="E116">
        <v>79.27</v>
      </c>
      <c r="F116">
        <v>5510531</v>
      </c>
      <c r="H116" s="1">
        <f t="shared" si="44"/>
        <v>40709</v>
      </c>
      <c r="I116" s="1" t="str">
        <f t="shared" si="48"/>
        <v>down</v>
      </c>
      <c r="J116" t="str">
        <f>IF(C116&gt;VLOOKUP($H116,$A$2:$F116,3,FALSE),C116,"")</f>
        <v/>
      </c>
      <c r="K116">
        <f>IF(D116&lt;VLOOKUP($H116,$A$2:$F116,4,FALSE),D116,"")</f>
        <v>78.23</v>
      </c>
      <c r="M116">
        <f t="shared" si="52"/>
        <v>-1.3400000000000034</v>
      </c>
      <c r="N116" t="b">
        <f t="shared" si="45"/>
        <v>0</v>
      </c>
      <c r="O116" t="b">
        <f t="shared" si="53"/>
        <v>1</v>
      </c>
      <c r="P116" t="b">
        <f t="shared" si="54"/>
        <v>0</v>
      </c>
      <c r="Q116">
        <f t="shared" si="55"/>
        <v>-1.8599999999999994</v>
      </c>
      <c r="R116" t="b">
        <f t="shared" si="46"/>
        <v>0</v>
      </c>
      <c r="S116" t="b">
        <f t="shared" si="56"/>
        <v>1</v>
      </c>
      <c r="T116" t="b">
        <f t="shared" si="57"/>
        <v>0</v>
      </c>
      <c r="U116" t="b">
        <f t="shared" si="58"/>
        <v>0</v>
      </c>
      <c r="V116" t="b">
        <f t="shared" si="59"/>
        <v>1</v>
      </c>
      <c r="W116" t="b">
        <f t="shared" si="60"/>
        <v>0</v>
      </c>
      <c r="X116" t="b">
        <f t="shared" si="61"/>
        <v>0</v>
      </c>
      <c r="Y116">
        <f t="shared" si="62"/>
        <v>1</v>
      </c>
      <c r="AA116" t="b">
        <f t="shared" si="49"/>
        <v>0</v>
      </c>
      <c r="AB116" t="b">
        <f t="shared" si="40"/>
        <v>1</v>
      </c>
      <c r="AC116" t="str">
        <f t="shared" si="50"/>
        <v/>
      </c>
      <c r="AD116" t="b">
        <f t="shared" si="51"/>
        <v>1</v>
      </c>
      <c r="AE116" t="s">
        <v>23</v>
      </c>
      <c r="AF116" t="str">
        <f>"DateTime = new DateTime("&amp;YEAR(A116)&amp;", "&amp;MONTH(A116)&amp;", "&amp;DAY(A116)&amp;"), HighLow = HighLow.Low, Reaction = "</f>
        <v xml:space="preserve">DateTime = new DateTime(2011, 6, 16), HighLow = HighLow.Low, Reaction = </v>
      </c>
      <c r="AG116" s="2">
        <f t="shared" si="42"/>
        <v>78.23</v>
      </c>
      <c r="AH116" t="s">
        <v>24</v>
      </c>
      <c r="AI116" t="str">
        <f t="shared" si="43"/>
        <v>new ReactionMove {DateTime = new DateTime(2011, 6, 16), HighLow = HighLow.Low, Reaction = 78.23m},</v>
      </c>
    </row>
    <row r="117" spans="1:35" hidden="1" x14ac:dyDescent="0.3">
      <c r="A117" s="1">
        <v>40711</v>
      </c>
      <c r="B117">
        <v>80.48</v>
      </c>
      <c r="C117">
        <v>80.53</v>
      </c>
      <c r="D117">
        <v>78.3</v>
      </c>
      <c r="E117">
        <v>78.53</v>
      </c>
      <c r="F117">
        <v>5972507</v>
      </c>
      <c r="H117" s="1">
        <f t="shared" si="44"/>
        <v>40710</v>
      </c>
      <c r="I117" s="1" t="str">
        <f t="shared" si="48"/>
        <v>down</v>
      </c>
      <c r="J117" t="str">
        <f>IF(C117&gt;VLOOKUP($H117,$A$2:$F117,3,FALSE),C117,"")</f>
        <v/>
      </c>
      <c r="K117" t="str">
        <f>IF(D117&lt;VLOOKUP($H117,$A$2:$F117,4,FALSE),D117,"")</f>
        <v/>
      </c>
      <c r="M117">
        <f t="shared" si="52"/>
        <v>-0.31000000000000227</v>
      </c>
      <c r="N117" t="b">
        <f t="shared" si="45"/>
        <v>0</v>
      </c>
      <c r="O117" t="b">
        <f t="shared" si="53"/>
        <v>1</v>
      </c>
      <c r="P117" t="b">
        <f t="shared" si="54"/>
        <v>0</v>
      </c>
      <c r="Q117">
        <f t="shared" si="55"/>
        <v>6.9999999999993179E-2</v>
      </c>
      <c r="R117" t="b">
        <f t="shared" si="46"/>
        <v>1</v>
      </c>
      <c r="S117" t="b">
        <f t="shared" si="56"/>
        <v>0</v>
      </c>
      <c r="T117" t="b">
        <f t="shared" si="57"/>
        <v>0</v>
      </c>
      <c r="U117" t="b">
        <f t="shared" si="58"/>
        <v>0</v>
      </c>
      <c r="V117" t="b">
        <f t="shared" si="59"/>
        <v>0</v>
      </c>
      <c r="W117" t="b">
        <f t="shared" si="60"/>
        <v>1</v>
      </c>
      <c r="X117" t="b">
        <f t="shared" si="61"/>
        <v>0</v>
      </c>
      <c r="Y117">
        <f t="shared" si="62"/>
        <v>1</v>
      </c>
      <c r="AA117" t="b">
        <f t="shared" si="49"/>
        <v>0</v>
      </c>
      <c r="AB117" t="b">
        <f t="shared" si="40"/>
        <v>0</v>
      </c>
      <c r="AC117" t="str">
        <f t="shared" si="50"/>
        <v/>
      </c>
      <c r="AD117" t="str">
        <f t="shared" si="51"/>
        <v/>
      </c>
      <c r="AE117" t="s">
        <v>23</v>
      </c>
      <c r="AF117" t="str">
        <f t="shared" si="41"/>
        <v xml:space="preserve">DateTime = new DateTime(2011, 6, 17), HighLow = HighLow.High, Reaction = </v>
      </c>
      <c r="AG117" s="2">
        <f t="shared" si="42"/>
        <v>78.3</v>
      </c>
      <c r="AH117" t="s">
        <v>24</v>
      </c>
      <c r="AI117" t="str">
        <f t="shared" si="43"/>
        <v>new ReactionMove {DateTime = new DateTime(2011, 6, 17), HighLow = HighLow.High, Reaction = 78.3m},</v>
      </c>
    </row>
    <row r="118" spans="1:35" hidden="1" x14ac:dyDescent="0.3">
      <c r="A118" s="1">
        <v>40714</v>
      </c>
      <c r="B118">
        <v>78.28</v>
      </c>
      <c r="C118">
        <v>80.09</v>
      </c>
      <c r="D118">
        <v>77.81</v>
      </c>
      <c r="E118">
        <v>80.06</v>
      </c>
      <c r="F118">
        <v>4329004</v>
      </c>
      <c r="H118" s="1">
        <f t="shared" si="44"/>
        <v>40710</v>
      </c>
      <c r="I118" s="1" t="str">
        <f t="shared" si="48"/>
        <v>down</v>
      </c>
      <c r="J118" t="str">
        <f>IF(C118&gt;VLOOKUP($H118,$A$2:$F118,3,FALSE),C118,"")</f>
        <v/>
      </c>
      <c r="K118">
        <f>IF(D118&lt;VLOOKUP($H118,$A$2:$F118,4,FALSE),D118,"")</f>
        <v>77.81</v>
      </c>
      <c r="M118">
        <f t="shared" si="52"/>
        <v>-0.43999999999999773</v>
      </c>
      <c r="N118" t="b">
        <f t="shared" si="45"/>
        <v>0</v>
      </c>
      <c r="O118" t="b">
        <f t="shared" si="53"/>
        <v>1</v>
      </c>
      <c r="P118" t="b">
        <f t="shared" si="54"/>
        <v>0</v>
      </c>
      <c r="Q118">
        <f t="shared" si="55"/>
        <v>-0.48999999999999488</v>
      </c>
      <c r="R118" t="b">
        <f t="shared" si="46"/>
        <v>0</v>
      </c>
      <c r="S118" t="b">
        <f t="shared" si="56"/>
        <v>1</v>
      </c>
      <c r="T118" t="b">
        <f t="shared" si="57"/>
        <v>0</v>
      </c>
      <c r="U118" t="b">
        <f t="shared" si="58"/>
        <v>0</v>
      </c>
      <c r="V118" t="b">
        <f t="shared" si="59"/>
        <v>1</v>
      </c>
      <c r="W118" t="b">
        <f t="shared" si="60"/>
        <v>0</v>
      </c>
      <c r="X118" t="b">
        <f t="shared" si="61"/>
        <v>0</v>
      </c>
      <c r="Y118">
        <f t="shared" si="62"/>
        <v>1</v>
      </c>
      <c r="AA118" t="b">
        <f t="shared" si="49"/>
        <v>0</v>
      </c>
      <c r="AB118" t="b">
        <f t="shared" si="40"/>
        <v>1</v>
      </c>
      <c r="AC118" t="str">
        <f t="shared" si="50"/>
        <v/>
      </c>
      <c r="AD118" t="b">
        <f t="shared" si="51"/>
        <v>1</v>
      </c>
      <c r="AE118" t="s">
        <v>23</v>
      </c>
      <c r="AF118" t="str">
        <f>"DateTime = new DateTime("&amp;YEAR(A118)&amp;", "&amp;MONTH(A118)&amp;", "&amp;DAY(A118)&amp;"), HighLow = HighLow.Low, Reaction = "</f>
        <v xml:space="preserve">DateTime = new DateTime(2011, 6, 20), HighLow = HighLow.Low, Reaction = </v>
      </c>
      <c r="AG118" s="2">
        <f t="shared" si="42"/>
        <v>77.81</v>
      </c>
      <c r="AH118" t="s">
        <v>24</v>
      </c>
      <c r="AI118" t="str">
        <f t="shared" si="43"/>
        <v>new ReactionMove {DateTime = new DateTime(2011, 6, 20), HighLow = HighLow.Low, Reaction = 77.81m},</v>
      </c>
    </row>
    <row r="119" spans="1:35" hidden="1" x14ac:dyDescent="0.3">
      <c r="A119" s="1">
        <v>40715</v>
      </c>
      <c r="B119">
        <v>80.69</v>
      </c>
      <c r="C119">
        <v>82.44</v>
      </c>
      <c r="D119">
        <v>80.3</v>
      </c>
      <c r="E119">
        <v>82.13</v>
      </c>
      <c r="F119">
        <v>4299825</v>
      </c>
      <c r="H119" s="1">
        <f t="shared" si="44"/>
        <v>40714</v>
      </c>
      <c r="I119" s="1" t="str">
        <f t="shared" si="48"/>
        <v>up</v>
      </c>
      <c r="J119">
        <f>IF(C119&gt;VLOOKUP($H119,$A$2:$F119,3,FALSE),C119,"")</f>
        <v>82.44</v>
      </c>
      <c r="K119" t="str">
        <f>IF(D119&lt;VLOOKUP($H119,$A$2:$F119,4,FALSE),D119,"")</f>
        <v/>
      </c>
      <c r="M119">
        <f t="shared" si="52"/>
        <v>2.3499999999999943</v>
      </c>
      <c r="N119" t="b">
        <f t="shared" si="45"/>
        <v>1</v>
      </c>
      <c r="O119" t="b">
        <f t="shared" si="53"/>
        <v>0</v>
      </c>
      <c r="P119" t="b">
        <f t="shared" si="54"/>
        <v>0</v>
      </c>
      <c r="Q119">
        <f t="shared" si="55"/>
        <v>2.4899999999999949</v>
      </c>
      <c r="R119" t="b">
        <f t="shared" si="46"/>
        <v>1</v>
      </c>
      <c r="S119" t="b">
        <f t="shared" si="56"/>
        <v>0</v>
      </c>
      <c r="T119" t="b">
        <f t="shared" si="57"/>
        <v>0</v>
      </c>
      <c r="U119" t="b">
        <f t="shared" si="58"/>
        <v>1</v>
      </c>
      <c r="V119" t="b">
        <f t="shared" si="59"/>
        <v>0</v>
      </c>
      <c r="W119" t="b">
        <f t="shared" si="60"/>
        <v>0</v>
      </c>
      <c r="X119" t="b">
        <f t="shared" si="61"/>
        <v>0</v>
      </c>
      <c r="Y119">
        <f t="shared" si="62"/>
        <v>1</v>
      </c>
      <c r="AA119" t="b">
        <f t="shared" si="49"/>
        <v>0</v>
      </c>
      <c r="AB119" t="b">
        <f t="shared" si="40"/>
        <v>0</v>
      </c>
      <c r="AC119" t="str">
        <f t="shared" si="50"/>
        <v/>
      </c>
      <c r="AD119" t="str">
        <f t="shared" si="51"/>
        <v/>
      </c>
      <c r="AE119" t="s">
        <v>23</v>
      </c>
      <c r="AF119" t="str">
        <f t="shared" si="41"/>
        <v xml:space="preserve">DateTime = new DateTime(2011, 6, 21), HighLow = HighLow.High, Reaction = </v>
      </c>
      <c r="AG119" s="2">
        <f t="shared" si="42"/>
        <v>80.3</v>
      </c>
      <c r="AH119" t="s">
        <v>24</v>
      </c>
      <c r="AI119" t="str">
        <f t="shared" si="43"/>
        <v>new ReactionMove {DateTime = new DateTime(2011, 6, 21), HighLow = HighLow.High, Reaction = 80.3m},</v>
      </c>
    </row>
    <row r="120" spans="1:35" x14ac:dyDescent="0.3">
      <c r="A120" s="1">
        <v>40716</v>
      </c>
      <c r="B120">
        <v>82.19</v>
      </c>
      <c r="C120">
        <v>83</v>
      </c>
      <c r="D120">
        <v>81.5</v>
      </c>
      <c r="E120">
        <v>81.569999999999993</v>
      </c>
      <c r="F120">
        <v>4885633</v>
      </c>
      <c r="H120" s="1">
        <f t="shared" si="44"/>
        <v>40715</v>
      </c>
      <c r="I120" s="1" t="str">
        <f t="shared" si="48"/>
        <v>up</v>
      </c>
      <c r="J120">
        <f>IF(C120&gt;VLOOKUP($H120,$A$2:$F120,3,FALSE),C120,"")</f>
        <v>83</v>
      </c>
      <c r="K120" t="str">
        <f>IF(D120&lt;VLOOKUP($H120,$A$2:$F120,4,FALSE),D120,"")</f>
        <v/>
      </c>
      <c r="M120">
        <f t="shared" si="52"/>
        <v>0.56000000000000227</v>
      </c>
      <c r="N120" t="b">
        <f t="shared" si="45"/>
        <v>1</v>
      </c>
      <c r="O120" t="b">
        <f t="shared" si="53"/>
        <v>0</v>
      </c>
      <c r="P120" t="b">
        <f t="shared" si="54"/>
        <v>0</v>
      </c>
      <c r="Q120">
        <f t="shared" si="55"/>
        <v>1.2000000000000028</v>
      </c>
      <c r="R120" t="b">
        <f t="shared" si="46"/>
        <v>1</v>
      </c>
      <c r="S120" t="b">
        <f t="shared" si="56"/>
        <v>0</v>
      </c>
      <c r="T120" t="b">
        <f t="shared" si="57"/>
        <v>0</v>
      </c>
      <c r="U120" t="b">
        <f t="shared" si="58"/>
        <v>1</v>
      </c>
      <c r="V120" t="b">
        <f t="shared" si="59"/>
        <v>0</v>
      </c>
      <c r="W120" t="b">
        <f t="shared" si="60"/>
        <v>0</v>
      </c>
      <c r="X120" t="b">
        <f t="shared" si="61"/>
        <v>0</v>
      </c>
      <c r="Y120">
        <f t="shared" si="62"/>
        <v>1</v>
      </c>
      <c r="AA120" t="b">
        <f t="shared" si="49"/>
        <v>1</v>
      </c>
      <c r="AB120" t="b">
        <f t="shared" si="40"/>
        <v>0</v>
      </c>
      <c r="AC120" t="b">
        <f t="shared" si="50"/>
        <v>1</v>
      </c>
      <c r="AD120" t="str">
        <f t="shared" si="51"/>
        <v/>
      </c>
      <c r="AE120" t="s">
        <v>23</v>
      </c>
      <c r="AF120" t="str">
        <f t="shared" si="41"/>
        <v xml:space="preserve">DateTime = new DateTime(2011, 6, 22), HighLow = HighLow.High, Reaction = </v>
      </c>
      <c r="AG120" s="2">
        <f>MAX(B120:E120)</f>
        <v>83</v>
      </c>
      <c r="AH120" t="s">
        <v>24</v>
      </c>
      <c r="AI120" t="str">
        <f t="shared" si="43"/>
        <v>new ReactionMove {DateTime = new DateTime(2011, 6, 22), HighLow = HighLow.High, Reaction = 83m},</v>
      </c>
    </row>
    <row r="121" spans="1:35" hidden="1" x14ac:dyDescent="0.3">
      <c r="A121" s="1">
        <v>40717</v>
      </c>
      <c r="B121">
        <v>79.849999999999994</v>
      </c>
      <c r="C121">
        <v>81.84</v>
      </c>
      <c r="D121">
        <v>78.8</v>
      </c>
      <c r="E121">
        <v>81.73</v>
      </c>
      <c r="F121">
        <v>5785469</v>
      </c>
      <c r="H121" s="1">
        <f t="shared" si="44"/>
        <v>40716</v>
      </c>
      <c r="I121" s="1" t="str">
        <f t="shared" si="48"/>
        <v>down</v>
      </c>
      <c r="J121" t="str">
        <f>IF(C121&gt;VLOOKUP($H121,$A$2:$F121,3,FALSE),C121,"")</f>
        <v/>
      </c>
      <c r="K121">
        <f>IF(D121&lt;VLOOKUP($H121,$A$2:$F121,4,FALSE),D121,"")</f>
        <v>78.8</v>
      </c>
      <c r="M121">
        <f t="shared" si="52"/>
        <v>-1.1599999999999966</v>
      </c>
      <c r="N121" t="b">
        <f t="shared" si="45"/>
        <v>0</v>
      </c>
      <c r="O121" t="b">
        <f t="shared" si="53"/>
        <v>1</v>
      </c>
      <c r="P121" t="b">
        <f t="shared" si="54"/>
        <v>0</v>
      </c>
      <c r="Q121">
        <f t="shared" si="55"/>
        <v>-2.7000000000000028</v>
      </c>
      <c r="R121" t="b">
        <f t="shared" si="46"/>
        <v>0</v>
      </c>
      <c r="S121" t="b">
        <f t="shared" si="56"/>
        <v>1</v>
      </c>
      <c r="T121" t="b">
        <f t="shared" si="57"/>
        <v>0</v>
      </c>
      <c r="U121" t="b">
        <f t="shared" si="58"/>
        <v>0</v>
      </c>
      <c r="V121" t="b">
        <f t="shared" si="59"/>
        <v>1</v>
      </c>
      <c r="W121" t="b">
        <f t="shared" si="60"/>
        <v>0</v>
      </c>
      <c r="X121" t="b">
        <f t="shared" si="61"/>
        <v>0</v>
      </c>
      <c r="Y121">
        <f t="shared" si="62"/>
        <v>1</v>
      </c>
      <c r="AA121" t="b">
        <f t="shared" si="49"/>
        <v>0</v>
      </c>
      <c r="AB121" t="b">
        <f t="shared" si="40"/>
        <v>1</v>
      </c>
      <c r="AC121" t="str">
        <f t="shared" si="50"/>
        <v/>
      </c>
      <c r="AD121" t="b">
        <f t="shared" si="51"/>
        <v>1</v>
      </c>
      <c r="AE121" t="s">
        <v>23</v>
      </c>
      <c r="AF121" t="str">
        <f>"DateTime = new DateTime("&amp;YEAR(A121)&amp;", "&amp;MONTH(A121)&amp;", "&amp;DAY(A121)&amp;"), HighLow = HighLow.Low, Reaction = "</f>
        <v xml:space="preserve">DateTime = new DateTime(2011, 6, 23), HighLow = HighLow.Low, Reaction = </v>
      </c>
      <c r="AG121" s="2">
        <f t="shared" si="42"/>
        <v>78.8</v>
      </c>
      <c r="AH121" t="s">
        <v>24</v>
      </c>
      <c r="AI121" t="str">
        <f t="shared" si="43"/>
        <v>new ReactionMove {DateTime = new DateTime(2011, 6, 23), HighLow = HighLow.Low, Reaction = 78.8m},</v>
      </c>
    </row>
    <row r="122" spans="1:35" hidden="1" x14ac:dyDescent="0.3">
      <c r="A122" s="1">
        <v>40718</v>
      </c>
      <c r="B122">
        <v>81.66</v>
      </c>
      <c r="C122">
        <v>81.7</v>
      </c>
      <c r="D122">
        <v>79.78</v>
      </c>
      <c r="E122">
        <v>79.98</v>
      </c>
      <c r="F122">
        <v>4672971</v>
      </c>
      <c r="H122" s="1">
        <f t="shared" si="44"/>
        <v>40717</v>
      </c>
      <c r="I122" s="1" t="str">
        <f t="shared" si="48"/>
        <v>down</v>
      </c>
      <c r="J122" t="str">
        <f>IF(C122&gt;VLOOKUP($H122,$A$2:$F122,3,FALSE),C122,"")</f>
        <v/>
      </c>
      <c r="K122" t="str">
        <f>IF(D122&lt;VLOOKUP($H122,$A$2:$F122,4,FALSE),D122,"")</f>
        <v/>
      </c>
      <c r="M122">
        <f t="shared" si="52"/>
        <v>-0.14000000000000057</v>
      </c>
      <c r="N122" t="b">
        <f t="shared" si="45"/>
        <v>0</v>
      </c>
      <c r="O122" t="b">
        <f t="shared" si="53"/>
        <v>1</v>
      </c>
      <c r="P122" t="b">
        <f t="shared" si="54"/>
        <v>0</v>
      </c>
      <c r="Q122">
        <f t="shared" si="55"/>
        <v>0.98000000000000398</v>
      </c>
      <c r="R122" t="b">
        <f t="shared" si="46"/>
        <v>1</v>
      </c>
      <c r="S122" t="b">
        <f t="shared" si="56"/>
        <v>0</v>
      </c>
      <c r="T122" t="b">
        <f t="shared" si="57"/>
        <v>0</v>
      </c>
      <c r="U122" t="b">
        <f t="shared" si="58"/>
        <v>0</v>
      </c>
      <c r="V122" t="b">
        <f t="shared" si="59"/>
        <v>0</v>
      </c>
      <c r="W122" t="b">
        <f t="shared" si="60"/>
        <v>1</v>
      </c>
      <c r="X122" t="b">
        <f t="shared" si="61"/>
        <v>0</v>
      </c>
      <c r="Y122">
        <f t="shared" si="62"/>
        <v>1</v>
      </c>
      <c r="AA122" t="b">
        <f t="shared" si="49"/>
        <v>0</v>
      </c>
      <c r="AB122" t="b">
        <f t="shared" si="40"/>
        <v>0</v>
      </c>
      <c r="AC122" t="str">
        <f t="shared" si="50"/>
        <v/>
      </c>
      <c r="AD122" t="str">
        <f t="shared" si="51"/>
        <v/>
      </c>
      <c r="AE122" t="s">
        <v>23</v>
      </c>
      <c r="AF122" t="str">
        <f t="shared" si="41"/>
        <v xml:space="preserve">DateTime = new DateTime(2011, 6, 24), HighLow = HighLow.High, Reaction = </v>
      </c>
      <c r="AG122" s="2">
        <f t="shared" si="42"/>
        <v>79.78</v>
      </c>
      <c r="AH122" t="s">
        <v>24</v>
      </c>
      <c r="AI122" t="str">
        <f t="shared" si="43"/>
        <v>new ReactionMove {DateTime = new DateTime(2011, 6, 24), HighLow = HighLow.High, Reaction = 79.78m},</v>
      </c>
    </row>
    <row r="123" spans="1:35" hidden="1" x14ac:dyDescent="0.3">
      <c r="A123" s="1">
        <v>40721</v>
      </c>
      <c r="B123">
        <v>80.150000000000006</v>
      </c>
      <c r="C123">
        <v>81.06</v>
      </c>
      <c r="D123">
        <v>79.959999999999994</v>
      </c>
      <c r="E123">
        <v>80.69</v>
      </c>
      <c r="F123">
        <v>3177440</v>
      </c>
      <c r="H123" s="1">
        <f t="shared" si="44"/>
        <v>40717</v>
      </c>
      <c r="I123" s="1" t="str">
        <f t="shared" si="48"/>
        <v>down</v>
      </c>
      <c r="J123" t="str">
        <f>IF(C123&gt;VLOOKUP($H123,$A$2:$F123,3,FALSE),C123,"")</f>
        <v/>
      </c>
      <c r="K123" t="str">
        <f>IF(D123&lt;VLOOKUP($H123,$A$2:$F123,4,FALSE),D123,"")</f>
        <v/>
      </c>
      <c r="M123">
        <f t="shared" si="52"/>
        <v>-0.64000000000000057</v>
      </c>
      <c r="N123" t="b">
        <f t="shared" si="45"/>
        <v>0</v>
      </c>
      <c r="O123" t="b">
        <f t="shared" si="53"/>
        <v>1</v>
      </c>
      <c r="P123" t="b">
        <f t="shared" si="54"/>
        <v>0</v>
      </c>
      <c r="Q123">
        <f t="shared" si="55"/>
        <v>0.17999999999999261</v>
      </c>
      <c r="R123" t="b">
        <f t="shared" si="46"/>
        <v>1</v>
      </c>
      <c r="S123" t="b">
        <f t="shared" si="56"/>
        <v>0</v>
      </c>
      <c r="T123" t="b">
        <f t="shared" si="57"/>
        <v>0</v>
      </c>
      <c r="U123" t="b">
        <f t="shared" si="58"/>
        <v>0</v>
      </c>
      <c r="V123" t="b">
        <f t="shared" si="59"/>
        <v>0</v>
      </c>
      <c r="W123" t="b">
        <f t="shared" si="60"/>
        <v>1</v>
      </c>
      <c r="X123" t="b">
        <f t="shared" si="61"/>
        <v>0</v>
      </c>
      <c r="Y123">
        <f t="shared" si="62"/>
        <v>1</v>
      </c>
      <c r="AA123" t="b">
        <f t="shared" si="49"/>
        <v>0</v>
      </c>
      <c r="AB123" t="b">
        <f t="shared" si="40"/>
        <v>0</v>
      </c>
      <c r="AC123" t="str">
        <f t="shared" si="50"/>
        <v/>
      </c>
      <c r="AD123" t="str">
        <f t="shared" si="51"/>
        <v/>
      </c>
      <c r="AE123" t="s">
        <v>23</v>
      </c>
      <c r="AF123" t="str">
        <f t="shared" si="41"/>
        <v xml:space="preserve">DateTime = new DateTime(2011, 6, 27), HighLow = HighLow.High, Reaction = </v>
      </c>
      <c r="AG123" s="2">
        <f t="shared" si="42"/>
        <v>79.959999999999994</v>
      </c>
      <c r="AH123" t="s">
        <v>24</v>
      </c>
      <c r="AI123" t="str">
        <f t="shared" si="43"/>
        <v>new ReactionMove {DateTime = new DateTime(2011, 6, 27), HighLow = HighLow.High, Reaction = 79.96m},</v>
      </c>
    </row>
    <row r="124" spans="1:35" hidden="1" x14ac:dyDescent="0.3">
      <c r="A124" s="1">
        <v>40722</v>
      </c>
      <c r="B124">
        <v>80.84</v>
      </c>
      <c r="C124">
        <v>82</v>
      </c>
      <c r="D124">
        <v>80.5</v>
      </c>
      <c r="E124">
        <v>81.95</v>
      </c>
      <c r="F124">
        <v>3153729</v>
      </c>
      <c r="H124" s="1">
        <f t="shared" si="44"/>
        <v>40717</v>
      </c>
      <c r="I124" s="1" t="str">
        <f t="shared" si="48"/>
        <v>up</v>
      </c>
      <c r="J124">
        <f>IF(C124&gt;VLOOKUP($H124,$A$2:$F124,3,FALSE),C124,"")</f>
        <v>82</v>
      </c>
      <c r="K124" t="str">
        <f>IF(D124&lt;VLOOKUP($H124,$A$2:$F124,4,FALSE),D124,"")</f>
        <v/>
      </c>
      <c r="M124">
        <f t="shared" si="52"/>
        <v>0.93999999999999773</v>
      </c>
      <c r="N124" t="b">
        <f t="shared" si="45"/>
        <v>1</v>
      </c>
      <c r="O124" t="b">
        <f t="shared" si="53"/>
        <v>0</v>
      </c>
      <c r="P124" t="b">
        <f t="shared" si="54"/>
        <v>0</v>
      </c>
      <c r="Q124">
        <f t="shared" si="55"/>
        <v>0.54000000000000625</v>
      </c>
      <c r="R124" t="b">
        <f t="shared" si="46"/>
        <v>1</v>
      </c>
      <c r="S124" t="b">
        <f t="shared" si="56"/>
        <v>0</v>
      </c>
      <c r="T124" t="b">
        <f t="shared" si="57"/>
        <v>0</v>
      </c>
      <c r="U124" t="b">
        <f t="shared" si="58"/>
        <v>1</v>
      </c>
      <c r="V124" t="b">
        <f t="shared" si="59"/>
        <v>0</v>
      </c>
      <c r="W124" t="b">
        <f t="shared" si="60"/>
        <v>0</v>
      </c>
      <c r="X124" t="b">
        <f t="shared" si="61"/>
        <v>0</v>
      </c>
      <c r="Y124">
        <f t="shared" si="62"/>
        <v>1</v>
      </c>
      <c r="AA124" t="b">
        <f t="shared" si="49"/>
        <v>0</v>
      </c>
      <c r="AB124" t="b">
        <f t="shared" si="40"/>
        <v>0</v>
      </c>
      <c r="AC124" t="str">
        <f t="shared" si="50"/>
        <v/>
      </c>
      <c r="AD124" t="str">
        <f t="shared" si="51"/>
        <v/>
      </c>
      <c r="AE124" t="s">
        <v>23</v>
      </c>
      <c r="AF124" t="str">
        <f t="shared" si="41"/>
        <v xml:space="preserve">DateTime = new DateTime(2011, 6, 28), HighLow = HighLow.High, Reaction = </v>
      </c>
      <c r="AG124" s="2">
        <f t="shared" si="42"/>
        <v>80.5</v>
      </c>
      <c r="AH124" t="s">
        <v>24</v>
      </c>
      <c r="AI124" t="str">
        <f t="shared" si="43"/>
        <v>new ReactionMove {DateTime = new DateTime(2011, 6, 28), HighLow = HighLow.High, Reaction = 80.5m},</v>
      </c>
    </row>
    <row r="125" spans="1:35" x14ac:dyDescent="0.3">
      <c r="A125" s="1">
        <v>40723</v>
      </c>
      <c r="B125">
        <v>82.59</v>
      </c>
      <c r="C125">
        <v>82.99</v>
      </c>
      <c r="D125">
        <v>81.78</v>
      </c>
      <c r="E125">
        <v>82.43</v>
      </c>
      <c r="F125">
        <v>6328726</v>
      </c>
      <c r="H125" s="1">
        <f t="shared" si="44"/>
        <v>40722</v>
      </c>
      <c r="I125" s="1" t="str">
        <f t="shared" si="48"/>
        <v>up</v>
      </c>
      <c r="J125">
        <f>IF(C125&gt;VLOOKUP($H125,$A$2:$F125,3,FALSE),C125,"")</f>
        <v>82.99</v>
      </c>
      <c r="K125" t="str">
        <f>IF(D125&lt;VLOOKUP($H125,$A$2:$F125,4,FALSE),D125,"")</f>
        <v/>
      </c>
      <c r="M125">
        <f t="shared" si="52"/>
        <v>0.98999999999999488</v>
      </c>
      <c r="N125" t="b">
        <f t="shared" si="45"/>
        <v>1</v>
      </c>
      <c r="O125" t="b">
        <f t="shared" si="53"/>
        <v>0</v>
      </c>
      <c r="P125" t="b">
        <f t="shared" si="54"/>
        <v>0</v>
      </c>
      <c r="Q125">
        <f t="shared" si="55"/>
        <v>1.2800000000000011</v>
      </c>
      <c r="R125" t="b">
        <f t="shared" si="46"/>
        <v>1</v>
      </c>
      <c r="S125" t="b">
        <f t="shared" si="56"/>
        <v>0</v>
      </c>
      <c r="T125" t="b">
        <f t="shared" si="57"/>
        <v>0</v>
      </c>
      <c r="U125" t="b">
        <f t="shared" si="58"/>
        <v>1</v>
      </c>
      <c r="V125" t="b">
        <f t="shared" si="59"/>
        <v>0</v>
      </c>
      <c r="W125" t="b">
        <f t="shared" si="60"/>
        <v>0</v>
      </c>
      <c r="X125" t="b">
        <f t="shared" si="61"/>
        <v>0</v>
      </c>
      <c r="Y125">
        <f t="shared" si="62"/>
        <v>1</v>
      </c>
      <c r="AA125" t="b">
        <f t="shared" si="49"/>
        <v>1</v>
      </c>
      <c r="AB125" t="b">
        <f t="shared" si="40"/>
        <v>0</v>
      </c>
      <c r="AC125" t="b">
        <f t="shared" si="50"/>
        <v>1</v>
      </c>
      <c r="AD125" t="str">
        <f t="shared" si="51"/>
        <v/>
      </c>
      <c r="AE125" t="s">
        <v>23</v>
      </c>
      <c r="AF125" t="str">
        <f t="shared" si="41"/>
        <v xml:space="preserve">DateTime = new DateTime(2011, 6, 29), HighLow = HighLow.High, Reaction = </v>
      </c>
      <c r="AG125" s="2">
        <f>MAX(B125:E125)</f>
        <v>82.99</v>
      </c>
      <c r="AH125" t="s">
        <v>24</v>
      </c>
      <c r="AI125" t="str">
        <f t="shared" si="43"/>
        <v>new ReactionMove {DateTime = new DateTime(2011, 6, 29), HighLow = HighLow.High, Reaction = 82.99m},</v>
      </c>
    </row>
  </sheetData>
  <autoFilter ref="A1:AD125">
    <filterColumn colId="2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DE 1-1-2011 to 6-30-2011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Mediacenter</dc:creator>
  <cp:lastModifiedBy>John Sonneville</cp:lastModifiedBy>
  <dcterms:created xsi:type="dcterms:W3CDTF">2011-10-01T20:36:53Z</dcterms:created>
  <dcterms:modified xsi:type="dcterms:W3CDTF">2011-10-03T03:34:03Z</dcterms:modified>
</cp:coreProperties>
</file>