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cobakker/machinelearning/reports/"/>
    </mc:Choice>
  </mc:AlternateContent>
  <xr:revisionPtr revIDLastSave="0" documentId="13_ncr:1_{F2367523-9BE8-3342-80B4-44EC6DA50ED0}" xr6:coauthVersionLast="45" xr6:coauthVersionMax="45" xr10:uidLastSave="{00000000-0000-0000-0000-000000000000}"/>
  <bookViews>
    <workbookView xWindow="0" yWindow="0" windowWidth="33600" windowHeight="21000" activeTab="3" xr2:uid="{DC8BDD5B-B4CB-3A48-A159-B0021C349BA6}"/>
  </bookViews>
  <sheets>
    <sheet name="Blad2" sheetId="2" r:id="rId1"/>
    <sheet name="Blad8" sheetId="8" r:id="rId2"/>
    <sheet name="Blad9" sheetId="9" r:id="rId3"/>
    <sheet name="Blad10" sheetId="10" r:id="rId4"/>
  </sheets>
  <definedNames>
    <definedName name="_xlchart.v1.0" hidden="1">Blad10!$A$32</definedName>
    <definedName name="_xlchart.v1.1" hidden="1">Blad10!$A$33</definedName>
    <definedName name="_xlchart.v1.10" hidden="1">Blad10!$B$31:$J$31</definedName>
    <definedName name="_xlchart.v1.11" hidden="1">Blad10!$B$32:$J$32</definedName>
    <definedName name="_xlchart.v1.12" hidden="1">Blad10!$B$33:$J$33</definedName>
    <definedName name="_xlchart.v1.13" hidden="1">Blad10!$B$34:$J$34</definedName>
    <definedName name="_xlchart.v1.2" hidden="1">Blad10!$A$34</definedName>
    <definedName name="_xlchart.v1.3" hidden="1">Blad10!$B$31:$J$31</definedName>
    <definedName name="_xlchart.v1.4" hidden="1">Blad10!$B$32:$J$32</definedName>
    <definedName name="_xlchart.v1.5" hidden="1">Blad10!$B$33:$J$33</definedName>
    <definedName name="_xlchart.v1.6" hidden="1">Blad10!$B$34:$J$34</definedName>
    <definedName name="_xlchart.v1.7" hidden="1">Blad10!$A$32</definedName>
    <definedName name="_xlchart.v1.8" hidden="1">Blad10!$A$33</definedName>
    <definedName name="_xlchart.v1.9" hidden="1">Blad10!$A$34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0" l="1"/>
  <c r="B38" i="10"/>
  <c r="B32" i="10"/>
  <c r="B14" i="10"/>
  <c r="B86" i="2"/>
  <c r="C86" i="2"/>
  <c r="D86" i="2"/>
  <c r="E86" i="2"/>
  <c r="F86" i="2"/>
  <c r="G86" i="2"/>
  <c r="H86" i="2"/>
  <c r="I86" i="2"/>
  <c r="J86" i="2"/>
  <c r="B87" i="2"/>
  <c r="C87" i="2"/>
  <c r="D87" i="2"/>
  <c r="E87" i="2"/>
  <c r="F87" i="2"/>
  <c r="G87" i="2"/>
  <c r="H87" i="2"/>
  <c r="I87" i="2"/>
  <c r="J87" i="2"/>
  <c r="A87" i="2"/>
  <c r="A86" i="2"/>
  <c r="C81" i="2"/>
  <c r="D81" i="2"/>
  <c r="E81" i="2"/>
  <c r="F81" i="2"/>
  <c r="G81" i="2"/>
  <c r="H81" i="2"/>
  <c r="I81" i="2"/>
  <c r="J81" i="2"/>
  <c r="B81" i="2"/>
  <c r="C80" i="2"/>
  <c r="D80" i="2"/>
  <c r="E80" i="2"/>
  <c r="F80" i="2"/>
  <c r="G80" i="2"/>
  <c r="H80" i="2"/>
  <c r="I80" i="2"/>
  <c r="J80" i="2"/>
  <c r="B80" i="2"/>
  <c r="C79" i="2"/>
  <c r="D79" i="2"/>
  <c r="E79" i="2"/>
  <c r="F79" i="2"/>
  <c r="G79" i="2"/>
  <c r="H79" i="2"/>
  <c r="I79" i="2"/>
  <c r="J79" i="2"/>
  <c r="B79" i="2"/>
  <c r="C77" i="2"/>
  <c r="D77" i="2"/>
  <c r="E77" i="2"/>
  <c r="F77" i="2"/>
  <c r="G77" i="2"/>
  <c r="H77" i="2"/>
  <c r="I77" i="2"/>
  <c r="J77" i="2"/>
  <c r="B77" i="2"/>
  <c r="C76" i="2"/>
  <c r="D76" i="2"/>
  <c r="E76" i="2"/>
  <c r="F76" i="2"/>
  <c r="G76" i="2"/>
  <c r="H76" i="2"/>
  <c r="I76" i="2"/>
  <c r="J76" i="2"/>
  <c r="B76" i="2"/>
  <c r="C75" i="2"/>
  <c r="D75" i="2"/>
  <c r="E75" i="2"/>
  <c r="F75" i="2"/>
  <c r="G75" i="2"/>
  <c r="H75" i="2"/>
  <c r="I75" i="2"/>
  <c r="J75" i="2"/>
  <c r="B75" i="2"/>
  <c r="C74" i="2"/>
  <c r="D74" i="2"/>
  <c r="E74" i="2"/>
  <c r="F74" i="2"/>
  <c r="G74" i="2"/>
  <c r="H74" i="2"/>
  <c r="I74" i="2"/>
  <c r="J74" i="2"/>
  <c r="B74" i="2"/>
  <c r="C73" i="2"/>
  <c r="D73" i="2"/>
  <c r="E73" i="2"/>
  <c r="F73" i="2"/>
  <c r="G73" i="2"/>
  <c r="H73" i="2"/>
  <c r="I73" i="2"/>
  <c r="J73" i="2"/>
  <c r="B73" i="2"/>
  <c r="C68" i="2"/>
  <c r="D68" i="2"/>
  <c r="E68" i="2"/>
  <c r="F68" i="2"/>
  <c r="G68" i="2"/>
  <c r="H68" i="2"/>
  <c r="I68" i="2"/>
  <c r="J68" i="2"/>
  <c r="B68" i="2"/>
  <c r="C67" i="2"/>
  <c r="D67" i="2"/>
  <c r="E67" i="2"/>
  <c r="F67" i="2"/>
  <c r="G67" i="2"/>
  <c r="H67" i="2"/>
  <c r="I67" i="2"/>
  <c r="J67" i="2"/>
  <c r="B67" i="2"/>
  <c r="J57" i="2"/>
  <c r="I57" i="2"/>
  <c r="H57" i="2"/>
  <c r="G57" i="2"/>
  <c r="F57" i="2"/>
  <c r="E57" i="2"/>
  <c r="D57" i="2"/>
  <c r="C57" i="2"/>
  <c r="B57" i="2"/>
  <c r="J50" i="2"/>
  <c r="I50" i="2"/>
  <c r="H50" i="2"/>
  <c r="G50" i="2"/>
  <c r="F50" i="2"/>
  <c r="E50" i="2"/>
  <c r="D50" i="2"/>
  <c r="C50" i="2"/>
  <c r="B50" i="2"/>
  <c r="J43" i="2"/>
  <c r="I43" i="2"/>
  <c r="H43" i="2"/>
  <c r="G43" i="2"/>
  <c r="F43" i="2"/>
  <c r="E43" i="2"/>
  <c r="D43" i="2"/>
  <c r="C43" i="2"/>
  <c r="B43" i="2"/>
  <c r="J37" i="2"/>
  <c r="I37" i="2"/>
  <c r="H37" i="2"/>
  <c r="G37" i="2"/>
  <c r="F37" i="2"/>
  <c r="E37" i="2"/>
  <c r="D37" i="2"/>
  <c r="C37" i="2"/>
  <c r="B37" i="2"/>
  <c r="J30" i="2"/>
  <c r="I30" i="2"/>
  <c r="H30" i="2"/>
  <c r="G30" i="2"/>
  <c r="F30" i="2"/>
  <c r="E30" i="2"/>
  <c r="D30" i="2"/>
  <c r="C30" i="2"/>
  <c r="B30" i="2"/>
  <c r="J23" i="2"/>
  <c r="I23" i="2"/>
  <c r="H23" i="2"/>
  <c r="G23" i="2"/>
  <c r="F23" i="2"/>
  <c r="E23" i="2"/>
  <c r="D23" i="2"/>
  <c r="C23" i="2"/>
  <c r="B23" i="2"/>
  <c r="J17" i="2"/>
  <c r="I17" i="2"/>
  <c r="H17" i="2"/>
  <c r="G17" i="2"/>
  <c r="F17" i="2"/>
  <c r="E17" i="2"/>
  <c r="D17" i="2"/>
  <c r="C17" i="2"/>
  <c r="B17" i="2"/>
  <c r="J11" i="2"/>
  <c r="I11" i="2"/>
  <c r="H11" i="2"/>
  <c r="G11" i="2"/>
  <c r="F11" i="2"/>
  <c r="E11" i="2"/>
  <c r="D11" i="2"/>
  <c r="C11" i="2"/>
  <c r="B11" i="2"/>
  <c r="C5" i="2"/>
  <c r="D5" i="2"/>
  <c r="E5" i="2"/>
  <c r="F5" i="2"/>
  <c r="G5" i="2"/>
  <c r="H5" i="2"/>
  <c r="I5" i="2"/>
  <c r="J5" i="2"/>
  <c r="B5" i="2"/>
</calcChain>
</file>

<file path=xl/sharedStrings.xml><?xml version="1.0" encoding="utf-8"?>
<sst xmlns="http://schemas.openxmlformats.org/spreadsheetml/2006/main" count="342" uniqueCount="65">
  <si>
    <t>blackjack</t>
  </si>
  <si>
    <t>covid</t>
  </si>
  <si>
    <t>fake</t>
  </si>
  <si>
    <t>fifa</t>
  </si>
  <si>
    <t>football</t>
  </si>
  <si>
    <t>movies</t>
  </si>
  <si>
    <t>spotify</t>
  </si>
  <si>
    <t>true</t>
  </si>
  <si>
    <t>wine</t>
  </si>
  <si>
    <t>to JSON</t>
  </si>
  <si>
    <t>Redis write</t>
  </si>
  <si>
    <t>Redis read</t>
  </si>
  <si>
    <t>from JSON</t>
  </si>
  <si>
    <t>mongo write</t>
  </si>
  <si>
    <t>mongo read</t>
  </si>
  <si>
    <t>csv</t>
  </si>
  <si>
    <t>tweede test</t>
  </si>
  <si>
    <t>2e test</t>
  </si>
  <si>
    <t>seconds</t>
  </si>
  <si>
    <t>rows</t>
  </si>
  <si>
    <t>cols</t>
  </si>
  <si>
    <t>size mb</t>
  </si>
  <si>
    <t>derde test</t>
  </si>
  <si>
    <t>3e test</t>
  </si>
  <si>
    <t>2e test to json</t>
  </si>
  <si>
    <t>2e test from json</t>
  </si>
  <si>
    <t>Redis write speed</t>
  </si>
  <si>
    <t>Mongo write speed</t>
  </si>
  <si>
    <t>mb/s</t>
  </si>
  <si>
    <t>size mb df</t>
  </si>
  <si>
    <t>size mb json</t>
  </si>
  <si>
    <t>gemiddeld</t>
  </si>
  <si>
    <t>mysql</t>
  </si>
  <si>
    <t>welkom123</t>
  </si>
  <si>
    <t>Python</t>
  </si>
  <si>
    <t>Dit is de snelheid van schrijven naar de Mongo database</t>
  </si>
  <si>
    <t xml:space="preserve">dus hoeveel megabytes per seconde </t>
  </si>
  <si>
    <t>Je ziet hier dat deze snelheid niet altijd hetzelfde is</t>
  </si>
  <si>
    <t>je berekent dit door de grootte van het dataframe te delen door de totale tijd</t>
  </si>
  <si>
    <t xml:space="preserve">Het is interessant om uit te zoeken wat deze snelheid beinvloed. </t>
  </si>
  <si>
    <t>Dit is de tijd in secondes die het duurt om een dataframe om te zetten in een JSOPN bestand in R</t>
  </si>
  <si>
    <t>De tijd in secondes die het duurt om de JSON bestanden naar Redis te schrijven</t>
  </si>
  <si>
    <t>De tijd die het duurt om de data weer te lezen uit de redis database.</t>
  </si>
  <si>
    <t>Het resultaat is een JSON bestand</t>
  </si>
  <si>
    <t>Dit bestand moet vervolgens weer omgezet worden naar een gewoon data frame</t>
  </si>
  <si>
    <t>De tijd die het duurt om een JSON bestand om te zetten in een normaal data frame</t>
  </si>
  <si>
    <t>Dit is nodig omdat het bestand uit de Redis database geen data frame is</t>
  </si>
  <si>
    <t>De tijd die het duurt om een data frame naar de Mongo DB te schrijven</t>
  </si>
  <si>
    <t>Bij Mongo kun je rechtstreeks een data frame naar Mongo schrijven</t>
  </si>
  <si>
    <t>De tijd die het duurt om data uit Mongo te lezen</t>
  </si>
  <si>
    <t>En in R op te slaan als een data frame</t>
  </si>
  <si>
    <t>Dit is een controle test met Python om te kijken of De getallen kloppen</t>
  </si>
  <si>
    <t>Alle tests worden 3x uitgevoerd om afwijkingen te voorkomen</t>
  </si>
  <si>
    <t>Deze meting is minder van belang</t>
  </si>
  <si>
    <t>Het meet hoe snel een CSV bestand kan worden ingelezen in een data frame</t>
  </si>
  <si>
    <t>Algemene informatie over de datasets</t>
  </si>
  <si>
    <t>Dit is de uitgerekende snelheid van schrijven naar Redis</t>
  </si>
  <si>
    <t>Je kunt ook de leessnelheid uitrekenen.</t>
  </si>
  <si>
    <t>Redis Read speed</t>
  </si>
  <si>
    <t>Mongo Read speed</t>
  </si>
  <si>
    <t>time</t>
  </si>
  <si>
    <t>Mongo write</t>
  </si>
  <si>
    <t>Mongo read</t>
  </si>
  <si>
    <t>totaal Redis</t>
  </si>
  <si>
    <t>totaal Mongo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</si>
</sst>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#,##0.0"/>
    <numFmt numFmtId="171" formatCode="0.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170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4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1" fontId="0" fillId="0" borderId="0" xfId="0" applyNumberFormat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171" fontId="0" fillId="3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B75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Blad2!$A$86</c:f>
              <c:strCache>
                <c:ptCount val="1"/>
                <c:pt idx="0">
                  <c:v>totaal Redis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Blad2!$B$85:$J$85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Blad2!$B$86:$J$86</c:f>
              <c:numCache>
                <c:formatCode>0.000</c:formatCode>
                <c:ptCount val="9"/>
                <c:pt idx="0">
                  <c:v>29.417866666666669</c:v>
                </c:pt>
                <c:pt idx="1">
                  <c:v>0.88090000000000002</c:v>
                </c:pt>
                <c:pt idx="2">
                  <c:v>1.3183333333333334</c:v>
                </c:pt>
                <c:pt idx="3">
                  <c:v>2.9639666666666664</c:v>
                </c:pt>
                <c:pt idx="4">
                  <c:v>32.209933333333339</c:v>
                </c:pt>
                <c:pt idx="5">
                  <c:v>0.45463333333333344</c:v>
                </c:pt>
                <c:pt idx="6">
                  <c:v>5.6998333333333324</c:v>
                </c:pt>
                <c:pt idx="7">
                  <c:v>1.5410666666666666</c:v>
                </c:pt>
                <c:pt idx="8">
                  <c:v>3.6751999999999998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8-3344-8821-12B8CF6A236B}"/>
            </c:ext>
          </c:extLst>
        </c:ser>
        <c:ser>
          <c:idx val="1"/>
          <c:order val="1"/>
          <c:tx>
            <c:strRef>
              <c:f>Blad2!$A$87</c:f>
              <c:strCache>
                <c:ptCount val="1"/>
                <c:pt idx="0">
                  <c:v>totaal Mongo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Blad2!$B$85:$J$85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Blad2!$B$87:$J$87</c:f>
              <c:numCache>
                <c:formatCode>0.000</c:formatCode>
                <c:ptCount val="9"/>
                <c:pt idx="0">
                  <c:v>41.388133333333329</c:v>
                </c:pt>
                <c:pt idx="1">
                  <c:v>1.5948666666666667</c:v>
                </c:pt>
                <c:pt idx="2">
                  <c:v>2.4567999999999999</c:v>
                </c:pt>
                <c:pt idx="3">
                  <c:v>3.8250666666666664</c:v>
                </c:pt>
                <c:pt idx="4">
                  <c:v>48.525666666666666</c:v>
                </c:pt>
                <c:pt idx="5">
                  <c:v>0.59353333333333325</c:v>
                </c:pt>
                <c:pt idx="6">
                  <c:v>7.9457333333333331</c:v>
                </c:pt>
                <c:pt idx="7">
                  <c:v>2.4195333333333333</c:v>
                </c:pt>
                <c:pt idx="8">
                  <c:v>5.9088000000000003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8-3344-8821-12B8CF6A2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50576"/>
        <c:axId val="418852208"/>
      </c:lineChart>
      <c:catAx>
        <c:axId val="4188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8852208"/>
        <c:crosses val="autoZero"/>
        <c:auto val="1"/>
        <c:lblAlgn val="ctr"/>
        <c:lblOffset val="100"/>
        <c:noMultiLvlLbl val="0"/>
      </c:catAx>
      <c:valAx>
        <c:axId val="4188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885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Colums</a:t>
            </a:r>
            <a:r>
              <a:rPr lang="nl-NL" baseline="0"/>
              <a:t> ~ total time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Blad10!$A$34</c:f>
              <c:strCache>
                <c:ptCount val="1"/>
                <c:pt idx="0">
                  <c:v>cols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Blad10!$B$31:$J$31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Blad10!$B$34:$J$34</c:f>
              <c:numCache>
                <c:formatCode>General</c:formatCode>
                <c:ptCount val="9"/>
                <c:pt idx="0">
                  <c:v>21</c:v>
                </c:pt>
                <c:pt idx="1">
                  <c:v>6</c:v>
                </c:pt>
                <c:pt idx="2">
                  <c:v>4</c:v>
                </c:pt>
                <c:pt idx="3">
                  <c:v>89</c:v>
                </c:pt>
                <c:pt idx="4">
                  <c:v>17</c:v>
                </c:pt>
                <c:pt idx="5">
                  <c:v>17</c:v>
                </c:pt>
                <c:pt idx="6">
                  <c:v>20</c:v>
                </c:pt>
                <c:pt idx="7">
                  <c:v>4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F-D44B-82F4-143892477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435335696"/>
        <c:axId val="436006400"/>
      </c:barChart>
      <c:lineChart>
        <c:grouping val="standard"/>
        <c:varyColors val="0"/>
        <c:ser>
          <c:idx val="0"/>
          <c:order val="0"/>
          <c:tx>
            <c:strRef>
              <c:f>Blad10!$A$32</c:f>
              <c:strCache>
                <c:ptCount val="1"/>
                <c:pt idx="0">
                  <c:v>totaal Redis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Blad10!$B$31:$J$31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Blad10!$B$32:$J$32</c:f>
              <c:numCache>
                <c:formatCode>0.000</c:formatCode>
                <c:ptCount val="9"/>
                <c:pt idx="0">
                  <c:v>29.417866666666701</c:v>
                </c:pt>
                <c:pt idx="1">
                  <c:v>0.88090000000000002</c:v>
                </c:pt>
                <c:pt idx="2">
                  <c:v>1.3183333333333334</c:v>
                </c:pt>
                <c:pt idx="3">
                  <c:v>2.9639666666666664</c:v>
                </c:pt>
                <c:pt idx="4">
                  <c:v>32.209933333333339</c:v>
                </c:pt>
                <c:pt idx="5">
                  <c:v>0.45463333333333344</c:v>
                </c:pt>
                <c:pt idx="6">
                  <c:v>5.6998333333333324</c:v>
                </c:pt>
                <c:pt idx="7">
                  <c:v>1.5410666666666666</c:v>
                </c:pt>
                <c:pt idx="8">
                  <c:v>3.6751999999999998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D44B-82F4-1438924772F5}"/>
            </c:ext>
          </c:extLst>
        </c:ser>
        <c:ser>
          <c:idx val="1"/>
          <c:order val="1"/>
          <c:tx>
            <c:strRef>
              <c:f>Blad10!$A$33</c:f>
              <c:strCache>
                <c:ptCount val="1"/>
                <c:pt idx="0">
                  <c:v>totaal Mongo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Blad10!$B$31:$J$31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Blad10!$B$33:$J$33</c:f>
              <c:numCache>
                <c:formatCode>0.000</c:formatCode>
                <c:ptCount val="9"/>
                <c:pt idx="0">
                  <c:v>41.388133333333329</c:v>
                </c:pt>
                <c:pt idx="1">
                  <c:v>1.5948666666666667</c:v>
                </c:pt>
                <c:pt idx="2">
                  <c:v>2.4567999999999999</c:v>
                </c:pt>
                <c:pt idx="3">
                  <c:v>3.8250666666666664</c:v>
                </c:pt>
                <c:pt idx="4">
                  <c:v>48.525666666666666</c:v>
                </c:pt>
                <c:pt idx="5">
                  <c:v>0.59353333333333325</c:v>
                </c:pt>
                <c:pt idx="6">
                  <c:v>7.9457333333333331</c:v>
                </c:pt>
                <c:pt idx="7">
                  <c:v>2.4195333333333333</c:v>
                </c:pt>
                <c:pt idx="8">
                  <c:v>5.9088000000000003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D44B-82F4-143892477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946640"/>
        <c:axId val="418542656"/>
      </c:lineChart>
      <c:catAx>
        <c:axId val="4353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006400"/>
        <c:auto val="1"/>
        <c:lblAlgn val="ctr"/>
        <c:lblOffset val="100"/>
        <c:noMultiLvlLbl val="0"/>
      </c:catAx>
      <c:valAx>
        <c:axId val="4360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5335696"/>
        <c:crossBetween val="between"/>
      </c:valAx>
      <c:valAx>
        <c:axId val="41854265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0946640"/>
        <c:crosses val="max"/>
        <c:crossBetween val="between"/>
      </c:valAx>
      <c:catAx>
        <c:axId val="43094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5426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dataframe size ~ 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Blad10!$A$40</c:f>
              <c:strCache>
                <c:ptCount val="1"/>
                <c:pt idx="0">
                  <c:v>size mb df</c:v>
                </c:pt>
              </c:strCache>
            </c:strRef>
          </c:tx>
          <c:spPr>
            <a:solidFill>
              <a:srgbClr val="B754FF"/>
            </a:solidFill>
            <a:ln>
              <a:noFill/>
            </a:ln>
            <a:effectLst/>
          </c:spPr>
          <c:invertIfNegative val="0"/>
          <c:cat>
            <c:strRef>
              <c:f>Blad10!$B$37:$J$37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Blad10!$B$40:$J$40</c:f>
              <c:numCache>
                <c:formatCode>General</c:formatCode>
                <c:ptCount val="9"/>
                <c:pt idx="0">
                  <c:v>72.099999999999994</c:v>
                </c:pt>
                <c:pt idx="1">
                  <c:v>2.31</c:v>
                </c:pt>
                <c:pt idx="2">
                  <c:v>47.05</c:v>
                </c:pt>
                <c:pt idx="3">
                  <c:v>9.75</c:v>
                </c:pt>
                <c:pt idx="4">
                  <c:v>74.459999999999994</c:v>
                </c:pt>
                <c:pt idx="5">
                  <c:v>3.68</c:v>
                </c:pt>
                <c:pt idx="6">
                  <c:v>48.17</c:v>
                </c:pt>
                <c:pt idx="7">
                  <c:v>53.09</c:v>
                </c:pt>
                <c:pt idx="8">
                  <c:v>38.590000000000003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F-634C-94B3-5EECFDF86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994224"/>
        <c:axId val="448442176"/>
      </c:barChart>
      <c:lineChart>
        <c:grouping val="standard"/>
        <c:varyColors val="0"/>
        <c:ser>
          <c:idx val="0"/>
          <c:order val="0"/>
          <c:tx>
            <c:strRef>
              <c:f>Blad10!$A$38</c:f>
              <c:strCache>
                <c:ptCount val="1"/>
                <c:pt idx="0">
                  <c:v>totaal Redis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Blad10!$B$37:$J$37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Blad10!$B$38:$J$38</c:f>
              <c:numCache>
                <c:formatCode>0.000</c:formatCode>
                <c:ptCount val="9"/>
                <c:pt idx="0">
                  <c:v>29.417866666666701</c:v>
                </c:pt>
                <c:pt idx="1">
                  <c:v>0.88090000000000002</c:v>
                </c:pt>
                <c:pt idx="2">
                  <c:v>1.3183333333333334</c:v>
                </c:pt>
                <c:pt idx="3">
                  <c:v>2.9639666666666664</c:v>
                </c:pt>
                <c:pt idx="4">
                  <c:v>32.209933333333339</c:v>
                </c:pt>
                <c:pt idx="5">
                  <c:v>0.45463333333333344</c:v>
                </c:pt>
                <c:pt idx="6">
                  <c:v>5.6998333333333324</c:v>
                </c:pt>
                <c:pt idx="7">
                  <c:v>1.5410666666666666</c:v>
                </c:pt>
                <c:pt idx="8">
                  <c:v>3.6751999999999998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F-634C-94B3-5EECFDF86759}"/>
            </c:ext>
          </c:extLst>
        </c:ser>
        <c:ser>
          <c:idx val="1"/>
          <c:order val="1"/>
          <c:tx>
            <c:strRef>
              <c:f>Blad10!$A$39</c:f>
              <c:strCache>
                <c:ptCount val="1"/>
                <c:pt idx="0">
                  <c:v>totaal Mongo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Blad10!$B$37:$J$37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Blad10!$B$39:$J$39</c:f>
              <c:numCache>
                <c:formatCode>0.000</c:formatCode>
                <c:ptCount val="9"/>
                <c:pt idx="0">
                  <c:v>41.3881333333333</c:v>
                </c:pt>
                <c:pt idx="1">
                  <c:v>1.5948666666666667</c:v>
                </c:pt>
                <c:pt idx="2">
                  <c:v>2.4567999999999999</c:v>
                </c:pt>
                <c:pt idx="3">
                  <c:v>3.8250666666666664</c:v>
                </c:pt>
                <c:pt idx="4">
                  <c:v>48.525666666666666</c:v>
                </c:pt>
                <c:pt idx="5">
                  <c:v>0.59353333333333325</c:v>
                </c:pt>
                <c:pt idx="6">
                  <c:v>7.9457333333333331</c:v>
                </c:pt>
                <c:pt idx="7">
                  <c:v>2.4195333333333333</c:v>
                </c:pt>
                <c:pt idx="8">
                  <c:v>5.9088000000000003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F-634C-94B3-5EECFDF86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343152"/>
        <c:axId val="449414992"/>
      </c:lineChart>
      <c:catAx>
        <c:axId val="4479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8442176"/>
        <c:auto val="1"/>
        <c:lblAlgn val="ctr"/>
        <c:lblOffset val="100"/>
        <c:noMultiLvlLbl val="0"/>
      </c:catAx>
      <c:valAx>
        <c:axId val="4484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7994224"/>
        <c:crossBetween val="between"/>
      </c:valAx>
      <c:valAx>
        <c:axId val="449414992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9343152"/>
        <c:crosses val="max"/>
        <c:crossBetween val="between"/>
      </c:valAx>
      <c:catAx>
        <c:axId val="44934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414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Blad8!$A$2</c:f>
              <c:strCache>
                <c:ptCount val="1"/>
                <c:pt idx="0">
                  <c:v>rows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Blad8!$B$1:$J$1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Blad8!$B$2:$J$2</c:f>
              <c:numCache>
                <c:formatCode>General</c:formatCode>
                <c:ptCount val="9"/>
                <c:pt idx="0">
                  <c:v>900000</c:v>
                </c:pt>
                <c:pt idx="1">
                  <c:v>95420</c:v>
                </c:pt>
                <c:pt idx="2">
                  <c:v>23481</c:v>
                </c:pt>
                <c:pt idx="3">
                  <c:v>18207</c:v>
                </c:pt>
                <c:pt idx="4">
                  <c:v>1078214</c:v>
                </c:pt>
                <c:pt idx="5">
                  <c:v>16744</c:v>
                </c:pt>
                <c:pt idx="6">
                  <c:v>168592</c:v>
                </c:pt>
                <c:pt idx="7">
                  <c:v>21417</c:v>
                </c:pt>
                <c:pt idx="8">
                  <c:v>150930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8-4341-BE33-3565935D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5515520"/>
        <c:axId val="875517152"/>
      </c:barChart>
      <c:lineChart>
        <c:grouping val="standard"/>
        <c:varyColors val="0"/>
        <c:ser>
          <c:idx val="1"/>
          <c:order val="1"/>
          <c:tx>
            <c:strRef>
              <c:f>Blad8!$A$3</c:f>
              <c:strCache>
                <c:ptCount val="1"/>
                <c:pt idx="0">
                  <c:v>mongo 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Blad8!$B$1:$J$1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Blad8!$B$3:$J$3</c:f>
              <c:numCache>
                <c:formatCode>General</c:formatCode>
                <c:ptCount val="9"/>
                <c:pt idx="0">
                  <c:v>26.216999999999999</c:v>
                </c:pt>
                <c:pt idx="1">
                  <c:v>0.69099999999999995</c:v>
                </c:pt>
                <c:pt idx="2">
                  <c:v>0.42899999999999999</c:v>
                </c:pt>
                <c:pt idx="3">
                  <c:v>2.637</c:v>
                </c:pt>
                <c:pt idx="4">
                  <c:v>21.512</c:v>
                </c:pt>
                <c:pt idx="5">
                  <c:v>0.27600000000000002</c:v>
                </c:pt>
                <c:pt idx="6">
                  <c:v>3.8719999999999999</c:v>
                </c:pt>
                <c:pt idx="7">
                  <c:v>0.39</c:v>
                </c:pt>
                <c:pt idx="8">
                  <c:v>2.3140000000000001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8-4341-BE33-3565935D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575600"/>
        <c:axId val="818294112"/>
      </c:lineChart>
      <c:catAx>
        <c:axId val="8755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5517152"/>
        <c:auto val="1"/>
        <c:lblAlgn val="ctr"/>
        <c:lblOffset val="100"/>
        <c:noMultiLvlLbl val="0"/>
      </c:catAx>
      <c:valAx>
        <c:axId val="8755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5515520"/>
        <c:crossBetween val="between"/>
      </c:valAx>
      <c:valAx>
        <c:axId val="818294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4575600"/>
        <c:crosses val="max"/>
        <c:crossBetween val="between"/>
      </c:valAx>
      <c:catAx>
        <c:axId val="82457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8294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Blad8!$A$32</c:f>
              <c:strCache>
                <c:ptCount val="1"/>
                <c:pt idx="0">
                  <c:v>cols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Blad8!$B$31:$J$31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Blad8!$B$32:$J$32</c:f>
              <c:numCache>
                <c:formatCode>General</c:formatCode>
                <c:ptCount val="9"/>
                <c:pt idx="0">
                  <c:v>21</c:v>
                </c:pt>
                <c:pt idx="1">
                  <c:v>6</c:v>
                </c:pt>
                <c:pt idx="2">
                  <c:v>4</c:v>
                </c:pt>
                <c:pt idx="3">
                  <c:v>89</c:v>
                </c:pt>
                <c:pt idx="4">
                  <c:v>17</c:v>
                </c:pt>
                <c:pt idx="5">
                  <c:v>17</c:v>
                </c:pt>
                <c:pt idx="6">
                  <c:v>20</c:v>
                </c:pt>
                <c:pt idx="7">
                  <c:v>4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B-2A4E-B2AF-265E15F02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586096"/>
        <c:axId val="874849408"/>
      </c:barChart>
      <c:lineChart>
        <c:grouping val="standard"/>
        <c:varyColors val="0"/>
        <c:ser>
          <c:idx val="1"/>
          <c:order val="1"/>
          <c:tx>
            <c:strRef>
              <c:f>Blad8!$A$33</c:f>
              <c:strCache>
                <c:ptCount val="1"/>
                <c:pt idx="0">
                  <c:v>mongo 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Blad8!$B$31:$J$31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Blad8!$B$33:$J$33</c:f>
              <c:numCache>
                <c:formatCode>General</c:formatCode>
                <c:ptCount val="9"/>
                <c:pt idx="0">
                  <c:v>26.216999999999999</c:v>
                </c:pt>
                <c:pt idx="1">
                  <c:v>0.69099999999999995</c:v>
                </c:pt>
                <c:pt idx="2">
                  <c:v>0.42899999999999999</c:v>
                </c:pt>
                <c:pt idx="3">
                  <c:v>2.637</c:v>
                </c:pt>
                <c:pt idx="4">
                  <c:v>21.512</c:v>
                </c:pt>
                <c:pt idx="5">
                  <c:v>0.27600000000000002</c:v>
                </c:pt>
                <c:pt idx="6">
                  <c:v>3.8719999999999999</c:v>
                </c:pt>
                <c:pt idx="7">
                  <c:v>0.39</c:v>
                </c:pt>
                <c:pt idx="8">
                  <c:v>2.3140000000000001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B-2A4E-B2AF-265E15F02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532576"/>
        <c:axId val="818763184"/>
      </c:lineChart>
      <c:catAx>
        <c:axId val="7575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4849408"/>
        <c:auto val="1"/>
        <c:lblAlgn val="ctr"/>
        <c:lblOffset val="100"/>
        <c:noMultiLvlLbl val="0"/>
      </c:catAx>
      <c:valAx>
        <c:axId val="8748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7586096"/>
        <c:crossBetween val="between"/>
      </c:valAx>
      <c:valAx>
        <c:axId val="818763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8532576"/>
        <c:crosses val="max"/>
        <c:crossBetween val="between"/>
      </c:valAx>
      <c:catAx>
        <c:axId val="41853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87631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Blad8!$M$2</c:f>
              <c:strCache>
                <c:ptCount val="1"/>
                <c:pt idx="0">
                  <c:v>rows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Blad8!$N$1:$V$1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Blad8!$N$2:$V$2</c:f>
              <c:numCache>
                <c:formatCode>General</c:formatCode>
                <c:ptCount val="9"/>
                <c:pt idx="0">
                  <c:v>900000</c:v>
                </c:pt>
                <c:pt idx="1">
                  <c:v>95420</c:v>
                </c:pt>
                <c:pt idx="2">
                  <c:v>23481</c:v>
                </c:pt>
                <c:pt idx="3">
                  <c:v>18207</c:v>
                </c:pt>
                <c:pt idx="4">
                  <c:v>1078214</c:v>
                </c:pt>
                <c:pt idx="5">
                  <c:v>16744</c:v>
                </c:pt>
                <c:pt idx="6">
                  <c:v>168592</c:v>
                </c:pt>
                <c:pt idx="7">
                  <c:v>21417</c:v>
                </c:pt>
                <c:pt idx="8">
                  <c:v>150930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3-1F48-8776-01C1C997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701088"/>
        <c:axId val="874878320"/>
      </c:barChart>
      <c:lineChart>
        <c:grouping val="standard"/>
        <c:varyColors val="0"/>
        <c:ser>
          <c:idx val="1"/>
          <c:order val="1"/>
          <c:tx>
            <c:strRef>
              <c:f>Blad8!$M$3</c:f>
              <c:strCache>
                <c:ptCount val="1"/>
                <c:pt idx="0">
                  <c:v>Redis 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Blad8!$N$1:$V$1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Blad8!$N$3:$V$3</c:f>
              <c:numCache>
                <c:formatCode>General</c:formatCode>
                <c:ptCount val="9"/>
                <c:pt idx="0">
                  <c:v>0.98740000000000006</c:v>
                </c:pt>
                <c:pt idx="1">
                  <c:v>0.03</c:v>
                </c:pt>
                <c:pt idx="2">
                  <c:v>0.2044</c:v>
                </c:pt>
                <c:pt idx="3">
                  <c:v>8.9599999999999999E-2</c:v>
                </c:pt>
                <c:pt idx="4">
                  <c:v>1.5456000000000001</c:v>
                </c:pt>
                <c:pt idx="5">
                  <c:v>1.6799999999999999E-2</c:v>
                </c:pt>
                <c:pt idx="6">
                  <c:v>0.1996</c:v>
                </c:pt>
                <c:pt idx="7">
                  <c:v>0.16539999999999999</c:v>
                </c:pt>
                <c:pt idx="8">
                  <c:v>0.2152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3-1F48-8776-01C1C997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40752"/>
        <c:axId val="682571792"/>
      </c:lineChart>
      <c:catAx>
        <c:axId val="4147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4878320"/>
        <c:auto val="1"/>
        <c:lblAlgn val="ctr"/>
        <c:lblOffset val="100"/>
        <c:noMultiLvlLbl val="0"/>
      </c:catAx>
      <c:valAx>
        <c:axId val="8748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4701088"/>
        <c:crossBetween val="between"/>
      </c:valAx>
      <c:valAx>
        <c:axId val="68257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2540752"/>
        <c:crosses val="max"/>
        <c:crossBetween val="between"/>
      </c:valAx>
      <c:catAx>
        <c:axId val="68254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25717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Blad8!$M$32</c:f>
              <c:strCache>
                <c:ptCount val="1"/>
                <c:pt idx="0">
                  <c:v>cols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Blad8!$N$31:$V$31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Blad8!$N$32:$V$32</c:f>
              <c:numCache>
                <c:formatCode>General</c:formatCode>
                <c:ptCount val="9"/>
                <c:pt idx="0">
                  <c:v>21</c:v>
                </c:pt>
                <c:pt idx="1">
                  <c:v>6</c:v>
                </c:pt>
                <c:pt idx="2">
                  <c:v>4</c:v>
                </c:pt>
                <c:pt idx="3">
                  <c:v>89</c:v>
                </c:pt>
                <c:pt idx="4">
                  <c:v>17</c:v>
                </c:pt>
                <c:pt idx="5">
                  <c:v>17</c:v>
                </c:pt>
                <c:pt idx="6">
                  <c:v>20</c:v>
                </c:pt>
                <c:pt idx="7">
                  <c:v>4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4-684E-AEDE-E25E8EA96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4935376"/>
        <c:axId val="418589584"/>
      </c:barChart>
      <c:lineChart>
        <c:grouping val="standard"/>
        <c:varyColors val="0"/>
        <c:ser>
          <c:idx val="1"/>
          <c:order val="1"/>
          <c:tx>
            <c:strRef>
              <c:f>Blad8!$M$33</c:f>
              <c:strCache>
                <c:ptCount val="1"/>
                <c:pt idx="0">
                  <c:v>Redis 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Blad8!$N$31:$V$31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Blad8!$N$33:$V$33</c:f>
              <c:numCache>
                <c:formatCode>General</c:formatCode>
                <c:ptCount val="9"/>
                <c:pt idx="0">
                  <c:v>0.98740000000000006</c:v>
                </c:pt>
                <c:pt idx="1">
                  <c:v>0.03</c:v>
                </c:pt>
                <c:pt idx="2">
                  <c:v>0.2044</c:v>
                </c:pt>
                <c:pt idx="3">
                  <c:v>8.9599999999999999E-2</c:v>
                </c:pt>
                <c:pt idx="4">
                  <c:v>1.5456000000000001</c:v>
                </c:pt>
                <c:pt idx="5">
                  <c:v>1.6799999999999999E-2</c:v>
                </c:pt>
                <c:pt idx="6">
                  <c:v>0.1996</c:v>
                </c:pt>
                <c:pt idx="7">
                  <c:v>0.16539999999999999</c:v>
                </c:pt>
                <c:pt idx="8">
                  <c:v>0.2152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4-684E-AEDE-E25E8EA96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96320"/>
        <c:axId val="411105504"/>
      </c:lineChart>
      <c:catAx>
        <c:axId val="8249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8589584"/>
        <c:auto val="1"/>
        <c:lblAlgn val="ctr"/>
        <c:lblOffset val="100"/>
        <c:noMultiLvlLbl val="0"/>
      </c:catAx>
      <c:valAx>
        <c:axId val="4185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4935376"/>
        <c:crossBetween val="between"/>
      </c:valAx>
      <c:valAx>
        <c:axId val="411105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1996320"/>
        <c:crosses val="max"/>
        <c:crossBetween val="between"/>
      </c:valAx>
      <c:catAx>
        <c:axId val="68199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11055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Blad8!$A$57</c:f>
              <c:strCache>
                <c:ptCount val="1"/>
                <c:pt idx="0">
                  <c:v>size 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Blad8!$B$56:$J$56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Blad8!$B$57:$J$57</c:f>
              <c:numCache>
                <c:formatCode>General</c:formatCode>
                <c:ptCount val="9"/>
                <c:pt idx="0">
                  <c:v>72.099999999999994</c:v>
                </c:pt>
                <c:pt idx="1">
                  <c:v>2.31</c:v>
                </c:pt>
                <c:pt idx="2">
                  <c:v>47.05</c:v>
                </c:pt>
                <c:pt idx="3">
                  <c:v>9.75</c:v>
                </c:pt>
                <c:pt idx="4">
                  <c:v>74.459999999999994</c:v>
                </c:pt>
                <c:pt idx="5">
                  <c:v>3.68</c:v>
                </c:pt>
                <c:pt idx="6">
                  <c:v>48.17</c:v>
                </c:pt>
                <c:pt idx="7">
                  <c:v>53.09</c:v>
                </c:pt>
                <c:pt idx="8">
                  <c:v>38.590000000000003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A-0F4B-BDB8-8BB88DA36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764176"/>
        <c:axId val="822835760"/>
      </c:barChart>
      <c:lineChart>
        <c:grouping val="standard"/>
        <c:varyColors val="0"/>
        <c:ser>
          <c:idx val="1"/>
          <c:order val="1"/>
          <c:tx>
            <c:strRef>
              <c:f>Blad8!$A$58</c:f>
              <c:strCache>
                <c:ptCount val="1"/>
                <c:pt idx="0">
                  <c:v>mongo 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Blad8!$B$56:$J$56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Blad8!$B$58:$J$58</c:f>
              <c:numCache>
                <c:formatCode>General</c:formatCode>
                <c:ptCount val="9"/>
                <c:pt idx="0">
                  <c:v>26.216999999999999</c:v>
                </c:pt>
                <c:pt idx="1">
                  <c:v>0.69099999999999995</c:v>
                </c:pt>
                <c:pt idx="2">
                  <c:v>0.42899999999999999</c:v>
                </c:pt>
                <c:pt idx="3">
                  <c:v>2.637</c:v>
                </c:pt>
                <c:pt idx="4">
                  <c:v>21.512</c:v>
                </c:pt>
                <c:pt idx="5">
                  <c:v>0.27600000000000002</c:v>
                </c:pt>
                <c:pt idx="6">
                  <c:v>3.8719999999999999</c:v>
                </c:pt>
                <c:pt idx="7">
                  <c:v>0.39</c:v>
                </c:pt>
                <c:pt idx="8">
                  <c:v>2.3140000000000001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A-0F4B-BDB8-8BB88DA36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841808"/>
        <c:axId val="822942464"/>
      </c:lineChart>
      <c:catAx>
        <c:axId val="4157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2835760"/>
        <c:auto val="1"/>
        <c:lblAlgn val="ctr"/>
        <c:lblOffset val="100"/>
        <c:noMultiLvlLbl val="0"/>
      </c:catAx>
      <c:valAx>
        <c:axId val="8228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5764176"/>
        <c:crossBetween val="between"/>
      </c:valAx>
      <c:valAx>
        <c:axId val="822942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5841808"/>
        <c:crosses val="max"/>
        <c:crossBetween val="between"/>
      </c:valAx>
      <c:catAx>
        <c:axId val="41584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29424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Blad8!$M$57</c:f>
              <c:strCache>
                <c:ptCount val="1"/>
                <c:pt idx="0">
                  <c:v>size 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Blad8!$N$56:$V$56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Blad8!$N$57:$V$57</c:f>
              <c:numCache>
                <c:formatCode>General</c:formatCode>
                <c:ptCount val="9"/>
                <c:pt idx="0">
                  <c:v>72.099999999999994</c:v>
                </c:pt>
                <c:pt idx="1">
                  <c:v>2.31</c:v>
                </c:pt>
                <c:pt idx="2">
                  <c:v>47.05</c:v>
                </c:pt>
                <c:pt idx="3">
                  <c:v>9.75</c:v>
                </c:pt>
                <c:pt idx="4">
                  <c:v>74.459999999999994</c:v>
                </c:pt>
                <c:pt idx="5">
                  <c:v>3.68</c:v>
                </c:pt>
                <c:pt idx="6">
                  <c:v>48.17</c:v>
                </c:pt>
                <c:pt idx="7">
                  <c:v>53.09</c:v>
                </c:pt>
                <c:pt idx="8">
                  <c:v>38.590000000000003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A-584C-ABC5-1E1866A3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864480"/>
        <c:axId val="416638416"/>
      </c:barChart>
      <c:lineChart>
        <c:grouping val="standard"/>
        <c:varyColors val="0"/>
        <c:ser>
          <c:idx val="1"/>
          <c:order val="1"/>
          <c:tx>
            <c:strRef>
              <c:f>Blad8!$M$58</c:f>
              <c:strCache>
                <c:ptCount val="1"/>
                <c:pt idx="0">
                  <c:v>Redis 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Blad8!$N$56:$V$56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Blad8!$N$58:$V$58</c:f>
              <c:numCache>
                <c:formatCode>General</c:formatCode>
                <c:ptCount val="9"/>
                <c:pt idx="0">
                  <c:v>0.98740000000000006</c:v>
                </c:pt>
                <c:pt idx="1">
                  <c:v>0.03</c:v>
                </c:pt>
                <c:pt idx="2">
                  <c:v>0.2044</c:v>
                </c:pt>
                <c:pt idx="3">
                  <c:v>8.9599999999999999E-2</c:v>
                </c:pt>
                <c:pt idx="4">
                  <c:v>1.5456000000000001</c:v>
                </c:pt>
                <c:pt idx="5">
                  <c:v>1.6799999999999999E-2</c:v>
                </c:pt>
                <c:pt idx="6">
                  <c:v>0.1996</c:v>
                </c:pt>
                <c:pt idx="7">
                  <c:v>0.16539999999999999</c:v>
                </c:pt>
                <c:pt idx="8">
                  <c:v>0.2152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A-584C-ABC5-1E1866A3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96432"/>
        <c:axId val="645280912"/>
      </c:lineChart>
      <c:catAx>
        <c:axId val="41686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6638416"/>
        <c:auto val="1"/>
        <c:lblAlgn val="ctr"/>
        <c:lblOffset val="100"/>
        <c:noMultiLvlLbl val="0"/>
      </c:catAx>
      <c:valAx>
        <c:axId val="4166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6864480"/>
        <c:crossBetween val="between"/>
      </c:valAx>
      <c:valAx>
        <c:axId val="645280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5896432"/>
        <c:crosses val="max"/>
        <c:crossBetween val="between"/>
      </c:valAx>
      <c:catAx>
        <c:axId val="64589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52809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Rows ~ total time Redis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Blad10!$A$13</c:f>
              <c:strCache>
                <c:ptCount val="1"/>
                <c:pt idx="0">
                  <c:v>rows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Blad10!$B$12:$J$12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Blad10!$B$13:$J$13</c:f>
              <c:numCache>
                <c:formatCode>General</c:formatCode>
                <c:ptCount val="9"/>
                <c:pt idx="0">
                  <c:v>900000</c:v>
                </c:pt>
                <c:pt idx="1">
                  <c:v>95420</c:v>
                </c:pt>
                <c:pt idx="2">
                  <c:v>23481</c:v>
                </c:pt>
                <c:pt idx="3">
                  <c:v>18207</c:v>
                </c:pt>
                <c:pt idx="4">
                  <c:v>1078214</c:v>
                </c:pt>
                <c:pt idx="5">
                  <c:v>16744</c:v>
                </c:pt>
                <c:pt idx="6">
                  <c:v>168592</c:v>
                </c:pt>
                <c:pt idx="7">
                  <c:v>21417</c:v>
                </c:pt>
                <c:pt idx="8">
                  <c:v>150930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A-724B-B1C9-9597EFA4E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168832"/>
        <c:axId val="428655888"/>
      </c:barChart>
      <c:lineChart>
        <c:grouping val="standard"/>
        <c:varyColors val="0"/>
        <c:ser>
          <c:idx val="1"/>
          <c:order val="1"/>
          <c:tx>
            <c:strRef>
              <c:f>Blad10!$A$14</c:f>
              <c:strCache>
                <c:ptCount val="1"/>
                <c:pt idx="0">
                  <c:v>totaal Redis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Blad10!$B$12:$J$12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Blad10!$B$14:$J$14</c:f>
              <c:numCache>
                <c:formatCode>0.000</c:formatCode>
                <c:ptCount val="9"/>
                <c:pt idx="0">
                  <c:v>29.417866666666701</c:v>
                </c:pt>
                <c:pt idx="1">
                  <c:v>0.88090000000000002</c:v>
                </c:pt>
                <c:pt idx="2">
                  <c:v>1.3183333333333334</c:v>
                </c:pt>
                <c:pt idx="3">
                  <c:v>2.9639666666666664</c:v>
                </c:pt>
                <c:pt idx="4">
                  <c:v>32.209933333333339</c:v>
                </c:pt>
                <c:pt idx="5">
                  <c:v>0.45463333333333344</c:v>
                </c:pt>
                <c:pt idx="6">
                  <c:v>5.6998333333333324</c:v>
                </c:pt>
                <c:pt idx="7">
                  <c:v>1.5410666666666666</c:v>
                </c:pt>
                <c:pt idx="8">
                  <c:v>3.6751999999999998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A-724B-B1C9-9597EFA4E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22224"/>
        <c:axId val="823066448"/>
      </c:lineChart>
      <c:catAx>
        <c:axId val="4281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8655888"/>
        <c:auto val="1"/>
        <c:lblAlgn val="ctr"/>
        <c:lblOffset val="100"/>
        <c:noMultiLvlLbl val="0"/>
      </c:catAx>
      <c:valAx>
        <c:axId val="4286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8168832"/>
        <c:crossBetween val="between"/>
      </c:valAx>
      <c:valAx>
        <c:axId val="823066448"/>
        <c:scaling>
          <c:orientation val="minMax"/>
          <c:max val="6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6222224"/>
        <c:crosses val="max"/>
        <c:crossBetween val="between"/>
      </c:valAx>
      <c:catAx>
        <c:axId val="41622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3066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Rows ~ total time Mongo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Blad10!$A$27</c:f>
              <c:strCache>
                <c:ptCount val="1"/>
                <c:pt idx="0">
                  <c:v>rows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Blad10!$B$26:$J$26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Blad10!$B$27:$J$27</c:f>
              <c:numCache>
                <c:formatCode>General</c:formatCode>
                <c:ptCount val="9"/>
                <c:pt idx="0">
                  <c:v>900000</c:v>
                </c:pt>
                <c:pt idx="1">
                  <c:v>95420</c:v>
                </c:pt>
                <c:pt idx="2">
                  <c:v>23481</c:v>
                </c:pt>
                <c:pt idx="3">
                  <c:v>18207</c:v>
                </c:pt>
                <c:pt idx="4">
                  <c:v>1078214</c:v>
                </c:pt>
                <c:pt idx="5">
                  <c:v>16744</c:v>
                </c:pt>
                <c:pt idx="6">
                  <c:v>168592</c:v>
                </c:pt>
                <c:pt idx="7">
                  <c:v>21417</c:v>
                </c:pt>
                <c:pt idx="8">
                  <c:v>150930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9-8F4D-A171-BACC8AA7B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522592"/>
        <c:axId val="448737152"/>
      </c:barChart>
      <c:lineChart>
        <c:grouping val="standard"/>
        <c:varyColors val="0"/>
        <c:ser>
          <c:idx val="1"/>
          <c:order val="1"/>
          <c:tx>
            <c:strRef>
              <c:f>Blad10!$A$28</c:f>
              <c:strCache>
                <c:ptCount val="1"/>
                <c:pt idx="0">
                  <c:v>totaal Mongo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Blad10!$B$26:$J$26</c:f>
              <c:strCache>
                <c:ptCount val="9"/>
                <c:pt idx="0">
                  <c:v>blackjack</c:v>
                </c:pt>
                <c:pt idx="1">
                  <c:v>covid</c:v>
                </c:pt>
                <c:pt idx="2">
                  <c:v>fake</c:v>
                </c:pt>
                <c:pt idx="3">
                  <c:v>fifa</c:v>
                </c:pt>
                <c:pt idx="4">
                  <c:v>football</c:v>
                </c:pt>
                <c:pt idx="5">
                  <c:v>movies</c:v>
                </c:pt>
                <c:pt idx="6">
                  <c:v>spotify</c:v>
                </c:pt>
                <c:pt idx="7">
                  <c:v>true</c:v>
                </c:pt>
                <c:pt idx="8">
                  <c:v>wine</c:v>
                </c:pt>
              </c:strCache>
            </c:strRef>
          </c:cat>
          <c:val>
            <c:numRef>
              <c:f>Blad10!$B$28:$J$28</c:f>
              <c:numCache>
                <c:formatCode>0.000</c:formatCode>
                <c:ptCount val="9"/>
                <c:pt idx="0">
                  <c:v>41.388133333333329</c:v>
                </c:pt>
                <c:pt idx="1">
                  <c:v>1.5948666666666667</c:v>
                </c:pt>
                <c:pt idx="2">
                  <c:v>2.4567999999999999</c:v>
                </c:pt>
                <c:pt idx="3">
                  <c:v>3.8250666666666664</c:v>
                </c:pt>
                <c:pt idx="4">
                  <c:v>48.525666666666666</c:v>
                </c:pt>
                <c:pt idx="5">
                  <c:v>0.59353333333333325</c:v>
                </c:pt>
                <c:pt idx="6">
                  <c:v>7.9457333333333331</c:v>
                </c:pt>
                <c:pt idx="7">
                  <c:v>2.4195333333333333</c:v>
                </c:pt>
                <c:pt idx="8">
                  <c:v>5.9088000000000003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9-8F4D-A171-BACC8AA7B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72336"/>
        <c:axId val="448522192"/>
      </c:lineChart>
      <c:catAx>
        <c:axId val="4485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8737152"/>
        <c:auto val="1"/>
        <c:lblAlgn val="ctr"/>
        <c:lblOffset val="100"/>
        <c:noMultiLvlLbl val="0"/>
      </c:catAx>
      <c:valAx>
        <c:axId val="4487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8522592"/>
        <c:crossBetween val="between"/>
      </c:valAx>
      <c:valAx>
        <c:axId val="448522192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5172336"/>
        <c:crosses val="max"/>
        <c:crossBetween val="between"/>
      </c:valAx>
      <c:catAx>
        <c:axId val="41517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8522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1289050</xdr:colOff>
      <xdr:row>88</xdr:row>
      <xdr:rowOff>12700</xdr:rowOff>
    </xdr:from>
    <xdr:to>
      <xdr:col>9</xdr:col>
      <xdr:colOff>749300</xdr:colOff>
      <xdr:row>105</xdr:row>
      <xdr:rowOff>190500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2F6696BF-C9B6-CB4E-ABE2-67701235A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6</xdr:row>
      <xdr:rowOff>63500</xdr:rowOff>
    </xdr:from>
    <xdr:to>
      <xdr:col>9</xdr:col>
      <xdr:colOff>800100</xdr:colOff>
      <xdr:row>27</xdr:row>
      <xdr:rowOff>63500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00D4D5F-60B7-5C4C-8DCA-D82C59424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685800</xdr:colOff>
      <xdr:row>36</xdr:row>
      <xdr:rowOff>50800</xdr:rowOff>
    </xdr:from>
    <xdr:to>
      <xdr:col>9</xdr:col>
      <xdr:colOff>800100</xdr:colOff>
      <xdr:row>52</xdr:row>
      <xdr:rowOff>139700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2CE4EE1-241B-4143-8210-CD8DE105C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806450</xdr:colOff>
      <xdr:row>6</xdr:row>
      <xdr:rowOff>31750</xdr:rowOff>
    </xdr:from>
    <xdr:to>
      <xdr:col>22</xdr:col>
      <xdr:colOff>482600</xdr:colOff>
      <xdr:row>26</xdr:row>
      <xdr:rowOff>38100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2EE8BA3-F8C0-F645-A3D6-3C7F480BB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31750</xdr:colOff>
      <xdr:row>35</xdr:row>
      <xdr:rowOff>196850</xdr:rowOff>
    </xdr:from>
    <xdr:to>
      <xdr:col>22</xdr:col>
      <xdr:colOff>190500</xdr:colOff>
      <xdr:row>53</xdr:row>
      <xdr:rowOff>165100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A5A75592-F7CD-414C-B24A-60B7926F4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234950</xdr:colOff>
      <xdr:row>60</xdr:row>
      <xdr:rowOff>31750</xdr:rowOff>
    </xdr:from>
    <xdr:to>
      <xdr:col>10</xdr:col>
      <xdr:colOff>63500</xdr:colOff>
      <xdr:row>77</xdr:row>
      <xdr:rowOff>152400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C9EB6AE3-05A0-024D-B5EE-22996DF5F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806450</xdr:colOff>
      <xdr:row>59</xdr:row>
      <xdr:rowOff>146050</xdr:rowOff>
    </xdr:from>
    <xdr:to>
      <xdr:col>22</xdr:col>
      <xdr:colOff>177800</xdr:colOff>
      <xdr:row>77</xdr:row>
      <xdr:rowOff>139700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1E8EBD2A-BC7B-B448-9FC7-C5F794E48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234950</xdr:colOff>
      <xdr:row>0</xdr:row>
      <xdr:rowOff>184150</xdr:rowOff>
    </xdr:from>
    <xdr:to>
      <xdr:col>18</xdr:col>
      <xdr:colOff>355600</xdr:colOff>
      <xdr:row>19</xdr:row>
      <xdr:rowOff>12700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E21BA44-9422-FB48-8736-2F952C3D7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203200</xdr:colOff>
      <xdr:row>20</xdr:row>
      <xdr:rowOff>120650</xdr:rowOff>
    </xdr:from>
    <xdr:to>
      <xdr:col>18</xdr:col>
      <xdr:colOff>330200</xdr:colOff>
      <xdr:row>37</xdr:row>
      <xdr:rowOff>12700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C5FF7967-A404-D74C-ADA2-4C849052D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39</xdr:row>
      <xdr:rowOff>95250</xdr:rowOff>
    </xdr:from>
    <xdr:to>
      <xdr:col>19</xdr:col>
      <xdr:colOff>546100</xdr:colOff>
      <xdr:row>60</xdr:row>
      <xdr:rowOff>88900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42B40D58-FB98-2E4E-9FBD-5D5B25056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266700</xdr:colOff>
      <xdr:row>42</xdr:row>
      <xdr:rowOff>31750</xdr:rowOff>
    </xdr:from>
    <xdr:to>
      <xdr:col>9</xdr:col>
      <xdr:colOff>647700</xdr:colOff>
      <xdr:row>63</xdr:row>
      <xdr:rowOff>50800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4DE17A89-852E-C74B-BE47-7E3C6B30C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1E26-406F-EC42-8CB7-C1F88D21CCB6}">
  <dimension ref="A1:L87"/>
  <sheetViews>
    <sheetView topLeftCell="A51" workbookViewId="0">
      <selection activeCell="A59" sqref="A59:J63"/>
    </sheetView>
  </sheetViews>
  <sheetFormatPr baseColWidth="10" defaultRowHeight="16" x14ac:dyDescent="0.2"/>
  <cols>
    <col min="1" max="1" width="17.1640625" bestFit="1" customWidth="1"/>
  </cols>
  <sheetData>
    <row r="1" spans="1:12" x14ac:dyDescent="0.2">
      <c r="A1" s="3" t="s">
        <v>28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L1" s="9" t="s">
        <v>56</v>
      </c>
    </row>
    <row r="2" spans="1:12" x14ac:dyDescent="0.2">
      <c r="A2" t="s">
        <v>26</v>
      </c>
      <c r="B2" s="5">
        <v>426.4</v>
      </c>
      <c r="C2" s="5">
        <v>630.70000000000005</v>
      </c>
      <c r="D2" s="5">
        <v>670.1</v>
      </c>
      <c r="E2" s="5">
        <v>611.79999999999995</v>
      </c>
      <c r="F2" s="5">
        <v>388.3</v>
      </c>
      <c r="G2" s="5">
        <v>741</v>
      </c>
      <c r="H2" s="5">
        <v>628.79999999999995</v>
      </c>
      <c r="I2" s="5">
        <v>732.3</v>
      </c>
      <c r="J2" s="5">
        <v>603.1</v>
      </c>
      <c r="L2" t="s">
        <v>57</v>
      </c>
    </row>
    <row r="3" spans="1:12" x14ac:dyDescent="0.2">
      <c r="A3" t="s">
        <v>17</v>
      </c>
      <c r="B3" s="5">
        <v>426.51</v>
      </c>
      <c r="C3" s="5">
        <v>540</v>
      </c>
      <c r="D3" s="5">
        <v>632.4</v>
      </c>
      <c r="E3" s="5">
        <v>575.11</v>
      </c>
      <c r="F3" s="5">
        <v>420.42</v>
      </c>
      <c r="G3" s="5">
        <v>645.71</v>
      </c>
      <c r="H3" s="5">
        <v>581.21</v>
      </c>
      <c r="I3" s="5">
        <v>720.14</v>
      </c>
      <c r="J3" s="5">
        <v>616.79</v>
      </c>
    </row>
    <row r="4" spans="1:12" x14ac:dyDescent="0.2">
      <c r="A4" t="s">
        <v>23</v>
      </c>
      <c r="B4" s="5">
        <v>387.56</v>
      </c>
      <c r="C4" s="5">
        <v>664.62</v>
      </c>
      <c r="D4" s="5">
        <v>645.85</v>
      </c>
      <c r="E4" s="5">
        <v>517.6</v>
      </c>
      <c r="F4" s="5">
        <v>420.42</v>
      </c>
      <c r="G4" s="5">
        <v>753.33</v>
      </c>
      <c r="H4" s="5">
        <v>641.13</v>
      </c>
      <c r="I4" s="5">
        <v>710.27</v>
      </c>
      <c r="J4" s="5">
        <v>583.75</v>
      </c>
    </row>
    <row r="5" spans="1:12" x14ac:dyDescent="0.2">
      <c r="A5" t="s">
        <v>31</v>
      </c>
      <c r="B5" s="5">
        <f>SUM(B2:B4)/3</f>
        <v>413.49</v>
      </c>
      <c r="C5" s="5">
        <f t="shared" ref="C5:J5" si="0">SUM(C2:C4)/3</f>
        <v>611.77333333333343</v>
      </c>
      <c r="D5" s="5">
        <f t="shared" si="0"/>
        <v>649.44999999999993</v>
      </c>
      <c r="E5" s="5">
        <f t="shared" si="0"/>
        <v>568.16999999999996</v>
      </c>
      <c r="F5" s="5">
        <f t="shared" si="0"/>
        <v>409.71333333333337</v>
      </c>
      <c r="G5" s="5">
        <f t="shared" si="0"/>
        <v>713.34666666666669</v>
      </c>
      <c r="H5" s="5">
        <f t="shared" si="0"/>
        <v>617.04666666666662</v>
      </c>
      <c r="I5" s="5">
        <f t="shared" si="0"/>
        <v>720.90333333333331</v>
      </c>
      <c r="J5" s="5">
        <f t="shared" si="0"/>
        <v>601.21333333333325</v>
      </c>
    </row>
    <row r="6" spans="1:12" x14ac:dyDescent="0.2">
      <c r="B6" s="2"/>
      <c r="C6" s="2"/>
      <c r="D6" s="2"/>
      <c r="E6" s="2"/>
      <c r="F6" s="2"/>
      <c r="G6" s="2"/>
      <c r="H6" s="2"/>
      <c r="I6" s="2"/>
      <c r="J6" s="2"/>
    </row>
    <row r="7" spans="1:12" x14ac:dyDescent="0.2">
      <c r="A7" s="3" t="s">
        <v>28</v>
      </c>
      <c r="B7" s="4" t="s">
        <v>0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4" t="s">
        <v>7</v>
      </c>
      <c r="J7" s="4" t="s">
        <v>8</v>
      </c>
      <c r="L7" s="8" t="s">
        <v>35</v>
      </c>
    </row>
    <row r="8" spans="1:12" x14ac:dyDescent="0.2">
      <c r="A8" t="s">
        <v>27</v>
      </c>
      <c r="B8" s="5">
        <v>4.4800000000000004</v>
      </c>
      <c r="C8" s="5">
        <v>2.64</v>
      </c>
      <c r="D8" s="5">
        <v>25.2</v>
      </c>
      <c r="E8" s="5">
        <v>8.52</v>
      </c>
      <c r="F8" s="5">
        <v>3.21</v>
      </c>
      <c r="G8" s="5">
        <v>12.16</v>
      </c>
      <c r="H8" s="5">
        <v>12.05</v>
      </c>
      <c r="I8" s="5">
        <v>26.83</v>
      </c>
      <c r="J8" s="5">
        <v>10.84</v>
      </c>
      <c r="L8" t="s">
        <v>36</v>
      </c>
    </row>
    <row r="9" spans="1:12" x14ac:dyDescent="0.2">
      <c r="A9" t="s">
        <v>17</v>
      </c>
      <c r="B9" s="5">
        <v>4.49</v>
      </c>
      <c r="C9" s="5">
        <v>2.62</v>
      </c>
      <c r="D9" s="5">
        <v>20.29</v>
      </c>
      <c r="E9" s="5">
        <v>8.3000000000000007</v>
      </c>
      <c r="F9" s="5">
        <v>3.25</v>
      </c>
      <c r="G9" s="5">
        <v>11.61</v>
      </c>
      <c r="H9" s="5">
        <v>12.1</v>
      </c>
      <c r="I9" s="5">
        <v>25.21</v>
      </c>
      <c r="J9" s="5">
        <v>10.98</v>
      </c>
      <c r="L9" t="s">
        <v>37</v>
      </c>
    </row>
    <row r="10" spans="1:12" x14ac:dyDescent="0.2">
      <c r="A10" t="s">
        <v>23</v>
      </c>
      <c r="B10" s="5">
        <v>4.43</v>
      </c>
      <c r="C10" s="5">
        <v>2.6</v>
      </c>
      <c r="D10" s="5">
        <v>24.65</v>
      </c>
      <c r="E10" s="5">
        <v>8.57</v>
      </c>
      <c r="F10" s="5">
        <v>2.96</v>
      </c>
      <c r="G10" s="5">
        <v>11.19</v>
      </c>
      <c r="H10" s="5">
        <v>11.4</v>
      </c>
      <c r="I10" s="5">
        <v>26.31</v>
      </c>
      <c r="J10" s="5">
        <v>10.35</v>
      </c>
      <c r="L10" t="s">
        <v>38</v>
      </c>
    </row>
    <row r="11" spans="1:12" x14ac:dyDescent="0.2">
      <c r="A11" t="s">
        <v>31</v>
      </c>
      <c r="B11" s="5">
        <f>SUM(B8:B10)/3</f>
        <v>4.4666666666666668</v>
      </c>
      <c r="C11" s="5">
        <f t="shared" ref="C11" si="1">SUM(C8:C10)/3</f>
        <v>2.6199999999999997</v>
      </c>
      <c r="D11" s="5">
        <f t="shared" ref="D11" si="2">SUM(D8:D10)/3</f>
        <v>23.379999999999995</v>
      </c>
      <c r="E11" s="5">
        <f t="shared" ref="E11" si="3">SUM(E8:E10)/3</f>
        <v>8.4633333333333329</v>
      </c>
      <c r="F11" s="5">
        <f t="shared" ref="F11" si="4">SUM(F8:F10)/3</f>
        <v>3.14</v>
      </c>
      <c r="G11" s="5">
        <f t="shared" ref="G11" si="5">SUM(G8:G10)/3</f>
        <v>11.653333333333334</v>
      </c>
      <c r="H11" s="5">
        <f t="shared" ref="H11" si="6">SUM(H8:H10)/3</f>
        <v>11.85</v>
      </c>
      <c r="I11" s="5">
        <f t="shared" ref="I11" si="7">SUM(I8:I10)/3</f>
        <v>26.116666666666664</v>
      </c>
      <c r="J11" s="5">
        <f t="shared" ref="J11" si="8">SUM(J8:J10)/3</f>
        <v>10.723333333333334</v>
      </c>
      <c r="L11" t="s">
        <v>39</v>
      </c>
    </row>
    <row r="12" spans="1:12" x14ac:dyDescent="0.2">
      <c r="B12" s="1"/>
      <c r="C12" s="1"/>
      <c r="D12" s="1"/>
      <c r="E12" s="1"/>
      <c r="F12" s="1"/>
      <c r="G12" s="1"/>
      <c r="H12" s="1"/>
      <c r="I12" s="1"/>
      <c r="J12" s="1"/>
    </row>
    <row r="13" spans="1:12" x14ac:dyDescent="0.2">
      <c r="A13" s="3" t="s">
        <v>18</v>
      </c>
      <c r="B13" s="4" t="s">
        <v>0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I13" s="4" t="s">
        <v>7</v>
      </c>
      <c r="J13" s="4" t="s">
        <v>8</v>
      </c>
      <c r="L13" s="8" t="s">
        <v>40</v>
      </c>
    </row>
    <row r="14" spans="1:12" x14ac:dyDescent="0.2">
      <c r="A14" t="s">
        <v>9</v>
      </c>
      <c r="B14" s="6">
        <v>3.492</v>
      </c>
      <c r="C14" s="6">
        <v>0.16800000000000001</v>
      </c>
      <c r="D14" s="6">
        <v>0.745</v>
      </c>
      <c r="E14" s="6">
        <v>0.41599999999999998</v>
      </c>
      <c r="F14" s="6">
        <v>5.9320000000000004</v>
      </c>
      <c r="G14" s="6">
        <v>9.8000000000000004E-2</v>
      </c>
      <c r="H14" s="6">
        <v>1.119</v>
      </c>
      <c r="I14" s="6">
        <v>1.056</v>
      </c>
      <c r="J14" s="6">
        <v>1.2150000000000001</v>
      </c>
    </row>
    <row r="15" spans="1:12" x14ac:dyDescent="0.2">
      <c r="A15" t="s">
        <v>24</v>
      </c>
      <c r="B15" s="6">
        <v>4.1529999999999996</v>
      </c>
      <c r="C15" s="6">
        <v>0.16300000000000001</v>
      </c>
      <c r="D15" s="6">
        <v>0.77200000000000002</v>
      </c>
      <c r="E15" s="6">
        <v>0.42599999999999999</v>
      </c>
      <c r="F15" s="6">
        <v>6.4539999999999997</v>
      </c>
      <c r="G15" s="6">
        <v>0.10100000000000001</v>
      </c>
      <c r="H15" s="6">
        <v>1.2110000000000001</v>
      </c>
      <c r="I15" s="6">
        <v>1.071</v>
      </c>
      <c r="J15" s="6">
        <v>1.2170000000000001</v>
      </c>
      <c r="L15" s="9"/>
    </row>
    <row r="16" spans="1:12" x14ac:dyDescent="0.2">
      <c r="A16" t="s">
        <v>23</v>
      </c>
      <c r="B16" s="6">
        <v>3.3570000000000002</v>
      </c>
      <c r="C16" s="6">
        <v>0.185</v>
      </c>
      <c r="D16" s="6">
        <v>0.77100000000000002</v>
      </c>
      <c r="E16" s="6">
        <v>0.40899999999999997</v>
      </c>
      <c r="F16" s="6">
        <v>5.9610000000000003</v>
      </c>
      <c r="G16" s="6">
        <v>0.10100000000000001</v>
      </c>
      <c r="H16" s="6">
        <v>1.2030000000000001</v>
      </c>
      <c r="I16" s="6">
        <v>1.0649999999999999</v>
      </c>
      <c r="J16" s="6">
        <v>1.1719999999999999</v>
      </c>
      <c r="L16" s="9"/>
    </row>
    <row r="17" spans="1:12" x14ac:dyDescent="0.2">
      <c r="A17" t="s">
        <v>31</v>
      </c>
      <c r="B17" s="6">
        <f>SUM(B14:B16)/3</f>
        <v>3.6673333333333331</v>
      </c>
      <c r="C17" s="6">
        <f t="shared" ref="C17" si="9">SUM(C14:C16)/3</f>
        <v>0.17200000000000001</v>
      </c>
      <c r="D17" s="6">
        <f t="shared" ref="D17" si="10">SUM(D14:D16)/3</f>
        <v>0.7626666666666666</v>
      </c>
      <c r="E17" s="6">
        <f t="shared" ref="E17" si="11">SUM(E14:E16)/3</f>
        <v>0.41699999999999998</v>
      </c>
      <c r="F17" s="6">
        <f t="shared" ref="F17" si="12">SUM(F14:F16)/3</f>
        <v>6.1156666666666668</v>
      </c>
      <c r="G17" s="6">
        <f t="shared" ref="G17" si="13">SUM(G14:G16)/3</f>
        <v>0.10000000000000002</v>
      </c>
      <c r="H17" s="6">
        <f t="shared" ref="H17" si="14">SUM(H14:H16)/3</f>
        <v>1.1776666666666669</v>
      </c>
      <c r="I17" s="6">
        <f t="shared" ref="I17" si="15">SUM(I14:I16)/3</f>
        <v>1.0639999999999998</v>
      </c>
      <c r="J17" s="6">
        <f t="shared" ref="J17" si="16">SUM(J14:J16)/3</f>
        <v>1.2013333333333334</v>
      </c>
      <c r="L17" s="9"/>
    </row>
    <row r="18" spans="1:12" x14ac:dyDescent="0.2">
      <c r="B18" s="1"/>
      <c r="C18" s="1"/>
      <c r="D18" s="1"/>
      <c r="E18" s="1"/>
      <c r="F18" s="1"/>
      <c r="G18" s="1"/>
      <c r="H18" s="1"/>
      <c r="I18" s="1"/>
      <c r="J18" s="1"/>
      <c r="L18" s="9"/>
    </row>
    <row r="19" spans="1:12" x14ac:dyDescent="0.2">
      <c r="A19" s="3" t="s">
        <v>18</v>
      </c>
      <c r="B19" s="4" t="s">
        <v>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5</v>
      </c>
      <c r="H19" s="4" t="s">
        <v>6</v>
      </c>
      <c r="I19" s="4" t="s">
        <v>7</v>
      </c>
      <c r="J19" s="4" t="s">
        <v>8</v>
      </c>
      <c r="L19" s="8" t="s">
        <v>41</v>
      </c>
    </row>
    <row r="20" spans="1:12" x14ac:dyDescent="0.2">
      <c r="A20" t="s">
        <v>10</v>
      </c>
      <c r="B20" s="6">
        <v>0.60719999999999996</v>
      </c>
      <c r="C20" s="6">
        <v>1.37E-2</v>
      </c>
      <c r="D20" s="6">
        <v>9.06E-2</v>
      </c>
      <c r="E20" s="6">
        <v>4.2299999999999997E-2</v>
      </c>
      <c r="F20" s="6">
        <v>1.0222</v>
      </c>
      <c r="G20" s="6">
        <v>6.1000000000000004E-3</v>
      </c>
      <c r="H20" s="6">
        <v>9.8900000000000002E-2</v>
      </c>
      <c r="I20" s="6">
        <v>7.0800000000000002E-2</v>
      </c>
      <c r="J20" s="6">
        <v>0.1084</v>
      </c>
      <c r="L20" s="9"/>
    </row>
    <row r="21" spans="1:12" x14ac:dyDescent="0.2">
      <c r="A21" t="s">
        <v>17</v>
      </c>
      <c r="B21" s="6">
        <v>0.60699999999999998</v>
      </c>
      <c r="C21" s="6">
        <v>1.6E-2</v>
      </c>
      <c r="D21" s="6">
        <v>9.6000000000000002E-2</v>
      </c>
      <c r="E21" s="6">
        <v>4.4999999999999998E-2</v>
      </c>
      <c r="F21" s="6">
        <v>0.94399999999999995</v>
      </c>
      <c r="G21" s="6">
        <v>7.0000000000000001E-3</v>
      </c>
      <c r="H21" s="6">
        <v>0.107</v>
      </c>
      <c r="I21" s="6">
        <v>7.1999999999999995E-2</v>
      </c>
      <c r="J21" s="6">
        <v>0.106</v>
      </c>
      <c r="L21" s="9" t="s">
        <v>52</v>
      </c>
    </row>
    <row r="22" spans="1:12" x14ac:dyDescent="0.2">
      <c r="A22" t="s">
        <v>23</v>
      </c>
      <c r="B22" s="6">
        <v>0.66800000000000004</v>
      </c>
      <c r="C22" s="6">
        <v>1.2999999999999999E-2</v>
      </c>
      <c r="D22" s="6">
        <v>9.4E-2</v>
      </c>
      <c r="E22" s="6">
        <v>0.05</v>
      </c>
      <c r="F22" s="6">
        <v>0.94399999999999995</v>
      </c>
      <c r="G22" s="6">
        <v>6.0000000000000001E-3</v>
      </c>
      <c r="H22" s="6">
        <v>9.7000000000000003E-2</v>
      </c>
      <c r="I22" s="6">
        <v>7.2999999999999995E-2</v>
      </c>
      <c r="J22" s="6">
        <v>0.112</v>
      </c>
      <c r="L22" s="9"/>
    </row>
    <row r="23" spans="1:12" x14ac:dyDescent="0.2">
      <c r="A23" t="s">
        <v>31</v>
      </c>
      <c r="B23" s="6">
        <f>SUM(B20:B22)/3</f>
        <v>0.62740000000000007</v>
      </c>
      <c r="C23" s="6">
        <f t="shared" ref="C23" si="17">SUM(C20:C22)/3</f>
        <v>1.4233333333333334E-2</v>
      </c>
      <c r="D23" s="6">
        <f t="shared" ref="D23" si="18">SUM(D20:D22)/3</f>
        <v>9.3533333333333316E-2</v>
      </c>
      <c r="E23" s="6">
        <f t="shared" ref="E23" si="19">SUM(E20:E22)/3</f>
        <v>4.5766666666666657E-2</v>
      </c>
      <c r="F23" s="6">
        <f t="shared" ref="F23" si="20">SUM(F20:F22)/3</f>
        <v>0.97006666666666652</v>
      </c>
      <c r="G23" s="6">
        <f t="shared" ref="G23" si="21">SUM(G20:G22)/3</f>
        <v>6.3666666666666663E-3</v>
      </c>
      <c r="H23" s="6">
        <f t="shared" ref="H23" si="22">SUM(H20:H22)/3</f>
        <v>0.10096666666666666</v>
      </c>
      <c r="I23" s="6">
        <f t="shared" ref="I23" si="23">SUM(I20:I22)/3</f>
        <v>7.1933333333333335E-2</v>
      </c>
      <c r="J23" s="6">
        <f t="shared" ref="J23" si="24">SUM(J20:J22)/3</f>
        <v>0.10879999999999999</v>
      </c>
      <c r="L23" s="9"/>
    </row>
    <row r="24" spans="1:12" x14ac:dyDescent="0.2">
      <c r="A24" t="s">
        <v>34</v>
      </c>
      <c r="B24" s="6">
        <v>0.3841</v>
      </c>
      <c r="C24" s="6">
        <v>1.3100000000000001E-2</v>
      </c>
      <c r="D24" s="6">
        <v>6.83E-2</v>
      </c>
      <c r="E24" s="6">
        <v>3.85E-2</v>
      </c>
      <c r="F24" s="6">
        <v>0.56769999999999998</v>
      </c>
      <c r="G24" s="6">
        <v>7.7000000000000002E-3</v>
      </c>
      <c r="H24" s="6">
        <v>0.98129999999999995</v>
      </c>
      <c r="I24" s="6">
        <v>0.48599999999999999</v>
      </c>
      <c r="J24" s="6">
        <v>6.3579999999999998E-2</v>
      </c>
      <c r="L24" s="9"/>
    </row>
    <row r="25" spans="1:12" x14ac:dyDescent="0.2">
      <c r="B25" s="1"/>
      <c r="C25" s="1"/>
      <c r="D25" s="1"/>
      <c r="E25" s="1"/>
      <c r="F25" s="1"/>
      <c r="G25" s="1"/>
      <c r="H25" s="1"/>
      <c r="I25" s="1"/>
      <c r="J25" s="1"/>
      <c r="L25" s="9"/>
    </row>
    <row r="26" spans="1:12" x14ac:dyDescent="0.2">
      <c r="A26" s="3" t="s">
        <v>18</v>
      </c>
      <c r="B26" s="4" t="s">
        <v>0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5</v>
      </c>
      <c r="H26" s="4" t="s">
        <v>6</v>
      </c>
      <c r="I26" s="4" t="s">
        <v>7</v>
      </c>
      <c r="J26" s="4" t="s">
        <v>8</v>
      </c>
      <c r="L26" s="9" t="s">
        <v>42</v>
      </c>
    </row>
    <row r="27" spans="1:12" x14ac:dyDescent="0.2">
      <c r="A27" t="s">
        <v>11</v>
      </c>
      <c r="B27" s="6">
        <v>0.98740000000000006</v>
      </c>
      <c r="C27" s="6">
        <v>0.03</v>
      </c>
      <c r="D27" s="6">
        <v>0.2044</v>
      </c>
      <c r="E27" s="6">
        <v>8.9599999999999999E-2</v>
      </c>
      <c r="F27" s="6">
        <v>1.5456000000000001</v>
      </c>
      <c r="G27" s="6">
        <v>1.6799999999999999E-2</v>
      </c>
      <c r="H27" s="6">
        <v>0.1996</v>
      </c>
      <c r="I27" s="6">
        <v>0.16539999999999999</v>
      </c>
      <c r="J27" s="6">
        <v>0.2152</v>
      </c>
      <c r="L27" s="9" t="s">
        <v>43</v>
      </c>
    </row>
    <row r="28" spans="1:12" x14ac:dyDescent="0.2">
      <c r="A28" t="s">
        <v>17</v>
      </c>
      <c r="B28" s="6">
        <v>1.0489999999999999</v>
      </c>
      <c r="C28" s="6">
        <v>3.5000000000000003E-2</v>
      </c>
      <c r="D28" s="6">
        <v>0.20200000000000001</v>
      </c>
      <c r="E28" s="6">
        <v>9.9000000000000005E-2</v>
      </c>
      <c r="F28" s="6">
        <v>1.6040000000000001</v>
      </c>
      <c r="G28" s="6">
        <v>0.02</v>
      </c>
      <c r="H28" s="6">
        <v>0.20300000000000001</v>
      </c>
      <c r="I28" s="6">
        <v>0.17399999999999999</v>
      </c>
      <c r="J28" s="6">
        <v>0.22900000000000001</v>
      </c>
      <c r="L28" s="9" t="s">
        <v>44</v>
      </c>
    </row>
    <row r="29" spans="1:12" x14ac:dyDescent="0.2">
      <c r="A29" t="s">
        <v>23</v>
      </c>
      <c r="B29" s="6">
        <v>1.0169999999999999</v>
      </c>
      <c r="C29" s="6">
        <v>3.4000000000000002E-2</v>
      </c>
      <c r="D29" s="6">
        <v>0.20300000000000001</v>
      </c>
      <c r="E29" s="6">
        <v>9.6000000000000002E-2</v>
      </c>
      <c r="F29" s="6">
        <v>1.579</v>
      </c>
      <c r="G29" s="6">
        <v>1.9E-2</v>
      </c>
      <c r="H29" s="6">
        <v>0.20200000000000001</v>
      </c>
      <c r="I29" s="6">
        <v>0.17899999999999999</v>
      </c>
      <c r="J29" s="6">
        <v>0.223</v>
      </c>
      <c r="L29" s="9"/>
    </row>
    <row r="30" spans="1:12" x14ac:dyDescent="0.2">
      <c r="A30" t="s">
        <v>31</v>
      </c>
      <c r="B30" s="6">
        <f>SUM(B27:B29)/3</f>
        <v>1.0178</v>
      </c>
      <c r="C30" s="6">
        <f t="shared" ref="C30" si="25">SUM(C27:C29)/3</f>
        <v>3.3000000000000002E-2</v>
      </c>
      <c r="D30" s="6">
        <f t="shared" ref="D30" si="26">SUM(D27:D29)/3</f>
        <v>0.2031333333333333</v>
      </c>
      <c r="E30" s="6">
        <f t="shared" ref="E30" si="27">SUM(E27:E29)/3</f>
        <v>9.4866666666666655E-2</v>
      </c>
      <c r="F30" s="6">
        <f t="shared" ref="F30" si="28">SUM(F27:F29)/3</f>
        <v>1.5762</v>
      </c>
      <c r="G30" s="6">
        <f t="shared" ref="G30" si="29">SUM(G27:G29)/3</f>
        <v>1.8600000000000002E-2</v>
      </c>
      <c r="H30" s="6">
        <f t="shared" ref="H30" si="30">SUM(H27:H29)/3</f>
        <v>0.20153333333333334</v>
      </c>
      <c r="I30" s="6">
        <f t="shared" ref="I30" si="31">SUM(I27:I29)/3</f>
        <v>0.17279999999999998</v>
      </c>
      <c r="J30" s="6">
        <f t="shared" ref="J30" si="32">SUM(J27:J29)/3</f>
        <v>0.22240000000000001</v>
      </c>
      <c r="L30" s="9"/>
    </row>
    <row r="31" spans="1:12" x14ac:dyDescent="0.2">
      <c r="A31" t="s">
        <v>34</v>
      </c>
      <c r="B31" s="6">
        <v>0.86980000000000002</v>
      </c>
      <c r="C31" s="6">
        <v>0.25900000000000001</v>
      </c>
      <c r="D31" s="6">
        <v>0.10630000000000001</v>
      </c>
      <c r="E31" s="6">
        <v>7.1800000000000003E-2</v>
      </c>
      <c r="F31" s="6">
        <v>1.345</v>
      </c>
      <c r="G31" s="6">
        <v>1.1339999999999999E-2</v>
      </c>
      <c r="H31" s="6">
        <v>0.20710000000000001</v>
      </c>
      <c r="I31" s="6">
        <v>0.10009999999999999</v>
      </c>
      <c r="J31" s="6">
        <v>0.15390000000000001</v>
      </c>
      <c r="L31" s="9"/>
    </row>
    <row r="32" spans="1:12" x14ac:dyDescent="0.2">
      <c r="B32" s="1"/>
      <c r="C32" s="1"/>
      <c r="D32" s="1"/>
      <c r="E32" s="1"/>
      <c r="F32" s="1"/>
      <c r="G32" s="1"/>
      <c r="H32" s="1"/>
      <c r="I32" s="1"/>
      <c r="J32" s="1"/>
      <c r="L32" s="9"/>
    </row>
    <row r="33" spans="1:12" x14ac:dyDescent="0.2">
      <c r="A33" s="3" t="s">
        <v>18</v>
      </c>
      <c r="B33" s="4" t="s">
        <v>0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I33" s="4" t="s">
        <v>7</v>
      </c>
      <c r="J33" s="4" t="s">
        <v>8</v>
      </c>
      <c r="L33" s="9" t="s">
        <v>45</v>
      </c>
    </row>
    <row r="34" spans="1:12" x14ac:dyDescent="0.2">
      <c r="A34" t="s">
        <v>12</v>
      </c>
      <c r="B34" s="6">
        <v>22.751999999999999</v>
      </c>
      <c r="C34" s="6">
        <v>0.67100000000000004</v>
      </c>
      <c r="D34" s="6">
        <v>0.26500000000000001</v>
      </c>
      <c r="E34" s="6">
        <v>2.5019999999999998</v>
      </c>
      <c r="F34" s="6">
        <v>22.702000000000002</v>
      </c>
      <c r="G34" s="6">
        <v>0.32800000000000001</v>
      </c>
      <c r="H34" s="6">
        <v>4.2439999999999998</v>
      </c>
      <c r="I34" s="6">
        <v>0.25700000000000001</v>
      </c>
      <c r="J34" s="6">
        <v>2.2170000000000001</v>
      </c>
      <c r="L34" s="9" t="s">
        <v>46</v>
      </c>
    </row>
    <row r="35" spans="1:12" x14ac:dyDescent="0.2">
      <c r="A35" t="s">
        <v>25</v>
      </c>
      <c r="B35" s="6">
        <v>24.692</v>
      </c>
      <c r="C35" s="6">
        <v>0.66</v>
      </c>
      <c r="D35" s="6">
        <v>0.25</v>
      </c>
      <c r="E35" s="6">
        <v>2.3540000000000001</v>
      </c>
      <c r="F35" s="6">
        <v>24.606999999999999</v>
      </c>
      <c r="G35" s="6">
        <v>0.33500000000000002</v>
      </c>
      <c r="H35" s="6">
        <v>4.2149999999999999</v>
      </c>
      <c r="I35" s="6">
        <v>0.22</v>
      </c>
      <c r="J35" s="6">
        <v>2.1269999999999998</v>
      </c>
      <c r="L35" s="9"/>
    </row>
    <row r="36" spans="1:12" x14ac:dyDescent="0.2">
      <c r="A36" t="s">
        <v>23</v>
      </c>
      <c r="B36" s="6">
        <v>24.872</v>
      </c>
      <c r="C36" s="6">
        <v>0.65400000000000003</v>
      </c>
      <c r="D36" s="6">
        <v>0.26200000000000001</v>
      </c>
      <c r="E36" s="6">
        <v>2.363</v>
      </c>
      <c r="F36" s="6">
        <v>23.335000000000001</v>
      </c>
      <c r="G36" s="6">
        <v>0.32600000000000001</v>
      </c>
      <c r="H36" s="6">
        <v>4.2</v>
      </c>
      <c r="I36" s="6">
        <v>0.22</v>
      </c>
      <c r="J36" s="6">
        <v>2.0840000000000001</v>
      </c>
      <c r="L36" s="9"/>
    </row>
    <row r="37" spans="1:12" x14ac:dyDescent="0.2">
      <c r="A37" t="s">
        <v>31</v>
      </c>
      <c r="B37" s="6">
        <f>SUM(B34:B36)/3</f>
        <v>24.105333333333334</v>
      </c>
      <c r="C37" s="6">
        <f t="shared" ref="C37" si="33">SUM(C34:C36)/3</f>
        <v>0.66166666666666663</v>
      </c>
      <c r="D37" s="6">
        <f t="shared" ref="D37" si="34">SUM(D34:D36)/3</f>
        <v>0.25900000000000001</v>
      </c>
      <c r="E37" s="6">
        <f t="shared" ref="E37" si="35">SUM(E34:E36)/3</f>
        <v>2.406333333333333</v>
      </c>
      <c r="F37" s="6">
        <f t="shared" ref="F37" si="36">SUM(F34:F36)/3</f>
        <v>23.548000000000002</v>
      </c>
      <c r="G37" s="6">
        <f t="shared" ref="G37" si="37">SUM(G34:G36)/3</f>
        <v>0.32966666666666672</v>
      </c>
      <c r="H37" s="6">
        <f t="shared" ref="H37" si="38">SUM(H34:H36)/3</f>
        <v>4.219666666666666</v>
      </c>
      <c r="I37" s="6">
        <f t="shared" ref="I37" si="39">SUM(I34:I36)/3</f>
        <v>0.23233333333333331</v>
      </c>
      <c r="J37" s="6">
        <f t="shared" ref="J37" si="40">SUM(J34:J36)/3</f>
        <v>2.1426666666666665</v>
      </c>
      <c r="L37" s="9"/>
    </row>
    <row r="38" spans="1:12" x14ac:dyDescent="0.2">
      <c r="B38" s="1"/>
      <c r="C38" s="1"/>
      <c r="D38" s="1"/>
      <c r="E38" s="1"/>
      <c r="F38" s="1"/>
      <c r="G38" s="1"/>
      <c r="H38" s="1"/>
      <c r="I38" s="1"/>
      <c r="J38" s="1"/>
      <c r="L38" s="9"/>
    </row>
    <row r="39" spans="1:12" x14ac:dyDescent="0.2">
      <c r="A39" s="3" t="s">
        <v>18</v>
      </c>
      <c r="B39" s="4" t="s">
        <v>0</v>
      </c>
      <c r="C39" s="4" t="s">
        <v>1</v>
      </c>
      <c r="D39" s="4" t="s">
        <v>2</v>
      </c>
      <c r="E39" s="4" t="s">
        <v>3</v>
      </c>
      <c r="F39" s="4" t="s">
        <v>4</v>
      </c>
      <c r="G39" s="4" t="s">
        <v>5</v>
      </c>
      <c r="H39" s="4" t="s">
        <v>6</v>
      </c>
      <c r="I39" s="4" t="s">
        <v>7</v>
      </c>
      <c r="J39" s="4" t="s">
        <v>8</v>
      </c>
      <c r="L39" s="9" t="s">
        <v>47</v>
      </c>
    </row>
    <row r="40" spans="1:12" x14ac:dyDescent="0.2">
      <c r="A40" t="s">
        <v>13</v>
      </c>
      <c r="B40" s="6">
        <v>16.107399999999998</v>
      </c>
      <c r="C40" s="6">
        <v>0.87460000000000004</v>
      </c>
      <c r="D40" s="6">
        <v>1.8673999999999999</v>
      </c>
      <c r="E40" s="6">
        <v>1.1442000000000001</v>
      </c>
      <c r="F40" s="6">
        <v>23.212</v>
      </c>
      <c r="G40" s="6">
        <v>0.30259999999999998</v>
      </c>
      <c r="H40" s="6">
        <v>3.9962</v>
      </c>
      <c r="I40" s="6">
        <v>1.9785999999999999</v>
      </c>
      <c r="J40" s="6">
        <v>3.5613999999999999</v>
      </c>
      <c r="L40" s="9" t="s">
        <v>48</v>
      </c>
    </row>
    <row r="41" spans="1:12" x14ac:dyDescent="0.2">
      <c r="A41" t="s">
        <v>16</v>
      </c>
      <c r="B41" s="6">
        <v>16.067</v>
      </c>
      <c r="C41" s="6">
        <v>0.88100000000000001</v>
      </c>
      <c r="D41" s="6">
        <v>2.319</v>
      </c>
      <c r="E41" s="6">
        <v>1.1739999999999999</v>
      </c>
      <c r="F41" s="6">
        <v>22.925000000000001</v>
      </c>
      <c r="G41" s="6">
        <v>0.317</v>
      </c>
      <c r="H41" s="6">
        <v>3.9820000000000002</v>
      </c>
      <c r="I41" s="6">
        <v>2.1059999999999999</v>
      </c>
      <c r="J41" s="6">
        <v>3.5129999999999999</v>
      </c>
      <c r="L41" s="9"/>
    </row>
    <row r="42" spans="1:12" x14ac:dyDescent="0.2">
      <c r="A42" t="s">
        <v>22</v>
      </c>
      <c r="B42" s="6">
        <v>16.27</v>
      </c>
      <c r="C42" s="6">
        <v>0.88900000000000001</v>
      </c>
      <c r="D42" s="6">
        <v>1.909</v>
      </c>
      <c r="E42" s="6">
        <v>1.1379999999999999</v>
      </c>
      <c r="F42" s="6">
        <v>25.120999999999999</v>
      </c>
      <c r="G42" s="6">
        <v>0.32900000000000001</v>
      </c>
      <c r="H42" s="6">
        <v>4.2240000000000002</v>
      </c>
      <c r="I42" s="6">
        <v>2.0179999999999998</v>
      </c>
      <c r="J42" s="6">
        <v>3.73</v>
      </c>
      <c r="L42" s="9"/>
    </row>
    <row r="43" spans="1:12" x14ac:dyDescent="0.2">
      <c r="A43" t="s">
        <v>31</v>
      </c>
      <c r="B43" s="6">
        <f>SUM(B40:B42)/3</f>
        <v>16.148133333333334</v>
      </c>
      <c r="C43" s="6">
        <f t="shared" ref="C43" si="41">SUM(C40:C42)/3</f>
        <v>0.88153333333333339</v>
      </c>
      <c r="D43" s="6">
        <f t="shared" ref="D43" si="42">SUM(D40:D42)/3</f>
        <v>2.0318000000000001</v>
      </c>
      <c r="E43" s="6">
        <f t="shared" ref="E43" si="43">SUM(E40:E42)/3</f>
        <v>1.1520666666666666</v>
      </c>
      <c r="F43" s="6">
        <f t="shared" ref="F43" si="44">SUM(F40:F42)/3</f>
        <v>23.752666666666666</v>
      </c>
      <c r="G43" s="6">
        <f t="shared" ref="G43" si="45">SUM(G40:G42)/3</f>
        <v>0.31619999999999998</v>
      </c>
      <c r="H43" s="6">
        <f t="shared" ref="H43" si="46">SUM(H40:H42)/3</f>
        <v>4.0674000000000001</v>
      </c>
      <c r="I43" s="6">
        <f t="shared" ref="I43" si="47">SUM(I40:I42)/3</f>
        <v>2.0341999999999998</v>
      </c>
      <c r="J43" s="6">
        <f t="shared" ref="J43" si="48">SUM(J40:J42)/3</f>
        <v>3.6014666666666666</v>
      </c>
      <c r="L43" s="9"/>
    </row>
    <row r="44" spans="1:12" x14ac:dyDescent="0.2">
      <c r="A44" t="s">
        <v>34</v>
      </c>
      <c r="B44" s="6">
        <v>23.889479999999999</v>
      </c>
      <c r="C44" s="6">
        <v>1.389</v>
      </c>
      <c r="D44" s="6">
        <v>0.94642000000000004</v>
      </c>
      <c r="E44" s="6">
        <v>1.2973699999999999</v>
      </c>
      <c r="F44" s="6">
        <v>24.737385</v>
      </c>
      <c r="G44" s="6">
        <v>0.36780000000000002</v>
      </c>
      <c r="H44" s="6">
        <v>4.0186900000000003</v>
      </c>
      <c r="I44" s="6">
        <v>0.72148999999999996</v>
      </c>
      <c r="J44" s="6">
        <v>3.2667999999999999</v>
      </c>
      <c r="L44" s="9" t="s">
        <v>51</v>
      </c>
    </row>
    <row r="45" spans="1:12" x14ac:dyDescent="0.2">
      <c r="B45" s="1"/>
      <c r="C45" s="1"/>
      <c r="D45" s="1"/>
      <c r="E45" s="1"/>
      <c r="F45" s="1"/>
      <c r="G45" s="1"/>
      <c r="H45" s="1"/>
      <c r="I45" s="1"/>
      <c r="J45" s="1"/>
      <c r="L45" s="9"/>
    </row>
    <row r="46" spans="1:12" x14ac:dyDescent="0.2">
      <c r="A46" s="3" t="s">
        <v>18</v>
      </c>
      <c r="B46" s="4" t="s">
        <v>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5</v>
      </c>
      <c r="H46" s="4" t="s">
        <v>6</v>
      </c>
      <c r="I46" s="4" t="s">
        <v>7</v>
      </c>
      <c r="J46" s="4" t="s">
        <v>8</v>
      </c>
      <c r="L46" s="9" t="s">
        <v>49</v>
      </c>
    </row>
    <row r="47" spans="1:12" x14ac:dyDescent="0.2">
      <c r="A47" t="s">
        <v>14</v>
      </c>
      <c r="B47" s="6">
        <v>26.216999999999999</v>
      </c>
      <c r="C47" s="6">
        <v>0.69099999999999995</v>
      </c>
      <c r="D47" s="6">
        <v>0.42899999999999999</v>
      </c>
      <c r="E47" s="6">
        <v>2.637</v>
      </c>
      <c r="F47" s="6">
        <v>21.512</v>
      </c>
      <c r="G47" s="6">
        <v>0.27600000000000002</v>
      </c>
      <c r="H47" s="6">
        <v>3.8719999999999999</v>
      </c>
      <c r="I47" s="6">
        <v>0.39</v>
      </c>
      <c r="J47" s="6">
        <v>2.3140000000000001</v>
      </c>
      <c r="L47" s="9" t="s">
        <v>50</v>
      </c>
    </row>
    <row r="48" spans="1:12" x14ac:dyDescent="0.2">
      <c r="A48" t="s">
        <v>16</v>
      </c>
      <c r="B48" s="6">
        <v>24.933</v>
      </c>
      <c r="C48" s="6">
        <v>0.74099999999999999</v>
      </c>
      <c r="D48" s="6">
        <v>0.433</v>
      </c>
      <c r="E48" s="6">
        <v>2.6680000000000001</v>
      </c>
      <c r="F48" s="6">
        <v>26.423999999999999</v>
      </c>
      <c r="G48" s="6">
        <v>0.28499999999999998</v>
      </c>
      <c r="H48" s="6">
        <v>3.8570000000000002</v>
      </c>
      <c r="I48" s="6">
        <v>0.379</v>
      </c>
      <c r="J48" s="6">
        <v>2.3039999999999998</v>
      </c>
      <c r="L48" s="9"/>
    </row>
    <row r="49" spans="1:12" x14ac:dyDescent="0.2">
      <c r="A49" t="s">
        <v>22</v>
      </c>
      <c r="B49" s="6">
        <v>24.57</v>
      </c>
      <c r="C49" s="6">
        <v>0.70799999999999996</v>
      </c>
      <c r="D49" s="6">
        <v>0.41299999999999998</v>
      </c>
      <c r="E49" s="6">
        <v>2.714</v>
      </c>
      <c r="F49" s="6">
        <v>26.382999999999999</v>
      </c>
      <c r="G49" s="6">
        <v>0.27100000000000002</v>
      </c>
      <c r="H49" s="6">
        <v>3.9060000000000001</v>
      </c>
      <c r="I49" s="6">
        <v>0.38700000000000001</v>
      </c>
      <c r="J49" s="6">
        <v>2.3039999999999998</v>
      </c>
      <c r="L49" s="9"/>
    </row>
    <row r="50" spans="1:12" x14ac:dyDescent="0.2">
      <c r="A50" t="s">
        <v>31</v>
      </c>
      <c r="B50" s="6">
        <f>SUM(B47:B49)/3</f>
        <v>25.24</v>
      </c>
      <c r="C50" s="6">
        <f t="shared" ref="C50" si="49">SUM(C47:C49)/3</f>
        <v>0.71333333333333326</v>
      </c>
      <c r="D50" s="6">
        <f t="shared" ref="D50" si="50">SUM(D47:D49)/3</f>
        <v>0.42499999999999999</v>
      </c>
      <c r="E50" s="6">
        <f t="shared" ref="E50" si="51">SUM(E47:E49)/3</f>
        <v>2.673</v>
      </c>
      <c r="F50" s="6">
        <f t="shared" ref="F50" si="52">SUM(F47:F49)/3</f>
        <v>24.773</v>
      </c>
      <c r="G50" s="6">
        <f t="shared" ref="G50" si="53">SUM(G47:G49)/3</f>
        <v>0.27733333333333332</v>
      </c>
      <c r="H50" s="6">
        <f t="shared" ref="H50" si="54">SUM(H47:H49)/3</f>
        <v>3.8783333333333334</v>
      </c>
      <c r="I50" s="6">
        <f t="shared" ref="I50" si="55">SUM(I47:I49)/3</f>
        <v>0.38533333333333336</v>
      </c>
      <c r="J50" s="6">
        <f t="shared" ref="J50" si="56">SUM(J47:J49)/3</f>
        <v>2.3073333333333337</v>
      </c>
      <c r="L50" s="9"/>
    </row>
    <row r="51" spans="1:12" x14ac:dyDescent="0.2">
      <c r="A51" t="s">
        <v>34</v>
      </c>
      <c r="B51" s="6">
        <v>17.6935</v>
      </c>
      <c r="C51" s="6">
        <v>0.65439999999999998</v>
      </c>
      <c r="D51" s="6">
        <v>0.20646999999999999</v>
      </c>
      <c r="E51" s="6">
        <v>1.0203599999999999</v>
      </c>
      <c r="F51" s="6">
        <v>18.771599999999999</v>
      </c>
      <c r="G51" s="6">
        <v>0.16516</v>
      </c>
      <c r="H51" s="6">
        <v>2.7987000000000002</v>
      </c>
      <c r="I51" s="6">
        <v>0.23300000000000001</v>
      </c>
      <c r="J51" s="6">
        <v>1.8709899999999999</v>
      </c>
      <c r="L51" s="9"/>
    </row>
    <row r="52" spans="1:12" x14ac:dyDescent="0.2">
      <c r="B52" s="1"/>
      <c r="C52" s="1"/>
      <c r="D52" s="1"/>
      <c r="E52" s="1"/>
      <c r="F52" s="1"/>
      <c r="G52" s="1"/>
      <c r="H52" s="1"/>
      <c r="I52" s="1"/>
      <c r="J52" s="1"/>
      <c r="L52" s="9"/>
    </row>
    <row r="53" spans="1:12" x14ac:dyDescent="0.2">
      <c r="A53" s="3" t="s">
        <v>18</v>
      </c>
      <c r="B53" s="4" t="s">
        <v>0</v>
      </c>
      <c r="C53" s="4" t="s">
        <v>1</v>
      </c>
      <c r="D53" s="4" t="s">
        <v>2</v>
      </c>
      <c r="E53" s="4" t="s">
        <v>3</v>
      </c>
      <c r="F53" s="4" t="s">
        <v>4</v>
      </c>
      <c r="G53" s="4" t="s">
        <v>5</v>
      </c>
      <c r="H53" s="4" t="s">
        <v>6</v>
      </c>
      <c r="I53" s="4" t="s">
        <v>7</v>
      </c>
      <c r="J53" s="4" t="s">
        <v>8</v>
      </c>
      <c r="L53" s="9" t="s">
        <v>53</v>
      </c>
    </row>
    <row r="54" spans="1:12" x14ac:dyDescent="0.2">
      <c r="A54" t="s">
        <v>15</v>
      </c>
      <c r="B54" s="7">
        <v>0.22500000000000001</v>
      </c>
      <c r="C54" s="7">
        <v>3.7389999999999999</v>
      </c>
      <c r="D54" s="7">
        <v>0.17100000000000001</v>
      </c>
      <c r="E54" s="7">
        <v>1.2589999999999999</v>
      </c>
      <c r="F54" s="7">
        <v>8.7789999999999999</v>
      </c>
      <c r="G54" s="7">
        <v>0.65</v>
      </c>
      <c r="H54" s="7">
        <v>5.0049999999999999</v>
      </c>
      <c r="I54" s="7">
        <v>3.6139999999999999</v>
      </c>
      <c r="J54" s="7">
        <v>3.4380000000000002</v>
      </c>
      <c r="L54" s="9" t="s">
        <v>54</v>
      </c>
    </row>
    <row r="55" spans="1:12" x14ac:dyDescent="0.2">
      <c r="A55" t="s">
        <v>17</v>
      </c>
      <c r="B55" s="6">
        <v>0.19</v>
      </c>
      <c r="C55" s="6">
        <v>3.7970000000000002</v>
      </c>
      <c r="D55" s="6">
        <v>0.14599999999999999</v>
      </c>
      <c r="E55" s="6">
        <v>1.363</v>
      </c>
      <c r="F55" s="6">
        <v>9.7360000000000007</v>
      </c>
      <c r="G55" s="6">
        <v>0.66500000000000004</v>
      </c>
      <c r="H55" s="6">
        <v>5.2519999999999998</v>
      </c>
      <c r="I55" s="6">
        <v>3.42</v>
      </c>
      <c r="J55" s="6">
        <v>3.5259999999999998</v>
      </c>
      <c r="L55" s="9"/>
    </row>
    <row r="56" spans="1:12" x14ac:dyDescent="0.2">
      <c r="A56" t="s">
        <v>23</v>
      </c>
      <c r="B56" s="7">
        <v>0.188</v>
      </c>
      <c r="C56" s="7">
        <v>3.5790000000000002</v>
      </c>
      <c r="D56" s="7">
        <v>0.151</v>
      </c>
      <c r="E56" s="7">
        <v>1.29</v>
      </c>
      <c r="F56" s="7">
        <v>8.9329999999999998</v>
      </c>
      <c r="G56" s="7">
        <v>0.65300000000000002</v>
      </c>
      <c r="H56" s="7">
        <v>5.1100000000000003</v>
      </c>
      <c r="I56" s="7">
        <v>3.5289999999999999</v>
      </c>
      <c r="J56" s="7">
        <v>3.4729999999999999</v>
      </c>
      <c r="L56" s="9"/>
    </row>
    <row r="57" spans="1:12" x14ac:dyDescent="0.2">
      <c r="A57" t="s">
        <v>31</v>
      </c>
      <c r="B57" s="6">
        <f>SUM(B54:B56)/3</f>
        <v>0.20099999999999998</v>
      </c>
      <c r="C57" s="6">
        <f t="shared" ref="C57" si="57">SUM(C54:C56)/3</f>
        <v>3.7050000000000001</v>
      </c>
      <c r="D57" s="6">
        <f t="shared" ref="D57" si="58">SUM(D54:D56)/3</f>
        <v>0.156</v>
      </c>
      <c r="E57" s="6">
        <f t="shared" ref="E57" si="59">SUM(E54:E56)/3</f>
        <v>1.304</v>
      </c>
      <c r="F57" s="6">
        <f t="shared" ref="F57" si="60">SUM(F54:F56)/3</f>
        <v>9.1493333333333329</v>
      </c>
      <c r="G57" s="6">
        <f t="shared" ref="G57" si="61">SUM(G54:G56)/3</f>
        <v>0.65600000000000003</v>
      </c>
      <c r="H57" s="6">
        <f t="shared" ref="H57" si="62">SUM(H54:H56)/3</f>
        <v>5.1223333333333336</v>
      </c>
      <c r="I57" s="6">
        <f t="shared" ref="I57" si="63">SUM(I54:I56)/3</f>
        <v>3.5209999999999995</v>
      </c>
      <c r="J57" s="6">
        <f t="shared" ref="J57" si="64">SUM(J54:J56)/3</f>
        <v>3.4790000000000005</v>
      </c>
      <c r="L57" s="9"/>
    </row>
    <row r="58" spans="1:12" x14ac:dyDescent="0.2">
      <c r="L58" s="9"/>
    </row>
    <row r="59" spans="1:12" x14ac:dyDescent="0.2">
      <c r="A59" s="3"/>
      <c r="B59" s="4" t="s">
        <v>0</v>
      </c>
      <c r="C59" s="4" t="s">
        <v>1</v>
      </c>
      <c r="D59" s="4" t="s">
        <v>2</v>
      </c>
      <c r="E59" s="4" t="s">
        <v>3</v>
      </c>
      <c r="F59" s="4" t="s">
        <v>4</v>
      </c>
      <c r="G59" s="4" t="s">
        <v>5</v>
      </c>
      <c r="H59" s="4" t="s">
        <v>6</v>
      </c>
      <c r="I59" s="4" t="s">
        <v>7</v>
      </c>
      <c r="J59" s="4" t="s">
        <v>8</v>
      </c>
      <c r="L59" s="9" t="s">
        <v>55</v>
      </c>
    </row>
    <row r="60" spans="1:12" x14ac:dyDescent="0.2">
      <c r="A60" t="s">
        <v>19</v>
      </c>
      <c r="B60">
        <v>900000</v>
      </c>
      <c r="C60">
        <v>95420</v>
      </c>
      <c r="D60">
        <v>23481</v>
      </c>
      <c r="E60">
        <v>18207</v>
      </c>
      <c r="F60">
        <v>1078214</v>
      </c>
      <c r="G60">
        <v>16744</v>
      </c>
      <c r="H60">
        <v>168592</v>
      </c>
      <c r="I60">
        <v>21417</v>
      </c>
      <c r="J60">
        <v>150930</v>
      </c>
      <c r="L60" s="9"/>
    </row>
    <row r="61" spans="1:12" x14ac:dyDescent="0.2">
      <c r="A61" t="s">
        <v>20</v>
      </c>
      <c r="B61">
        <v>21</v>
      </c>
      <c r="C61">
        <v>6</v>
      </c>
      <c r="D61">
        <v>4</v>
      </c>
      <c r="E61">
        <v>89</v>
      </c>
      <c r="F61">
        <v>17</v>
      </c>
      <c r="G61">
        <v>17</v>
      </c>
      <c r="H61">
        <v>20</v>
      </c>
      <c r="I61">
        <v>4</v>
      </c>
      <c r="J61">
        <v>11</v>
      </c>
      <c r="L61" s="9"/>
    </row>
    <row r="62" spans="1:12" x14ac:dyDescent="0.2">
      <c r="A62" t="s">
        <v>29</v>
      </c>
      <c r="B62">
        <v>72.099999999999994</v>
      </c>
      <c r="C62">
        <v>2.31</v>
      </c>
      <c r="D62">
        <v>47.05</v>
      </c>
      <c r="E62">
        <v>9.75</v>
      </c>
      <c r="F62">
        <v>74.459999999999994</v>
      </c>
      <c r="G62">
        <v>3.68</v>
      </c>
      <c r="H62">
        <v>48.17</v>
      </c>
      <c r="I62">
        <v>53.09</v>
      </c>
      <c r="J62">
        <v>38.590000000000003</v>
      </c>
      <c r="L62" s="9"/>
    </row>
    <row r="63" spans="1:12" x14ac:dyDescent="0.2">
      <c r="A63" t="s">
        <v>30</v>
      </c>
      <c r="B63">
        <v>258.89</v>
      </c>
      <c r="C63">
        <v>8.64</v>
      </c>
      <c r="D63">
        <v>60.71</v>
      </c>
      <c r="E63">
        <v>25.88</v>
      </c>
      <c r="F63">
        <v>396.88</v>
      </c>
      <c r="G63">
        <v>4.5199999999999996</v>
      </c>
      <c r="H63">
        <v>62.19</v>
      </c>
      <c r="I63">
        <v>51.85</v>
      </c>
      <c r="J63">
        <v>65.38</v>
      </c>
      <c r="L63" s="9"/>
    </row>
    <row r="66" spans="1:10" x14ac:dyDescent="0.2">
      <c r="A66" s="3" t="s">
        <v>28</v>
      </c>
      <c r="B66" s="4" t="s">
        <v>0</v>
      </c>
      <c r="C66" s="4" t="s">
        <v>1</v>
      </c>
      <c r="D66" s="4" t="s">
        <v>2</v>
      </c>
      <c r="E66" s="4" t="s">
        <v>3</v>
      </c>
      <c r="F66" s="4" t="s">
        <v>4</v>
      </c>
      <c r="G66" s="4" t="s">
        <v>5</v>
      </c>
      <c r="H66" s="4" t="s">
        <v>6</v>
      </c>
      <c r="I66" s="4" t="s">
        <v>7</v>
      </c>
      <c r="J66" s="4" t="s">
        <v>8</v>
      </c>
    </row>
    <row r="67" spans="1:10" x14ac:dyDescent="0.2">
      <c r="A67" t="s">
        <v>58</v>
      </c>
      <c r="B67" s="7">
        <f>B63/B30</f>
        <v>254.3623501670269</v>
      </c>
      <c r="C67" s="7">
        <f t="shared" ref="C67:J67" si="65">C63/C30</f>
        <v>261.81818181818181</v>
      </c>
      <c r="D67" s="7">
        <f t="shared" si="65"/>
        <v>298.86773875943555</v>
      </c>
      <c r="E67" s="7">
        <f t="shared" si="65"/>
        <v>272.80393534785668</v>
      </c>
      <c r="F67" s="7">
        <f t="shared" si="65"/>
        <v>251.79545742926024</v>
      </c>
      <c r="G67" s="7">
        <f t="shared" si="65"/>
        <v>243.010752688172</v>
      </c>
      <c r="H67" s="7">
        <f t="shared" si="65"/>
        <v>308.58418789282166</v>
      </c>
      <c r="I67" s="7">
        <f t="shared" si="65"/>
        <v>300.05787037037044</v>
      </c>
      <c r="J67" s="7">
        <f t="shared" si="65"/>
        <v>293.97482014388487</v>
      </c>
    </row>
    <row r="68" spans="1:10" x14ac:dyDescent="0.2">
      <c r="A68" t="s">
        <v>59</v>
      </c>
      <c r="B68" s="7">
        <f>B62/B50</f>
        <v>2.8565768621236134</v>
      </c>
      <c r="C68" s="7">
        <f t="shared" ref="C68:J68" si="66">C62/C50</f>
        <v>3.2383177570093462</v>
      </c>
      <c r="D68" s="7">
        <f t="shared" si="66"/>
        <v>110.70588235294117</v>
      </c>
      <c r="E68" s="7">
        <f t="shared" si="66"/>
        <v>3.6475869809203143</v>
      </c>
      <c r="F68" s="7">
        <f t="shared" si="66"/>
        <v>3.0056916804585634</v>
      </c>
      <c r="G68" s="7">
        <f t="shared" si="66"/>
        <v>13.26923076923077</v>
      </c>
      <c r="H68" s="7">
        <f t="shared" si="66"/>
        <v>12.420283626987537</v>
      </c>
      <c r="I68" s="7">
        <f t="shared" si="66"/>
        <v>137.77681660899654</v>
      </c>
      <c r="J68" s="7">
        <f t="shared" si="66"/>
        <v>16.724934989887316</v>
      </c>
    </row>
    <row r="72" spans="1:10" x14ac:dyDescent="0.2">
      <c r="A72" s="3" t="s">
        <v>60</v>
      </c>
      <c r="B72" s="4" t="s">
        <v>0</v>
      </c>
      <c r="C72" s="4" t="s">
        <v>1</v>
      </c>
      <c r="D72" s="4" t="s">
        <v>2</v>
      </c>
      <c r="E72" s="4" t="s">
        <v>3</v>
      </c>
      <c r="F72" s="4" t="s">
        <v>4</v>
      </c>
      <c r="G72" s="4" t="s">
        <v>5</v>
      </c>
      <c r="H72" s="4" t="s">
        <v>6</v>
      </c>
      <c r="I72" s="4" t="s">
        <v>7</v>
      </c>
      <c r="J72" s="4" t="s">
        <v>8</v>
      </c>
    </row>
    <row r="73" spans="1:10" x14ac:dyDescent="0.2">
      <c r="A73" t="s">
        <v>9</v>
      </c>
      <c r="B73" s="7">
        <f>B17</f>
        <v>3.6673333333333331</v>
      </c>
      <c r="C73" s="7">
        <f t="shared" ref="C73:J73" si="67">C17</f>
        <v>0.17200000000000001</v>
      </c>
      <c r="D73" s="7">
        <f t="shared" si="67"/>
        <v>0.7626666666666666</v>
      </c>
      <c r="E73" s="7">
        <f t="shared" si="67"/>
        <v>0.41699999999999998</v>
      </c>
      <c r="F73" s="7">
        <f t="shared" si="67"/>
        <v>6.1156666666666668</v>
      </c>
      <c r="G73" s="7">
        <f t="shared" si="67"/>
        <v>0.10000000000000002</v>
      </c>
      <c r="H73" s="7">
        <f t="shared" si="67"/>
        <v>1.1776666666666669</v>
      </c>
      <c r="I73" s="7">
        <f t="shared" si="67"/>
        <v>1.0639999999999998</v>
      </c>
      <c r="J73" s="7">
        <f t="shared" si="67"/>
        <v>1.2013333333333334</v>
      </c>
    </row>
    <row r="74" spans="1:10" x14ac:dyDescent="0.2">
      <c r="A74" t="s">
        <v>10</v>
      </c>
      <c r="B74" s="7">
        <f>B23</f>
        <v>0.62740000000000007</v>
      </c>
      <c r="C74" s="7">
        <f t="shared" ref="C74:J74" si="68">C23</f>
        <v>1.4233333333333334E-2</v>
      </c>
      <c r="D74" s="7">
        <f t="shared" si="68"/>
        <v>9.3533333333333316E-2</v>
      </c>
      <c r="E74" s="7">
        <f t="shared" si="68"/>
        <v>4.5766666666666657E-2</v>
      </c>
      <c r="F74" s="7">
        <f t="shared" si="68"/>
        <v>0.97006666666666652</v>
      </c>
      <c r="G74" s="7">
        <f t="shared" si="68"/>
        <v>6.3666666666666663E-3</v>
      </c>
      <c r="H74" s="7">
        <f t="shared" si="68"/>
        <v>0.10096666666666666</v>
      </c>
      <c r="I74" s="7">
        <f t="shared" si="68"/>
        <v>7.1933333333333335E-2</v>
      </c>
      <c r="J74" s="7">
        <f t="shared" si="68"/>
        <v>0.10879999999999999</v>
      </c>
    </row>
    <row r="75" spans="1:10" x14ac:dyDescent="0.2">
      <c r="A75" t="s">
        <v>11</v>
      </c>
      <c r="B75" s="7">
        <f>B30</f>
        <v>1.0178</v>
      </c>
      <c r="C75" s="7">
        <f t="shared" ref="C75:J75" si="69">C30</f>
        <v>3.3000000000000002E-2</v>
      </c>
      <c r="D75" s="7">
        <f t="shared" si="69"/>
        <v>0.2031333333333333</v>
      </c>
      <c r="E75" s="7">
        <f t="shared" si="69"/>
        <v>9.4866666666666655E-2</v>
      </c>
      <c r="F75" s="7">
        <f t="shared" si="69"/>
        <v>1.5762</v>
      </c>
      <c r="G75" s="7">
        <f t="shared" si="69"/>
        <v>1.8600000000000002E-2</v>
      </c>
      <c r="H75" s="7">
        <f t="shared" si="69"/>
        <v>0.20153333333333334</v>
      </c>
      <c r="I75" s="7">
        <f t="shared" si="69"/>
        <v>0.17279999999999998</v>
      </c>
      <c r="J75" s="7">
        <f t="shared" si="69"/>
        <v>0.22240000000000001</v>
      </c>
    </row>
    <row r="76" spans="1:10" x14ac:dyDescent="0.2">
      <c r="A76" t="s">
        <v>12</v>
      </c>
      <c r="B76" s="7">
        <f>B37</f>
        <v>24.105333333333334</v>
      </c>
      <c r="C76" s="7">
        <f t="shared" ref="C76:J76" si="70">C37</f>
        <v>0.66166666666666663</v>
      </c>
      <c r="D76" s="7">
        <f t="shared" si="70"/>
        <v>0.25900000000000001</v>
      </c>
      <c r="E76" s="7">
        <f t="shared" si="70"/>
        <v>2.406333333333333</v>
      </c>
      <c r="F76" s="7">
        <f t="shared" si="70"/>
        <v>23.548000000000002</v>
      </c>
      <c r="G76" s="7">
        <f t="shared" si="70"/>
        <v>0.32966666666666672</v>
      </c>
      <c r="H76" s="7">
        <f t="shared" si="70"/>
        <v>4.219666666666666</v>
      </c>
      <c r="I76" s="7">
        <f t="shared" si="70"/>
        <v>0.23233333333333331</v>
      </c>
      <c r="J76" s="7">
        <f t="shared" si="70"/>
        <v>2.1426666666666665</v>
      </c>
    </row>
    <row r="77" spans="1:10" x14ac:dyDescent="0.2">
      <c r="A77" s="10" t="s">
        <v>63</v>
      </c>
      <c r="B77" s="11">
        <f>SUM(B73:B76)</f>
        <v>29.417866666666669</v>
      </c>
      <c r="C77" s="11">
        <f t="shared" ref="C77:J77" si="71">SUM(C73:C76)</f>
        <v>0.88090000000000002</v>
      </c>
      <c r="D77" s="11">
        <f t="shared" si="71"/>
        <v>1.3183333333333334</v>
      </c>
      <c r="E77" s="11">
        <f t="shared" si="71"/>
        <v>2.9639666666666664</v>
      </c>
      <c r="F77" s="11">
        <f t="shared" si="71"/>
        <v>32.209933333333339</v>
      </c>
      <c r="G77" s="11">
        <f t="shared" si="71"/>
        <v>0.45463333333333344</v>
      </c>
      <c r="H77" s="11">
        <f t="shared" si="71"/>
        <v>5.6998333333333324</v>
      </c>
      <c r="I77" s="11">
        <f t="shared" si="71"/>
        <v>1.5410666666666666</v>
      </c>
      <c r="J77" s="11">
        <f t="shared" si="71"/>
        <v>3.6751999999999998</v>
      </c>
    </row>
    <row r="79" spans="1:10" x14ac:dyDescent="0.2">
      <c r="A79" t="s">
        <v>61</v>
      </c>
      <c r="B79" s="7">
        <f>B43</f>
        <v>16.148133333333334</v>
      </c>
      <c r="C79" s="7">
        <f t="shared" ref="C79:J79" si="72">C43</f>
        <v>0.88153333333333339</v>
      </c>
      <c r="D79" s="7">
        <f t="shared" si="72"/>
        <v>2.0318000000000001</v>
      </c>
      <c r="E79" s="7">
        <f t="shared" si="72"/>
        <v>1.1520666666666666</v>
      </c>
      <c r="F79" s="7">
        <f t="shared" si="72"/>
        <v>23.752666666666666</v>
      </c>
      <c r="G79" s="7">
        <f t="shared" si="72"/>
        <v>0.31619999999999998</v>
      </c>
      <c r="H79" s="7">
        <f t="shared" si="72"/>
        <v>4.0674000000000001</v>
      </c>
      <c r="I79" s="7">
        <f t="shared" si="72"/>
        <v>2.0341999999999998</v>
      </c>
      <c r="J79" s="7">
        <f t="shared" si="72"/>
        <v>3.6014666666666666</v>
      </c>
    </row>
    <row r="80" spans="1:10" x14ac:dyDescent="0.2">
      <c r="A80" t="s">
        <v>62</v>
      </c>
      <c r="B80" s="7">
        <f>B50</f>
        <v>25.24</v>
      </c>
      <c r="C80" s="7">
        <f t="shared" ref="C80:J80" si="73">C50</f>
        <v>0.71333333333333326</v>
      </c>
      <c r="D80" s="7">
        <f t="shared" si="73"/>
        <v>0.42499999999999999</v>
      </c>
      <c r="E80" s="7">
        <f t="shared" si="73"/>
        <v>2.673</v>
      </c>
      <c r="F80" s="7">
        <f t="shared" si="73"/>
        <v>24.773</v>
      </c>
      <c r="G80" s="7">
        <f t="shared" si="73"/>
        <v>0.27733333333333332</v>
      </c>
      <c r="H80" s="7">
        <f t="shared" si="73"/>
        <v>3.8783333333333334</v>
      </c>
      <c r="I80" s="7">
        <f t="shared" si="73"/>
        <v>0.38533333333333336</v>
      </c>
      <c r="J80" s="7">
        <f t="shared" si="73"/>
        <v>2.3073333333333337</v>
      </c>
    </row>
    <row r="81" spans="1:10" x14ac:dyDescent="0.2">
      <c r="A81" s="10" t="s">
        <v>64</v>
      </c>
      <c r="B81" s="11">
        <f>B79+B80</f>
        <v>41.388133333333329</v>
      </c>
      <c r="C81" s="11">
        <f t="shared" ref="C81:J81" si="74">C79+C80</f>
        <v>1.5948666666666667</v>
      </c>
      <c r="D81" s="11">
        <f t="shared" si="74"/>
        <v>2.4567999999999999</v>
      </c>
      <c r="E81" s="11">
        <f t="shared" si="74"/>
        <v>3.8250666666666664</v>
      </c>
      <c r="F81" s="11">
        <f t="shared" si="74"/>
        <v>48.525666666666666</v>
      </c>
      <c r="G81" s="11">
        <f t="shared" si="74"/>
        <v>0.59353333333333325</v>
      </c>
      <c r="H81" s="11">
        <f t="shared" si="74"/>
        <v>7.9457333333333331</v>
      </c>
      <c r="I81" s="11">
        <f t="shared" si="74"/>
        <v>2.4195333333333333</v>
      </c>
      <c r="J81" s="11">
        <f t="shared" si="74"/>
        <v>5.9088000000000003</v>
      </c>
    </row>
    <row r="85" spans="1:10" x14ac:dyDescent="0.2">
      <c r="A85" s="3" t="s">
        <v>60</v>
      </c>
      <c r="B85" s="4" t="s">
        <v>0</v>
      </c>
      <c r="C85" s="4" t="s">
        <v>1</v>
      </c>
      <c r="D85" s="4" t="s">
        <v>2</v>
      </c>
      <c r="E85" s="4" t="s">
        <v>3</v>
      </c>
      <c r="F85" s="4" t="s">
        <v>4</v>
      </c>
      <c r="G85" s="4" t="s">
        <v>5</v>
      </c>
      <c r="H85" s="4" t="s">
        <v>6</v>
      </c>
      <c r="I85" s="4" t="s">
        <v>7</v>
      </c>
      <c r="J85" s="4" t="s">
        <v>8</v>
      </c>
    </row>
    <row r="86" spans="1:10" x14ac:dyDescent="0.2">
      <c r="A86" t="str">
        <f>A77</f>
        <v>totaal Redis</v>
      </c>
      <c r="B86" s="7">
        <f t="shared" ref="B86:J86" si="75">B77</f>
        <v>29.417866666666669</v>
      </c>
      <c r="C86" s="7">
        <f t="shared" si="75"/>
        <v>0.88090000000000002</v>
      </c>
      <c r="D86" s="7">
        <f t="shared" si="75"/>
        <v>1.3183333333333334</v>
      </c>
      <c r="E86" s="7">
        <f t="shared" si="75"/>
        <v>2.9639666666666664</v>
      </c>
      <c r="F86" s="7">
        <f t="shared" si="75"/>
        <v>32.209933333333339</v>
      </c>
      <c r="G86" s="7">
        <f t="shared" si="75"/>
        <v>0.45463333333333344</v>
      </c>
      <c r="H86" s="7">
        <f t="shared" si="75"/>
        <v>5.6998333333333324</v>
      </c>
      <c r="I86" s="7">
        <f t="shared" si="75"/>
        <v>1.5410666666666666</v>
      </c>
      <c r="J86" s="7">
        <f t="shared" si="75"/>
        <v>3.6751999999999998</v>
      </c>
    </row>
    <row r="87" spans="1:10" x14ac:dyDescent="0.2">
      <c r="A87" t="str">
        <f>A81</f>
        <v>totaal Mongo</v>
      </c>
      <c r="B87" s="7">
        <f t="shared" ref="B87:J87" si="76">B81</f>
        <v>41.388133333333329</v>
      </c>
      <c r="C87" s="7">
        <f t="shared" si="76"/>
        <v>1.5948666666666667</v>
      </c>
      <c r="D87" s="7">
        <f t="shared" si="76"/>
        <v>2.4567999999999999</v>
      </c>
      <c r="E87" s="7">
        <f t="shared" si="76"/>
        <v>3.8250666666666664</v>
      </c>
      <c r="F87" s="7">
        <f t="shared" si="76"/>
        <v>48.525666666666666</v>
      </c>
      <c r="G87" s="7">
        <f t="shared" si="76"/>
        <v>0.59353333333333325</v>
      </c>
      <c r="H87" s="7">
        <f t="shared" si="76"/>
        <v>7.9457333333333331</v>
      </c>
      <c r="I87" s="7">
        <f t="shared" si="76"/>
        <v>2.4195333333333333</v>
      </c>
      <c r="J87" s="7">
        <f t="shared" si="76"/>
        <v>5.9088000000000003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1828-AC3E-054D-8EDC-C175A69421A4}">
  <dimension ref="A1:V58"/>
  <sheetViews>
    <sheetView workbookViewId="0">
      <selection activeCell="A57" sqref="A57:J57"/>
    </sheetView>
  </sheetViews>
  <sheetFormatPr baseColWidth="10" defaultRowHeight="16" x14ac:dyDescent="0.2"/>
  <sheetData>
    <row r="1" spans="1:2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</row>
    <row r="2" spans="1:22" x14ac:dyDescent="0.2">
      <c r="A2" t="s">
        <v>19</v>
      </c>
      <c r="B2">
        <v>900000</v>
      </c>
      <c r="C2">
        <v>95420</v>
      </c>
      <c r="D2">
        <v>23481</v>
      </c>
      <c r="E2">
        <v>18207</v>
      </c>
      <c r="F2">
        <v>1078214</v>
      </c>
      <c r="G2">
        <v>16744</v>
      </c>
      <c r="H2">
        <v>168592</v>
      </c>
      <c r="I2">
        <v>21417</v>
      </c>
      <c r="J2">
        <v>150930</v>
      </c>
      <c r="M2" t="s">
        <v>19</v>
      </c>
      <c r="N2">
        <v>900000</v>
      </c>
      <c r="O2">
        <v>95420</v>
      </c>
      <c r="P2">
        <v>23481</v>
      </c>
      <c r="Q2">
        <v>18207</v>
      </c>
      <c r="R2">
        <v>1078214</v>
      </c>
      <c r="S2">
        <v>16744</v>
      </c>
      <c r="T2">
        <v>168592</v>
      </c>
      <c r="U2">
        <v>21417</v>
      </c>
      <c r="V2">
        <v>150930</v>
      </c>
    </row>
    <row r="3" spans="1:22" x14ac:dyDescent="0.2">
      <c r="A3" t="s">
        <v>14</v>
      </c>
      <c r="B3" s="1">
        <v>26.216999999999999</v>
      </c>
      <c r="C3" s="1">
        <v>0.69099999999999995</v>
      </c>
      <c r="D3" s="1">
        <v>0.42899999999999999</v>
      </c>
      <c r="E3" s="1">
        <v>2.637</v>
      </c>
      <c r="F3" s="1">
        <v>21.512</v>
      </c>
      <c r="G3" s="1">
        <v>0.27600000000000002</v>
      </c>
      <c r="H3" s="1">
        <v>3.8719999999999999</v>
      </c>
      <c r="I3" s="1">
        <v>0.39</v>
      </c>
      <c r="J3" s="1">
        <v>2.3140000000000001</v>
      </c>
      <c r="M3" t="s">
        <v>11</v>
      </c>
      <c r="N3" s="1">
        <v>0.98740000000000006</v>
      </c>
      <c r="O3" s="1">
        <v>0.03</v>
      </c>
      <c r="P3" s="1">
        <v>0.2044</v>
      </c>
      <c r="Q3" s="1">
        <v>8.9599999999999999E-2</v>
      </c>
      <c r="R3" s="1">
        <v>1.5456000000000001</v>
      </c>
      <c r="S3" s="1">
        <v>1.6799999999999999E-2</v>
      </c>
      <c r="T3" s="1">
        <v>0.1996</v>
      </c>
      <c r="U3" s="1">
        <v>0.16539999999999999</v>
      </c>
      <c r="V3" s="1">
        <v>0.2152</v>
      </c>
    </row>
    <row r="5" spans="1:22" x14ac:dyDescent="0.2"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N6" s="1"/>
      <c r="O6" s="1"/>
      <c r="P6" s="1"/>
      <c r="Q6" s="1"/>
      <c r="R6" s="1"/>
      <c r="S6" s="1"/>
      <c r="T6" s="1"/>
      <c r="U6" s="1"/>
      <c r="V6" s="1"/>
    </row>
    <row r="31" spans="1:22" x14ac:dyDescent="0.2"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  <c r="J31" s="1" t="s">
        <v>8</v>
      </c>
      <c r="N31" s="1" t="s">
        <v>0</v>
      </c>
      <c r="O31" s="1" t="s">
        <v>1</v>
      </c>
      <c r="P31" s="1" t="s">
        <v>2</v>
      </c>
      <c r="Q31" s="1" t="s">
        <v>3</v>
      </c>
      <c r="R31" s="1" t="s">
        <v>4</v>
      </c>
      <c r="S31" s="1" t="s">
        <v>5</v>
      </c>
      <c r="T31" s="1" t="s">
        <v>6</v>
      </c>
      <c r="U31" s="1" t="s">
        <v>7</v>
      </c>
      <c r="V31" s="1" t="s">
        <v>8</v>
      </c>
    </row>
    <row r="32" spans="1:22" x14ac:dyDescent="0.2">
      <c r="A32" t="s">
        <v>20</v>
      </c>
      <c r="B32">
        <v>21</v>
      </c>
      <c r="C32">
        <v>6</v>
      </c>
      <c r="D32">
        <v>4</v>
      </c>
      <c r="E32">
        <v>89</v>
      </c>
      <c r="F32">
        <v>17</v>
      </c>
      <c r="G32">
        <v>17</v>
      </c>
      <c r="H32">
        <v>20</v>
      </c>
      <c r="I32">
        <v>4</v>
      </c>
      <c r="J32">
        <v>11</v>
      </c>
      <c r="M32" t="s">
        <v>20</v>
      </c>
      <c r="N32">
        <v>21</v>
      </c>
      <c r="O32">
        <v>6</v>
      </c>
      <c r="P32">
        <v>4</v>
      </c>
      <c r="Q32">
        <v>89</v>
      </c>
      <c r="R32">
        <v>17</v>
      </c>
      <c r="S32">
        <v>17</v>
      </c>
      <c r="T32">
        <v>20</v>
      </c>
      <c r="U32">
        <v>4</v>
      </c>
      <c r="V32">
        <v>11</v>
      </c>
    </row>
    <row r="33" spans="1:22" x14ac:dyDescent="0.2">
      <c r="A33" t="s">
        <v>14</v>
      </c>
      <c r="B33" s="1">
        <v>26.216999999999999</v>
      </c>
      <c r="C33" s="1">
        <v>0.69099999999999995</v>
      </c>
      <c r="D33" s="1">
        <v>0.42899999999999999</v>
      </c>
      <c r="E33" s="1">
        <v>2.637</v>
      </c>
      <c r="F33" s="1">
        <v>21.512</v>
      </c>
      <c r="G33" s="1">
        <v>0.27600000000000002</v>
      </c>
      <c r="H33" s="1">
        <v>3.8719999999999999</v>
      </c>
      <c r="I33" s="1">
        <v>0.39</v>
      </c>
      <c r="J33" s="1">
        <v>2.3140000000000001</v>
      </c>
      <c r="M33" t="s">
        <v>11</v>
      </c>
      <c r="N33" s="1">
        <v>0.98740000000000006</v>
      </c>
      <c r="O33" s="1">
        <v>0.03</v>
      </c>
      <c r="P33" s="1">
        <v>0.2044</v>
      </c>
      <c r="Q33" s="1">
        <v>8.9599999999999999E-2</v>
      </c>
      <c r="R33" s="1">
        <v>1.5456000000000001</v>
      </c>
      <c r="S33" s="1">
        <v>1.6799999999999999E-2</v>
      </c>
      <c r="T33" s="1">
        <v>0.1996</v>
      </c>
      <c r="U33" s="1">
        <v>0.16539999999999999</v>
      </c>
      <c r="V33" s="1">
        <v>0.2152</v>
      </c>
    </row>
    <row r="56" spans="1:22" x14ac:dyDescent="0.2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N56" s="1" t="s">
        <v>0</v>
      </c>
      <c r="O56" s="1" t="s">
        <v>1</v>
      </c>
      <c r="P56" s="1" t="s">
        <v>2</v>
      </c>
      <c r="Q56" s="1" t="s">
        <v>3</v>
      </c>
      <c r="R56" s="1" t="s">
        <v>4</v>
      </c>
      <c r="S56" s="1" t="s">
        <v>5</v>
      </c>
      <c r="T56" s="1" t="s">
        <v>6</v>
      </c>
      <c r="U56" s="1" t="s">
        <v>7</v>
      </c>
      <c r="V56" s="1" t="s">
        <v>8</v>
      </c>
    </row>
    <row r="57" spans="1:22" x14ac:dyDescent="0.2">
      <c r="A57" t="s">
        <v>21</v>
      </c>
      <c r="B57">
        <v>72.099999999999994</v>
      </c>
      <c r="C57">
        <v>2.31</v>
      </c>
      <c r="D57">
        <v>47.05</v>
      </c>
      <c r="E57">
        <v>9.75</v>
      </c>
      <c r="F57">
        <v>74.459999999999994</v>
      </c>
      <c r="G57">
        <v>3.68</v>
      </c>
      <c r="H57">
        <v>48.17</v>
      </c>
      <c r="I57">
        <v>53.09</v>
      </c>
      <c r="J57">
        <v>38.590000000000003</v>
      </c>
      <c r="M57" t="s">
        <v>21</v>
      </c>
      <c r="N57">
        <v>72.099999999999994</v>
      </c>
      <c r="O57">
        <v>2.31</v>
      </c>
      <c r="P57">
        <v>47.05</v>
      </c>
      <c r="Q57">
        <v>9.75</v>
      </c>
      <c r="R57">
        <v>74.459999999999994</v>
      </c>
      <c r="S57">
        <v>3.68</v>
      </c>
      <c r="T57">
        <v>48.17</v>
      </c>
      <c r="U57">
        <v>53.09</v>
      </c>
      <c r="V57">
        <v>38.590000000000003</v>
      </c>
    </row>
    <row r="58" spans="1:22" x14ac:dyDescent="0.2">
      <c r="A58" t="s">
        <v>14</v>
      </c>
      <c r="B58" s="1">
        <v>26.216999999999999</v>
      </c>
      <c r="C58" s="1">
        <v>0.69099999999999995</v>
      </c>
      <c r="D58" s="1">
        <v>0.42899999999999999</v>
      </c>
      <c r="E58" s="1">
        <v>2.637</v>
      </c>
      <c r="F58" s="1">
        <v>21.512</v>
      </c>
      <c r="G58" s="1">
        <v>0.27600000000000002</v>
      </c>
      <c r="H58" s="1">
        <v>3.8719999999999999</v>
      </c>
      <c r="I58" s="1">
        <v>0.39</v>
      </c>
      <c r="J58" s="1">
        <v>2.3140000000000001</v>
      </c>
      <c r="M58" t="s">
        <v>11</v>
      </c>
      <c r="N58" s="1">
        <v>0.98740000000000006</v>
      </c>
      <c r="O58" s="1">
        <v>0.03</v>
      </c>
      <c r="P58" s="1">
        <v>0.2044</v>
      </c>
      <c r="Q58" s="1">
        <v>8.9599999999999999E-2</v>
      </c>
      <c r="R58" s="1">
        <v>1.5456000000000001</v>
      </c>
      <c r="S58" s="1">
        <v>1.6799999999999999E-2</v>
      </c>
      <c r="T58" s="1">
        <v>0.1996</v>
      </c>
      <c r="U58" s="1">
        <v>0.16539999999999999</v>
      </c>
      <c r="V58" s="1">
        <v>0.2152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418F-F9FC-A649-8744-28B5930E26D7}">
  <dimension ref="A1:B1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32</v>
      </c>
      <c r="B1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D09D-40BD-9B4E-A8BD-A7C28390C062}">
  <dimension ref="A1:J40"/>
  <sheetViews>
    <sheetView tabSelected="1" workbookViewId="0">
      <selection activeCell="T28" sqref="T28"/>
    </sheetView>
  </sheetViews>
  <sheetFormatPr baseColWidth="10" defaultRowHeight="16" x14ac:dyDescent="0.2"/>
  <cols>
    <col min="1" max="1" width="12.1640625" bestFit="1" customWidth="1"/>
  </cols>
  <sheetData>
    <row r="1" spans="1:10" x14ac:dyDescent="0.2">
      <c r="A1" s="1" t="s">
        <v>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 t="s">
        <v>9</v>
      </c>
      <c r="B2" s="6">
        <v>3.6673333333333331</v>
      </c>
      <c r="C2" s="6">
        <v>0.17200000000000001</v>
      </c>
      <c r="D2" s="6">
        <v>0.7626666666666666</v>
      </c>
      <c r="E2" s="6">
        <v>0.41699999999999998</v>
      </c>
      <c r="F2" s="6">
        <v>6.1156666666666668</v>
      </c>
      <c r="G2" s="6">
        <v>0.10000000000000002</v>
      </c>
      <c r="H2" s="6">
        <v>1.1776666666666669</v>
      </c>
      <c r="I2" s="6">
        <v>1.0639999999999998</v>
      </c>
      <c r="J2" s="6">
        <v>1.2013333333333334</v>
      </c>
    </row>
    <row r="3" spans="1:10" x14ac:dyDescent="0.2">
      <c r="A3" s="1" t="s">
        <v>10</v>
      </c>
      <c r="B3" s="6">
        <v>0.62740000000000007</v>
      </c>
      <c r="C3" s="6">
        <v>1.4233333333333334E-2</v>
      </c>
      <c r="D3" s="6">
        <v>9.3533333333333316E-2</v>
      </c>
      <c r="E3" s="6">
        <v>4.5766666666666657E-2</v>
      </c>
      <c r="F3" s="6">
        <v>0.97006666666666652</v>
      </c>
      <c r="G3" s="6">
        <v>6.3666666666666663E-3</v>
      </c>
      <c r="H3" s="6">
        <v>0.10096666666666666</v>
      </c>
      <c r="I3" s="6">
        <v>7.1933333333333335E-2</v>
      </c>
      <c r="J3" s="6">
        <v>0.10879999999999999</v>
      </c>
    </row>
    <row r="4" spans="1:10" x14ac:dyDescent="0.2">
      <c r="A4" s="1" t="s">
        <v>11</v>
      </c>
      <c r="B4" s="6">
        <v>1.0178</v>
      </c>
      <c r="C4" s="6">
        <v>3.3000000000000002E-2</v>
      </c>
      <c r="D4" s="6">
        <v>0.2031333333333333</v>
      </c>
      <c r="E4" s="6">
        <v>9.4866666666666655E-2</v>
      </c>
      <c r="F4" s="6">
        <v>1.5762</v>
      </c>
      <c r="G4" s="6">
        <v>1.8600000000000002E-2</v>
      </c>
      <c r="H4" s="6">
        <v>0.20153333333333334</v>
      </c>
      <c r="I4" s="6">
        <v>0.17279999999999998</v>
      </c>
      <c r="J4" s="6">
        <v>0.22240000000000001</v>
      </c>
    </row>
    <row r="5" spans="1:10" x14ac:dyDescent="0.2">
      <c r="A5" s="1" t="s">
        <v>12</v>
      </c>
      <c r="B5" s="6">
        <v>24.105333333333334</v>
      </c>
      <c r="C5" s="6">
        <v>0.66166666666666663</v>
      </c>
      <c r="D5" s="6">
        <v>0.25900000000000001</v>
      </c>
      <c r="E5" s="6">
        <v>2.406333333333333</v>
      </c>
      <c r="F5" s="6">
        <v>23.548000000000002</v>
      </c>
      <c r="G5" s="6">
        <v>0.32966666666666672</v>
      </c>
      <c r="H5" s="6">
        <v>4.219666666666666</v>
      </c>
      <c r="I5" s="6">
        <v>0.23233333333333331</v>
      </c>
      <c r="J5" s="6">
        <v>2.1426666666666665</v>
      </c>
    </row>
    <row r="6" spans="1:10" x14ac:dyDescent="0.2">
      <c r="A6" s="1" t="s">
        <v>63</v>
      </c>
      <c r="B6" s="6">
        <v>29.417866666666669</v>
      </c>
      <c r="C6" s="6">
        <v>0.88090000000000002</v>
      </c>
      <c r="D6" s="6">
        <v>1.3183333333333334</v>
      </c>
      <c r="E6" s="6">
        <v>2.9639666666666664</v>
      </c>
      <c r="F6" s="6">
        <v>32.209933333333339</v>
      </c>
      <c r="G6" s="6">
        <v>0.45463333333333344</v>
      </c>
      <c r="H6" s="6">
        <v>5.6998333333333324</v>
      </c>
      <c r="I6" s="6">
        <v>1.5410666666666666</v>
      </c>
      <c r="J6" s="6">
        <v>3.6751999999999998</v>
      </c>
    </row>
    <row r="7" spans="1:10" x14ac:dyDescent="0.2">
      <c r="A7" s="1"/>
      <c r="B7" s="6"/>
      <c r="C7" s="6"/>
      <c r="D7" s="6"/>
      <c r="E7" s="6"/>
      <c r="F7" s="6"/>
      <c r="G7" s="6"/>
      <c r="H7" s="6"/>
      <c r="I7" s="6"/>
      <c r="J7" s="6"/>
    </row>
    <row r="8" spans="1:10" x14ac:dyDescent="0.2">
      <c r="A8" s="1" t="s">
        <v>61</v>
      </c>
      <c r="B8" s="6">
        <v>16.148133333333334</v>
      </c>
      <c r="C8" s="6">
        <v>0.88153333333333339</v>
      </c>
      <c r="D8" s="6">
        <v>2.0318000000000001</v>
      </c>
      <c r="E8" s="6">
        <v>1.1520666666666666</v>
      </c>
      <c r="F8" s="6">
        <v>23.752666666666666</v>
      </c>
      <c r="G8" s="6">
        <v>0.31619999999999998</v>
      </c>
      <c r="H8" s="6">
        <v>4.0674000000000001</v>
      </c>
      <c r="I8" s="6">
        <v>2.0341999999999998</v>
      </c>
      <c r="J8" s="6">
        <v>3.6014666666666666</v>
      </c>
    </row>
    <row r="9" spans="1:10" x14ac:dyDescent="0.2">
      <c r="A9" s="1" t="s">
        <v>62</v>
      </c>
      <c r="B9" s="6">
        <v>25.24</v>
      </c>
      <c r="C9" s="6">
        <v>0.71333333333333326</v>
      </c>
      <c r="D9" s="6">
        <v>0.42499999999999999</v>
      </c>
      <c r="E9" s="6">
        <v>2.673</v>
      </c>
      <c r="F9" s="6">
        <v>24.773</v>
      </c>
      <c r="G9" s="6">
        <v>0.27733333333333332</v>
      </c>
      <c r="H9" s="6">
        <v>3.8783333333333334</v>
      </c>
      <c r="I9" s="6">
        <v>0.38533333333333336</v>
      </c>
      <c r="J9" s="6">
        <v>2.3073333333333337</v>
      </c>
    </row>
    <row r="10" spans="1:10" x14ac:dyDescent="0.2">
      <c r="A10" s="1" t="s">
        <v>64</v>
      </c>
      <c r="B10" s="6">
        <v>41.388133333333329</v>
      </c>
      <c r="C10" s="6">
        <v>1.5948666666666667</v>
      </c>
      <c r="D10" s="6">
        <v>2.4567999999999999</v>
      </c>
      <c r="E10" s="6">
        <v>3.8250666666666664</v>
      </c>
      <c r="F10" s="6">
        <v>48.525666666666666</v>
      </c>
      <c r="G10" s="6">
        <v>0.59353333333333325</v>
      </c>
      <c r="H10" s="6">
        <v>7.9457333333333331</v>
      </c>
      <c r="I10" s="6">
        <v>2.4195333333333333</v>
      </c>
      <c r="J10" s="6">
        <v>5.9088000000000003</v>
      </c>
    </row>
    <row r="12" spans="1:10" x14ac:dyDescent="0.2">
      <c r="A12" s="3"/>
      <c r="B12" s="4" t="s">
        <v>0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5</v>
      </c>
      <c r="H12" s="4" t="s">
        <v>6</v>
      </c>
      <c r="I12" s="4" t="s">
        <v>7</v>
      </c>
      <c r="J12" s="4" t="s">
        <v>8</v>
      </c>
    </row>
    <row r="13" spans="1:10" x14ac:dyDescent="0.2">
      <c r="A13" t="s">
        <v>19</v>
      </c>
      <c r="B13">
        <v>900000</v>
      </c>
      <c r="C13">
        <v>95420</v>
      </c>
      <c r="D13">
        <v>23481</v>
      </c>
      <c r="E13">
        <v>18207</v>
      </c>
      <c r="F13">
        <v>1078214</v>
      </c>
      <c r="G13">
        <v>16744</v>
      </c>
      <c r="H13">
        <v>168592</v>
      </c>
      <c r="I13">
        <v>21417</v>
      </c>
      <c r="J13">
        <v>150930</v>
      </c>
    </row>
    <row r="14" spans="1:10" x14ac:dyDescent="0.2">
      <c r="A14" s="1" t="s">
        <v>63</v>
      </c>
      <c r="B14" s="6">
        <f>29.4178666666667*1</f>
        <v>29.417866666666701</v>
      </c>
      <c r="C14" s="6">
        <v>0.88090000000000002</v>
      </c>
      <c r="D14" s="6">
        <v>1.3183333333333334</v>
      </c>
      <c r="E14" s="6">
        <v>2.9639666666666664</v>
      </c>
      <c r="F14" s="6">
        <v>32.209933333333339</v>
      </c>
      <c r="G14" s="6">
        <v>0.45463333333333344</v>
      </c>
      <c r="H14" s="6">
        <v>5.6998333333333324</v>
      </c>
      <c r="I14" s="6">
        <v>1.5410666666666666</v>
      </c>
      <c r="J14" s="6">
        <v>3.6751999999999998</v>
      </c>
    </row>
    <row r="15" spans="1:10" x14ac:dyDescent="0.2">
      <c r="A15" s="1" t="s">
        <v>64</v>
      </c>
      <c r="B15" s="6">
        <v>41.388133333333329</v>
      </c>
      <c r="C15" s="6">
        <v>1.5948666666666667</v>
      </c>
      <c r="D15" s="6">
        <v>2.4567999999999999</v>
      </c>
      <c r="E15" s="6">
        <v>3.8250666666666664</v>
      </c>
      <c r="F15" s="6">
        <v>48.525666666666666</v>
      </c>
      <c r="G15" s="6">
        <v>0.59353333333333325</v>
      </c>
      <c r="H15" s="6">
        <v>7.9457333333333331</v>
      </c>
      <c r="I15" s="6">
        <v>2.4195333333333333</v>
      </c>
      <c r="J15" s="6">
        <v>5.9088000000000003</v>
      </c>
    </row>
    <row r="16" spans="1:10" x14ac:dyDescent="0.2">
      <c r="A16" t="s">
        <v>20</v>
      </c>
      <c r="B16">
        <v>21</v>
      </c>
      <c r="C16">
        <v>6</v>
      </c>
      <c r="D16">
        <v>4</v>
      </c>
      <c r="E16">
        <v>89</v>
      </c>
      <c r="F16">
        <v>17</v>
      </c>
      <c r="G16">
        <v>17</v>
      </c>
      <c r="H16">
        <v>20</v>
      </c>
      <c r="I16">
        <v>4</v>
      </c>
      <c r="J16">
        <v>11</v>
      </c>
    </row>
    <row r="19" spans="1:10" x14ac:dyDescent="0.2">
      <c r="A19" t="s">
        <v>29</v>
      </c>
      <c r="B19">
        <v>72.099999999999994</v>
      </c>
      <c r="C19">
        <v>2.31</v>
      </c>
      <c r="D19">
        <v>47.05</v>
      </c>
      <c r="E19">
        <v>9.75</v>
      </c>
      <c r="F19">
        <v>74.459999999999994</v>
      </c>
      <c r="G19">
        <v>3.68</v>
      </c>
      <c r="H19">
        <v>48.17</v>
      </c>
      <c r="I19">
        <v>53.09</v>
      </c>
      <c r="J19">
        <v>38.590000000000003</v>
      </c>
    </row>
    <row r="22" spans="1:10" x14ac:dyDescent="0.2">
      <c r="A22" t="s">
        <v>30</v>
      </c>
      <c r="B22">
        <v>258.89</v>
      </c>
      <c r="C22">
        <v>8.64</v>
      </c>
      <c r="D22">
        <v>60.71</v>
      </c>
      <c r="E22">
        <v>25.88</v>
      </c>
      <c r="F22">
        <v>396.88</v>
      </c>
      <c r="G22">
        <v>4.5199999999999996</v>
      </c>
      <c r="H22">
        <v>62.19</v>
      </c>
      <c r="I22">
        <v>51.85</v>
      </c>
      <c r="J22">
        <v>65.38</v>
      </c>
    </row>
    <row r="26" spans="1:10" x14ac:dyDescent="0.2">
      <c r="A26" s="3"/>
      <c r="B26" s="4" t="s">
        <v>0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5</v>
      </c>
      <c r="H26" s="4" t="s">
        <v>6</v>
      </c>
      <c r="I26" s="4" t="s">
        <v>7</v>
      </c>
      <c r="J26" s="4" t="s">
        <v>8</v>
      </c>
    </row>
    <row r="27" spans="1:10" x14ac:dyDescent="0.2">
      <c r="A27" t="s">
        <v>19</v>
      </c>
      <c r="B27">
        <v>900000</v>
      </c>
      <c r="C27">
        <v>95420</v>
      </c>
      <c r="D27">
        <v>23481</v>
      </c>
      <c r="E27">
        <v>18207</v>
      </c>
      <c r="F27">
        <v>1078214</v>
      </c>
      <c r="G27">
        <v>16744</v>
      </c>
      <c r="H27">
        <v>168592</v>
      </c>
      <c r="I27">
        <v>21417</v>
      </c>
      <c r="J27">
        <v>150930</v>
      </c>
    </row>
    <row r="28" spans="1:10" x14ac:dyDescent="0.2">
      <c r="A28" s="1" t="s">
        <v>64</v>
      </c>
      <c r="B28" s="6">
        <v>41.388133333333329</v>
      </c>
      <c r="C28" s="6">
        <v>1.5948666666666667</v>
      </c>
      <c r="D28" s="6">
        <v>2.4567999999999999</v>
      </c>
      <c r="E28" s="6">
        <v>3.8250666666666664</v>
      </c>
      <c r="F28" s="6">
        <v>48.525666666666666</v>
      </c>
      <c r="G28" s="6">
        <v>0.59353333333333325</v>
      </c>
      <c r="H28" s="6">
        <v>7.9457333333333331</v>
      </c>
      <c r="I28" s="6">
        <v>2.4195333333333333</v>
      </c>
      <c r="J28" s="6">
        <v>5.9088000000000003</v>
      </c>
    </row>
    <row r="31" spans="1:10" x14ac:dyDescent="0.2">
      <c r="A31" s="3"/>
      <c r="B31" s="4" t="s">
        <v>0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5</v>
      </c>
      <c r="H31" s="4" t="s">
        <v>6</v>
      </c>
      <c r="I31" s="4" t="s">
        <v>7</v>
      </c>
      <c r="J31" s="4" t="s">
        <v>8</v>
      </c>
    </row>
    <row r="32" spans="1:10" x14ac:dyDescent="0.2">
      <c r="A32" s="1" t="s">
        <v>63</v>
      </c>
      <c r="B32" s="6">
        <f>29.4178666666667*1</f>
        <v>29.417866666666701</v>
      </c>
      <c r="C32" s="6">
        <v>0.88090000000000002</v>
      </c>
      <c r="D32" s="6">
        <v>1.3183333333333334</v>
      </c>
      <c r="E32" s="6">
        <v>2.9639666666666664</v>
      </c>
      <c r="F32" s="6">
        <v>32.209933333333339</v>
      </c>
      <c r="G32" s="6">
        <v>0.45463333333333344</v>
      </c>
      <c r="H32" s="6">
        <v>5.6998333333333324</v>
      </c>
      <c r="I32" s="6">
        <v>1.5410666666666666</v>
      </c>
      <c r="J32" s="6">
        <v>3.6751999999999998</v>
      </c>
    </row>
    <row r="33" spans="1:10" x14ac:dyDescent="0.2">
      <c r="A33" s="1" t="s">
        <v>64</v>
      </c>
      <c r="B33" s="6">
        <v>41.388133333333329</v>
      </c>
      <c r="C33" s="6">
        <v>1.5948666666666667</v>
      </c>
      <c r="D33" s="6">
        <v>2.4567999999999999</v>
      </c>
      <c r="E33" s="6">
        <v>3.8250666666666664</v>
      </c>
      <c r="F33" s="6">
        <v>48.525666666666666</v>
      </c>
      <c r="G33" s="6">
        <v>0.59353333333333325</v>
      </c>
      <c r="H33" s="6">
        <v>7.9457333333333331</v>
      </c>
      <c r="I33" s="6">
        <v>2.4195333333333333</v>
      </c>
      <c r="J33" s="6">
        <v>5.9088000000000003</v>
      </c>
    </row>
    <row r="34" spans="1:10" x14ac:dyDescent="0.2">
      <c r="A34" t="s">
        <v>20</v>
      </c>
      <c r="B34">
        <v>21</v>
      </c>
      <c r="C34">
        <v>6</v>
      </c>
      <c r="D34">
        <v>4</v>
      </c>
      <c r="E34">
        <v>89</v>
      </c>
      <c r="F34">
        <v>17</v>
      </c>
      <c r="G34">
        <v>17</v>
      </c>
      <c r="H34">
        <v>20</v>
      </c>
      <c r="I34">
        <v>4</v>
      </c>
      <c r="J34">
        <v>11</v>
      </c>
    </row>
    <row r="37" spans="1:10" x14ac:dyDescent="0.2">
      <c r="A37" s="3"/>
      <c r="B37" s="4" t="s">
        <v>0</v>
      </c>
      <c r="C37" s="4" t="s">
        <v>1</v>
      </c>
      <c r="D37" s="4" t="s">
        <v>2</v>
      </c>
      <c r="E37" s="4" t="s">
        <v>3</v>
      </c>
      <c r="F37" s="4" t="s">
        <v>4</v>
      </c>
      <c r="G37" s="4" t="s">
        <v>5</v>
      </c>
      <c r="H37" s="4" t="s">
        <v>6</v>
      </c>
      <c r="I37" s="4" t="s">
        <v>7</v>
      </c>
      <c r="J37" s="4" t="s">
        <v>8</v>
      </c>
    </row>
    <row r="38" spans="1:10" x14ac:dyDescent="0.2">
      <c r="A38" s="1" t="s">
        <v>63</v>
      </c>
      <c r="B38" s="6">
        <f>29.4178666666667*1</f>
        <v>29.417866666666701</v>
      </c>
      <c r="C38" s="6">
        <v>0.88090000000000002</v>
      </c>
      <c r="D38" s="6">
        <v>1.3183333333333334</v>
      </c>
      <c r="E38" s="6">
        <v>2.9639666666666664</v>
      </c>
      <c r="F38" s="6">
        <v>32.209933333333339</v>
      </c>
      <c r="G38" s="6">
        <v>0.45463333333333344</v>
      </c>
      <c r="H38" s="6">
        <v>5.6998333333333324</v>
      </c>
      <c r="I38" s="6">
        <v>1.5410666666666666</v>
      </c>
      <c r="J38" s="6">
        <v>3.6751999999999998</v>
      </c>
    </row>
    <row r="39" spans="1:10" x14ac:dyDescent="0.2">
      <c r="A39" s="1" t="s">
        <v>64</v>
      </c>
      <c r="B39" s="6">
        <f>41.3881333333333*1</f>
        <v>41.3881333333333</v>
      </c>
      <c r="C39" s="6">
        <v>1.5948666666666667</v>
      </c>
      <c r="D39" s="6">
        <v>2.4567999999999999</v>
      </c>
      <c r="E39" s="6">
        <v>3.8250666666666664</v>
      </c>
      <c r="F39" s="6">
        <v>48.525666666666666</v>
      </c>
      <c r="G39" s="6">
        <v>0.59353333333333325</v>
      </c>
      <c r="H39" s="6">
        <v>7.9457333333333331</v>
      </c>
      <c r="I39" s="6">
        <v>2.4195333333333333</v>
      </c>
      <c r="J39" s="6">
        <v>5.9088000000000003</v>
      </c>
    </row>
    <row r="40" spans="1:10" x14ac:dyDescent="0.2">
      <c r="A40" t="s">
        <v>29</v>
      </c>
      <c r="B40">
        <v>72.099999999999994</v>
      </c>
      <c r="C40">
        <v>2.31</v>
      </c>
      <c r="D40">
        <v>47.05</v>
      </c>
      <c r="E40">
        <v>9.75</v>
      </c>
      <c r="F40">
        <v>74.459999999999994</v>
      </c>
      <c r="G40">
        <v>3.68</v>
      </c>
      <c r="H40">
        <v>48.17</v>
      </c>
      <c r="I40">
        <v>53.09</v>
      </c>
      <c r="J40">
        <v>38.590000000000003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Blad2</vt:lpstr>
      <vt:lpstr>Blad8</vt:lpstr>
      <vt:lpstr>Blad9</vt:lpstr>
      <vt:lpstr>Blad10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2020-06-07T19:48:49Z</dcterms:created>
  <dcterms:modified xsi:type="dcterms:W3CDTF">2020-06-23T09:56:08Z</dcterms:modified>
</cp:coreProperties>
</file>