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onwabile Mzila\Desktop\"/>
    </mc:Choice>
  </mc:AlternateContent>
  <xr:revisionPtr revIDLastSave="0" documentId="8_{A39A649D-8812-4FF4-A7BB-8EA5AFA4BF93}" xr6:coauthVersionLast="47" xr6:coauthVersionMax="47" xr10:uidLastSave="{00000000-0000-0000-0000-000000000000}"/>
  <bookViews>
    <workbookView xWindow="-120" yWindow="-120" windowWidth="20730" windowHeight="11160" xr2:uid="{00000000-000D-0000-FFFF-FFFF00000000}"/>
  </bookViews>
  <sheets>
    <sheet name="Dashboard" sheetId="2" r:id="rId1"/>
    <sheet name="Transactions" sheetId="3" r:id="rId2"/>
    <sheet name="Charting" sheetId="4" r:id="rId3"/>
  </sheets>
  <definedNames>
    <definedName name="_xlchart.v1.0" hidden="1">Dashboard!$C$8:$C$11</definedName>
    <definedName name="_xlchart.v1.1" hidden="1">Dashboard!$I$8:$I$11</definedName>
    <definedName name="_xlchart.v1.2" hidden="1">Dashboard!$C$8:$C$11</definedName>
    <definedName name="_xlchart.v1.3" hidden="1">Dashboard!$I$8:$I$11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ViTFd/CNyeULKAM9WaRbnEpCzag=="/>
    </ext>
  </extLst>
</workbook>
</file>

<file path=xl/calcChain.xml><?xml version="1.0" encoding="utf-8"?>
<calcChain xmlns="http://schemas.openxmlformats.org/spreadsheetml/2006/main">
  <c r="F5" i="4" l="1"/>
  <c r="F4" i="4"/>
  <c r="E7" i="4" s="1" a="1"/>
  <c r="E7" i="4" s="1"/>
  <c r="I17" i="2"/>
  <c r="C5" i="4"/>
  <c r="C4" i="4"/>
  <c r="B8" i="2" a="1"/>
  <c r="B8" i="2"/>
  <c r="H10" i="3"/>
  <c r="D10" i="3" a="1"/>
  <c r="D10" i="3"/>
  <c r="H9" i="3"/>
  <c r="D9" i="3" a="1"/>
  <c r="D9" i="3" s="1"/>
  <c r="H8" i="3"/>
  <c r="D8" i="3" a="1"/>
  <c r="D8" i="3" s="1"/>
  <c r="H7" i="3"/>
  <c r="D7" i="3" a="1"/>
  <c r="D7" i="3" s="1"/>
  <c r="H6" i="3"/>
  <c r="D6" i="3" a="1"/>
  <c r="D6" i="3" s="1"/>
  <c r="H5" i="3"/>
  <c r="D5" i="3" a="1"/>
  <c r="D5" i="3" s="1"/>
  <c r="I4" i="3"/>
  <c r="I5" i="3" s="1"/>
  <c r="I6" i="3" s="1"/>
  <c r="I7" i="3" s="1"/>
  <c r="I8" i="3" s="1"/>
  <c r="I9" i="3" s="1"/>
  <c r="I10" i="3" s="1"/>
  <c r="H4" i="3"/>
  <c r="D4" i="3" a="1"/>
  <c r="D4" i="3" s="1"/>
  <c r="H3" i="3"/>
  <c r="D3" i="3" a="1"/>
  <c r="D3" i="3" s="1"/>
  <c r="I34" i="2"/>
  <c r="B7" i="4" l="1" a="1"/>
  <c r="B7" i="4" s="1"/>
  <c r="G8" i="2" a="1"/>
  <c r="G8" i="2" s="1"/>
  <c r="L8" i="2" a="1"/>
  <c r="L8" i="2" s="1"/>
  <c r="G9" i="2" a="1"/>
  <c r="G9" i="2" s="1"/>
  <c r="G10" i="2" a="1"/>
  <c r="G10" i="2" s="1"/>
  <c r="G11" i="2" a="1"/>
  <c r="G11" i="2" s="1"/>
  <c r="M8" i="2" a="1"/>
  <c r="M8" i="2" s="1"/>
  <c r="F8" i="2" a="1"/>
  <c r="F8" i="2" s="1"/>
  <c r="D8" i="2" a="1"/>
  <c r="D8" i="2" s="1"/>
  <c r="C8" i="2" a="1"/>
  <c r="C8" i="2" s="1"/>
  <c r="H8" i="2" l="1" a="1"/>
  <c r="H8" i="2" s="1"/>
  <c r="F3" i="2" s="1"/>
  <c r="J8" i="2" a="1"/>
  <c r="J8" i="2" s="1"/>
  <c r="G3" i="2" s="1"/>
  <c r="I8" i="2" l="1" a="1"/>
  <c r="I8" i="2" s="1"/>
  <c r="K8" i="2" a="1"/>
  <c r="K8" i="2" s="1"/>
  <c r="H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81">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futureMetadata>
  <futureMetadata name="XLDAPR" count="1">
    <bk>
      <extLst>
        <ext uri="{bdbb8cdc-fa1e-496e-a857-3c3f30c029c3}">
          <xda:dynamicArrayProperties fDynamic="1" fCollapsed="0"/>
        </ext>
      </extLst>
    </bk>
  </futureMetadata>
  <cellMetadata count="1">
    <bk>
      <rc t="2" v="0"/>
    </bk>
  </cellMetadata>
  <valueMetadata count="38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valueMetadata>
</metadata>
</file>

<file path=xl/sharedStrings.xml><?xml version="1.0" encoding="utf-8"?>
<sst xmlns="http://schemas.openxmlformats.org/spreadsheetml/2006/main" count="46" uniqueCount="36">
  <si>
    <t>Stock Portfolio Tracker</t>
  </si>
  <si>
    <t>Current Holdings</t>
  </si>
  <si>
    <t>Company</t>
  </si>
  <si>
    <t>Ticker</t>
  </si>
  <si>
    <t>Industry</t>
  </si>
  <si>
    <t>Quantity</t>
  </si>
  <si>
    <t>Current Price</t>
  </si>
  <si>
    <t>Market Value</t>
  </si>
  <si>
    <t>% Breakdown</t>
  </si>
  <si>
    <t>$ Day Change</t>
  </si>
  <si>
    <t>Gain (Loss)</t>
  </si>
  <si>
    <t>52 Week High</t>
  </si>
  <si>
    <t>52 Week Low</t>
  </si>
  <si>
    <t>Portfolio Breakdown</t>
  </si>
  <si>
    <t>Gain / (Loss) Breakdown</t>
  </si>
  <si>
    <t>Historical Performance</t>
  </si>
  <si>
    <t>Stock Lookup -&gt;</t>
  </si>
  <si>
    <t>Time Period (months) -&gt;</t>
  </si>
  <si>
    <t>Comparison  -&gt;</t>
  </si>
  <si>
    <t>Date</t>
  </si>
  <si>
    <t>Transaction Type</t>
  </si>
  <si>
    <t>Units</t>
  </si>
  <si>
    <t>Price</t>
  </si>
  <si>
    <t>Total Transaction Amount</t>
  </si>
  <si>
    <t>Currency</t>
  </si>
  <si>
    <t>BUY</t>
  </si>
  <si>
    <t>USD</t>
  </si>
  <si>
    <t>SELL</t>
  </si>
  <si>
    <t>Actual</t>
  </si>
  <si>
    <t>Comparison</t>
  </si>
  <si>
    <t>Ticker -&gt;</t>
  </si>
  <si>
    <t>Company -&gt;</t>
  </si>
  <si>
    <t>Months -&gt;</t>
  </si>
  <si>
    <t>Portfolio Value</t>
  </si>
  <si>
    <t>Gain/(Loss)</t>
  </si>
  <si>
    <t>AMZN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</si>
</sst>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quot;$&quot;#,##0.00"/>
    <numFmt numFmtId="165" formatCode="\$#,##0.00_);\(\$#,##0.00\);\-\-_)"/>
    <numFmt numFmtId="167" formatCode="#,##0_);\(#,##0\);\-\-_)"/>
    <numFmt numFmtId="168" formatCode="&quot;$&quot;#,##0.00_);[Red]\(&quot;$&quot;#,##0.00\)"/>
    <numFmt numFmtId="169" formatCode="&quot;$&quot;#,##0.00_);\(&quot;$&quot;#,##0.00\)"/>
    <numFmt numFmtId="170" formatCode="_([$$-409]* #,##0.00_);_([$$-409]* \(#,##0.00\);_([$$-409]* &quot;-&quot;??_);_(@_)"/>
    <numFmt numFmtId="171" formatCode="[$$-C09]#,##0.00;\-[$$-C09]#,##0.00"/>
    <numFmt numFmtId="176" formatCode="_-* #,##0_-;\-* #,##0_-;_-* &quot;-&quot;??_-;_-@_-"/>
    <numFmt numFmtId="178" formatCode="_-[$$-409]* #,##0.00_ ;_-[$$-409]* \-#,##0.00\ ;_-[$$-409]* &quot;-&quot;??_ ;_-@_ "/>
  </numFmts>
  <fonts count="10">
    <font>
      <sz val="11"/>
      <color theme="1"/>
      <name val="Calibri"/>
      <scheme val="minor"/>
    </font>
    <font>
      <sz val="11"/>
      <color theme="1"/>
      <name val="Calibri"/>
    </font>
    <font>
      <b/>
      <sz val="11"/>
      <color theme="1"/>
      <name val="Calibri"/>
    </font>
    <font>
      <sz val="11"/>
      <color theme="1"/>
      <name val="Calibri"/>
      <scheme val="minor"/>
    </font>
    <font>
      <b/>
      <sz val="36"/>
      <color theme="0"/>
      <name val="Calibri"/>
    </font>
    <font>
      <sz val="11"/>
      <name val="Calibri"/>
    </font>
    <font>
      <b/>
      <sz val="11"/>
      <color theme="0"/>
      <name val="Calibri"/>
    </font>
    <font>
      <b/>
      <sz val="16"/>
      <color theme="0"/>
      <name val="Calibri"/>
    </font>
    <font>
      <b/>
      <sz val="11"/>
      <color rgb="FF2A3E68"/>
      <name val="Calibri"/>
    </font>
    <font>
      <sz val="11"/>
      <color rgb="FF0432FF"/>
      <name val="Calibri"/>
    </font>
  </fonts>
  <fills count="5">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rgb="FFFFFF99"/>
        <bgColor rgb="FFFFFF99"/>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49">
    <xf numFmtId="0" fontId="0" fillId="0" borderId="0" xfId="0"/>
    <xf numFmtId="0" fontId="3" fillId="0" borderId="0" xfId="0" applyFont="1"/>
    <xf numFmtId="0" fontId="1" fillId="3" borderId="1" xfId="0" applyFont="1" applyFill="1" applyBorder="1"/>
    <xf numFmtId="0" fontId="6" fillId="3" borderId="1" xfId="0" applyFont="1" applyFill="1" applyBorder="1" applyAlignment="1">
      <alignment horizontal="center" wrapText="1"/>
    </xf>
    <xf numFmtId="0" fontId="6" fillId="3" borderId="1" xfId="0" applyFont="1" applyFill="1" applyBorder="1" applyAlignment="1">
      <alignment horizontal="left"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2" fillId="2" borderId="11" xfId="0" applyFont="1" applyFill="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0" fontId="8" fillId="0" borderId="0" xfId="0" applyFont="1"/>
    <xf numFmtId="0" fontId="6" fillId="0" borderId="0" xfId="0" applyFont="1"/>
    <xf numFmtId="0" fontId="1" fillId="0" borderId="0" xfId="0" applyFont="1"/>
    <xf numFmtId="0" fontId="2" fillId="0" borderId="0" xfId="0" applyFont="1" applyAlignment="1">
      <alignment horizontal="right"/>
    </xf>
    <xf numFmtId="0" fontId="1" fillId="4" borderId="15" xfId="0" applyFont="1" applyFill="1" applyBorder="1" applyAlignment="1">
      <alignment horizontal="center"/>
    </xf>
    <xf numFmtId="0" fontId="1" fillId="4" borderId="15" xfId="0" applyFont="1" applyFill="1" applyBorder="1" applyAlignment="1">
      <alignment horizontal="center" vertical="center"/>
    </xf>
    <xf numFmtId="0" fontId="1" fillId="0" borderId="0" xfId="0" applyFont="1" applyAlignment="1">
      <alignment horizontal="center"/>
    </xf>
    <xf numFmtId="14" fontId="1" fillId="0" borderId="0" xfId="0" applyNumberFormat="1" applyFont="1"/>
    <xf numFmtId="167" fontId="9" fillId="0" borderId="0" xfId="0" applyNumberFormat="1" applyFont="1"/>
    <xf numFmtId="168" fontId="9" fillId="0" borderId="0" xfId="0" applyNumberFormat="1" applyFont="1"/>
    <xf numFmtId="169" fontId="1" fillId="0" borderId="0" xfId="0" applyNumberFormat="1" applyFont="1"/>
    <xf numFmtId="170" fontId="1" fillId="0" borderId="0" xfId="0" applyNumberFormat="1" applyFont="1"/>
    <xf numFmtId="0" fontId="6" fillId="0" borderId="0" xfId="0" applyFont="1" applyAlignment="1">
      <alignment horizontal="center"/>
    </xf>
    <xf numFmtId="0" fontId="1" fillId="2" borderId="15" xfId="0" applyFont="1" applyFill="1" applyBorder="1" applyAlignment="1">
      <alignment horizontal="center"/>
    </xf>
    <xf numFmtId="0" fontId="2" fillId="0" borderId="0" xfId="0" applyFont="1" applyAlignment="1">
      <alignment horizontal="center"/>
    </xf>
    <xf numFmtId="0" fontId="2" fillId="0" borderId="0" xfId="0" applyFont="1"/>
    <xf numFmtId="0" fontId="2" fillId="0" borderId="0" xfId="0" applyFont="1" applyAlignment="1">
      <alignment horizontal="center" vertical="center"/>
    </xf>
    <xf numFmtId="171" fontId="1" fillId="0" borderId="0" xfId="0" applyNumberFormat="1" applyFont="1" applyAlignment="1">
      <alignment horizontal="center" vertical="center"/>
    </xf>
    <xf numFmtId="0" fontId="1" fillId="0" borderId="0" xfId="0" applyFont="1" applyAlignment="1">
      <alignment horizontal="center" vertical="center"/>
    </xf>
    <xf numFmtId="171" fontId="1" fillId="0" borderId="0" xfId="0" applyNumberFormat="1" applyFont="1" applyAlignment="1">
      <alignment horizontal="center"/>
    </xf>
    <xf numFmtId="0" fontId="2" fillId="2" borderId="12" xfId="0" applyFont="1" applyFill="1" applyBorder="1" applyAlignment="1">
      <alignment horizontal="center"/>
    </xf>
    <xf numFmtId="0" fontId="5" fillId="0" borderId="14" xfId="0" applyFont="1" applyBorder="1"/>
    <xf numFmtId="0" fontId="5" fillId="0" borderId="13" xfId="0" applyFont="1" applyBorder="1"/>
    <xf numFmtId="0" fontId="1" fillId="4" borderId="16" xfId="0" applyFont="1" applyFill="1" applyBorder="1" applyAlignment="1">
      <alignment horizontal="center"/>
    </xf>
    <xf numFmtId="0" fontId="5" fillId="0" borderId="17" xfId="0" applyFont="1" applyBorder="1"/>
    <xf numFmtId="0" fontId="4" fillId="3" borderId="2" xfId="0" applyFont="1" applyFill="1" applyBorder="1" applyAlignment="1">
      <alignment horizontal="center" vertical="center"/>
    </xf>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6" fillId="3" borderId="8" xfId="0" applyFont="1" applyFill="1" applyBorder="1" applyAlignment="1">
      <alignment horizontal="center"/>
    </xf>
    <xf numFmtId="0" fontId="5" fillId="0" borderId="9" xfId="0" applyFont="1" applyBorder="1"/>
    <xf numFmtId="0" fontId="5" fillId="0" borderId="10" xfId="0" applyFont="1" applyBorder="1"/>
    <xf numFmtId="0" fontId="6" fillId="3" borderId="12" xfId="0" applyFont="1" applyFill="1" applyBorder="1" applyAlignment="1">
      <alignment horizontal="center"/>
    </xf>
    <xf numFmtId="176" fontId="1" fillId="0" borderId="0" xfId="1" applyNumberFormat="1" applyFont="1" applyAlignment="1">
      <alignment horizontal="left"/>
    </xf>
    <xf numFmtId="2" fontId="0" fillId="0" borderId="0" xfId="0" applyNumberFormat="1"/>
    <xf numFmtId="9" fontId="1" fillId="0" borderId="0" xfId="2" applyFont="1" applyAlignment="1">
      <alignment horizontal="left"/>
    </xf>
    <xf numFmtId="178" fontId="1" fillId="0" borderId="0" xfId="0" applyNumberFormat="1" applyFont="1" applyAlignment="1">
      <alignment horizontal="left"/>
    </xf>
  </cellXfs>
  <cellStyles count="3">
    <cellStyle name="Comma" xfId="1" builtinId="3"/>
    <cellStyle name="Normal" xfId="0" builtinId="0"/>
    <cellStyle name="Percent" xfId="2" builtinId="5"/>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59A5-497E-BE5B-15984EDB3CBC}"/>
              </c:ext>
            </c:extLst>
          </c:dPt>
          <c:dPt>
            <c:idx val="1"/>
            <c:bubble3D val="0"/>
            <c:spPr>
              <a:solidFill>
                <a:schemeClr val="accent2"/>
              </a:solidFill>
              <a:ln w="19050">
                <a:noFill/>
              </a:ln>
              <a:effectLst/>
            </c:spPr>
            <c:extLst>
              <c:ext xmlns:c16="http://schemas.microsoft.com/office/drawing/2014/chart" uri="{C3380CC4-5D6E-409C-BE32-E72D297353CC}">
                <c16:uniqueId val="{00000002-59A5-497E-BE5B-15984EDB3CBC}"/>
              </c:ext>
            </c:extLst>
          </c:dPt>
          <c:dPt>
            <c:idx val="2"/>
            <c:bubble3D val="0"/>
            <c:spPr>
              <a:solidFill>
                <a:srgbClr val="00B050"/>
              </a:solidFill>
              <a:ln w="19050">
                <a:noFill/>
              </a:ln>
              <a:effectLst/>
            </c:spPr>
            <c:extLst>
              <c:ext xmlns:c16="http://schemas.microsoft.com/office/drawing/2014/chart" uri="{C3380CC4-5D6E-409C-BE32-E72D297353CC}">
                <c16:uniqueId val="{00000003-59A5-497E-BE5B-15984EDB3CBC}"/>
              </c:ext>
            </c:extLst>
          </c:dPt>
          <c:dPt>
            <c:idx val="3"/>
            <c:bubble3D val="0"/>
            <c:spPr>
              <a:solidFill>
                <a:schemeClr val="accent4"/>
              </a:solidFill>
              <a:ln w="19050">
                <a:noFill/>
              </a:ln>
              <a:effectLst/>
            </c:spPr>
            <c:extLst>
              <c:ext xmlns:c16="http://schemas.microsoft.com/office/drawing/2014/chart" uri="{C3380CC4-5D6E-409C-BE32-E72D297353CC}">
                <c16:uniqueId val="{00000004-59A5-497E-BE5B-15984EDB3CBC}"/>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Dashboard!$C$8:$C$11</c:f>
              <c:strCache>
                <c:ptCount val="4"/>
                <c:pt idx="0">
                  <c:v>AAPL</c:v>
                </c:pt>
                <c:pt idx="1">
                  <c:v>TSLA</c:v>
                </c:pt>
                <c:pt idx="2">
                  <c:v>MCD</c:v>
                </c:pt>
                <c:pt idx="3">
                  <c:v>AMZN</c:v>
                </c:pt>
              </c:strCache>
            </c:strRef>
          </c:cat>
          <c:val>
            <c:numRef>
              <c:f>Dashboard!$I$8:$I$11</c:f>
              <c:numCache>
                <c:formatCode>0%</c:formatCode>
                <c:ptCount val="4"/>
                <c:pt idx="0">
                  <c:v>0.24691358024691357</c:v>
                </c:pt>
                <c:pt idx="1">
                  <c:v>0.11522633744855965</c:v>
                </c:pt>
                <c:pt idx="2">
                  <c:v>0.61728395061728392</c:v>
                </c:pt>
                <c:pt idx="3">
                  <c:v>2.0576131687242795E-2</c:v>
                </c:pt>
              </c:numCache>
            </c:numRef>
          </c:val>
          <c:extLst>
            <c:ext xmlns:c16="http://schemas.microsoft.com/office/drawing/2014/chart" uri="{C3380CC4-5D6E-409C-BE32-E72D297353CC}">
              <c16:uniqueId val="{00000000-59A5-497E-BE5B-15984EDB3CB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000">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Companies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Dashboard!$C$8:$C$11</c:f>
              <c:strCache>
                <c:ptCount val="4"/>
                <c:pt idx="0">
                  <c:v>AAPL</c:v>
                </c:pt>
                <c:pt idx="1">
                  <c:v>TSLA</c:v>
                </c:pt>
                <c:pt idx="2">
                  <c:v>MCD</c:v>
                </c:pt>
                <c:pt idx="3">
                  <c:v>AMZN</c:v>
                </c:pt>
              </c:strCache>
            </c:strRef>
          </c:cat>
          <c:val>
            <c:numRef>
              <c:f>Dashboard!$K$8:$K$11</c:f>
              <c:numCache>
                <c:formatCode>\$#\ ##0.00_);\(\$#\ ##0.00\);\-\-_)</c:formatCode>
                <c:ptCount val="4"/>
                <c:pt idx="0">
                  <c:v>3460.4000000000005</c:v>
                </c:pt>
                <c:pt idx="1">
                  <c:v>-14279.16</c:v>
                </c:pt>
                <c:pt idx="2">
                  <c:v>-11481.5</c:v>
                </c:pt>
                <c:pt idx="3">
                  <c:v>-12993.2</c:v>
                </c:pt>
              </c:numCache>
            </c:numRef>
          </c:val>
          <c:extLst>
            <c:ext xmlns:c16="http://schemas.microsoft.com/office/drawing/2014/chart" uri="{C3380CC4-5D6E-409C-BE32-E72D297353CC}">
              <c16:uniqueId val="{00000000-4B47-4123-BF76-8E837E496747}"/>
            </c:ext>
          </c:extLst>
        </c:ser>
        <c:dLbls>
          <c:dLblPos val="outEnd"/>
          <c:showLegendKey val="0"/>
          <c:showVal val="1"/>
          <c:showCatName val="0"/>
          <c:showSerName val="0"/>
          <c:showPercent val="0"/>
          <c:showBubbleSize val="0"/>
        </c:dLbls>
        <c:gapWidth val="219"/>
        <c:overlap val="-27"/>
        <c:axId val="640378960"/>
        <c:axId val="640388880"/>
      </c:barChart>
      <c:catAx>
        <c:axId val="640378960"/>
        <c:scaling>
          <c:orientation val="minMax"/>
        </c:scaling>
        <c:delete val="1"/>
        <c:axPos val="b"/>
        <c:numFmt formatCode="General" sourceLinked="1"/>
        <c:majorTickMark val="none"/>
        <c:minorTickMark val="none"/>
        <c:tickLblPos val="nextTo"/>
        <c:crossAx val="640388880"/>
        <c:crosses val="autoZero"/>
        <c:auto val="1"/>
        <c:lblAlgn val="ctr"/>
        <c:lblOffset val="100"/>
        <c:noMultiLvlLbl val="0"/>
      </c:catAx>
      <c:valAx>
        <c:axId val="640388880"/>
        <c:scaling>
          <c:orientation val="minMax"/>
        </c:scaling>
        <c:delete val="1"/>
        <c:axPos val="l"/>
        <c:majorGridlines>
          <c:spPr>
            <a:ln w="9525" cap="flat" cmpd="sng" algn="ctr">
              <a:solidFill>
                <a:schemeClr val="tx1">
                  <a:lumMod val="15000"/>
                  <a:lumOff val="85000"/>
                </a:schemeClr>
              </a:solidFill>
              <a:round/>
            </a:ln>
            <a:effectLst/>
          </c:spPr>
        </c:majorGridlines>
        <c:numFmt formatCode="\$#\ ##0.00_);\(\$#\ ##0.00\);\-\-_)" sourceLinked="1"/>
        <c:majorTickMark val="none"/>
        <c:minorTickMark val="none"/>
        <c:tickLblPos val="nextTo"/>
        <c:crossAx val="64037896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Charting!$B$8:$B$133</c:f>
              <c:numCache>
                <c:formatCode>m/d/yyyy</c:formatCode>
                <c:ptCount val="126"/>
                <c:pt idx="0">
                  <c:v>44796</c:v>
                </c:pt>
                <c:pt idx="1">
                  <c:v>44797</c:v>
                </c:pt>
                <c:pt idx="2">
                  <c:v>44798</c:v>
                </c:pt>
                <c:pt idx="3">
                  <c:v>44799</c:v>
                </c:pt>
                <c:pt idx="4">
                  <c:v>44802</c:v>
                </c:pt>
                <c:pt idx="5">
                  <c:v>44803</c:v>
                </c:pt>
                <c:pt idx="6">
                  <c:v>44804</c:v>
                </c:pt>
                <c:pt idx="7">
                  <c:v>44805</c:v>
                </c:pt>
                <c:pt idx="8">
                  <c:v>44806</c:v>
                </c:pt>
                <c:pt idx="9">
                  <c:v>44810</c:v>
                </c:pt>
                <c:pt idx="10">
                  <c:v>44811</c:v>
                </c:pt>
                <c:pt idx="11">
                  <c:v>44812</c:v>
                </c:pt>
                <c:pt idx="12">
                  <c:v>44813</c:v>
                </c:pt>
                <c:pt idx="13">
                  <c:v>44816</c:v>
                </c:pt>
                <c:pt idx="14">
                  <c:v>44817</c:v>
                </c:pt>
                <c:pt idx="15">
                  <c:v>44818</c:v>
                </c:pt>
                <c:pt idx="16">
                  <c:v>44819</c:v>
                </c:pt>
                <c:pt idx="17">
                  <c:v>44820</c:v>
                </c:pt>
                <c:pt idx="18">
                  <c:v>44823</c:v>
                </c:pt>
                <c:pt idx="19">
                  <c:v>44824</c:v>
                </c:pt>
                <c:pt idx="20">
                  <c:v>44825</c:v>
                </c:pt>
                <c:pt idx="21">
                  <c:v>44826</c:v>
                </c:pt>
                <c:pt idx="22">
                  <c:v>44827</c:v>
                </c:pt>
                <c:pt idx="23">
                  <c:v>44830</c:v>
                </c:pt>
                <c:pt idx="24">
                  <c:v>44831</c:v>
                </c:pt>
                <c:pt idx="25">
                  <c:v>44832</c:v>
                </c:pt>
                <c:pt idx="26">
                  <c:v>44833</c:v>
                </c:pt>
                <c:pt idx="27">
                  <c:v>44834</c:v>
                </c:pt>
                <c:pt idx="28">
                  <c:v>44837</c:v>
                </c:pt>
                <c:pt idx="29">
                  <c:v>44838</c:v>
                </c:pt>
                <c:pt idx="30">
                  <c:v>44839</c:v>
                </c:pt>
                <c:pt idx="31">
                  <c:v>44840</c:v>
                </c:pt>
                <c:pt idx="32">
                  <c:v>44841</c:v>
                </c:pt>
                <c:pt idx="33">
                  <c:v>44844</c:v>
                </c:pt>
                <c:pt idx="34">
                  <c:v>44845</c:v>
                </c:pt>
                <c:pt idx="35">
                  <c:v>44846</c:v>
                </c:pt>
                <c:pt idx="36">
                  <c:v>44847</c:v>
                </c:pt>
                <c:pt idx="37">
                  <c:v>44848</c:v>
                </c:pt>
                <c:pt idx="38">
                  <c:v>44851</c:v>
                </c:pt>
                <c:pt idx="39">
                  <c:v>44852</c:v>
                </c:pt>
                <c:pt idx="40">
                  <c:v>44853</c:v>
                </c:pt>
                <c:pt idx="41">
                  <c:v>44854</c:v>
                </c:pt>
                <c:pt idx="42">
                  <c:v>44855</c:v>
                </c:pt>
                <c:pt idx="43">
                  <c:v>44858</c:v>
                </c:pt>
                <c:pt idx="44">
                  <c:v>44859</c:v>
                </c:pt>
                <c:pt idx="45">
                  <c:v>44860</c:v>
                </c:pt>
                <c:pt idx="46">
                  <c:v>44861</c:v>
                </c:pt>
                <c:pt idx="47">
                  <c:v>44862</c:v>
                </c:pt>
                <c:pt idx="48">
                  <c:v>44865</c:v>
                </c:pt>
                <c:pt idx="49">
                  <c:v>44866</c:v>
                </c:pt>
                <c:pt idx="50">
                  <c:v>44867</c:v>
                </c:pt>
                <c:pt idx="51">
                  <c:v>44868</c:v>
                </c:pt>
                <c:pt idx="52">
                  <c:v>44869</c:v>
                </c:pt>
                <c:pt idx="53">
                  <c:v>44872</c:v>
                </c:pt>
                <c:pt idx="54">
                  <c:v>44873</c:v>
                </c:pt>
                <c:pt idx="55">
                  <c:v>44874</c:v>
                </c:pt>
                <c:pt idx="56">
                  <c:v>44875</c:v>
                </c:pt>
                <c:pt idx="57">
                  <c:v>44876</c:v>
                </c:pt>
                <c:pt idx="58">
                  <c:v>44879</c:v>
                </c:pt>
                <c:pt idx="59">
                  <c:v>44880</c:v>
                </c:pt>
                <c:pt idx="60">
                  <c:v>44881</c:v>
                </c:pt>
                <c:pt idx="61">
                  <c:v>44882</c:v>
                </c:pt>
                <c:pt idx="62">
                  <c:v>44883</c:v>
                </c:pt>
                <c:pt idx="63">
                  <c:v>44886</c:v>
                </c:pt>
                <c:pt idx="64">
                  <c:v>44887</c:v>
                </c:pt>
                <c:pt idx="65">
                  <c:v>44888</c:v>
                </c:pt>
                <c:pt idx="66">
                  <c:v>44890</c:v>
                </c:pt>
                <c:pt idx="67">
                  <c:v>44893</c:v>
                </c:pt>
                <c:pt idx="68">
                  <c:v>44894</c:v>
                </c:pt>
                <c:pt idx="69">
                  <c:v>44895</c:v>
                </c:pt>
                <c:pt idx="70">
                  <c:v>44896</c:v>
                </c:pt>
                <c:pt idx="71">
                  <c:v>44897</c:v>
                </c:pt>
                <c:pt idx="72">
                  <c:v>44900</c:v>
                </c:pt>
                <c:pt idx="73">
                  <c:v>44901</c:v>
                </c:pt>
                <c:pt idx="74">
                  <c:v>44902</c:v>
                </c:pt>
                <c:pt idx="75">
                  <c:v>44903</c:v>
                </c:pt>
                <c:pt idx="76">
                  <c:v>44904</c:v>
                </c:pt>
                <c:pt idx="77">
                  <c:v>44907</c:v>
                </c:pt>
                <c:pt idx="78">
                  <c:v>44908</c:v>
                </c:pt>
                <c:pt idx="79">
                  <c:v>44909</c:v>
                </c:pt>
                <c:pt idx="80">
                  <c:v>44910</c:v>
                </c:pt>
                <c:pt idx="81">
                  <c:v>44911</c:v>
                </c:pt>
                <c:pt idx="82">
                  <c:v>44914</c:v>
                </c:pt>
                <c:pt idx="83">
                  <c:v>44915</c:v>
                </c:pt>
                <c:pt idx="84">
                  <c:v>44916</c:v>
                </c:pt>
                <c:pt idx="85">
                  <c:v>44917</c:v>
                </c:pt>
                <c:pt idx="86">
                  <c:v>44918</c:v>
                </c:pt>
                <c:pt idx="87">
                  <c:v>44922</c:v>
                </c:pt>
                <c:pt idx="88">
                  <c:v>44923</c:v>
                </c:pt>
                <c:pt idx="89">
                  <c:v>44924</c:v>
                </c:pt>
                <c:pt idx="90">
                  <c:v>44925</c:v>
                </c:pt>
                <c:pt idx="91">
                  <c:v>44929</c:v>
                </c:pt>
                <c:pt idx="92">
                  <c:v>44930</c:v>
                </c:pt>
                <c:pt idx="93">
                  <c:v>44931</c:v>
                </c:pt>
                <c:pt idx="94">
                  <c:v>44932</c:v>
                </c:pt>
                <c:pt idx="95">
                  <c:v>44935</c:v>
                </c:pt>
                <c:pt idx="96">
                  <c:v>44936</c:v>
                </c:pt>
                <c:pt idx="97">
                  <c:v>44937</c:v>
                </c:pt>
                <c:pt idx="98">
                  <c:v>44938</c:v>
                </c:pt>
                <c:pt idx="99">
                  <c:v>44939</c:v>
                </c:pt>
                <c:pt idx="100">
                  <c:v>44943</c:v>
                </c:pt>
                <c:pt idx="101">
                  <c:v>44944</c:v>
                </c:pt>
                <c:pt idx="102">
                  <c:v>44945</c:v>
                </c:pt>
                <c:pt idx="103">
                  <c:v>44946</c:v>
                </c:pt>
                <c:pt idx="104">
                  <c:v>44949</c:v>
                </c:pt>
                <c:pt idx="105">
                  <c:v>44950</c:v>
                </c:pt>
                <c:pt idx="106">
                  <c:v>44951</c:v>
                </c:pt>
                <c:pt idx="107">
                  <c:v>44952</c:v>
                </c:pt>
                <c:pt idx="108">
                  <c:v>44953</c:v>
                </c:pt>
                <c:pt idx="109">
                  <c:v>44956</c:v>
                </c:pt>
                <c:pt idx="110">
                  <c:v>44957</c:v>
                </c:pt>
                <c:pt idx="111">
                  <c:v>44958</c:v>
                </c:pt>
                <c:pt idx="112">
                  <c:v>44959</c:v>
                </c:pt>
                <c:pt idx="113">
                  <c:v>44960</c:v>
                </c:pt>
                <c:pt idx="114">
                  <c:v>44963</c:v>
                </c:pt>
                <c:pt idx="115">
                  <c:v>44964</c:v>
                </c:pt>
                <c:pt idx="116">
                  <c:v>44965</c:v>
                </c:pt>
                <c:pt idx="117">
                  <c:v>44966</c:v>
                </c:pt>
                <c:pt idx="118">
                  <c:v>44967</c:v>
                </c:pt>
                <c:pt idx="119">
                  <c:v>44970</c:v>
                </c:pt>
                <c:pt idx="120">
                  <c:v>44971</c:v>
                </c:pt>
                <c:pt idx="121">
                  <c:v>44972</c:v>
                </c:pt>
                <c:pt idx="122">
                  <c:v>44973</c:v>
                </c:pt>
                <c:pt idx="123">
                  <c:v>44974</c:v>
                </c:pt>
                <c:pt idx="124">
                  <c:v>44978</c:v>
                </c:pt>
                <c:pt idx="125">
                  <c:v>44979</c:v>
                </c:pt>
              </c:numCache>
            </c:numRef>
          </c:cat>
          <c:val>
            <c:numRef>
              <c:f>Charting!$C$8:$C$133</c:f>
              <c:numCache>
                <c:formatCode>[$$-C09]#\ ##0.00;\-[$$-C09]#\ ##0.00</c:formatCode>
                <c:ptCount val="126"/>
                <c:pt idx="0">
                  <c:v>133.62</c:v>
                </c:pt>
                <c:pt idx="1">
                  <c:v>133.80000000000001</c:v>
                </c:pt>
                <c:pt idx="2">
                  <c:v>137.28</c:v>
                </c:pt>
                <c:pt idx="3">
                  <c:v>130.75</c:v>
                </c:pt>
                <c:pt idx="4">
                  <c:v>129.79</c:v>
                </c:pt>
                <c:pt idx="5">
                  <c:v>128.72999999999999</c:v>
                </c:pt>
                <c:pt idx="6">
                  <c:v>126.77</c:v>
                </c:pt>
                <c:pt idx="7">
                  <c:v>127.82</c:v>
                </c:pt>
                <c:pt idx="8">
                  <c:v>127.51</c:v>
                </c:pt>
                <c:pt idx="9">
                  <c:v>126.11</c:v>
                </c:pt>
                <c:pt idx="10">
                  <c:v>129.47999999999999</c:v>
                </c:pt>
                <c:pt idx="11">
                  <c:v>129.82</c:v>
                </c:pt>
                <c:pt idx="12">
                  <c:v>133.27000000000001</c:v>
                </c:pt>
                <c:pt idx="13">
                  <c:v>136.44999999999999</c:v>
                </c:pt>
                <c:pt idx="14">
                  <c:v>126.82</c:v>
                </c:pt>
                <c:pt idx="15">
                  <c:v>128.55000000000001</c:v>
                </c:pt>
                <c:pt idx="16">
                  <c:v>126.28</c:v>
                </c:pt>
                <c:pt idx="17">
                  <c:v>123.53</c:v>
                </c:pt>
                <c:pt idx="18">
                  <c:v>124.66</c:v>
                </c:pt>
                <c:pt idx="19">
                  <c:v>122.19</c:v>
                </c:pt>
                <c:pt idx="20">
                  <c:v>118.54</c:v>
                </c:pt>
                <c:pt idx="21">
                  <c:v>117.31</c:v>
                </c:pt>
                <c:pt idx="22">
                  <c:v>113.78</c:v>
                </c:pt>
                <c:pt idx="23">
                  <c:v>115.15</c:v>
                </c:pt>
                <c:pt idx="24">
                  <c:v>114.41</c:v>
                </c:pt>
                <c:pt idx="25">
                  <c:v>118.01</c:v>
                </c:pt>
                <c:pt idx="26">
                  <c:v>114.8</c:v>
                </c:pt>
                <c:pt idx="27">
                  <c:v>113</c:v>
                </c:pt>
                <c:pt idx="28">
                  <c:v>115.88</c:v>
                </c:pt>
                <c:pt idx="29">
                  <c:v>121.09</c:v>
                </c:pt>
                <c:pt idx="30">
                  <c:v>120.95</c:v>
                </c:pt>
                <c:pt idx="31">
                  <c:v>120.3</c:v>
                </c:pt>
                <c:pt idx="32">
                  <c:v>114.56</c:v>
                </c:pt>
                <c:pt idx="33">
                  <c:v>113.67</c:v>
                </c:pt>
                <c:pt idx="34">
                  <c:v>112.21</c:v>
                </c:pt>
                <c:pt idx="35">
                  <c:v>112.9</c:v>
                </c:pt>
                <c:pt idx="36">
                  <c:v>112.53</c:v>
                </c:pt>
                <c:pt idx="37">
                  <c:v>106.9</c:v>
                </c:pt>
                <c:pt idx="38">
                  <c:v>113.79</c:v>
                </c:pt>
                <c:pt idx="39">
                  <c:v>116.36</c:v>
                </c:pt>
                <c:pt idx="40">
                  <c:v>115.07</c:v>
                </c:pt>
                <c:pt idx="41">
                  <c:v>115.25</c:v>
                </c:pt>
                <c:pt idx="42">
                  <c:v>119.32</c:v>
                </c:pt>
                <c:pt idx="43">
                  <c:v>119.82</c:v>
                </c:pt>
                <c:pt idx="44">
                  <c:v>120.6</c:v>
                </c:pt>
                <c:pt idx="45">
                  <c:v>115.66</c:v>
                </c:pt>
                <c:pt idx="46">
                  <c:v>110.96</c:v>
                </c:pt>
                <c:pt idx="47">
                  <c:v>103.41</c:v>
                </c:pt>
                <c:pt idx="48">
                  <c:v>102.44</c:v>
                </c:pt>
                <c:pt idx="49">
                  <c:v>96.79</c:v>
                </c:pt>
                <c:pt idx="50">
                  <c:v>92.12</c:v>
                </c:pt>
                <c:pt idx="51">
                  <c:v>89.3</c:v>
                </c:pt>
                <c:pt idx="52">
                  <c:v>90.98</c:v>
                </c:pt>
                <c:pt idx="53">
                  <c:v>90.53</c:v>
                </c:pt>
                <c:pt idx="54">
                  <c:v>89.98</c:v>
                </c:pt>
                <c:pt idx="55">
                  <c:v>86.14</c:v>
                </c:pt>
                <c:pt idx="56">
                  <c:v>96.63</c:v>
                </c:pt>
                <c:pt idx="57">
                  <c:v>100.79</c:v>
                </c:pt>
                <c:pt idx="58">
                  <c:v>98.49</c:v>
                </c:pt>
                <c:pt idx="59">
                  <c:v>98.94</c:v>
                </c:pt>
                <c:pt idx="60">
                  <c:v>97.12</c:v>
                </c:pt>
                <c:pt idx="61">
                  <c:v>94.85</c:v>
                </c:pt>
                <c:pt idx="62">
                  <c:v>94.14</c:v>
                </c:pt>
                <c:pt idx="63">
                  <c:v>92.46</c:v>
                </c:pt>
                <c:pt idx="64">
                  <c:v>93.2</c:v>
                </c:pt>
                <c:pt idx="65">
                  <c:v>94.13</c:v>
                </c:pt>
                <c:pt idx="66">
                  <c:v>93.41</c:v>
                </c:pt>
                <c:pt idx="67">
                  <c:v>93.95</c:v>
                </c:pt>
                <c:pt idx="68">
                  <c:v>92.42</c:v>
                </c:pt>
                <c:pt idx="69">
                  <c:v>96.54</c:v>
                </c:pt>
                <c:pt idx="70">
                  <c:v>95.5</c:v>
                </c:pt>
                <c:pt idx="71">
                  <c:v>94.13</c:v>
                </c:pt>
                <c:pt idx="72">
                  <c:v>91.01</c:v>
                </c:pt>
                <c:pt idx="73">
                  <c:v>88.25</c:v>
                </c:pt>
                <c:pt idx="74">
                  <c:v>88.46</c:v>
                </c:pt>
                <c:pt idx="75">
                  <c:v>90.35</c:v>
                </c:pt>
                <c:pt idx="76">
                  <c:v>89.09</c:v>
                </c:pt>
                <c:pt idx="77">
                  <c:v>90.55</c:v>
                </c:pt>
                <c:pt idx="78">
                  <c:v>92.49</c:v>
                </c:pt>
                <c:pt idx="79">
                  <c:v>91.58</c:v>
                </c:pt>
                <c:pt idx="80">
                  <c:v>88.45</c:v>
                </c:pt>
                <c:pt idx="81">
                  <c:v>87.86</c:v>
                </c:pt>
                <c:pt idx="82">
                  <c:v>84.92</c:v>
                </c:pt>
                <c:pt idx="83">
                  <c:v>85.19</c:v>
                </c:pt>
                <c:pt idx="84">
                  <c:v>86.77</c:v>
                </c:pt>
                <c:pt idx="85">
                  <c:v>83.79</c:v>
                </c:pt>
                <c:pt idx="86">
                  <c:v>85.25</c:v>
                </c:pt>
                <c:pt idx="87">
                  <c:v>83.04</c:v>
                </c:pt>
                <c:pt idx="88">
                  <c:v>81.819999999999993</c:v>
                </c:pt>
                <c:pt idx="89">
                  <c:v>84.18</c:v>
                </c:pt>
                <c:pt idx="90">
                  <c:v>84</c:v>
                </c:pt>
                <c:pt idx="91">
                  <c:v>85.82</c:v>
                </c:pt>
                <c:pt idx="92">
                  <c:v>85.14</c:v>
                </c:pt>
                <c:pt idx="93">
                  <c:v>83.12</c:v>
                </c:pt>
                <c:pt idx="94">
                  <c:v>86.08</c:v>
                </c:pt>
                <c:pt idx="95">
                  <c:v>87.36</c:v>
                </c:pt>
                <c:pt idx="96">
                  <c:v>89.87</c:v>
                </c:pt>
                <c:pt idx="97">
                  <c:v>95.09</c:v>
                </c:pt>
                <c:pt idx="98">
                  <c:v>95.27</c:v>
                </c:pt>
                <c:pt idx="99">
                  <c:v>98.12</c:v>
                </c:pt>
                <c:pt idx="100">
                  <c:v>96.05</c:v>
                </c:pt>
                <c:pt idx="101">
                  <c:v>95.46</c:v>
                </c:pt>
                <c:pt idx="102">
                  <c:v>93.68</c:v>
                </c:pt>
                <c:pt idx="103">
                  <c:v>97.25</c:v>
                </c:pt>
                <c:pt idx="104">
                  <c:v>97.52</c:v>
                </c:pt>
                <c:pt idx="105">
                  <c:v>96.32</c:v>
                </c:pt>
                <c:pt idx="106">
                  <c:v>97.18</c:v>
                </c:pt>
                <c:pt idx="107">
                  <c:v>99.22</c:v>
                </c:pt>
                <c:pt idx="108">
                  <c:v>102.24</c:v>
                </c:pt>
                <c:pt idx="109">
                  <c:v>100.55</c:v>
                </c:pt>
                <c:pt idx="110">
                  <c:v>103.13</c:v>
                </c:pt>
                <c:pt idx="111">
                  <c:v>105.15</c:v>
                </c:pt>
                <c:pt idx="112">
                  <c:v>112.91</c:v>
                </c:pt>
                <c:pt idx="113">
                  <c:v>103.39</c:v>
                </c:pt>
                <c:pt idx="114">
                  <c:v>102.18</c:v>
                </c:pt>
                <c:pt idx="115">
                  <c:v>102.11</c:v>
                </c:pt>
                <c:pt idx="116">
                  <c:v>100.05</c:v>
                </c:pt>
                <c:pt idx="117">
                  <c:v>98.24</c:v>
                </c:pt>
                <c:pt idx="118">
                  <c:v>97.61</c:v>
                </c:pt>
                <c:pt idx="119">
                  <c:v>99.54</c:v>
                </c:pt>
                <c:pt idx="120">
                  <c:v>99.7</c:v>
                </c:pt>
                <c:pt idx="121">
                  <c:v>101.16</c:v>
                </c:pt>
                <c:pt idx="122">
                  <c:v>98.15</c:v>
                </c:pt>
                <c:pt idx="123">
                  <c:v>97.2</c:v>
                </c:pt>
                <c:pt idx="124">
                  <c:v>94.58</c:v>
                </c:pt>
                <c:pt idx="125">
                  <c:v>95.79</c:v>
                </c:pt>
              </c:numCache>
            </c:numRef>
          </c:val>
          <c:smooth val="0"/>
          <c:extLst>
            <c:ext xmlns:c16="http://schemas.microsoft.com/office/drawing/2014/chart" uri="{C3380CC4-5D6E-409C-BE32-E72D297353CC}">
              <c16:uniqueId val="{00000000-B214-4004-AB29-836846107E68}"/>
            </c:ext>
          </c:extLst>
        </c:ser>
        <c:dLbls>
          <c:showLegendKey val="0"/>
          <c:showVal val="0"/>
          <c:showCatName val="0"/>
          <c:showSerName val="0"/>
          <c:showPercent val="0"/>
          <c:showBubbleSize val="0"/>
        </c:dLbls>
        <c:smooth val="0"/>
        <c:axId val="648741688"/>
        <c:axId val="648740088"/>
      </c:lineChart>
      <c:dateAx>
        <c:axId val="64874168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740088"/>
        <c:crosses val="autoZero"/>
        <c:auto val="1"/>
        <c:lblOffset val="100"/>
        <c:baseTimeUnit val="days"/>
      </c:dateAx>
      <c:valAx>
        <c:axId val="648740088"/>
        <c:scaling>
          <c:orientation val="minMax"/>
        </c:scaling>
        <c:delete val="0"/>
        <c:axPos val="l"/>
        <c:majorGridlines>
          <c:spPr>
            <a:ln w="9525" cap="flat" cmpd="sng" algn="ctr">
              <a:solidFill>
                <a:schemeClr val="tx1">
                  <a:lumMod val="15000"/>
                  <a:lumOff val="85000"/>
                </a:schemeClr>
              </a:solidFill>
              <a:round/>
            </a:ln>
            <a:effectLst/>
          </c:spPr>
        </c:majorGridlines>
        <c:numFmt formatCode="[$$-C09]#\ ##0.00;\-[$$-C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7416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AMZN</c:v>
                </c:pt>
              </c:strCache>
            </c:strRef>
          </c:tx>
          <c:spPr>
            <a:ln w="28575" cap="rnd">
              <a:solidFill>
                <a:schemeClr val="accent1"/>
              </a:solidFill>
              <a:round/>
            </a:ln>
            <a:effectLst/>
          </c:spPr>
          <c:marker>
            <c:symbol val="none"/>
          </c:marker>
          <c:cat>
            <c:numRef>
              <c:f>Charting!$B$8:$B$133</c:f>
              <c:numCache>
                <c:formatCode>m/d/yyyy</c:formatCode>
                <c:ptCount val="126"/>
                <c:pt idx="0">
                  <c:v>44796</c:v>
                </c:pt>
                <c:pt idx="1">
                  <c:v>44797</c:v>
                </c:pt>
                <c:pt idx="2">
                  <c:v>44798</c:v>
                </c:pt>
                <c:pt idx="3">
                  <c:v>44799</c:v>
                </c:pt>
                <c:pt idx="4">
                  <c:v>44802</c:v>
                </c:pt>
                <c:pt idx="5">
                  <c:v>44803</c:v>
                </c:pt>
                <c:pt idx="6">
                  <c:v>44804</c:v>
                </c:pt>
                <c:pt idx="7">
                  <c:v>44805</c:v>
                </c:pt>
                <c:pt idx="8">
                  <c:v>44806</c:v>
                </c:pt>
                <c:pt idx="9">
                  <c:v>44810</c:v>
                </c:pt>
                <c:pt idx="10">
                  <c:v>44811</c:v>
                </c:pt>
                <c:pt idx="11">
                  <c:v>44812</c:v>
                </c:pt>
                <c:pt idx="12">
                  <c:v>44813</c:v>
                </c:pt>
                <c:pt idx="13">
                  <c:v>44816</c:v>
                </c:pt>
                <c:pt idx="14">
                  <c:v>44817</c:v>
                </c:pt>
                <c:pt idx="15">
                  <c:v>44818</c:v>
                </c:pt>
                <c:pt idx="16">
                  <c:v>44819</c:v>
                </c:pt>
                <c:pt idx="17">
                  <c:v>44820</c:v>
                </c:pt>
                <c:pt idx="18">
                  <c:v>44823</c:v>
                </c:pt>
                <c:pt idx="19">
                  <c:v>44824</c:v>
                </c:pt>
                <c:pt idx="20">
                  <c:v>44825</c:v>
                </c:pt>
                <c:pt idx="21">
                  <c:v>44826</c:v>
                </c:pt>
                <c:pt idx="22">
                  <c:v>44827</c:v>
                </c:pt>
                <c:pt idx="23">
                  <c:v>44830</c:v>
                </c:pt>
                <c:pt idx="24">
                  <c:v>44831</c:v>
                </c:pt>
                <c:pt idx="25">
                  <c:v>44832</c:v>
                </c:pt>
                <c:pt idx="26">
                  <c:v>44833</c:v>
                </c:pt>
                <c:pt idx="27">
                  <c:v>44834</c:v>
                </c:pt>
                <c:pt idx="28">
                  <c:v>44837</c:v>
                </c:pt>
                <c:pt idx="29">
                  <c:v>44838</c:v>
                </c:pt>
                <c:pt idx="30">
                  <c:v>44839</c:v>
                </c:pt>
                <c:pt idx="31">
                  <c:v>44840</c:v>
                </c:pt>
                <c:pt idx="32">
                  <c:v>44841</c:v>
                </c:pt>
                <c:pt idx="33">
                  <c:v>44844</c:v>
                </c:pt>
                <c:pt idx="34">
                  <c:v>44845</c:v>
                </c:pt>
                <c:pt idx="35">
                  <c:v>44846</c:v>
                </c:pt>
                <c:pt idx="36">
                  <c:v>44847</c:v>
                </c:pt>
                <c:pt idx="37">
                  <c:v>44848</c:v>
                </c:pt>
                <c:pt idx="38">
                  <c:v>44851</c:v>
                </c:pt>
                <c:pt idx="39">
                  <c:v>44852</c:v>
                </c:pt>
                <c:pt idx="40">
                  <c:v>44853</c:v>
                </c:pt>
                <c:pt idx="41">
                  <c:v>44854</c:v>
                </c:pt>
                <c:pt idx="42">
                  <c:v>44855</c:v>
                </c:pt>
                <c:pt idx="43">
                  <c:v>44858</c:v>
                </c:pt>
                <c:pt idx="44">
                  <c:v>44859</c:v>
                </c:pt>
                <c:pt idx="45">
                  <c:v>44860</c:v>
                </c:pt>
                <c:pt idx="46">
                  <c:v>44861</c:v>
                </c:pt>
                <c:pt idx="47">
                  <c:v>44862</c:v>
                </c:pt>
                <c:pt idx="48">
                  <c:v>44865</c:v>
                </c:pt>
                <c:pt idx="49">
                  <c:v>44866</c:v>
                </c:pt>
                <c:pt idx="50">
                  <c:v>44867</c:v>
                </c:pt>
                <c:pt idx="51">
                  <c:v>44868</c:v>
                </c:pt>
                <c:pt idx="52">
                  <c:v>44869</c:v>
                </c:pt>
                <c:pt idx="53">
                  <c:v>44872</c:v>
                </c:pt>
                <c:pt idx="54">
                  <c:v>44873</c:v>
                </c:pt>
                <c:pt idx="55">
                  <c:v>44874</c:v>
                </c:pt>
                <c:pt idx="56">
                  <c:v>44875</c:v>
                </c:pt>
                <c:pt idx="57">
                  <c:v>44876</c:v>
                </c:pt>
                <c:pt idx="58">
                  <c:v>44879</c:v>
                </c:pt>
                <c:pt idx="59">
                  <c:v>44880</c:v>
                </c:pt>
                <c:pt idx="60">
                  <c:v>44881</c:v>
                </c:pt>
                <c:pt idx="61">
                  <c:v>44882</c:v>
                </c:pt>
                <c:pt idx="62">
                  <c:v>44883</c:v>
                </c:pt>
                <c:pt idx="63">
                  <c:v>44886</c:v>
                </c:pt>
                <c:pt idx="64">
                  <c:v>44887</c:v>
                </c:pt>
                <c:pt idx="65">
                  <c:v>44888</c:v>
                </c:pt>
                <c:pt idx="66">
                  <c:v>44890</c:v>
                </c:pt>
                <c:pt idx="67">
                  <c:v>44893</c:v>
                </c:pt>
                <c:pt idx="68">
                  <c:v>44894</c:v>
                </c:pt>
                <c:pt idx="69">
                  <c:v>44895</c:v>
                </c:pt>
                <c:pt idx="70">
                  <c:v>44896</c:v>
                </c:pt>
                <c:pt idx="71">
                  <c:v>44897</c:v>
                </c:pt>
                <c:pt idx="72">
                  <c:v>44900</c:v>
                </c:pt>
                <c:pt idx="73">
                  <c:v>44901</c:v>
                </c:pt>
                <c:pt idx="74">
                  <c:v>44902</c:v>
                </c:pt>
                <c:pt idx="75">
                  <c:v>44903</c:v>
                </c:pt>
                <c:pt idx="76">
                  <c:v>44904</c:v>
                </c:pt>
                <c:pt idx="77">
                  <c:v>44907</c:v>
                </c:pt>
                <c:pt idx="78">
                  <c:v>44908</c:v>
                </c:pt>
                <c:pt idx="79">
                  <c:v>44909</c:v>
                </c:pt>
                <c:pt idx="80">
                  <c:v>44910</c:v>
                </c:pt>
                <c:pt idx="81">
                  <c:v>44911</c:v>
                </c:pt>
                <c:pt idx="82">
                  <c:v>44914</c:v>
                </c:pt>
                <c:pt idx="83">
                  <c:v>44915</c:v>
                </c:pt>
                <c:pt idx="84">
                  <c:v>44916</c:v>
                </c:pt>
                <c:pt idx="85">
                  <c:v>44917</c:v>
                </c:pt>
                <c:pt idx="86">
                  <c:v>44918</c:v>
                </c:pt>
                <c:pt idx="87">
                  <c:v>44922</c:v>
                </c:pt>
                <c:pt idx="88">
                  <c:v>44923</c:v>
                </c:pt>
                <c:pt idx="89">
                  <c:v>44924</c:v>
                </c:pt>
                <c:pt idx="90">
                  <c:v>44925</c:v>
                </c:pt>
                <c:pt idx="91">
                  <c:v>44929</c:v>
                </c:pt>
                <c:pt idx="92">
                  <c:v>44930</c:v>
                </c:pt>
                <c:pt idx="93">
                  <c:v>44931</c:v>
                </c:pt>
                <c:pt idx="94">
                  <c:v>44932</c:v>
                </c:pt>
                <c:pt idx="95">
                  <c:v>44935</c:v>
                </c:pt>
                <c:pt idx="96">
                  <c:v>44936</c:v>
                </c:pt>
                <c:pt idx="97">
                  <c:v>44937</c:v>
                </c:pt>
                <c:pt idx="98">
                  <c:v>44938</c:v>
                </c:pt>
                <c:pt idx="99">
                  <c:v>44939</c:v>
                </c:pt>
                <c:pt idx="100">
                  <c:v>44943</c:v>
                </c:pt>
                <c:pt idx="101">
                  <c:v>44944</c:v>
                </c:pt>
                <c:pt idx="102">
                  <c:v>44945</c:v>
                </c:pt>
                <c:pt idx="103">
                  <c:v>44946</c:v>
                </c:pt>
                <c:pt idx="104">
                  <c:v>44949</c:v>
                </c:pt>
                <c:pt idx="105">
                  <c:v>44950</c:v>
                </c:pt>
                <c:pt idx="106">
                  <c:v>44951</c:v>
                </c:pt>
                <c:pt idx="107">
                  <c:v>44952</c:v>
                </c:pt>
                <c:pt idx="108">
                  <c:v>44953</c:v>
                </c:pt>
                <c:pt idx="109">
                  <c:v>44956</c:v>
                </c:pt>
                <c:pt idx="110">
                  <c:v>44957</c:v>
                </c:pt>
                <c:pt idx="111">
                  <c:v>44958</c:v>
                </c:pt>
                <c:pt idx="112">
                  <c:v>44959</c:v>
                </c:pt>
                <c:pt idx="113">
                  <c:v>44960</c:v>
                </c:pt>
                <c:pt idx="114">
                  <c:v>44963</c:v>
                </c:pt>
                <c:pt idx="115">
                  <c:v>44964</c:v>
                </c:pt>
                <c:pt idx="116">
                  <c:v>44965</c:v>
                </c:pt>
                <c:pt idx="117">
                  <c:v>44966</c:v>
                </c:pt>
                <c:pt idx="118">
                  <c:v>44967</c:v>
                </c:pt>
                <c:pt idx="119">
                  <c:v>44970</c:v>
                </c:pt>
                <c:pt idx="120">
                  <c:v>44971</c:v>
                </c:pt>
                <c:pt idx="121">
                  <c:v>44972</c:v>
                </c:pt>
                <c:pt idx="122">
                  <c:v>44973</c:v>
                </c:pt>
                <c:pt idx="123">
                  <c:v>44974</c:v>
                </c:pt>
                <c:pt idx="124">
                  <c:v>44978</c:v>
                </c:pt>
                <c:pt idx="125">
                  <c:v>44979</c:v>
                </c:pt>
              </c:numCache>
            </c:numRef>
          </c:cat>
          <c:val>
            <c:numRef>
              <c:f>Charting!$C$8:$C$133</c:f>
              <c:numCache>
                <c:formatCode>[$$-C09]#\ ##0.00;\-[$$-C09]#\ ##0.00</c:formatCode>
                <c:ptCount val="126"/>
                <c:pt idx="0">
                  <c:v>133.62</c:v>
                </c:pt>
                <c:pt idx="1">
                  <c:v>133.80000000000001</c:v>
                </c:pt>
                <c:pt idx="2">
                  <c:v>137.28</c:v>
                </c:pt>
                <c:pt idx="3">
                  <c:v>130.75</c:v>
                </c:pt>
                <c:pt idx="4">
                  <c:v>129.79</c:v>
                </c:pt>
                <c:pt idx="5">
                  <c:v>128.72999999999999</c:v>
                </c:pt>
                <c:pt idx="6">
                  <c:v>126.77</c:v>
                </c:pt>
                <c:pt idx="7">
                  <c:v>127.82</c:v>
                </c:pt>
                <c:pt idx="8">
                  <c:v>127.51</c:v>
                </c:pt>
                <c:pt idx="9">
                  <c:v>126.11</c:v>
                </c:pt>
                <c:pt idx="10">
                  <c:v>129.47999999999999</c:v>
                </c:pt>
                <c:pt idx="11">
                  <c:v>129.82</c:v>
                </c:pt>
                <c:pt idx="12">
                  <c:v>133.27000000000001</c:v>
                </c:pt>
                <c:pt idx="13">
                  <c:v>136.44999999999999</c:v>
                </c:pt>
                <c:pt idx="14">
                  <c:v>126.82</c:v>
                </c:pt>
                <c:pt idx="15">
                  <c:v>128.55000000000001</c:v>
                </c:pt>
                <c:pt idx="16">
                  <c:v>126.28</c:v>
                </c:pt>
                <c:pt idx="17">
                  <c:v>123.53</c:v>
                </c:pt>
                <c:pt idx="18">
                  <c:v>124.66</c:v>
                </c:pt>
                <c:pt idx="19">
                  <c:v>122.19</c:v>
                </c:pt>
                <c:pt idx="20">
                  <c:v>118.54</c:v>
                </c:pt>
                <c:pt idx="21">
                  <c:v>117.31</c:v>
                </c:pt>
                <c:pt idx="22">
                  <c:v>113.78</c:v>
                </c:pt>
                <c:pt idx="23">
                  <c:v>115.15</c:v>
                </c:pt>
                <c:pt idx="24">
                  <c:v>114.41</c:v>
                </c:pt>
                <c:pt idx="25">
                  <c:v>118.01</c:v>
                </c:pt>
                <c:pt idx="26">
                  <c:v>114.8</c:v>
                </c:pt>
                <c:pt idx="27">
                  <c:v>113</c:v>
                </c:pt>
                <c:pt idx="28">
                  <c:v>115.88</c:v>
                </c:pt>
                <c:pt idx="29">
                  <c:v>121.09</c:v>
                </c:pt>
                <c:pt idx="30">
                  <c:v>120.95</c:v>
                </c:pt>
                <c:pt idx="31">
                  <c:v>120.3</c:v>
                </c:pt>
                <c:pt idx="32">
                  <c:v>114.56</c:v>
                </c:pt>
                <c:pt idx="33">
                  <c:v>113.67</c:v>
                </c:pt>
                <c:pt idx="34">
                  <c:v>112.21</c:v>
                </c:pt>
                <c:pt idx="35">
                  <c:v>112.9</c:v>
                </c:pt>
                <c:pt idx="36">
                  <c:v>112.53</c:v>
                </c:pt>
                <c:pt idx="37">
                  <c:v>106.9</c:v>
                </c:pt>
                <c:pt idx="38">
                  <c:v>113.79</c:v>
                </c:pt>
                <c:pt idx="39">
                  <c:v>116.36</c:v>
                </c:pt>
                <c:pt idx="40">
                  <c:v>115.07</c:v>
                </c:pt>
                <c:pt idx="41">
                  <c:v>115.25</c:v>
                </c:pt>
                <c:pt idx="42">
                  <c:v>119.32</c:v>
                </c:pt>
                <c:pt idx="43">
                  <c:v>119.82</c:v>
                </c:pt>
                <c:pt idx="44">
                  <c:v>120.6</c:v>
                </c:pt>
                <c:pt idx="45">
                  <c:v>115.66</c:v>
                </c:pt>
                <c:pt idx="46">
                  <c:v>110.96</c:v>
                </c:pt>
                <c:pt idx="47">
                  <c:v>103.41</c:v>
                </c:pt>
                <c:pt idx="48">
                  <c:v>102.44</c:v>
                </c:pt>
                <c:pt idx="49">
                  <c:v>96.79</c:v>
                </c:pt>
                <c:pt idx="50">
                  <c:v>92.12</c:v>
                </c:pt>
                <c:pt idx="51">
                  <c:v>89.3</c:v>
                </c:pt>
                <c:pt idx="52">
                  <c:v>90.98</c:v>
                </c:pt>
                <c:pt idx="53">
                  <c:v>90.53</c:v>
                </c:pt>
                <c:pt idx="54">
                  <c:v>89.98</c:v>
                </c:pt>
                <c:pt idx="55">
                  <c:v>86.14</c:v>
                </c:pt>
                <c:pt idx="56">
                  <c:v>96.63</c:v>
                </c:pt>
                <c:pt idx="57">
                  <c:v>100.79</c:v>
                </c:pt>
                <c:pt idx="58">
                  <c:v>98.49</c:v>
                </c:pt>
                <c:pt idx="59">
                  <c:v>98.94</c:v>
                </c:pt>
                <c:pt idx="60">
                  <c:v>97.12</c:v>
                </c:pt>
                <c:pt idx="61">
                  <c:v>94.85</c:v>
                </c:pt>
                <c:pt idx="62">
                  <c:v>94.14</c:v>
                </c:pt>
                <c:pt idx="63">
                  <c:v>92.46</c:v>
                </c:pt>
                <c:pt idx="64">
                  <c:v>93.2</c:v>
                </c:pt>
                <c:pt idx="65">
                  <c:v>94.13</c:v>
                </c:pt>
                <c:pt idx="66">
                  <c:v>93.41</c:v>
                </c:pt>
                <c:pt idx="67">
                  <c:v>93.95</c:v>
                </c:pt>
                <c:pt idx="68">
                  <c:v>92.42</c:v>
                </c:pt>
                <c:pt idx="69">
                  <c:v>96.54</c:v>
                </c:pt>
                <c:pt idx="70">
                  <c:v>95.5</c:v>
                </c:pt>
                <c:pt idx="71">
                  <c:v>94.13</c:v>
                </c:pt>
                <c:pt idx="72">
                  <c:v>91.01</c:v>
                </c:pt>
                <c:pt idx="73">
                  <c:v>88.25</c:v>
                </c:pt>
                <c:pt idx="74">
                  <c:v>88.46</c:v>
                </c:pt>
                <c:pt idx="75">
                  <c:v>90.35</c:v>
                </c:pt>
                <c:pt idx="76">
                  <c:v>89.09</c:v>
                </c:pt>
                <c:pt idx="77">
                  <c:v>90.55</c:v>
                </c:pt>
                <c:pt idx="78">
                  <c:v>92.49</c:v>
                </c:pt>
                <c:pt idx="79">
                  <c:v>91.58</c:v>
                </c:pt>
                <c:pt idx="80">
                  <c:v>88.45</c:v>
                </c:pt>
                <c:pt idx="81">
                  <c:v>87.86</c:v>
                </c:pt>
                <c:pt idx="82">
                  <c:v>84.92</c:v>
                </c:pt>
                <c:pt idx="83">
                  <c:v>85.19</c:v>
                </c:pt>
                <c:pt idx="84">
                  <c:v>86.77</c:v>
                </c:pt>
                <c:pt idx="85">
                  <c:v>83.79</c:v>
                </c:pt>
                <c:pt idx="86">
                  <c:v>85.25</c:v>
                </c:pt>
                <c:pt idx="87">
                  <c:v>83.04</c:v>
                </c:pt>
                <c:pt idx="88">
                  <c:v>81.819999999999993</c:v>
                </c:pt>
                <c:pt idx="89">
                  <c:v>84.18</c:v>
                </c:pt>
                <c:pt idx="90">
                  <c:v>84</c:v>
                </c:pt>
                <c:pt idx="91">
                  <c:v>85.82</c:v>
                </c:pt>
                <c:pt idx="92">
                  <c:v>85.14</c:v>
                </c:pt>
                <c:pt idx="93">
                  <c:v>83.12</c:v>
                </c:pt>
                <c:pt idx="94">
                  <c:v>86.08</c:v>
                </c:pt>
                <c:pt idx="95">
                  <c:v>87.36</c:v>
                </c:pt>
                <c:pt idx="96">
                  <c:v>89.87</c:v>
                </c:pt>
                <c:pt idx="97">
                  <c:v>95.09</c:v>
                </c:pt>
                <c:pt idx="98">
                  <c:v>95.27</c:v>
                </c:pt>
                <c:pt idx="99">
                  <c:v>98.12</c:v>
                </c:pt>
                <c:pt idx="100">
                  <c:v>96.05</c:v>
                </c:pt>
                <c:pt idx="101">
                  <c:v>95.46</c:v>
                </c:pt>
                <c:pt idx="102">
                  <c:v>93.68</c:v>
                </c:pt>
                <c:pt idx="103">
                  <c:v>97.25</c:v>
                </c:pt>
                <c:pt idx="104">
                  <c:v>97.52</c:v>
                </c:pt>
                <c:pt idx="105">
                  <c:v>96.32</c:v>
                </c:pt>
                <c:pt idx="106">
                  <c:v>97.18</c:v>
                </c:pt>
                <c:pt idx="107">
                  <c:v>99.22</c:v>
                </c:pt>
                <c:pt idx="108">
                  <c:v>102.24</c:v>
                </c:pt>
                <c:pt idx="109">
                  <c:v>100.55</c:v>
                </c:pt>
                <c:pt idx="110">
                  <c:v>103.13</c:v>
                </c:pt>
                <c:pt idx="111">
                  <c:v>105.15</c:v>
                </c:pt>
                <c:pt idx="112">
                  <c:v>112.91</c:v>
                </c:pt>
                <c:pt idx="113">
                  <c:v>103.39</c:v>
                </c:pt>
                <c:pt idx="114">
                  <c:v>102.18</c:v>
                </c:pt>
                <c:pt idx="115">
                  <c:v>102.11</c:v>
                </c:pt>
                <c:pt idx="116">
                  <c:v>100.05</c:v>
                </c:pt>
                <c:pt idx="117">
                  <c:v>98.24</c:v>
                </c:pt>
                <c:pt idx="118">
                  <c:v>97.61</c:v>
                </c:pt>
                <c:pt idx="119">
                  <c:v>99.54</c:v>
                </c:pt>
                <c:pt idx="120">
                  <c:v>99.7</c:v>
                </c:pt>
                <c:pt idx="121">
                  <c:v>101.16</c:v>
                </c:pt>
                <c:pt idx="122">
                  <c:v>98.15</c:v>
                </c:pt>
                <c:pt idx="123">
                  <c:v>97.2</c:v>
                </c:pt>
                <c:pt idx="124">
                  <c:v>94.58</c:v>
                </c:pt>
                <c:pt idx="125">
                  <c:v>95.79</c:v>
                </c:pt>
              </c:numCache>
            </c:numRef>
          </c:val>
          <c:smooth val="0"/>
          <c:extLst>
            <c:ext xmlns:c16="http://schemas.microsoft.com/office/drawing/2014/chart" uri="{C3380CC4-5D6E-409C-BE32-E72D297353CC}">
              <c16:uniqueId val="{00000000-6A7E-4A70-8348-6A43D4DFC7B1}"/>
            </c:ext>
          </c:extLst>
        </c:ser>
        <c:dLbls>
          <c:showLegendKey val="0"/>
          <c:showVal val="0"/>
          <c:showCatName val="0"/>
          <c:showSerName val="0"/>
          <c:showPercent val="0"/>
          <c:showBubbleSize val="0"/>
        </c:dLbls>
        <c:marker val="1"/>
        <c:smooth val="0"/>
        <c:axId val="654248376"/>
        <c:axId val="654251256"/>
      </c:lineChart>
      <c:lineChart>
        <c:grouping val="standard"/>
        <c:varyColors val="0"/>
        <c:ser>
          <c:idx val="1"/>
          <c:order val="1"/>
          <c:tx>
            <c:strRef>
              <c:f>Charting!$F$4</c:f>
              <c:strCache>
                <c:ptCount val="1"/>
                <c:pt idx="0">
                  <c:v>MICROSOFT CORPORATION (XNAS:MSFT)</c:v>
                </c:pt>
              </c:strCache>
            </c:strRef>
          </c:tx>
          <c:spPr>
            <a:ln w="28575" cap="rnd">
              <a:solidFill>
                <a:schemeClr val="accent3"/>
              </a:solidFill>
              <a:round/>
            </a:ln>
            <a:effectLst/>
          </c:spPr>
          <c:marker>
            <c:symbol val="none"/>
          </c:marker>
          <c:cat>
            <c:numRef>
              <c:f>Charting!$B$8:$B$133</c:f>
              <c:numCache>
                <c:formatCode>m/d/yyyy</c:formatCode>
                <c:ptCount val="126"/>
                <c:pt idx="0">
                  <c:v>44796</c:v>
                </c:pt>
                <c:pt idx="1">
                  <c:v>44797</c:v>
                </c:pt>
                <c:pt idx="2">
                  <c:v>44798</c:v>
                </c:pt>
                <c:pt idx="3">
                  <c:v>44799</c:v>
                </c:pt>
                <c:pt idx="4">
                  <c:v>44802</c:v>
                </c:pt>
                <c:pt idx="5">
                  <c:v>44803</c:v>
                </c:pt>
                <c:pt idx="6">
                  <c:v>44804</c:v>
                </c:pt>
                <c:pt idx="7">
                  <c:v>44805</c:v>
                </c:pt>
                <c:pt idx="8">
                  <c:v>44806</c:v>
                </c:pt>
                <c:pt idx="9">
                  <c:v>44810</c:v>
                </c:pt>
                <c:pt idx="10">
                  <c:v>44811</c:v>
                </c:pt>
                <c:pt idx="11">
                  <c:v>44812</c:v>
                </c:pt>
                <c:pt idx="12">
                  <c:v>44813</c:v>
                </c:pt>
                <c:pt idx="13">
                  <c:v>44816</c:v>
                </c:pt>
                <c:pt idx="14">
                  <c:v>44817</c:v>
                </c:pt>
                <c:pt idx="15">
                  <c:v>44818</c:v>
                </c:pt>
                <c:pt idx="16">
                  <c:v>44819</c:v>
                </c:pt>
                <c:pt idx="17">
                  <c:v>44820</c:v>
                </c:pt>
                <c:pt idx="18">
                  <c:v>44823</c:v>
                </c:pt>
                <c:pt idx="19">
                  <c:v>44824</c:v>
                </c:pt>
                <c:pt idx="20">
                  <c:v>44825</c:v>
                </c:pt>
                <c:pt idx="21">
                  <c:v>44826</c:v>
                </c:pt>
                <c:pt idx="22">
                  <c:v>44827</c:v>
                </c:pt>
                <c:pt idx="23">
                  <c:v>44830</c:v>
                </c:pt>
                <c:pt idx="24">
                  <c:v>44831</c:v>
                </c:pt>
                <c:pt idx="25">
                  <c:v>44832</c:v>
                </c:pt>
                <c:pt idx="26">
                  <c:v>44833</c:v>
                </c:pt>
                <c:pt idx="27">
                  <c:v>44834</c:v>
                </c:pt>
                <c:pt idx="28">
                  <c:v>44837</c:v>
                </c:pt>
                <c:pt idx="29">
                  <c:v>44838</c:v>
                </c:pt>
                <c:pt idx="30">
                  <c:v>44839</c:v>
                </c:pt>
                <c:pt idx="31">
                  <c:v>44840</c:v>
                </c:pt>
                <c:pt idx="32">
                  <c:v>44841</c:v>
                </c:pt>
                <c:pt idx="33">
                  <c:v>44844</c:v>
                </c:pt>
                <c:pt idx="34">
                  <c:v>44845</c:v>
                </c:pt>
                <c:pt idx="35">
                  <c:v>44846</c:v>
                </c:pt>
                <c:pt idx="36">
                  <c:v>44847</c:v>
                </c:pt>
                <c:pt idx="37">
                  <c:v>44848</c:v>
                </c:pt>
                <c:pt idx="38">
                  <c:v>44851</c:v>
                </c:pt>
                <c:pt idx="39">
                  <c:v>44852</c:v>
                </c:pt>
                <c:pt idx="40">
                  <c:v>44853</c:v>
                </c:pt>
                <c:pt idx="41">
                  <c:v>44854</c:v>
                </c:pt>
                <c:pt idx="42">
                  <c:v>44855</c:v>
                </c:pt>
                <c:pt idx="43">
                  <c:v>44858</c:v>
                </c:pt>
                <c:pt idx="44">
                  <c:v>44859</c:v>
                </c:pt>
                <c:pt idx="45">
                  <c:v>44860</c:v>
                </c:pt>
                <c:pt idx="46">
                  <c:v>44861</c:v>
                </c:pt>
                <c:pt idx="47">
                  <c:v>44862</c:v>
                </c:pt>
                <c:pt idx="48">
                  <c:v>44865</c:v>
                </c:pt>
                <c:pt idx="49">
                  <c:v>44866</c:v>
                </c:pt>
                <c:pt idx="50">
                  <c:v>44867</c:v>
                </c:pt>
                <c:pt idx="51">
                  <c:v>44868</c:v>
                </c:pt>
                <c:pt idx="52">
                  <c:v>44869</c:v>
                </c:pt>
                <c:pt idx="53">
                  <c:v>44872</c:v>
                </c:pt>
                <c:pt idx="54">
                  <c:v>44873</c:v>
                </c:pt>
                <c:pt idx="55">
                  <c:v>44874</c:v>
                </c:pt>
                <c:pt idx="56">
                  <c:v>44875</c:v>
                </c:pt>
                <c:pt idx="57">
                  <c:v>44876</c:v>
                </c:pt>
                <c:pt idx="58">
                  <c:v>44879</c:v>
                </c:pt>
                <c:pt idx="59">
                  <c:v>44880</c:v>
                </c:pt>
                <c:pt idx="60">
                  <c:v>44881</c:v>
                </c:pt>
                <c:pt idx="61">
                  <c:v>44882</c:v>
                </c:pt>
                <c:pt idx="62">
                  <c:v>44883</c:v>
                </c:pt>
                <c:pt idx="63">
                  <c:v>44886</c:v>
                </c:pt>
                <c:pt idx="64">
                  <c:v>44887</c:v>
                </c:pt>
                <c:pt idx="65">
                  <c:v>44888</c:v>
                </c:pt>
                <c:pt idx="66">
                  <c:v>44890</c:v>
                </c:pt>
                <c:pt idx="67">
                  <c:v>44893</c:v>
                </c:pt>
                <c:pt idx="68">
                  <c:v>44894</c:v>
                </c:pt>
                <c:pt idx="69">
                  <c:v>44895</c:v>
                </c:pt>
                <c:pt idx="70">
                  <c:v>44896</c:v>
                </c:pt>
                <c:pt idx="71">
                  <c:v>44897</c:v>
                </c:pt>
                <c:pt idx="72">
                  <c:v>44900</c:v>
                </c:pt>
                <c:pt idx="73">
                  <c:v>44901</c:v>
                </c:pt>
                <c:pt idx="74">
                  <c:v>44902</c:v>
                </c:pt>
                <c:pt idx="75">
                  <c:v>44903</c:v>
                </c:pt>
                <c:pt idx="76">
                  <c:v>44904</c:v>
                </c:pt>
                <c:pt idx="77">
                  <c:v>44907</c:v>
                </c:pt>
                <c:pt idx="78">
                  <c:v>44908</c:v>
                </c:pt>
                <c:pt idx="79">
                  <c:v>44909</c:v>
                </c:pt>
                <c:pt idx="80">
                  <c:v>44910</c:v>
                </c:pt>
                <c:pt idx="81">
                  <c:v>44911</c:v>
                </c:pt>
                <c:pt idx="82">
                  <c:v>44914</c:v>
                </c:pt>
                <c:pt idx="83">
                  <c:v>44915</c:v>
                </c:pt>
                <c:pt idx="84">
                  <c:v>44916</c:v>
                </c:pt>
                <c:pt idx="85">
                  <c:v>44917</c:v>
                </c:pt>
                <c:pt idx="86">
                  <c:v>44918</c:v>
                </c:pt>
                <c:pt idx="87">
                  <c:v>44922</c:v>
                </c:pt>
                <c:pt idx="88">
                  <c:v>44923</c:v>
                </c:pt>
                <c:pt idx="89">
                  <c:v>44924</c:v>
                </c:pt>
                <c:pt idx="90">
                  <c:v>44925</c:v>
                </c:pt>
                <c:pt idx="91">
                  <c:v>44929</c:v>
                </c:pt>
                <c:pt idx="92">
                  <c:v>44930</c:v>
                </c:pt>
                <c:pt idx="93">
                  <c:v>44931</c:v>
                </c:pt>
                <c:pt idx="94">
                  <c:v>44932</c:v>
                </c:pt>
                <c:pt idx="95">
                  <c:v>44935</c:v>
                </c:pt>
                <c:pt idx="96">
                  <c:v>44936</c:v>
                </c:pt>
                <c:pt idx="97">
                  <c:v>44937</c:v>
                </c:pt>
                <c:pt idx="98">
                  <c:v>44938</c:v>
                </c:pt>
                <c:pt idx="99">
                  <c:v>44939</c:v>
                </c:pt>
                <c:pt idx="100">
                  <c:v>44943</c:v>
                </c:pt>
                <c:pt idx="101">
                  <c:v>44944</c:v>
                </c:pt>
                <c:pt idx="102">
                  <c:v>44945</c:v>
                </c:pt>
                <c:pt idx="103">
                  <c:v>44946</c:v>
                </c:pt>
                <c:pt idx="104">
                  <c:v>44949</c:v>
                </c:pt>
                <c:pt idx="105">
                  <c:v>44950</c:v>
                </c:pt>
                <c:pt idx="106">
                  <c:v>44951</c:v>
                </c:pt>
                <c:pt idx="107">
                  <c:v>44952</c:v>
                </c:pt>
                <c:pt idx="108">
                  <c:v>44953</c:v>
                </c:pt>
                <c:pt idx="109">
                  <c:v>44956</c:v>
                </c:pt>
                <c:pt idx="110">
                  <c:v>44957</c:v>
                </c:pt>
                <c:pt idx="111">
                  <c:v>44958</c:v>
                </c:pt>
                <c:pt idx="112">
                  <c:v>44959</c:v>
                </c:pt>
                <c:pt idx="113">
                  <c:v>44960</c:v>
                </c:pt>
                <c:pt idx="114">
                  <c:v>44963</c:v>
                </c:pt>
                <c:pt idx="115">
                  <c:v>44964</c:v>
                </c:pt>
                <c:pt idx="116">
                  <c:v>44965</c:v>
                </c:pt>
                <c:pt idx="117">
                  <c:v>44966</c:v>
                </c:pt>
                <c:pt idx="118">
                  <c:v>44967</c:v>
                </c:pt>
                <c:pt idx="119">
                  <c:v>44970</c:v>
                </c:pt>
                <c:pt idx="120">
                  <c:v>44971</c:v>
                </c:pt>
                <c:pt idx="121">
                  <c:v>44972</c:v>
                </c:pt>
                <c:pt idx="122">
                  <c:v>44973</c:v>
                </c:pt>
                <c:pt idx="123">
                  <c:v>44974</c:v>
                </c:pt>
                <c:pt idx="124">
                  <c:v>44978</c:v>
                </c:pt>
                <c:pt idx="125">
                  <c:v>44979</c:v>
                </c:pt>
              </c:numCache>
            </c:numRef>
          </c:cat>
          <c:val>
            <c:numRef>
              <c:f>Charting!$F$8:$F$133</c:f>
              <c:numCache>
                <c:formatCode>[$$-C09]#\ ##0.00;\-[$$-C09]#\ ##0.00</c:formatCode>
                <c:ptCount val="126"/>
                <c:pt idx="0">
                  <c:v>276.44</c:v>
                </c:pt>
                <c:pt idx="1">
                  <c:v>275.79000000000002</c:v>
                </c:pt>
                <c:pt idx="2">
                  <c:v>278.85000000000002</c:v>
                </c:pt>
                <c:pt idx="3">
                  <c:v>268.08999999999997</c:v>
                </c:pt>
                <c:pt idx="4">
                  <c:v>265.23</c:v>
                </c:pt>
                <c:pt idx="5">
                  <c:v>262.97000000000003</c:v>
                </c:pt>
                <c:pt idx="6">
                  <c:v>261.47000000000003</c:v>
                </c:pt>
                <c:pt idx="7">
                  <c:v>260.39999999999998</c:v>
                </c:pt>
                <c:pt idx="8">
                  <c:v>256.06</c:v>
                </c:pt>
                <c:pt idx="9">
                  <c:v>253.25</c:v>
                </c:pt>
                <c:pt idx="10">
                  <c:v>258.08999999999997</c:v>
                </c:pt>
                <c:pt idx="11">
                  <c:v>258.52</c:v>
                </c:pt>
                <c:pt idx="12">
                  <c:v>264.45999999999998</c:v>
                </c:pt>
                <c:pt idx="13">
                  <c:v>266.64999999999998</c:v>
                </c:pt>
                <c:pt idx="14">
                  <c:v>251.99</c:v>
                </c:pt>
                <c:pt idx="15">
                  <c:v>252.22</c:v>
                </c:pt>
                <c:pt idx="16">
                  <c:v>245.38</c:v>
                </c:pt>
                <c:pt idx="17">
                  <c:v>244.74</c:v>
                </c:pt>
                <c:pt idx="18">
                  <c:v>244.52</c:v>
                </c:pt>
                <c:pt idx="19">
                  <c:v>242.45</c:v>
                </c:pt>
                <c:pt idx="20">
                  <c:v>238.95</c:v>
                </c:pt>
                <c:pt idx="21">
                  <c:v>240.98</c:v>
                </c:pt>
                <c:pt idx="22">
                  <c:v>237.92</c:v>
                </c:pt>
                <c:pt idx="23">
                  <c:v>237.45</c:v>
                </c:pt>
                <c:pt idx="24">
                  <c:v>236.41</c:v>
                </c:pt>
                <c:pt idx="25">
                  <c:v>241.07</c:v>
                </c:pt>
                <c:pt idx="26">
                  <c:v>237.5</c:v>
                </c:pt>
                <c:pt idx="27">
                  <c:v>232.9</c:v>
                </c:pt>
                <c:pt idx="28">
                  <c:v>240.74</c:v>
                </c:pt>
                <c:pt idx="29">
                  <c:v>248.88</c:v>
                </c:pt>
                <c:pt idx="30">
                  <c:v>249.2</c:v>
                </c:pt>
                <c:pt idx="31">
                  <c:v>246.79</c:v>
                </c:pt>
                <c:pt idx="32">
                  <c:v>234.24</c:v>
                </c:pt>
                <c:pt idx="33">
                  <c:v>229.25</c:v>
                </c:pt>
                <c:pt idx="34">
                  <c:v>225.41</c:v>
                </c:pt>
                <c:pt idx="35">
                  <c:v>225.75</c:v>
                </c:pt>
                <c:pt idx="36">
                  <c:v>234.24</c:v>
                </c:pt>
                <c:pt idx="37">
                  <c:v>228.56</c:v>
                </c:pt>
                <c:pt idx="38">
                  <c:v>237.53</c:v>
                </c:pt>
                <c:pt idx="39">
                  <c:v>238.5</c:v>
                </c:pt>
                <c:pt idx="40">
                  <c:v>236.48</c:v>
                </c:pt>
                <c:pt idx="41">
                  <c:v>236.15</c:v>
                </c:pt>
                <c:pt idx="42">
                  <c:v>242.12</c:v>
                </c:pt>
                <c:pt idx="43">
                  <c:v>247.25</c:v>
                </c:pt>
                <c:pt idx="44">
                  <c:v>250.66</c:v>
                </c:pt>
                <c:pt idx="45">
                  <c:v>231.32</c:v>
                </c:pt>
                <c:pt idx="46">
                  <c:v>226.75</c:v>
                </c:pt>
                <c:pt idx="47">
                  <c:v>235.87</c:v>
                </c:pt>
                <c:pt idx="48">
                  <c:v>232.13</c:v>
                </c:pt>
                <c:pt idx="49">
                  <c:v>228.17</c:v>
                </c:pt>
                <c:pt idx="50">
                  <c:v>220.1</c:v>
                </c:pt>
                <c:pt idx="51">
                  <c:v>214.25</c:v>
                </c:pt>
                <c:pt idx="52">
                  <c:v>221.39</c:v>
                </c:pt>
                <c:pt idx="53">
                  <c:v>227.87</c:v>
                </c:pt>
                <c:pt idx="54">
                  <c:v>228.87</c:v>
                </c:pt>
                <c:pt idx="55">
                  <c:v>224.51</c:v>
                </c:pt>
                <c:pt idx="56">
                  <c:v>242.98</c:v>
                </c:pt>
                <c:pt idx="57">
                  <c:v>247.11</c:v>
                </c:pt>
                <c:pt idx="58">
                  <c:v>241.55</c:v>
                </c:pt>
                <c:pt idx="59">
                  <c:v>241.97</c:v>
                </c:pt>
                <c:pt idx="60">
                  <c:v>241.73</c:v>
                </c:pt>
                <c:pt idx="61">
                  <c:v>241.68</c:v>
                </c:pt>
                <c:pt idx="62">
                  <c:v>241.22</c:v>
                </c:pt>
                <c:pt idx="63">
                  <c:v>242.05</c:v>
                </c:pt>
                <c:pt idx="64">
                  <c:v>245.03</c:v>
                </c:pt>
                <c:pt idx="65">
                  <c:v>247.58</c:v>
                </c:pt>
                <c:pt idx="66">
                  <c:v>247.49</c:v>
                </c:pt>
                <c:pt idx="67">
                  <c:v>241.76</c:v>
                </c:pt>
                <c:pt idx="68">
                  <c:v>240.33</c:v>
                </c:pt>
                <c:pt idx="69">
                  <c:v>255.14</c:v>
                </c:pt>
                <c:pt idx="70">
                  <c:v>254.69</c:v>
                </c:pt>
                <c:pt idx="71">
                  <c:v>255.02</c:v>
                </c:pt>
                <c:pt idx="72">
                  <c:v>250.2</c:v>
                </c:pt>
                <c:pt idx="73">
                  <c:v>245.12</c:v>
                </c:pt>
                <c:pt idx="74">
                  <c:v>244.37</c:v>
                </c:pt>
                <c:pt idx="75">
                  <c:v>247.4</c:v>
                </c:pt>
                <c:pt idx="76">
                  <c:v>245.42</c:v>
                </c:pt>
                <c:pt idx="77">
                  <c:v>252.51</c:v>
                </c:pt>
                <c:pt idx="78">
                  <c:v>256.92</c:v>
                </c:pt>
                <c:pt idx="79">
                  <c:v>257.22000000000003</c:v>
                </c:pt>
                <c:pt idx="80">
                  <c:v>249.01</c:v>
                </c:pt>
                <c:pt idx="81">
                  <c:v>244.69</c:v>
                </c:pt>
                <c:pt idx="82">
                  <c:v>240.45</c:v>
                </c:pt>
                <c:pt idx="83">
                  <c:v>241.8</c:v>
                </c:pt>
                <c:pt idx="84">
                  <c:v>244.43</c:v>
                </c:pt>
                <c:pt idx="85">
                  <c:v>238.19</c:v>
                </c:pt>
                <c:pt idx="86">
                  <c:v>238.73</c:v>
                </c:pt>
                <c:pt idx="87">
                  <c:v>236.96</c:v>
                </c:pt>
                <c:pt idx="88">
                  <c:v>234.53</c:v>
                </c:pt>
                <c:pt idx="89">
                  <c:v>241.01</c:v>
                </c:pt>
                <c:pt idx="90">
                  <c:v>239.82</c:v>
                </c:pt>
                <c:pt idx="91">
                  <c:v>239.58</c:v>
                </c:pt>
                <c:pt idx="92">
                  <c:v>229.1</c:v>
                </c:pt>
                <c:pt idx="93">
                  <c:v>222.31</c:v>
                </c:pt>
                <c:pt idx="94">
                  <c:v>224.93</c:v>
                </c:pt>
                <c:pt idx="95">
                  <c:v>227.12</c:v>
                </c:pt>
                <c:pt idx="96">
                  <c:v>228.85</c:v>
                </c:pt>
                <c:pt idx="97">
                  <c:v>235.77</c:v>
                </c:pt>
                <c:pt idx="98">
                  <c:v>238.51</c:v>
                </c:pt>
                <c:pt idx="99">
                  <c:v>239.23</c:v>
                </c:pt>
                <c:pt idx="100">
                  <c:v>240.35</c:v>
                </c:pt>
                <c:pt idx="101">
                  <c:v>235.81</c:v>
                </c:pt>
                <c:pt idx="102">
                  <c:v>231.93</c:v>
                </c:pt>
                <c:pt idx="103">
                  <c:v>240.22</c:v>
                </c:pt>
                <c:pt idx="104">
                  <c:v>242.58</c:v>
                </c:pt>
                <c:pt idx="105">
                  <c:v>242.04</c:v>
                </c:pt>
                <c:pt idx="106">
                  <c:v>240.61</c:v>
                </c:pt>
                <c:pt idx="107">
                  <c:v>248</c:v>
                </c:pt>
                <c:pt idx="108">
                  <c:v>248.16</c:v>
                </c:pt>
                <c:pt idx="109">
                  <c:v>242.71</c:v>
                </c:pt>
                <c:pt idx="110">
                  <c:v>247.81</c:v>
                </c:pt>
                <c:pt idx="111">
                  <c:v>252.75</c:v>
                </c:pt>
                <c:pt idx="112">
                  <c:v>264.60000000000002</c:v>
                </c:pt>
                <c:pt idx="113">
                  <c:v>258.35000000000002</c:v>
                </c:pt>
                <c:pt idx="114">
                  <c:v>256.77</c:v>
                </c:pt>
                <c:pt idx="115">
                  <c:v>267.56</c:v>
                </c:pt>
                <c:pt idx="116">
                  <c:v>266.73</c:v>
                </c:pt>
                <c:pt idx="117">
                  <c:v>263.62</c:v>
                </c:pt>
                <c:pt idx="118">
                  <c:v>263.10000000000002</c:v>
                </c:pt>
                <c:pt idx="119">
                  <c:v>271.32</c:v>
                </c:pt>
                <c:pt idx="120">
                  <c:v>272.17</c:v>
                </c:pt>
                <c:pt idx="121">
                  <c:v>269.32</c:v>
                </c:pt>
                <c:pt idx="122">
                  <c:v>262.14999999999998</c:v>
                </c:pt>
                <c:pt idx="123">
                  <c:v>258.06</c:v>
                </c:pt>
                <c:pt idx="124">
                  <c:v>252.67</c:v>
                </c:pt>
                <c:pt idx="125">
                  <c:v>251.51</c:v>
                </c:pt>
              </c:numCache>
            </c:numRef>
          </c:val>
          <c:smooth val="0"/>
          <c:extLst>
            <c:ext xmlns:c16="http://schemas.microsoft.com/office/drawing/2014/chart" uri="{C3380CC4-5D6E-409C-BE32-E72D297353CC}">
              <c16:uniqueId val="{00000001-6A7E-4A70-8348-6A43D4DFC7B1}"/>
            </c:ext>
          </c:extLst>
        </c:ser>
        <c:dLbls>
          <c:showLegendKey val="0"/>
          <c:showVal val="0"/>
          <c:showCatName val="0"/>
          <c:showSerName val="0"/>
          <c:showPercent val="0"/>
          <c:showBubbleSize val="0"/>
        </c:dLbls>
        <c:marker val="1"/>
        <c:smooth val="0"/>
        <c:axId val="667951288"/>
        <c:axId val="521053816"/>
      </c:lineChart>
      <c:dateAx>
        <c:axId val="6542483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251256"/>
        <c:crosses val="autoZero"/>
        <c:auto val="1"/>
        <c:lblOffset val="100"/>
        <c:baseTimeUnit val="days"/>
      </c:dateAx>
      <c:valAx>
        <c:axId val="654251256"/>
        <c:scaling>
          <c:orientation val="minMax"/>
        </c:scaling>
        <c:delete val="0"/>
        <c:axPos val="l"/>
        <c:majorGridlines>
          <c:spPr>
            <a:ln w="9525" cap="flat" cmpd="sng" algn="ctr">
              <a:solidFill>
                <a:schemeClr val="tx1">
                  <a:lumMod val="15000"/>
                  <a:lumOff val="85000"/>
                </a:schemeClr>
              </a:solidFill>
              <a:round/>
            </a:ln>
            <a:effectLst/>
          </c:spPr>
        </c:majorGridlines>
        <c:numFmt formatCode="[$$-C09]#\ ##0.00;\-[$$-C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248376"/>
        <c:crosses val="autoZero"/>
        <c:crossBetween val="between"/>
      </c:valAx>
      <c:valAx>
        <c:axId val="521053816"/>
        <c:scaling>
          <c:orientation val="minMax"/>
        </c:scaling>
        <c:delete val="0"/>
        <c:axPos val="r"/>
        <c:numFmt formatCode="[$$-C09]#\ ##0.00;\-[$$-C09]#\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951288"/>
        <c:crosses val="max"/>
        <c:crossBetween val="between"/>
      </c:valAx>
      <c:dateAx>
        <c:axId val="667951288"/>
        <c:scaling>
          <c:orientation val="minMax"/>
        </c:scaling>
        <c:delete val="1"/>
        <c:axPos val="b"/>
        <c:numFmt formatCode="m/d/yyyy" sourceLinked="1"/>
        <c:majorTickMark val="out"/>
        <c:minorTickMark val="none"/>
        <c:tickLblPos val="nextTo"/>
        <c:crossAx val="52105381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Charting!$B$8:$B$133</c:f>
              <c:numCache>
                <c:formatCode>m/d/yyyy</c:formatCode>
                <c:ptCount val="126"/>
                <c:pt idx="0">
                  <c:v>44796</c:v>
                </c:pt>
                <c:pt idx="1">
                  <c:v>44797</c:v>
                </c:pt>
                <c:pt idx="2">
                  <c:v>44798</c:v>
                </c:pt>
                <c:pt idx="3">
                  <c:v>44799</c:v>
                </c:pt>
                <c:pt idx="4">
                  <c:v>44802</c:v>
                </c:pt>
                <c:pt idx="5">
                  <c:v>44803</c:v>
                </c:pt>
                <c:pt idx="6">
                  <c:v>44804</c:v>
                </c:pt>
                <c:pt idx="7">
                  <c:v>44805</c:v>
                </c:pt>
                <c:pt idx="8">
                  <c:v>44806</c:v>
                </c:pt>
                <c:pt idx="9">
                  <c:v>44810</c:v>
                </c:pt>
                <c:pt idx="10">
                  <c:v>44811</c:v>
                </c:pt>
                <c:pt idx="11">
                  <c:v>44812</c:v>
                </c:pt>
                <c:pt idx="12">
                  <c:v>44813</c:v>
                </c:pt>
                <c:pt idx="13">
                  <c:v>44816</c:v>
                </c:pt>
                <c:pt idx="14">
                  <c:v>44817</c:v>
                </c:pt>
                <c:pt idx="15">
                  <c:v>44818</c:v>
                </c:pt>
                <c:pt idx="16">
                  <c:v>44819</c:v>
                </c:pt>
                <c:pt idx="17">
                  <c:v>44820</c:v>
                </c:pt>
                <c:pt idx="18">
                  <c:v>44823</c:v>
                </c:pt>
                <c:pt idx="19">
                  <c:v>44824</c:v>
                </c:pt>
                <c:pt idx="20">
                  <c:v>44825</c:v>
                </c:pt>
                <c:pt idx="21">
                  <c:v>44826</c:v>
                </c:pt>
                <c:pt idx="22">
                  <c:v>44827</c:v>
                </c:pt>
                <c:pt idx="23">
                  <c:v>44830</c:v>
                </c:pt>
                <c:pt idx="24">
                  <c:v>44831</c:v>
                </c:pt>
                <c:pt idx="25">
                  <c:v>44832</c:v>
                </c:pt>
                <c:pt idx="26">
                  <c:v>44833</c:v>
                </c:pt>
                <c:pt idx="27">
                  <c:v>44834</c:v>
                </c:pt>
                <c:pt idx="28">
                  <c:v>44837</c:v>
                </c:pt>
                <c:pt idx="29">
                  <c:v>44838</c:v>
                </c:pt>
                <c:pt idx="30">
                  <c:v>44839</c:v>
                </c:pt>
                <c:pt idx="31">
                  <c:v>44840</c:v>
                </c:pt>
                <c:pt idx="32">
                  <c:v>44841</c:v>
                </c:pt>
                <c:pt idx="33">
                  <c:v>44844</c:v>
                </c:pt>
                <c:pt idx="34">
                  <c:v>44845</c:v>
                </c:pt>
                <c:pt idx="35">
                  <c:v>44846</c:v>
                </c:pt>
                <c:pt idx="36">
                  <c:v>44847</c:v>
                </c:pt>
                <c:pt idx="37">
                  <c:v>44848</c:v>
                </c:pt>
                <c:pt idx="38">
                  <c:v>44851</c:v>
                </c:pt>
                <c:pt idx="39">
                  <c:v>44852</c:v>
                </c:pt>
                <c:pt idx="40">
                  <c:v>44853</c:v>
                </c:pt>
                <c:pt idx="41">
                  <c:v>44854</c:v>
                </c:pt>
                <c:pt idx="42">
                  <c:v>44855</c:v>
                </c:pt>
                <c:pt idx="43">
                  <c:v>44858</c:v>
                </c:pt>
                <c:pt idx="44">
                  <c:v>44859</c:v>
                </c:pt>
                <c:pt idx="45">
                  <c:v>44860</c:v>
                </c:pt>
                <c:pt idx="46">
                  <c:v>44861</c:v>
                </c:pt>
                <c:pt idx="47">
                  <c:v>44862</c:v>
                </c:pt>
                <c:pt idx="48">
                  <c:v>44865</c:v>
                </c:pt>
                <c:pt idx="49">
                  <c:v>44866</c:v>
                </c:pt>
                <c:pt idx="50">
                  <c:v>44867</c:v>
                </c:pt>
                <c:pt idx="51">
                  <c:v>44868</c:v>
                </c:pt>
                <c:pt idx="52">
                  <c:v>44869</c:v>
                </c:pt>
                <c:pt idx="53">
                  <c:v>44872</c:v>
                </c:pt>
                <c:pt idx="54">
                  <c:v>44873</c:v>
                </c:pt>
                <c:pt idx="55">
                  <c:v>44874</c:v>
                </c:pt>
                <c:pt idx="56">
                  <c:v>44875</c:v>
                </c:pt>
                <c:pt idx="57">
                  <c:v>44876</c:v>
                </c:pt>
                <c:pt idx="58">
                  <c:v>44879</c:v>
                </c:pt>
                <c:pt idx="59">
                  <c:v>44880</c:v>
                </c:pt>
                <c:pt idx="60">
                  <c:v>44881</c:v>
                </c:pt>
                <c:pt idx="61">
                  <c:v>44882</c:v>
                </c:pt>
                <c:pt idx="62">
                  <c:v>44883</c:v>
                </c:pt>
                <c:pt idx="63">
                  <c:v>44886</c:v>
                </c:pt>
                <c:pt idx="64">
                  <c:v>44887</c:v>
                </c:pt>
                <c:pt idx="65">
                  <c:v>44888</c:v>
                </c:pt>
                <c:pt idx="66">
                  <c:v>44890</c:v>
                </c:pt>
                <c:pt idx="67">
                  <c:v>44893</c:v>
                </c:pt>
                <c:pt idx="68">
                  <c:v>44894</c:v>
                </c:pt>
                <c:pt idx="69">
                  <c:v>44895</c:v>
                </c:pt>
                <c:pt idx="70">
                  <c:v>44896</c:v>
                </c:pt>
                <c:pt idx="71">
                  <c:v>44897</c:v>
                </c:pt>
                <c:pt idx="72">
                  <c:v>44900</c:v>
                </c:pt>
                <c:pt idx="73">
                  <c:v>44901</c:v>
                </c:pt>
                <c:pt idx="74">
                  <c:v>44902</c:v>
                </c:pt>
                <c:pt idx="75">
                  <c:v>44903</c:v>
                </c:pt>
                <c:pt idx="76">
                  <c:v>44904</c:v>
                </c:pt>
                <c:pt idx="77">
                  <c:v>44907</c:v>
                </c:pt>
                <c:pt idx="78">
                  <c:v>44908</c:v>
                </c:pt>
                <c:pt idx="79">
                  <c:v>44909</c:v>
                </c:pt>
                <c:pt idx="80">
                  <c:v>44910</c:v>
                </c:pt>
                <c:pt idx="81">
                  <c:v>44911</c:v>
                </c:pt>
                <c:pt idx="82">
                  <c:v>44914</c:v>
                </c:pt>
                <c:pt idx="83">
                  <c:v>44915</c:v>
                </c:pt>
                <c:pt idx="84">
                  <c:v>44916</c:v>
                </c:pt>
                <c:pt idx="85">
                  <c:v>44917</c:v>
                </c:pt>
                <c:pt idx="86">
                  <c:v>44918</c:v>
                </c:pt>
                <c:pt idx="87">
                  <c:v>44922</c:v>
                </c:pt>
                <c:pt idx="88">
                  <c:v>44923</c:v>
                </c:pt>
                <c:pt idx="89">
                  <c:v>44924</c:v>
                </c:pt>
                <c:pt idx="90">
                  <c:v>44925</c:v>
                </c:pt>
                <c:pt idx="91">
                  <c:v>44929</c:v>
                </c:pt>
                <c:pt idx="92">
                  <c:v>44930</c:v>
                </c:pt>
                <c:pt idx="93">
                  <c:v>44931</c:v>
                </c:pt>
                <c:pt idx="94">
                  <c:v>44932</c:v>
                </c:pt>
                <c:pt idx="95">
                  <c:v>44935</c:v>
                </c:pt>
                <c:pt idx="96">
                  <c:v>44936</c:v>
                </c:pt>
                <c:pt idx="97">
                  <c:v>44937</c:v>
                </c:pt>
                <c:pt idx="98">
                  <c:v>44938</c:v>
                </c:pt>
                <c:pt idx="99">
                  <c:v>44939</c:v>
                </c:pt>
                <c:pt idx="100">
                  <c:v>44943</c:v>
                </c:pt>
                <c:pt idx="101">
                  <c:v>44944</c:v>
                </c:pt>
                <c:pt idx="102">
                  <c:v>44945</c:v>
                </c:pt>
                <c:pt idx="103">
                  <c:v>44946</c:v>
                </c:pt>
                <c:pt idx="104">
                  <c:v>44949</c:v>
                </c:pt>
                <c:pt idx="105">
                  <c:v>44950</c:v>
                </c:pt>
                <c:pt idx="106">
                  <c:v>44951</c:v>
                </c:pt>
                <c:pt idx="107">
                  <c:v>44952</c:v>
                </c:pt>
                <c:pt idx="108">
                  <c:v>44953</c:v>
                </c:pt>
                <c:pt idx="109">
                  <c:v>44956</c:v>
                </c:pt>
                <c:pt idx="110">
                  <c:v>44957</c:v>
                </c:pt>
                <c:pt idx="111">
                  <c:v>44958</c:v>
                </c:pt>
                <c:pt idx="112">
                  <c:v>44959</c:v>
                </c:pt>
                <c:pt idx="113">
                  <c:v>44960</c:v>
                </c:pt>
                <c:pt idx="114">
                  <c:v>44963</c:v>
                </c:pt>
                <c:pt idx="115">
                  <c:v>44964</c:v>
                </c:pt>
                <c:pt idx="116">
                  <c:v>44965</c:v>
                </c:pt>
                <c:pt idx="117">
                  <c:v>44966</c:v>
                </c:pt>
                <c:pt idx="118">
                  <c:v>44967</c:v>
                </c:pt>
                <c:pt idx="119">
                  <c:v>44970</c:v>
                </c:pt>
                <c:pt idx="120">
                  <c:v>44971</c:v>
                </c:pt>
                <c:pt idx="121">
                  <c:v>44972</c:v>
                </c:pt>
                <c:pt idx="122">
                  <c:v>44973</c:v>
                </c:pt>
                <c:pt idx="123">
                  <c:v>44974</c:v>
                </c:pt>
                <c:pt idx="124">
                  <c:v>44978</c:v>
                </c:pt>
                <c:pt idx="125">
                  <c:v>44979</c:v>
                </c:pt>
              </c:numCache>
            </c:numRef>
          </c:cat>
          <c:val>
            <c:numRef>
              <c:f>Charting!$C$8:$C$133</c:f>
              <c:numCache>
                <c:formatCode>[$$-C09]#\ ##0.00;\-[$$-C09]#\ ##0.00</c:formatCode>
                <c:ptCount val="126"/>
                <c:pt idx="0">
                  <c:v>133.62</c:v>
                </c:pt>
                <c:pt idx="1">
                  <c:v>133.80000000000001</c:v>
                </c:pt>
                <c:pt idx="2">
                  <c:v>137.28</c:v>
                </c:pt>
                <c:pt idx="3">
                  <c:v>130.75</c:v>
                </c:pt>
                <c:pt idx="4">
                  <c:v>129.79</c:v>
                </c:pt>
                <c:pt idx="5">
                  <c:v>128.72999999999999</c:v>
                </c:pt>
                <c:pt idx="6">
                  <c:v>126.77</c:v>
                </c:pt>
                <c:pt idx="7">
                  <c:v>127.82</c:v>
                </c:pt>
                <c:pt idx="8">
                  <c:v>127.51</c:v>
                </c:pt>
                <c:pt idx="9">
                  <c:v>126.11</c:v>
                </c:pt>
                <c:pt idx="10">
                  <c:v>129.47999999999999</c:v>
                </c:pt>
                <c:pt idx="11">
                  <c:v>129.82</c:v>
                </c:pt>
                <c:pt idx="12">
                  <c:v>133.27000000000001</c:v>
                </c:pt>
                <c:pt idx="13">
                  <c:v>136.44999999999999</c:v>
                </c:pt>
                <c:pt idx="14">
                  <c:v>126.82</c:v>
                </c:pt>
                <c:pt idx="15">
                  <c:v>128.55000000000001</c:v>
                </c:pt>
                <c:pt idx="16">
                  <c:v>126.28</c:v>
                </c:pt>
                <c:pt idx="17">
                  <c:v>123.53</c:v>
                </c:pt>
                <c:pt idx="18">
                  <c:v>124.66</c:v>
                </c:pt>
                <c:pt idx="19">
                  <c:v>122.19</c:v>
                </c:pt>
                <c:pt idx="20">
                  <c:v>118.54</c:v>
                </c:pt>
                <c:pt idx="21">
                  <c:v>117.31</c:v>
                </c:pt>
                <c:pt idx="22">
                  <c:v>113.78</c:v>
                </c:pt>
                <c:pt idx="23">
                  <c:v>115.15</c:v>
                </c:pt>
                <c:pt idx="24">
                  <c:v>114.41</c:v>
                </c:pt>
                <c:pt idx="25">
                  <c:v>118.01</c:v>
                </c:pt>
                <c:pt idx="26">
                  <c:v>114.8</c:v>
                </c:pt>
                <c:pt idx="27">
                  <c:v>113</c:v>
                </c:pt>
                <c:pt idx="28">
                  <c:v>115.88</c:v>
                </c:pt>
                <c:pt idx="29">
                  <c:v>121.09</c:v>
                </c:pt>
                <c:pt idx="30">
                  <c:v>120.95</c:v>
                </c:pt>
                <c:pt idx="31">
                  <c:v>120.3</c:v>
                </c:pt>
                <c:pt idx="32">
                  <c:v>114.56</c:v>
                </c:pt>
                <c:pt idx="33">
                  <c:v>113.67</c:v>
                </c:pt>
                <c:pt idx="34">
                  <c:v>112.21</c:v>
                </c:pt>
                <c:pt idx="35">
                  <c:v>112.9</c:v>
                </c:pt>
                <c:pt idx="36">
                  <c:v>112.53</c:v>
                </c:pt>
                <c:pt idx="37">
                  <c:v>106.9</c:v>
                </c:pt>
                <c:pt idx="38">
                  <c:v>113.79</c:v>
                </c:pt>
                <c:pt idx="39">
                  <c:v>116.36</c:v>
                </c:pt>
                <c:pt idx="40">
                  <c:v>115.07</c:v>
                </c:pt>
                <c:pt idx="41">
                  <c:v>115.25</c:v>
                </c:pt>
                <c:pt idx="42">
                  <c:v>119.32</c:v>
                </c:pt>
                <c:pt idx="43">
                  <c:v>119.82</c:v>
                </c:pt>
                <c:pt idx="44">
                  <c:v>120.6</c:v>
                </c:pt>
                <c:pt idx="45">
                  <c:v>115.66</c:v>
                </c:pt>
                <c:pt idx="46">
                  <c:v>110.96</c:v>
                </c:pt>
                <c:pt idx="47">
                  <c:v>103.41</c:v>
                </c:pt>
                <c:pt idx="48">
                  <c:v>102.44</c:v>
                </c:pt>
                <c:pt idx="49">
                  <c:v>96.79</c:v>
                </c:pt>
                <c:pt idx="50">
                  <c:v>92.12</c:v>
                </c:pt>
                <c:pt idx="51">
                  <c:v>89.3</c:v>
                </c:pt>
                <c:pt idx="52">
                  <c:v>90.98</c:v>
                </c:pt>
                <c:pt idx="53">
                  <c:v>90.53</c:v>
                </c:pt>
                <c:pt idx="54">
                  <c:v>89.98</c:v>
                </c:pt>
                <c:pt idx="55">
                  <c:v>86.14</c:v>
                </c:pt>
                <c:pt idx="56">
                  <c:v>96.63</c:v>
                </c:pt>
                <c:pt idx="57">
                  <c:v>100.79</c:v>
                </c:pt>
                <c:pt idx="58">
                  <c:v>98.49</c:v>
                </c:pt>
                <c:pt idx="59">
                  <c:v>98.94</c:v>
                </c:pt>
                <c:pt idx="60">
                  <c:v>97.12</c:v>
                </c:pt>
                <c:pt idx="61">
                  <c:v>94.85</c:v>
                </c:pt>
                <c:pt idx="62">
                  <c:v>94.14</c:v>
                </c:pt>
                <c:pt idx="63">
                  <c:v>92.46</c:v>
                </c:pt>
                <c:pt idx="64">
                  <c:v>93.2</c:v>
                </c:pt>
                <c:pt idx="65">
                  <c:v>94.13</c:v>
                </c:pt>
                <c:pt idx="66">
                  <c:v>93.41</c:v>
                </c:pt>
                <c:pt idx="67">
                  <c:v>93.95</c:v>
                </c:pt>
                <c:pt idx="68">
                  <c:v>92.42</c:v>
                </c:pt>
                <c:pt idx="69">
                  <c:v>96.54</c:v>
                </c:pt>
                <c:pt idx="70">
                  <c:v>95.5</c:v>
                </c:pt>
                <c:pt idx="71">
                  <c:v>94.13</c:v>
                </c:pt>
                <c:pt idx="72">
                  <c:v>91.01</c:v>
                </c:pt>
                <c:pt idx="73">
                  <c:v>88.25</c:v>
                </c:pt>
                <c:pt idx="74">
                  <c:v>88.46</c:v>
                </c:pt>
                <c:pt idx="75">
                  <c:v>90.35</c:v>
                </c:pt>
                <c:pt idx="76">
                  <c:v>89.09</c:v>
                </c:pt>
                <c:pt idx="77">
                  <c:v>90.55</c:v>
                </c:pt>
                <c:pt idx="78">
                  <c:v>92.49</c:v>
                </c:pt>
                <c:pt idx="79">
                  <c:v>91.58</c:v>
                </c:pt>
                <c:pt idx="80">
                  <c:v>88.45</c:v>
                </c:pt>
                <c:pt idx="81">
                  <c:v>87.86</c:v>
                </c:pt>
                <c:pt idx="82">
                  <c:v>84.92</c:v>
                </c:pt>
                <c:pt idx="83">
                  <c:v>85.19</c:v>
                </c:pt>
                <c:pt idx="84">
                  <c:v>86.77</c:v>
                </c:pt>
                <c:pt idx="85">
                  <c:v>83.79</c:v>
                </c:pt>
                <c:pt idx="86">
                  <c:v>85.25</c:v>
                </c:pt>
                <c:pt idx="87">
                  <c:v>83.04</c:v>
                </c:pt>
                <c:pt idx="88">
                  <c:v>81.819999999999993</c:v>
                </c:pt>
                <c:pt idx="89">
                  <c:v>84.18</c:v>
                </c:pt>
                <c:pt idx="90">
                  <c:v>84</c:v>
                </c:pt>
                <c:pt idx="91">
                  <c:v>85.82</c:v>
                </c:pt>
                <c:pt idx="92">
                  <c:v>85.14</c:v>
                </c:pt>
                <c:pt idx="93">
                  <c:v>83.12</c:v>
                </c:pt>
                <c:pt idx="94">
                  <c:v>86.08</c:v>
                </c:pt>
                <c:pt idx="95">
                  <c:v>87.36</c:v>
                </c:pt>
                <c:pt idx="96">
                  <c:v>89.87</c:v>
                </c:pt>
                <c:pt idx="97">
                  <c:v>95.09</c:v>
                </c:pt>
                <c:pt idx="98">
                  <c:v>95.27</c:v>
                </c:pt>
                <c:pt idx="99">
                  <c:v>98.12</c:v>
                </c:pt>
                <c:pt idx="100">
                  <c:v>96.05</c:v>
                </c:pt>
                <c:pt idx="101">
                  <c:v>95.46</c:v>
                </c:pt>
                <c:pt idx="102">
                  <c:v>93.68</c:v>
                </c:pt>
                <c:pt idx="103">
                  <c:v>97.25</c:v>
                </c:pt>
                <c:pt idx="104">
                  <c:v>97.52</c:v>
                </c:pt>
                <c:pt idx="105">
                  <c:v>96.32</c:v>
                </c:pt>
                <c:pt idx="106">
                  <c:v>97.18</c:v>
                </c:pt>
                <c:pt idx="107">
                  <c:v>99.22</c:v>
                </c:pt>
                <c:pt idx="108">
                  <c:v>102.24</c:v>
                </c:pt>
                <c:pt idx="109">
                  <c:v>100.55</c:v>
                </c:pt>
                <c:pt idx="110">
                  <c:v>103.13</c:v>
                </c:pt>
                <c:pt idx="111">
                  <c:v>105.15</c:v>
                </c:pt>
                <c:pt idx="112">
                  <c:v>112.91</c:v>
                </c:pt>
                <c:pt idx="113">
                  <c:v>103.39</c:v>
                </c:pt>
                <c:pt idx="114">
                  <c:v>102.18</c:v>
                </c:pt>
                <c:pt idx="115">
                  <c:v>102.11</c:v>
                </c:pt>
                <c:pt idx="116">
                  <c:v>100.05</c:v>
                </c:pt>
                <c:pt idx="117">
                  <c:v>98.24</c:v>
                </c:pt>
                <c:pt idx="118">
                  <c:v>97.61</c:v>
                </c:pt>
                <c:pt idx="119">
                  <c:v>99.54</c:v>
                </c:pt>
                <c:pt idx="120">
                  <c:v>99.7</c:v>
                </c:pt>
                <c:pt idx="121">
                  <c:v>101.16</c:v>
                </c:pt>
                <c:pt idx="122">
                  <c:v>98.15</c:v>
                </c:pt>
                <c:pt idx="123">
                  <c:v>97.2</c:v>
                </c:pt>
                <c:pt idx="124">
                  <c:v>94.58</c:v>
                </c:pt>
                <c:pt idx="125">
                  <c:v>95.79</c:v>
                </c:pt>
              </c:numCache>
            </c:numRef>
          </c:val>
          <c:smooth val="0"/>
          <c:extLst>
            <c:ext xmlns:c16="http://schemas.microsoft.com/office/drawing/2014/chart" uri="{C3380CC4-5D6E-409C-BE32-E72D297353CC}">
              <c16:uniqueId val="{00000000-2DDC-4F21-BA47-6444742BDFA8}"/>
            </c:ext>
          </c:extLst>
        </c:ser>
        <c:dLbls>
          <c:showLegendKey val="0"/>
          <c:showVal val="0"/>
          <c:showCatName val="0"/>
          <c:showSerName val="0"/>
          <c:showPercent val="0"/>
          <c:showBubbleSize val="0"/>
        </c:dLbls>
        <c:smooth val="0"/>
        <c:axId val="648741688"/>
        <c:axId val="648740088"/>
      </c:lineChart>
      <c:dateAx>
        <c:axId val="64874168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740088"/>
        <c:crosses val="autoZero"/>
        <c:auto val="1"/>
        <c:lblOffset val="100"/>
        <c:baseTimeUnit val="days"/>
      </c:dateAx>
      <c:valAx>
        <c:axId val="648740088"/>
        <c:scaling>
          <c:orientation val="minMax"/>
        </c:scaling>
        <c:delete val="0"/>
        <c:axPos val="l"/>
        <c:majorGridlines>
          <c:spPr>
            <a:ln w="9525" cap="flat" cmpd="sng" algn="ctr">
              <a:solidFill>
                <a:schemeClr val="tx1">
                  <a:lumMod val="15000"/>
                  <a:lumOff val="85000"/>
                </a:schemeClr>
              </a:solidFill>
              <a:round/>
            </a:ln>
            <a:effectLst/>
          </c:spPr>
        </c:majorGridlines>
        <c:numFmt formatCode="[$$-C09]#\ ##0.00;\-[$$-C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741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Charting!$C$4</c:f>
              <c:strCache>
                <c:ptCount val="1"/>
                <c:pt idx="0">
                  <c:v>AMZN</c:v>
                </c:pt>
              </c:strCache>
            </c:strRef>
          </c:tx>
          <c:spPr>
            <a:ln w="28575" cap="rnd">
              <a:solidFill>
                <a:schemeClr val="accent1"/>
              </a:solidFill>
              <a:round/>
            </a:ln>
            <a:effectLst/>
          </c:spPr>
          <c:marker>
            <c:symbol val="none"/>
          </c:marker>
          <c:cat>
            <c:numRef>
              <c:f>Charting!$B$8:$B$133</c:f>
              <c:numCache>
                <c:formatCode>m/d/yyyy</c:formatCode>
                <c:ptCount val="126"/>
                <c:pt idx="0">
                  <c:v>44796</c:v>
                </c:pt>
                <c:pt idx="1">
                  <c:v>44797</c:v>
                </c:pt>
                <c:pt idx="2">
                  <c:v>44798</c:v>
                </c:pt>
                <c:pt idx="3">
                  <c:v>44799</c:v>
                </c:pt>
                <c:pt idx="4">
                  <c:v>44802</c:v>
                </c:pt>
                <c:pt idx="5">
                  <c:v>44803</c:v>
                </c:pt>
                <c:pt idx="6">
                  <c:v>44804</c:v>
                </c:pt>
                <c:pt idx="7">
                  <c:v>44805</c:v>
                </c:pt>
                <c:pt idx="8">
                  <c:v>44806</c:v>
                </c:pt>
                <c:pt idx="9">
                  <c:v>44810</c:v>
                </c:pt>
                <c:pt idx="10">
                  <c:v>44811</c:v>
                </c:pt>
                <c:pt idx="11">
                  <c:v>44812</c:v>
                </c:pt>
                <c:pt idx="12">
                  <c:v>44813</c:v>
                </c:pt>
                <c:pt idx="13">
                  <c:v>44816</c:v>
                </c:pt>
                <c:pt idx="14">
                  <c:v>44817</c:v>
                </c:pt>
                <c:pt idx="15">
                  <c:v>44818</c:v>
                </c:pt>
                <c:pt idx="16">
                  <c:v>44819</c:v>
                </c:pt>
                <c:pt idx="17">
                  <c:v>44820</c:v>
                </c:pt>
                <c:pt idx="18">
                  <c:v>44823</c:v>
                </c:pt>
                <c:pt idx="19">
                  <c:v>44824</c:v>
                </c:pt>
                <c:pt idx="20">
                  <c:v>44825</c:v>
                </c:pt>
                <c:pt idx="21">
                  <c:v>44826</c:v>
                </c:pt>
                <c:pt idx="22">
                  <c:v>44827</c:v>
                </c:pt>
                <c:pt idx="23">
                  <c:v>44830</c:v>
                </c:pt>
                <c:pt idx="24">
                  <c:v>44831</c:v>
                </c:pt>
                <c:pt idx="25">
                  <c:v>44832</c:v>
                </c:pt>
                <c:pt idx="26">
                  <c:v>44833</c:v>
                </c:pt>
                <c:pt idx="27">
                  <c:v>44834</c:v>
                </c:pt>
                <c:pt idx="28">
                  <c:v>44837</c:v>
                </c:pt>
                <c:pt idx="29">
                  <c:v>44838</c:v>
                </c:pt>
                <c:pt idx="30">
                  <c:v>44839</c:v>
                </c:pt>
                <c:pt idx="31">
                  <c:v>44840</c:v>
                </c:pt>
                <c:pt idx="32">
                  <c:v>44841</c:v>
                </c:pt>
                <c:pt idx="33">
                  <c:v>44844</c:v>
                </c:pt>
                <c:pt idx="34">
                  <c:v>44845</c:v>
                </c:pt>
                <c:pt idx="35">
                  <c:v>44846</c:v>
                </c:pt>
                <c:pt idx="36">
                  <c:v>44847</c:v>
                </c:pt>
                <c:pt idx="37">
                  <c:v>44848</c:v>
                </c:pt>
                <c:pt idx="38">
                  <c:v>44851</c:v>
                </c:pt>
                <c:pt idx="39">
                  <c:v>44852</c:v>
                </c:pt>
                <c:pt idx="40">
                  <c:v>44853</c:v>
                </c:pt>
                <c:pt idx="41">
                  <c:v>44854</c:v>
                </c:pt>
                <c:pt idx="42">
                  <c:v>44855</c:v>
                </c:pt>
                <c:pt idx="43">
                  <c:v>44858</c:v>
                </c:pt>
                <c:pt idx="44">
                  <c:v>44859</c:v>
                </c:pt>
                <c:pt idx="45">
                  <c:v>44860</c:v>
                </c:pt>
                <c:pt idx="46">
                  <c:v>44861</c:v>
                </c:pt>
                <c:pt idx="47">
                  <c:v>44862</c:v>
                </c:pt>
                <c:pt idx="48">
                  <c:v>44865</c:v>
                </c:pt>
                <c:pt idx="49">
                  <c:v>44866</c:v>
                </c:pt>
                <c:pt idx="50">
                  <c:v>44867</c:v>
                </c:pt>
                <c:pt idx="51">
                  <c:v>44868</c:v>
                </c:pt>
                <c:pt idx="52">
                  <c:v>44869</c:v>
                </c:pt>
                <c:pt idx="53">
                  <c:v>44872</c:v>
                </c:pt>
                <c:pt idx="54">
                  <c:v>44873</c:v>
                </c:pt>
                <c:pt idx="55">
                  <c:v>44874</c:v>
                </c:pt>
                <c:pt idx="56">
                  <c:v>44875</c:v>
                </c:pt>
                <c:pt idx="57">
                  <c:v>44876</c:v>
                </c:pt>
                <c:pt idx="58">
                  <c:v>44879</c:v>
                </c:pt>
                <c:pt idx="59">
                  <c:v>44880</c:v>
                </c:pt>
                <c:pt idx="60">
                  <c:v>44881</c:v>
                </c:pt>
                <c:pt idx="61">
                  <c:v>44882</c:v>
                </c:pt>
                <c:pt idx="62">
                  <c:v>44883</c:v>
                </c:pt>
                <c:pt idx="63">
                  <c:v>44886</c:v>
                </c:pt>
                <c:pt idx="64">
                  <c:v>44887</c:v>
                </c:pt>
                <c:pt idx="65">
                  <c:v>44888</c:v>
                </c:pt>
                <c:pt idx="66">
                  <c:v>44890</c:v>
                </c:pt>
                <c:pt idx="67">
                  <c:v>44893</c:v>
                </c:pt>
                <c:pt idx="68">
                  <c:v>44894</c:v>
                </c:pt>
                <c:pt idx="69">
                  <c:v>44895</c:v>
                </c:pt>
                <c:pt idx="70">
                  <c:v>44896</c:v>
                </c:pt>
                <c:pt idx="71">
                  <c:v>44897</c:v>
                </c:pt>
                <c:pt idx="72">
                  <c:v>44900</c:v>
                </c:pt>
                <c:pt idx="73">
                  <c:v>44901</c:v>
                </c:pt>
                <c:pt idx="74">
                  <c:v>44902</c:v>
                </c:pt>
                <c:pt idx="75">
                  <c:v>44903</c:v>
                </c:pt>
                <c:pt idx="76">
                  <c:v>44904</c:v>
                </c:pt>
                <c:pt idx="77">
                  <c:v>44907</c:v>
                </c:pt>
                <c:pt idx="78">
                  <c:v>44908</c:v>
                </c:pt>
                <c:pt idx="79">
                  <c:v>44909</c:v>
                </c:pt>
                <c:pt idx="80">
                  <c:v>44910</c:v>
                </c:pt>
                <c:pt idx="81">
                  <c:v>44911</c:v>
                </c:pt>
                <c:pt idx="82">
                  <c:v>44914</c:v>
                </c:pt>
                <c:pt idx="83">
                  <c:v>44915</c:v>
                </c:pt>
                <c:pt idx="84">
                  <c:v>44916</c:v>
                </c:pt>
                <c:pt idx="85">
                  <c:v>44917</c:v>
                </c:pt>
                <c:pt idx="86">
                  <c:v>44918</c:v>
                </c:pt>
                <c:pt idx="87">
                  <c:v>44922</c:v>
                </c:pt>
                <c:pt idx="88">
                  <c:v>44923</c:v>
                </c:pt>
                <c:pt idx="89">
                  <c:v>44924</c:v>
                </c:pt>
                <c:pt idx="90">
                  <c:v>44925</c:v>
                </c:pt>
                <c:pt idx="91">
                  <c:v>44929</c:v>
                </c:pt>
                <c:pt idx="92">
                  <c:v>44930</c:v>
                </c:pt>
                <c:pt idx="93">
                  <c:v>44931</c:v>
                </c:pt>
                <c:pt idx="94">
                  <c:v>44932</c:v>
                </c:pt>
                <c:pt idx="95">
                  <c:v>44935</c:v>
                </c:pt>
                <c:pt idx="96">
                  <c:v>44936</c:v>
                </c:pt>
                <c:pt idx="97">
                  <c:v>44937</c:v>
                </c:pt>
                <c:pt idx="98">
                  <c:v>44938</c:v>
                </c:pt>
                <c:pt idx="99">
                  <c:v>44939</c:v>
                </c:pt>
                <c:pt idx="100">
                  <c:v>44943</c:v>
                </c:pt>
                <c:pt idx="101">
                  <c:v>44944</c:v>
                </c:pt>
                <c:pt idx="102">
                  <c:v>44945</c:v>
                </c:pt>
                <c:pt idx="103">
                  <c:v>44946</c:v>
                </c:pt>
                <c:pt idx="104">
                  <c:v>44949</c:v>
                </c:pt>
                <c:pt idx="105">
                  <c:v>44950</c:v>
                </c:pt>
                <c:pt idx="106">
                  <c:v>44951</c:v>
                </c:pt>
                <c:pt idx="107">
                  <c:v>44952</c:v>
                </c:pt>
                <c:pt idx="108">
                  <c:v>44953</c:v>
                </c:pt>
                <c:pt idx="109">
                  <c:v>44956</c:v>
                </c:pt>
                <c:pt idx="110">
                  <c:v>44957</c:v>
                </c:pt>
                <c:pt idx="111">
                  <c:v>44958</c:v>
                </c:pt>
                <c:pt idx="112">
                  <c:v>44959</c:v>
                </c:pt>
                <c:pt idx="113">
                  <c:v>44960</c:v>
                </c:pt>
                <c:pt idx="114">
                  <c:v>44963</c:v>
                </c:pt>
                <c:pt idx="115">
                  <c:v>44964</c:v>
                </c:pt>
                <c:pt idx="116">
                  <c:v>44965</c:v>
                </c:pt>
                <c:pt idx="117">
                  <c:v>44966</c:v>
                </c:pt>
                <c:pt idx="118">
                  <c:v>44967</c:v>
                </c:pt>
                <c:pt idx="119">
                  <c:v>44970</c:v>
                </c:pt>
                <c:pt idx="120">
                  <c:v>44971</c:v>
                </c:pt>
                <c:pt idx="121">
                  <c:v>44972</c:v>
                </c:pt>
                <c:pt idx="122">
                  <c:v>44973</c:v>
                </c:pt>
                <c:pt idx="123">
                  <c:v>44974</c:v>
                </c:pt>
                <c:pt idx="124">
                  <c:v>44978</c:v>
                </c:pt>
                <c:pt idx="125">
                  <c:v>44979</c:v>
                </c:pt>
              </c:numCache>
            </c:numRef>
          </c:cat>
          <c:val>
            <c:numRef>
              <c:f>Charting!$C$8:$C$133</c:f>
              <c:numCache>
                <c:formatCode>[$$-C09]#\ ##0.00;\-[$$-C09]#\ ##0.00</c:formatCode>
                <c:ptCount val="126"/>
                <c:pt idx="0">
                  <c:v>133.62</c:v>
                </c:pt>
                <c:pt idx="1">
                  <c:v>133.80000000000001</c:v>
                </c:pt>
                <c:pt idx="2">
                  <c:v>137.28</c:v>
                </c:pt>
                <c:pt idx="3">
                  <c:v>130.75</c:v>
                </c:pt>
                <c:pt idx="4">
                  <c:v>129.79</c:v>
                </c:pt>
                <c:pt idx="5">
                  <c:v>128.72999999999999</c:v>
                </c:pt>
                <c:pt idx="6">
                  <c:v>126.77</c:v>
                </c:pt>
                <c:pt idx="7">
                  <c:v>127.82</c:v>
                </c:pt>
                <c:pt idx="8">
                  <c:v>127.51</c:v>
                </c:pt>
                <c:pt idx="9">
                  <c:v>126.11</c:v>
                </c:pt>
                <c:pt idx="10">
                  <c:v>129.47999999999999</c:v>
                </c:pt>
                <c:pt idx="11">
                  <c:v>129.82</c:v>
                </c:pt>
                <c:pt idx="12">
                  <c:v>133.27000000000001</c:v>
                </c:pt>
                <c:pt idx="13">
                  <c:v>136.44999999999999</c:v>
                </c:pt>
                <c:pt idx="14">
                  <c:v>126.82</c:v>
                </c:pt>
                <c:pt idx="15">
                  <c:v>128.55000000000001</c:v>
                </c:pt>
                <c:pt idx="16">
                  <c:v>126.28</c:v>
                </c:pt>
                <c:pt idx="17">
                  <c:v>123.53</c:v>
                </c:pt>
                <c:pt idx="18">
                  <c:v>124.66</c:v>
                </c:pt>
                <c:pt idx="19">
                  <c:v>122.19</c:v>
                </c:pt>
                <c:pt idx="20">
                  <c:v>118.54</c:v>
                </c:pt>
                <c:pt idx="21">
                  <c:v>117.31</c:v>
                </c:pt>
                <c:pt idx="22">
                  <c:v>113.78</c:v>
                </c:pt>
                <c:pt idx="23">
                  <c:v>115.15</c:v>
                </c:pt>
                <c:pt idx="24">
                  <c:v>114.41</c:v>
                </c:pt>
                <c:pt idx="25">
                  <c:v>118.01</c:v>
                </c:pt>
                <c:pt idx="26">
                  <c:v>114.8</c:v>
                </c:pt>
                <c:pt idx="27">
                  <c:v>113</c:v>
                </c:pt>
                <c:pt idx="28">
                  <c:v>115.88</c:v>
                </c:pt>
                <c:pt idx="29">
                  <c:v>121.09</c:v>
                </c:pt>
                <c:pt idx="30">
                  <c:v>120.95</c:v>
                </c:pt>
                <c:pt idx="31">
                  <c:v>120.3</c:v>
                </c:pt>
                <c:pt idx="32">
                  <c:v>114.56</c:v>
                </c:pt>
                <c:pt idx="33">
                  <c:v>113.67</c:v>
                </c:pt>
                <c:pt idx="34">
                  <c:v>112.21</c:v>
                </c:pt>
                <c:pt idx="35">
                  <c:v>112.9</c:v>
                </c:pt>
                <c:pt idx="36">
                  <c:v>112.53</c:v>
                </c:pt>
                <c:pt idx="37">
                  <c:v>106.9</c:v>
                </c:pt>
                <c:pt idx="38">
                  <c:v>113.79</c:v>
                </c:pt>
                <c:pt idx="39">
                  <c:v>116.36</c:v>
                </c:pt>
                <c:pt idx="40">
                  <c:v>115.07</c:v>
                </c:pt>
                <c:pt idx="41">
                  <c:v>115.25</c:v>
                </c:pt>
                <c:pt idx="42">
                  <c:v>119.32</c:v>
                </c:pt>
                <c:pt idx="43">
                  <c:v>119.82</c:v>
                </c:pt>
                <c:pt idx="44">
                  <c:v>120.6</c:v>
                </c:pt>
                <c:pt idx="45">
                  <c:v>115.66</c:v>
                </c:pt>
                <c:pt idx="46">
                  <c:v>110.96</c:v>
                </c:pt>
                <c:pt idx="47">
                  <c:v>103.41</c:v>
                </c:pt>
                <c:pt idx="48">
                  <c:v>102.44</c:v>
                </c:pt>
                <c:pt idx="49">
                  <c:v>96.79</c:v>
                </c:pt>
                <c:pt idx="50">
                  <c:v>92.12</c:v>
                </c:pt>
                <c:pt idx="51">
                  <c:v>89.3</c:v>
                </c:pt>
                <c:pt idx="52">
                  <c:v>90.98</c:v>
                </c:pt>
                <c:pt idx="53">
                  <c:v>90.53</c:v>
                </c:pt>
                <c:pt idx="54">
                  <c:v>89.98</c:v>
                </c:pt>
                <c:pt idx="55">
                  <c:v>86.14</c:v>
                </c:pt>
                <c:pt idx="56">
                  <c:v>96.63</c:v>
                </c:pt>
                <c:pt idx="57">
                  <c:v>100.79</c:v>
                </c:pt>
                <c:pt idx="58">
                  <c:v>98.49</c:v>
                </c:pt>
                <c:pt idx="59">
                  <c:v>98.94</c:v>
                </c:pt>
                <c:pt idx="60">
                  <c:v>97.12</c:v>
                </c:pt>
                <c:pt idx="61">
                  <c:v>94.85</c:v>
                </c:pt>
                <c:pt idx="62">
                  <c:v>94.14</c:v>
                </c:pt>
                <c:pt idx="63">
                  <c:v>92.46</c:v>
                </c:pt>
                <c:pt idx="64">
                  <c:v>93.2</c:v>
                </c:pt>
                <c:pt idx="65">
                  <c:v>94.13</c:v>
                </c:pt>
                <c:pt idx="66">
                  <c:v>93.41</c:v>
                </c:pt>
                <c:pt idx="67">
                  <c:v>93.95</c:v>
                </c:pt>
                <c:pt idx="68">
                  <c:v>92.42</c:v>
                </c:pt>
                <c:pt idx="69">
                  <c:v>96.54</c:v>
                </c:pt>
                <c:pt idx="70">
                  <c:v>95.5</c:v>
                </c:pt>
                <c:pt idx="71">
                  <c:v>94.13</c:v>
                </c:pt>
                <c:pt idx="72">
                  <c:v>91.01</c:v>
                </c:pt>
                <c:pt idx="73">
                  <c:v>88.25</c:v>
                </c:pt>
                <c:pt idx="74">
                  <c:v>88.46</c:v>
                </c:pt>
                <c:pt idx="75">
                  <c:v>90.35</c:v>
                </c:pt>
                <c:pt idx="76">
                  <c:v>89.09</c:v>
                </c:pt>
                <c:pt idx="77">
                  <c:v>90.55</c:v>
                </c:pt>
                <c:pt idx="78">
                  <c:v>92.49</c:v>
                </c:pt>
                <c:pt idx="79">
                  <c:v>91.58</c:v>
                </c:pt>
                <c:pt idx="80">
                  <c:v>88.45</c:v>
                </c:pt>
                <c:pt idx="81">
                  <c:v>87.86</c:v>
                </c:pt>
                <c:pt idx="82">
                  <c:v>84.92</c:v>
                </c:pt>
                <c:pt idx="83">
                  <c:v>85.19</c:v>
                </c:pt>
                <c:pt idx="84">
                  <c:v>86.77</c:v>
                </c:pt>
                <c:pt idx="85">
                  <c:v>83.79</c:v>
                </c:pt>
                <c:pt idx="86">
                  <c:v>85.25</c:v>
                </c:pt>
                <c:pt idx="87">
                  <c:v>83.04</c:v>
                </c:pt>
                <c:pt idx="88">
                  <c:v>81.819999999999993</c:v>
                </c:pt>
                <c:pt idx="89">
                  <c:v>84.18</c:v>
                </c:pt>
                <c:pt idx="90">
                  <c:v>84</c:v>
                </c:pt>
                <c:pt idx="91">
                  <c:v>85.82</c:v>
                </c:pt>
                <c:pt idx="92">
                  <c:v>85.14</c:v>
                </c:pt>
                <c:pt idx="93">
                  <c:v>83.12</c:v>
                </c:pt>
                <c:pt idx="94">
                  <c:v>86.08</c:v>
                </c:pt>
                <c:pt idx="95">
                  <c:v>87.36</c:v>
                </c:pt>
                <c:pt idx="96">
                  <c:v>89.87</c:v>
                </c:pt>
                <c:pt idx="97">
                  <c:v>95.09</c:v>
                </c:pt>
                <c:pt idx="98">
                  <c:v>95.27</c:v>
                </c:pt>
                <c:pt idx="99">
                  <c:v>98.12</c:v>
                </c:pt>
                <c:pt idx="100">
                  <c:v>96.05</c:v>
                </c:pt>
                <c:pt idx="101">
                  <c:v>95.46</c:v>
                </c:pt>
                <c:pt idx="102">
                  <c:v>93.68</c:v>
                </c:pt>
                <c:pt idx="103">
                  <c:v>97.25</c:v>
                </c:pt>
                <c:pt idx="104">
                  <c:v>97.52</c:v>
                </c:pt>
                <c:pt idx="105">
                  <c:v>96.32</c:v>
                </c:pt>
                <c:pt idx="106">
                  <c:v>97.18</c:v>
                </c:pt>
                <c:pt idx="107">
                  <c:v>99.22</c:v>
                </c:pt>
                <c:pt idx="108">
                  <c:v>102.24</c:v>
                </c:pt>
                <c:pt idx="109">
                  <c:v>100.55</c:v>
                </c:pt>
                <c:pt idx="110">
                  <c:v>103.13</c:v>
                </c:pt>
                <c:pt idx="111">
                  <c:v>105.15</c:v>
                </c:pt>
                <c:pt idx="112">
                  <c:v>112.91</c:v>
                </c:pt>
                <c:pt idx="113">
                  <c:v>103.39</c:v>
                </c:pt>
                <c:pt idx="114">
                  <c:v>102.18</c:v>
                </c:pt>
                <c:pt idx="115">
                  <c:v>102.11</c:v>
                </c:pt>
                <c:pt idx="116">
                  <c:v>100.05</c:v>
                </c:pt>
                <c:pt idx="117">
                  <c:v>98.24</c:v>
                </c:pt>
                <c:pt idx="118">
                  <c:v>97.61</c:v>
                </c:pt>
                <c:pt idx="119">
                  <c:v>99.54</c:v>
                </c:pt>
                <c:pt idx="120">
                  <c:v>99.7</c:v>
                </c:pt>
                <c:pt idx="121">
                  <c:v>101.16</c:v>
                </c:pt>
                <c:pt idx="122">
                  <c:v>98.15</c:v>
                </c:pt>
                <c:pt idx="123">
                  <c:v>97.2</c:v>
                </c:pt>
                <c:pt idx="124">
                  <c:v>94.58</c:v>
                </c:pt>
                <c:pt idx="125">
                  <c:v>95.79</c:v>
                </c:pt>
              </c:numCache>
            </c:numRef>
          </c:val>
          <c:smooth val="0"/>
          <c:extLst>
            <c:ext xmlns:c16="http://schemas.microsoft.com/office/drawing/2014/chart" uri="{C3380CC4-5D6E-409C-BE32-E72D297353CC}">
              <c16:uniqueId val="{00000000-07BA-4B75-9AA4-F96479FD6A5C}"/>
            </c:ext>
          </c:extLst>
        </c:ser>
        <c:dLbls>
          <c:showLegendKey val="0"/>
          <c:showVal val="0"/>
          <c:showCatName val="0"/>
          <c:showSerName val="0"/>
          <c:showPercent val="0"/>
          <c:showBubbleSize val="0"/>
        </c:dLbls>
        <c:marker val="1"/>
        <c:smooth val="0"/>
        <c:axId val="654248376"/>
        <c:axId val="654251256"/>
      </c:lineChart>
      <c:lineChart>
        <c:grouping val="standard"/>
        <c:varyColors val="0"/>
        <c:ser>
          <c:idx val="1"/>
          <c:order val="1"/>
          <c:tx>
            <c:strRef>
              <c:f>Charting!$F$4</c:f>
              <c:strCache>
                <c:ptCount val="1"/>
                <c:pt idx="0">
                  <c:v>MICROSOFT CORPORATION (XNAS:MSFT)</c:v>
                </c:pt>
              </c:strCache>
            </c:strRef>
          </c:tx>
          <c:spPr>
            <a:ln w="28575" cap="rnd">
              <a:solidFill>
                <a:schemeClr val="accent2"/>
              </a:solidFill>
              <a:round/>
            </a:ln>
            <a:effectLst/>
          </c:spPr>
          <c:marker>
            <c:symbol val="none"/>
          </c:marker>
          <c:cat>
            <c:numRef>
              <c:f>Charting!$B$8:$B$133</c:f>
              <c:numCache>
                <c:formatCode>m/d/yyyy</c:formatCode>
                <c:ptCount val="126"/>
                <c:pt idx="0">
                  <c:v>44796</c:v>
                </c:pt>
                <c:pt idx="1">
                  <c:v>44797</c:v>
                </c:pt>
                <c:pt idx="2">
                  <c:v>44798</c:v>
                </c:pt>
                <c:pt idx="3">
                  <c:v>44799</c:v>
                </c:pt>
                <c:pt idx="4">
                  <c:v>44802</c:v>
                </c:pt>
                <c:pt idx="5">
                  <c:v>44803</c:v>
                </c:pt>
                <c:pt idx="6">
                  <c:v>44804</c:v>
                </c:pt>
                <c:pt idx="7">
                  <c:v>44805</c:v>
                </c:pt>
                <c:pt idx="8">
                  <c:v>44806</c:v>
                </c:pt>
                <c:pt idx="9">
                  <c:v>44810</c:v>
                </c:pt>
                <c:pt idx="10">
                  <c:v>44811</c:v>
                </c:pt>
                <c:pt idx="11">
                  <c:v>44812</c:v>
                </c:pt>
                <c:pt idx="12">
                  <c:v>44813</c:v>
                </c:pt>
                <c:pt idx="13">
                  <c:v>44816</c:v>
                </c:pt>
                <c:pt idx="14">
                  <c:v>44817</c:v>
                </c:pt>
                <c:pt idx="15">
                  <c:v>44818</c:v>
                </c:pt>
                <c:pt idx="16">
                  <c:v>44819</c:v>
                </c:pt>
                <c:pt idx="17">
                  <c:v>44820</c:v>
                </c:pt>
                <c:pt idx="18">
                  <c:v>44823</c:v>
                </c:pt>
                <c:pt idx="19">
                  <c:v>44824</c:v>
                </c:pt>
                <c:pt idx="20">
                  <c:v>44825</c:v>
                </c:pt>
                <c:pt idx="21">
                  <c:v>44826</c:v>
                </c:pt>
                <c:pt idx="22">
                  <c:v>44827</c:v>
                </c:pt>
                <c:pt idx="23">
                  <c:v>44830</c:v>
                </c:pt>
                <c:pt idx="24">
                  <c:v>44831</c:v>
                </c:pt>
                <c:pt idx="25">
                  <c:v>44832</c:v>
                </c:pt>
                <c:pt idx="26">
                  <c:v>44833</c:v>
                </c:pt>
                <c:pt idx="27">
                  <c:v>44834</c:v>
                </c:pt>
                <c:pt idx="28">
                  <c:v>44837</c:v>
                </c:pt>
                <c:pt idx="29">
                  <c:v>44838</c:v>
                </c:pt>
                <c:pt idx="30">
                  <c:v>44839</c:v>
                </c:pt>
                <c:pt idx="31">
                  <c:v>44840</c:v>
                </c:pt>
                <c:pt idx="32">
                  <c:v>44841</c:v>
                </c:pt>
                <c:pt idx="33">
                  <c:v>44844</c:v>
                </c:pt>
                <c:pt idx="34">
                  <c:v>44845</c:v>
                </c:pt>
                <c:pt idx="35">
                  <c:v>44846</c:v>
                </c:pt>
                <c:pt idx="36">
                  <c:v>44847</c:v>
                </c:pt>
                <c:pt idx="37">
                  <c:v>44848</c:v>
                </c:pt>
                <c:pt idx="38">
                  <c:v>44851</c:v>
                </c:pt>
                <c:pt idx="39">
                  <c:v>44852</c:v>
                </c:pt>
                <c:pt idx="40">
                  <c:v>44853</c:v>
                </c:pt>
                <c:pt idx="41">
                  <c:v>44854</c:v>
                </c:pt>
                <c:pt idx="42">
                  <c:v>44855</c:v>
                </c:pt>
                <c:pt idx="43">
                  <c:v>44858</c:v>
                </c:pt>
                <c:pt idx="44">
                  <c:v>44859</c:v>
                </c:pt>
                <c:pt idx="45">
                  <c:v>44860</c:v>
                </c:pt>
                <c:pt idx="46">
                  <c:v>44861</c:v>
                </c:pt>
                <c:pt idx="47">
                  <c:v>44862</c:v>
                </c:pt>
                <c:pt idx="48">
                  <c:v>44865</c:v>
                </c:pt>
                <c:pt idx="49">
                  <c:v>44866</c:v>
                </c:pt>
                <c:pt idx="50">
                  <c:v>44867</c:v>
                </c:pt>
                <c:pt idx="51">
                  <c:v>44868</c:v>
                </c:pt>
                <c:pt idx="52">
                  <c:v>44869</c:v>
                </c:pt>
                <c:pt idx="53">
                  <c:v>44872</c:v>
                </c:pt>
                <c:pt idx="54">
                  <c:v>44873</c:v>
                </c:pt>
                <c:pt idx="55">
                  <c:v>44874</c:v>
                </c:pt>
                <c:pt idx="56">
                  <c:v>44875</c:v>
                </c:pt>
                <c:pt idx="57">
                  <c:v>44876</c:v>
                </c:pt>
                <c:pt idx="58">
                  <c:v>44879</c:v>
                </c:pt>
                <c:pt idx="59">
                  <c:v>44880</c:v>
                </c:pt>
                <c:pt idx="60">
                  <c:v>44881</c:v>
                </c:pt>
                <c:pt idx="61">
                  <c:v>44882</c:v>
                </c:pt>
                <c:pt idx="62">
                  <c:v>44883</c:v>
                </c:pt>
                <c:pt idx="63">
                  <c:v>44886</c:v>
                </c:pt>
                <c:pt idx="64">
                  <c:v>44887</c:v>
                </c:pt>
                <c:pt idx="65">
                  <c:v>44888</c:v>
                </c:pt>
                <c:pt idx="66">
                  <c:v>44890</c:v>
                </c:pt>
                <c:pt idx="67">
                  <c:v>44893</c:v>
                </c:pt>
                <c:pt idx="68">
                  <c:v>44894</c:v>
                </c:pt>
                <c:pt idx="69">
                  <c:v>44895</c:v>
                </c:pt>
                <c:pt idx="70">
                  <c:v>44896</c:v>
                </c:pt>
                <c:pt idx="71">
                  <c:v>44897</c:v>
                </c:pt>
                <c:pt idx="72">
                  <c:v>44900</c:v>
                </c:pt>
                <c:pt idx="73">
                  <c:v>44901</c:v>
                </c:pt>
                <c:pt idx="74">
                  <c:v>44902</c:v>
                </c:pt>
                <c:pt idx="75">
                  <c:v>44903</c:v>
                </c:pt>
                <c:pt idx="76">
                  <c:v>44904</c:v>
                </c:pt>
                <c:pt idx="77">
                  <c:v>44907</c:v>
                </c:pt>
                <c:pt idx="78">
                  <c:v>44908</c:v>
                </c:pt>
                <c:pt idx="79">
                  <c:v>44909</c:v>
                </c:pt>
                <c:pt idx="80">
                  <c:v>44910</c:v>
                </c:pt>
                <c:pt idx="81">
                  <c:v>44911</c:v>
                </c:pt>
                <c:pt idx="82">
                  <c:v>44914</c:v>
                </c:pt>
                <c:pt idx="83">
                  <c:v>44915</c:v>
                </c:pt>
                <c:pt idx="84">
                  <c:v>44916</c:v>
                </c:pt>
                <c:pt idx="85">
                  <c:v>44917</c:v>
                </c:pt>
                <c:pt idx="86">
                  <c:v>44918</c:v>
                </c:pt>
                <c:pt idx="87">
                  <c:v>44922</c:v>
                </c:pt>
                <c:pt idx="88">
                  <c:v>44923</c:v>
                </c:pt>
                <c:pt idx="89">
                  <c:v>44924</c:v>
                </c:pt>
                <c:pt idx="90">
                  <c:v>44925</c:v>
                </c:pt>
                <c:pt idx="91">
                  <c:v>44929</c:v>
                </c:pt>
                <c:pt idx="92">
                  <c:v>44930</c:v>
                </c:pt>
                <c:pt idx="93">
                  <c:v>44931</c:v>
                </c:pt>
                <c:pt idx="94">
                  <c:v>44932</c:v>
                </c:pt>
                <c:pt idx="95">
                  <c:v>44935</c:v>
                </c:pt>
                <c:pt idx="96">
                  <c:v>44936</c:v>
                </c:pt>
                <c:pt idx="97">
                  <c:v>44937</c:v>
                </c:pt>
                <c:pt idx="98">
                  <c:v>44938</c:v>
                </c:pt>
                <c:pt idx="99">
                  <c:v>44939</c:v>
                </c:pt>
                <c:pt idx="100">
                  <c:v>44943</c:v>
                </c:pt>
                <c:pt idx="101">
                  <c:v>44944</c:v>
                </c:pt>
                <c:pt idx="102">
                  <c:v>44945</c:v>
                </c:pt>
                <c:pt idx="103">
                  <c:v>44946</c:v>
                </c:pt>
                <c:pt idx="104">
                  <c:v>44949</c:v>
                </c:pt>
                <c:pt idx="105">
                  <c:v>44950</c:v>
                </c:pt>
                <c:pt idx="106">
                  <c:v>44951</c:v>
                </c:pt>
                <c:pt idx="107">
                  <c:v>44952</c:v>
                </c:pt>
                <c:pt idx="108">
                  <c:v>44953</c:v>
                </c:pt>
                <c:pt idx="109">
                  <c:v>44956</c:v>
                </c:pt>
                <c:pt idx="110">
                  <c:v>44957</c:v>
                </c:pt>
                <c:pt idx="111">
                  <c:v>44958</c:v>
                </c:pt>
                <c:pt idx="112">
                  <c:v>44959</c:v>
                </c:pt>
                <c:pt idx="113">
                  <c:v>44960</c:v>
                </c:pt>
                <c:pt idx="114">
                  <c:v>44963</c:v>
                </c:pt>
                <c:pt idx="115">
                  <c:v>44964</c:v>
                </c:pt>
                <c:pt idx="116">
                  <c:v>44965</c:v>
                </c:pt>
                <c:pt idx="117">
                  <c:v>44966</c:v>
                </c:pt>
                <c:pt idx="118">
                  <c:v>44967</c:v>
                </c:pt>
                <c:pt idx="119">
                  <c:v>44970</c:v>
                </c:pt>
                <c:pt idx="120">
                  <c:v>44971</c:v>
                </c:pt>
                <c:pt idx="121">
                  <c:v>44972</c:v>
                </c:pt>
                <c:pt idx="122">
                  <c:v>44973</c:v>
                </c:pt>
                <c:pt idx="123">
                  <c:v>44974</c:v>
                </c:pt>
                <c:pt idx="124">
                  <c:v>44978</c:v>
                </c:pt>
                <c:pt idx="125">
                  <c:v>44979</c:v>
                </c:pt>
              </c:numCache>
            </c:numRef>
          </c:cat>
          <c:val>
            <c:numRef>
              <c:f>Charting!$F$8:$F$133</c:f>
              <c:numCache>
                <c:formatCode>[$$-C09]#\ ##0.00;\-[$$-C09]#\ ##0.00</c:formatCode>
                <c:ptCount val="126"/>
                <c:pt idx="0">
                  <c:v>276.44</c:v>
                </c:pt>
                <c:pt idx="1">
                  <c:v>275.79000000000002</c:v>
                </c:pt>
                <c:pt idx="2">
                  <c:v>278.85000000000002</c:v>
                </c:pt>
                <c:pt idx="3">
                  <c:v>268.08999999999997</c:v>
                </c:pt>
                <c:pt idx="4">
                  <c:v>265.23</c:v>
                </c:pt>
                <c:pt idx="5">
                  <c:v>262.97000000000003</c:v>
                </c:pt>
                <c:pt idx="6">
                  <c:v>261.47000000000003</c:v>
                </c:pt>
                <c:pt idx="7">
                  <c:v>260.39999999999998</c:v>
                </c:pt>
                <c:pt idx="8">
                  <c:v>256.06</c:v>
                </c:pt>
                <c:pt idx="9">
                  <c:v>253.25</c:v>
                </c:pt>
                <c:pt idx="10">
                  <c:v>258.08999999999997</c:v>
                </c:pt>
                <c:pt idx="11">
                  <c:v>258.52</c:v>
                </c:pt>
                <c:pt idx="12">
                  <c:v>264.45999999999998</c:v>
                </c:pt>
                <c:pt idx="13">
                  <c:v>266.64999999999998</c:v>
                </c:pt>
                <c:pt idx="14">
                  <c:v>251.99</c:v>
                </c:pt>
                <c:pt idx="15">
                  <c:v>252.22</c:v>
                </c:pt>
                <c:pt idx="16">
                  <c:v>245.38</c:v>
                </c:pt>
                <c:pt idx="17">
                  <c:v>244.74</c:v>
                </c:pt>
                <c:pt idx="18">
                  <c:v>244.52</c:v>
                </c:pt>
                <c:pt idx="19">
                  <c:v>242.45</c:v>
                </c:pt>
                <c:pt idx="20">
                  <c:v>238.95</c:v>
                </c:pt>
                <c:pt idx="21">
                  <c:v>240.98</c:v>
                </c:pt>
                <c:pt idx="22">
                  <c:v>237.92</c:v>
                </c:pt>
                <c:pt idx="23">
                  <c:v>237.45</c:v>
                </c:pt>
                <c:pt idx="24">
                  <c:v>236.41</c:v>
                </c:pt>
                <c:pt idx="25">
                  <c:v>241.07</c:v>
                </c:pt>
                <c:pt idx="26">
                  <c:v>237.5</c:v>
                </c:pt>
                <c:pt idx="27">
                  <c:v>232.9</c:v>
                </c:pt>
                <c:pt idx="28">
                  <c:v>240.74</c:v>
                </c:pt>
                <c:pt idx="29">
                  <c:v>248.88</c:v>
                </c:pt>
                <c:pt idx="30">
                  <c:v>249.2</c:v>
                </c:pt>
                <c:pt idx="31">
                  <c:v>246.79</c:v>
                </c:pt>
                <c:pt idx="32">
                  <c:v>234.24</c:v>
                </c:pt>
                <c:pt idx="33">
                  <c:v>229.25</c:v>
                </c:pt>
                <c:pt idx="34">
                  <c:v>225.41</c:v>
                </c:pt>
                <c:pt idx="35">
                  <c:v>225.75</c:v>
                </c:pt>
                <c:pt idx="36">
                  <c:v>234.24</c:v>
                </c:pt>
                <c:pt idx="37">
                  <c:v>228.56</c:v>
                </c:pt>
                <c:pt idx="38">
                  <c:v>237.53</c:v>
                </c:pt>
                <c:pt idx="39">
                  <c:v>238.5</c:v>
                </c:pt>
                <c:pt idx="40">
                  <c:v>236.48</c:v>
                </c:pt>
                <c:pt idx="41">
                  <c:v>236.15</c:v>
                </c:pt>
                <c:pt idx="42">
                  <c:v>242.12</c:v>
                </c:pt>
                <c:pt idx="43">
                  <c:v>247.25</c:v>
                </c:pt>
                <c:pt idx="44">
                  <c:v>250.66</c:v>
                </c:pt>
                <c:pt idx="45">
                  <c:v>231.32</c:v>
                </c:pt>
                <c:pt idx="46">
                  <c:v>226.75</c:v>
                </c:pt>
                <c:pt idx="47">
                  <c:v>235.87</c:v>
                </c:pt>
                <c:pt idx="48">
                  <c:v>232.13</c:v>
                </c:pt>
                <c:pt idx="49">
                  <c:v>228.17</c:v>
                </c:pt>
                <c:pt idx="50">
                  <c:v>220.1</c:v>
                </c:pt>
                <c:pt idx="51">
                  <c:v>214.25</c:v>
                </c:pt>
                <c:pt idx="52">
                  <c:v>221.39</c:v>
                </c:pt>
                <c:pt idx="53">
                  <c:v>227.87</c:v>
                </c:pt>
                <c:pt idx="54">
                  <c:v>228.87</c:v>
                </c:pt>
                <c:pt idx="55">
                  <c:v>224.51</c:v>
                </c:pt>
                <c:pt idx="56">
                  <c:v>242.98</c:v>
                </c:pt>
                <c:pt idx="57">
                  <c:v>247.11</c:v>
                </c:pt>
                <c:pt idx="58">
                  <c:v>241.55</c:v>
                </c:pt>
                <c:pt idx="59">
                  <c:v>241.97</c:v>
                </c:pt>
                <c:pt idx="60">
                  <c:v>241.73</c:v>
                </c:pt>
                <c:pt idx="61">
                  <c:v>241.68</c:v>
                </c:pt>
                <c:pt idx="62">
                  <c:v>241.22</c:v>
                </c:pt>
                <c:pt idx="63">
                  <c:v>242.05</c:v>
                </c:pt>
                <c:pt idx="64">
                  <c:v>245.03</c:v>
                </c:pt>
                <c:pt idx="65">
                  <c:v>247.58</c:v>
                </c:pt>
                <c:pt idx="66">
                  <c:v>247.49</c:v>
                </c:pt>
                <c:pt idx="67">
                  <c:v>241.76</c:v>
                </c:pt>
                <c:pt idx="68">
                  <c:v>240.33</c:v>
                </c:pt>
                <c:pt idx="69">
                  <c:v>255.14</c:v>
                </c:pt>
                <c:pt idx="70">
                  <c:v>254.69</c:v>
                </c:pt>
                <c:pt idx="71">
                  <c:v>255.02</c:v>
                </c:pt>
                <c:pt idx="72">
                  <c:v>250.2</c:v>
                </c:pt>
                <c:pt idx="73">
                  <c:v>245.12</c:v>
                </c:pt>
                <c:pt idx="74">
                  <c:v>244.37</c:v>
                </c:pt>
                <c:pt idx="75">
                  <c:v>247.4</c:v>
                </c:pt>
                <c:pt idx="76">
                  <c:v>245.42</c:v>
                </c:pt>
                <c:pt idx="77">
                  <c:v>252.51</c:v>
                </c:pt>
                <c:pt idx="78">
                  <c:v>256.92</c:v>
                </c:pt>
                <c:pt idx="79">
                  <c:v>257.22000000000003</c:v>
                </c:pt>
                <c:pt idx="80">
                  <c:v>249.01</c:v>
                </c:pt>
                <c:pt idx="81">
                  <c:v>244.69</c:v>
                </c:pt>
                <c:pt idx="82">
                  <c:v>240.45</c:v>
                </c:pt>
                <c:pt idx="83">
                  <c:v>241.8</c:v>
                </c:pt>
                <c:pt idx="84">
                  <c:v>244.43</c:v>
                </c:pt>
                <c:pt idx="85">
                  <c:v>238.19</c:v>
                </c:pt>
                <c:pt idx="86">
                  <c:v>238.73</c:v>
                </c:pt>
                <c:pt idx="87">
                  <c:v>236.96</c:v>
                </c:pt>
                <c:pt idx="88">
                  <c:v>234.53</c:v>
                </c:pt>
                <c:pt idx="89">
                  <c:v>241.01</c:v>
                </c:pt>
                <c:pt idx="90">
                  <c:v>239.82</c:v>
                </c:pt>
                <c:pt idx="91">
                  <c:v>239.58</c:v>
                </c:pt>
                <c:pt idx="92">
                  <c:v>229.1</c:v>
                </c:pt>
                <c:pt idx="93">
                  <c:v>222.31</c:v>
                </c:pt>
                <c:pt idx="94">
                  <c:v>224.93</c:v>
                </c:pt>
                <c:pt idx="95">
                  <c:v>227.12</c:v>
                </c:pt>
                <c:pt idx="96">
                  <c:v>228.85</c:v>
                </c:pt>
                <c:pt idx="97">
                  <c:v>235.77</c:v>
                </c:pt>
                <c:pt idx="98">
                  <c:v>238.51</c:v>
                </c:pt>
                <c:pt idx="99">
                  <c:v>239.23</c:v>
                </c:pt>
                <c:pt idx="100">
                  <c:v>240.35</c:v>
                </c:pt>
                <c:pt idx="101">
                  <c:v>235.81</c:v>
                </c:pt>
                <c:pt idx="102">
                  <c:v>231.93</c:v>
                </c:pt>
                <c:pt idx="103">
                  <c:v>240.22</c:v>
                </c:pt>
                <c:pt idx="104">
                  <c:v>242.58</c:v>
                </c:pt>
                <c:pt idx="105">
                  <c:v>242.04</c:v>
                </c:pt>
                <c:pt idx="106">
                  <c:v>240.61</c:v>
                </c:pt>
                <c:pt idx="107">
                  <c:v>248</c:v>
                </c:pt>
                <c:pt idx="108">
                  <c:v>248.16</c:v>
                </c:pt>
                <c:pt idx="109">
                  <c:v>242.71</c:v>
                </c:pt>
                <c:pt idx="110">
                  <c:v>247.81</c:v>
                </c:pt>
                <c:pt idx="111">
                  <c:v>252.75</c:v>
                </c:pt>
                <c:pt idx="112">
                  <c:v>264.60000000000002</c:v>
                </c:pt>
                <c:pt idx="113">
                  <c:v>258.35000000000002</c:v>
                </c:pt>
                <c:pt idx="114">
                  <c:v>256.77</c:v>
                </c:pt>
                <c:pt idx="115">
                  <c:v>267.56</c:v>
                </c:pt>
                <c:pt idx="116">
                  <c:v>266.73</c:v>
                </c:pt>
                <c:pt idx="117">
                  <c:v>263.62</c:v>
                </c:pt>
                <c:pt idx="118">
                  <c:v>263.10000000000002</c:v>
                </c:pt>
                <c:pt idx="119">
                  <c:v>271.32</c:v>
                </c:pt>
                <c:pt idx="120">
                  <c:v>272.17</c:v>
                </c:pt>
                <c:pt idx="121">
                  <c:v>269.32</c:v>
                </c:pt>
                <c:pt idx="122">
                  <c:v>262.14999999999998</c:v>
                </c:pt>
                <c:pt idx="123">
                  <c:v>258.06</c:v>
                </c:pt>
                <c:pt idx="124">
                  <c:v>252.67</c:v>
                </c:pt>
                <c:pt idx="125">
                  <c:v>251.51</c:v>
                </c:pt>
              </c:numCache>
            </c:numRef>
          </c:val>
          <c:smooth val="0"/>
          <c:extLst>
            <c:ext xmlns:c16="http://schemas.microsoft.com/office/drawing/2014/chart" uri="{C3380CC4-5D6E-409C-BE32-E72D297353CC}">
              <c16:uniqueId val="{00000001-07BA-4B75-9AA4-F96479FD6A5C}"/>
            </c:ext>
          </c:extLst>
        </c:ser>
        <c:dLbls>
          <c:showLegendKey val="0"/>
          <c:showVal val="0"/>
          <c:showCatName val="0"/>
          <c:showSerName val="0"/>
          <c:showPercent val="0"/>
          <c:showBubbleSize val="0"/>
        </c:dLbls>
        <c:marker val="1"/>
        <c:smooth val="0"/>
        <c:axId val="667951288"/>
        <c:axId val="521053816"/>
      </c:lineChart>
      <c:dateAx>
        <c:axId val="6542483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251256"/>
        <c:crosses val="autoZero"/>
        <c:auto val="1"/>
        <c:lblOffset val="100"/>
        <c:baseTimeUnit val="days"/>
      </c:dateAx>
      <c:valAx>
        <c:axId val="654251256"/>
        <c:scaling>
          <c:orientation val="minMax"/>
        </c:scaling>
        <c:delete val="0"/>
        <c:axPos val="l"/>
        <c:majorGridlines>
          <c:spPr>
            <a:ln w="9525" cap="flat" cmpd="sng" algn="ctr">
              <a:solidFill>
                <a:schemeClr val="tx1">
                  <a:lumMod val="15000"/>
                  <a:lumOff val="85000"/>
                </a:schemeClr>
              </a:solidFill>
              <a:round/>
            </a:ln>
            <a:effectLst/>
          </c:spPr>
        </c:majorGridlines>
        <c:numFmt formatCode="[$$-C09]#\ ##0.00;\-[$$-C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248376"/>
        <c:crosses val="autoZero"/>
        <c:crossBetween val="between"/>
      </c:valAx>
      <c:valAx>
        <c:axId val="521053816"/>
        <c:scaling>
          <c:orientation val="minMax"/>
        </c:scaling>
        <c:delete val="0"/>
        <c:axPos val="r"/>
        <c:numFmt formatCode="[$$-C09]#\ ##0.00;\-[$$-C09]#\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951288"/>
        <c:crosses val="max"/>
        <c:crossBetween val="between"/>
      </c:valAx>
      <c:dateAx>
        <c:axId val="667951288"/>
        <c:scaling>
          <c:orientation val="minMax"/>
        </c:scaling>
        <c:delete val="1"/>
        <c:axPos val="b"/>
        <c:numFmt formatCode="m/d/yyyy" sourceLinked="1"/>
        <c:majorTickMark val="out"/>
        <c:minorTickMark val="none"/>
        <c:tickLblPos val="nextTo"/>
        <c:crossAx val="521053816"/>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317500</xdr:colOff>
      <xdr:row>10</xdr:row>
      <xdr:rowOff>137582</xdr:rowOff>
    </xdr:from>
    <xdr:to>
      <xdr:col>2</xdr:col>
      <xdr:colOff>592667</xdr:colOff>
      <xdr:row>35</xdr:row>
      <xdr:rowOff>42332</xdr:rowOff>
    </xdr:to>
    <xdr:graphicFrame macro="">
      <xdr:nvGraphicFramePr>
        <xdr:cNvPr id="3" name="Chart 2">
          <a:extLst>
            <a:ext uri="{FF2B5EF4-FFF2-40B4-BE49-F238E27FC236}">
              <a16:creationId xmlns:a16="http://schemas.microsoft.com/office/drawing/2014/main" id="{956A695C-D34D-3253-8C80-08D44B9061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2698750</xdr:colOff>
      <xdr:row>14</xdr:row>
      <xdr:rowOff>33337</xdr:rowOff>
    </xdr:from>
    <xdr:to>
      <xdr:col>7</xdr:col>
      <xdr:colOff>116417</xdr:colOff>
      <xdr:row>29</xdr:row>
      <xdr:rowOff>148166</xdr:rowOff>
    </xdr:to>
    <xdr:graphicFrame macro="">
      <xdr:nvGraphicFramePr>
        <xdr:cNvPr id="4" name="Chart 3">
          <a:extLst>
            <a:ext uri="{FF2B5EF4-FFF2-40B4-BE49-F238E27FC236}">
              <a16:creationId xmlns:a16="http://schemas.microsoft.com/office/drawing/2014/main" id="{A4288A8D-52A1-78B0-D5B7-1D35D4369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17</xdr:row>
      <xdr:rowOff>0</xdr:rowOff>
    </xdr:from>
    <xdr:to>
      <xdr:col>12</xdr:col>
      <xdr:colOff>654844</xdr:colOff>
      <xdr:row>30</xdr:row>
      <xdr:rowOff>130969</xdr:rowOff>
    </xdr:to>
    <xdr:graphicFrame macro="">
      <xdr:nvGraphicFramePr>
        <xdr:cNvPr id="5" name="Chart 4">
          <a:extLst>
            <a:ext uri="{FF2B5EF4-FFF2-40B4-BE49-F238E27FC236}">
              <a16:creationId xmlns:a16="http://schemas.microsoft.com/office/drawing/2014/main" id="{1A364B50-6166-4EE2-850F-6B27FCEF3C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47625</xdr:colOff>
      <xdr:row>35</xdr:row>
      <xdr:rowOff>15875</xdr:rowOff>
    </xdr:from>
    <xdr:to>
      <xdr:col>12</xdr:col>
      <xdr:colOff>698500</xdr:colOff>
      <xdr:row>50</xdr:row>
      <xdr:rowOff>80169</xdr:rowOff>
    </xdr:to>
    <xdr:graphicFrame macro="">
      <xdr:nvGraphicFramePr>
        <xdr:cNvPr id="6" name="Chart 5">
          <a:extLst>
            <a:ext uri="{FF2B5EF4-FFF2-40B4-BE49-F238E27FC236}">
              <a16:creationId xmlns:a16="http://schemas.microsoft.com/office/drawing/2014/main" id="{09639054-AA65-4D1D-B6BB-626B9DD86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295275</xdr:colOff>
      <xdr:row>0</xdr:row>
      <xdr:rowOff>104775</xdr:rowOff>
    </xdr:from>
    <xdr:to>
      <xdr:col>14</xdr:col>
      <xdr:colOff>142875</xdr:colOff>
      <xdr:row>16</xdr:row>
      <xdr:rowOff>57150</xdr:rowOff>
    </xdr:to>
    <xdr:graphicFrame macro="">
      <xdr:nvGraphicFramePr>
        <xdr:cNvPr id="3" name="Chart 2">
          <a:extLst>
            <a:ext uri="{FF2B5EF4-FFF2-40B4-BE49-F238E27FC236}">
              <a16:creationId xmlns:a16="http://schemas.microsoft.com/office/drawing/2014/main" id="{F7B3DB33-12C7-4809-88C7-4F158935A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285750</xdr:colOff>
      <xdr:row>16</xdr:row>
      <xdr:rowOff>128587</xdr:rowOff>
    </xdr:from>
    <xdr:to>
      <xdr:col>14</xdr:col>
      <xdr:colOff>133350</xdr:colOff>
      <xdr:row>31</xdr:row>
      <xdr:rowOff>157162</xdr:rowOff>
    </xdr:to>
    <xdr:graphicFrame macro="">
      <xdr:nvGraphicFramePr>
        <xdr:cNvPr id="5" name="Chart 4">
          <a:extLst>
            <a:ext uri="{FF2B5EF4-FFF2-40B4-BE49-F238E27FC236}">
              <a16:creationId xmlns:a16="http://schemas.microsoft.com/office/drawing/2014/main" id="{CB06E2F1-4F17-FAEB-35CA-887C6789B6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126">
    <v t="i">0</v>
    <v t="i">1</v>
    <v t="i">2</v>
    <v t="i">3</v>
    <v t="i">6</v>
    <v t="i">7</v>
    <v t="i">8</v>
    <v t="i">9</v>
    <v t="i">10</v>
    <v t="i">14</v>
    <v t="i">15</v>
    <v t="i">16</v>
    <v t="i">17</v>
    <v t="i">20</v>
    <v t="i">21</v>
    <v t="i">22</v>
    <v t="i">23</v>
    <v t="i">24</v>
    <v t="i">27</v>
    <v t="i">28</v>
    <v t="i">29</v>
    <v t="i">30</v>
    <v t="i">31</v>
    <v t="i">34</v>
    <v t="i">35</v>
    <v t="i">36</v>
    <v t="i">37</v>
    <v t="i">38</v>
    <v t="i">41</v>
    <v t="i">42</v>
    <v t="i">43</v>
    <v t="i">44</v>
    <v t="i">45</v>
    <v t="i">48</v>
    <v t="i">49</v>
    <v t="i">50</v>
    <v t="i">51</v>
    <v t="i">52</v>
    <v t="i">55</v>
    <v t="i">56</v>
    <v t="i">57</v>
    <v t="i">58</v>
    <v t="i">59</v>
    <v t="i">62</v>
    <v t="i">63</v>
    <v t="i">64</v>
    <v t="i">65</v>
    <v t="i">66</v>
    <v t="i">69</v>
    <v t="i">70</v>
    <v t="i">71</v>
    <v t="i">72</v>
    <v t="i">73</v>
    <v t="i">76</v>
    <v t="i">77</v>
    <v t="i">78</v>
    <v t="i">79</v>
    <v t="i">80</v>
    <v t="i">83</v>
    <v t="i">84</v>
    <v t="i">85</v>
    <v t="i">86</v>
    <v t="i">87</v>
    <v t="i">90</v>
    <v t="i">91</v>
    <v t="i">92</v>
    <v t="i">94</v>
    <v t="i">97</v>
    <v t="i">98</v>
    <v t="i">99</v>
    <v t="i">100</v>
    <v t="i">101</v>
    <v t="i">104</v>
    <v t="i">105</v>
    <v t="i">106</v>
    <v t="i">107</v>
    <v t="i">108</v>
    <v t="i">111</v>
    <v t="i">112</v>
    <v t="i">113</v>
    <v t="i">114</v>
    <v t="i">115</v>
    <v t="i">118</v>
    <v t="i">119</v>
    <v t="i">120</v>
    <v t="i">121</v>
    <v t="i">122</v>
    <v t="i">126</v>
    <v t="i">127</v>
    <v t="i">128</v>
    <v t="i">129</v>
    <v t="i">133</v>
    <v t="i">134</v>
    <v t="i">135</v>
    <v t="i">136</v>
    <v t="i">139</v>
    <v t="i">140</v>
    <v t="i">141</v>
    <v t="i">142</v>
    <v t="i">143</v>
    <v t="i">147</v>
    <v t="i">148</v>
    <v t="i">149</v>
    <v t="i">150</v>
    <v t="i">153</v>
    <v t="i">154</v>
    <v t="i">155</v>
    <v t="i">156</v>
    <v t="i">157</v>
    <v t="i">160</v>
    <v t="i">161</v>
    <v t="i">162</v>
    <v t="i">163</v>
    <v t="i">164</v>
    <v t="i">167</v>
    <v t="i">168</v>
    <v t="i">169</v>
    <v t="i">170</v>
    <v t="i">171</v>
    <v t="i">174</v>
    <v t="i">175</v>
    <v t="i">176</v>
    <v t="i">177</v>
    <v t="i">178</v>
    <v t="i">182</v>
    <v t="i">183</v>
  </a>
  <a r="1" c="126">
    <v>276.44</v>
    <v>275.79000000000002</v>
    <v>278.85000000000002</v>
    <v>268.08999999999997</v>
    <v>265.23</v>
    <v>262.97000000000003</v>
    <v>261.47000000000003</v>
    <v>260.39999999999998</v>
    <v>256.06</v>
    <v>253.25</v>
    <v>258.08999999999997</v>
    <v>258.52</v>
    <v>264.45999999999998</v>
    <v>266.64999999999998</v>
    <v>251.99</v>
    <v>252.22</v>
    <v>245.38</v>
    <v>244.74</v>
    <v>244.52</v>
    <v>242.45</v>
    <v>238.95</v>
    <v>240.98</v>
    <v>237.92</v>
    <v>237.45</v>
    <v>236.41</v>
    <v>241.07</v>
    <v>237.5</v>
    <v>232.9</v>
    <v>240.74</v>
    <v>248.88</v>
    <v>249.2</v>
    <v>246.79</v>
    <v>234.24</v>
    <v>229.25</v>
    <v>225.41</v>
    <v>225.75</v>
    <v>234.24</v>
    <v>228.56</v>
    <v>237.53</v>
    <v>238.5</v>
    <v>236.48</v>
    <v>236.15</v>
    <v>242.12</v>
    <v>247.25</v>
    <v>250.66</v>
    <v>231.32</v>
    <v>226.75</v>
    <v>235.87</v>
    <v>232.13</v>
    <v>228.17</v>
    <v>220.1</v>
    <v>214.25</v>
    <v>221.39</v>
    <v>227.87</v>
    <v>228.87</v>
    <v>224.51</v>
    <v>242.98</v>
    <v>247.11</v>
    <v>241.55</v>
    <v>241.97</v>
    <v>241.73</v>
    <v>241.68</v>
    <v>241.22</v>
    <v>242.05</v>
    <v>245.03</v>
    <v>247.58</v>
    <v>247.49</v>
    <v>241.76</v>
    <v>240.33</v>
    <v>255.14</v>
    <v>254.69</v>
    <v>255.02</v>
    <v>250.2</v>
    <v>245.12</v>
    <v>244.37</v>
    <v>247.4</v>
    <v>245.42</v>
    <v>252.51</v>
    <v>256.92</v>
    <v>257.22000000000003</v>
    <v>249.01</v>
    <v>244.69</v>
    <v>240.45</v>
    <v>241.8</v>
    <v>244.43</v>
    <v>238.19</v>
    <v>238.73</v>
    <v>236.96</v>
    <v>234.53</v>
    <v>241.01</v>
    <v>239.82</v>
    <v>239.58</v>
    <v>229.1</v>
    <v>222.31</v>
    <v>224.93</v>
    <v>227.12</v>
    <v>228.85</v>
    <v>235.77</v>
    <v>238.51</v>
    <v>239.23</v>
    <v>240.35</v>
    <v>235.81</v>
    <v>231.93</v>
    <v>240.22</v>
    <v>242.58</v>
    <v>242.04</v>
    <v>240.61</v>
    <v>248</v>
    <v>248.16</v>
    <v>242.71</v>
    <v>247.81</v>
    <v>252.75</v>
    <v>264.60000000000002</v>
    <v>258.35000000000002</v>
    <v>256.77</v>
    <v>267.56</v>
    <v>266.73</v>
    <v>263.62</v>
    <v>263.10000000000002</v>
    <v>271.32</v>
    <v>272.17</v>
    <v>269.32</v>
    <v>262.14999999999998</v>
    <v>258.06</v>
    <v>252.67</v>
    <v>251.51</v>
  </a>
  <a r="1" c="126">
    <v>133.62</v>
    <v>133.80000000000001</v>
    <v>137.28</v>
    <v>130.75</v>
    <v>129.79</v>
    <v>128.72999999999999</v>
    <v>126.77</v>
    <v>127.82</v>
    <v>127.51</v>
    <v>126.11</v>
    <v>129.47999999999999</v>
    <v>129.82</v>
    <v>133.27000000000001</v>
    <v>136.44999999999999</v>
    <v>126.82</v>
    <v>128.55000000000001</v>
    <v>126.28</v>
    <v>123.53</v>
    <v>124.66</v>
    <v>122.19</v>
    <v>118.54</v>
    <v>117.31</v>
    <v>113.78</v>
    <v>115.15</v>
    <v>114.41</v>
    <v>118.01</v>
    <v>114.8</v>
    <v>113</v>
    <v>115.88</v>
    <v>121.09</v>
    <v>120.95</v>
    <v>120.3</v>
    <v>114.56</v>
    <v>113.67</v>
    <v>112.21</v>
    <v>112.9</v>
    <v>112.53</v>
    <v>106.9</v>
    <v>113.79</v>
    <v>116.36</v>
    <v>115.07</v>
    <v>115.25</v>
    <v>119.32</v>
    <v>119.82</v>
    <v>120.6</v>
    <v>115.66</v>
    <v>110.96</v>
    <v>103.41</v>
    <v>102.44</v>
    <v>96.79</v>
    <v>92.12</v>
    <v>89.3</v>
    <v>90.98</v>
    <v>90.53</v>
    <v>89.98</v>
    <v>86.14</v>
    <v>96.63</v>
    <v>100.79</v>
    <v>98.49</v>
    <v>98.94</v>
    <v>97.12</v>
    <v>94.85</v>
    <v>94.14</v>
    <v>92.46</v>
    <v>93.2</v>
    <v>94.13</v>
    <v>93.41</v>
    <v>93.95</v>
    <v>92.42</v>
    <v>96.54</v>
    <v>95.5</v>
    <v>94.13</v>
    <v>91.01</v>
    <v>88.25</v>
    <v>88.46</v>
    <v>90.35</v>
    <v>89.09</v>
    <v>90.55</v>
    <v>92.49</v>
    <v>91.58</v>
    <v>88.45</v>
    <v>87.86</v>
    <v>84.92</v>
    <v>85.19</v>
    <v>86.77</v>
    <v>83.79</v>
    <v>85.25</v>
    <v>83.04</v>
    <v>81.819999999999993</v>
    <v>84.18</v>
    <v>84</v>
    <v>85.82</v>
    <v>85.14</v>
    <v>83.12</v>
    <v>86.08</v>
    <v>87.36</v>
    <v>89.87</v>
    <v>95.09</v>
    <v>95.27</v>
    <v>98.12</v>
    <v>96.05</v>
    <v>95.46</v>
    <v>93.68</v>
    <v>97.25</v>
    <v>97.52</v>
    <v>96.32</v>
    <v>97.18</v>
    <v>99.22</v>
    <v>102.24</v>
    <v>100.55</v>
    <v>103.13</v>
    <v>105.15</v>
    <v>112.91</v>
    <v>103.39</v>
    <v>102.18</v>
    <v>102.11</v>
    <v>100.05</v>
    <v>98.24</v>
    <v>97.61</v>
    <v>99.54</v>
    <v>99.7</v>
    <v>101.16</v>
    <v>98.15</v>
    <v>97.2</v>
    <v>94.58</v>
    <v>95.79</v>
  </a>
</arrayData>
</file>

<file path=xl/richData/rdrichvalue.xml><?xml version="1.0" encoding="utf-8"?>
<rvData xmlns="http://schemas.microsoft.com/office/spreadsheetml/2017/richdata" count="400">
  <rv s="0">
    <v>https://www.bing.com/financeapi/forcetrigger?t=a1mou2&amp;q=XNAS%3aAAPL&amp;form=skydnc</v>
    <v>Learn more on Bing</v>
  </rv>
  <rv s="1">
    <v>en-ZA</v>
    <v>a1mou2</v>
    <v>268435456</v>
    <v>1</v>
    <v>Powered by Refinitiv</v>
    <v>0</v>
    <v>APPLE INC. (XNAS:AAPL)</v>
    <v>2</v>
    <v>3</v>
    <v>Finance</v>
    <v>4</v>
    <v>179.61</v>
    <v>124.17</v>
    <v>1.2986</v>
    <v>0.43</v>
    <v>2.8960000000000001E-3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149.94999999999999</v>
    <v>Computers, Phones &amp; Household Electronics</v>
    <v>Stock</v>
    <v>44980.041621828124</v>
    <v>0</v>
    <v>147.16</v>
    <v>2356046574500</v>
    <v>APPLE INC.</v>
    <v>APPLE INC.</v>
    <v>148.87</v>
    <v>25.252099999999999</v>
    <v>148.47999999999999</v>
    <v>148.91</v>
    <v>15821950000</v>
    <v>AAPL</v>
    <v>APPLE INC. (XNAS:AAPL)</v>
    <v>34691</v>
    <v>71889711</v>
    <v>1977</v>
  </rv>
  <rv s="2">
    <v>1</v>
  </rv>
  <rv s="0">
    <v>https://www.bing.com/financeapi/forcetrigger?t=a24kar&amp;q=XNAS%3aTSLA&amp;form=skydnc</v>
    <v>Learn more on Bing</v>
  </rv>
  <rv s="1">
    <v>en-ZA</v>
    <v>a24kar</v>
    <v>268435456</v>
    <v>1</v>
    <v>Powered by Refinitiv</v>
    <v>0</v>
    <v>TESLA, INC. (XNAS:TSLA)</v>
    <v>2</v>
    <v>3</v>
    <v>Finance</v>
    <v>4</v>
    <v>384.28960000000001</v>
    <v>101.81</v>
    <v>2.0880999999999998</v>
    <v>3.49</v>
    <v>1.7683000000000001E-2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201.99</v>
    <v>Automobiles &amp; Auto Parts</v>
    <v>Stock</v>
    <v>44980.041665682809</v>
    <v>3</v>
    <v>191.78</v>
    <v>635541728580</v>
    <v>TESLA, INC.</v>
    <v>TESLA, INC.</v>
    <v>197.93</v>
    <v>55.4101</v>
    <v>197.37</v>
    <v>200.86</v>
    <v>3164103000</v>
    <v>TSLA</v>
    <v>TESLA, INC. (XNAS:TSLA)</v>
    <v>211867</v>
    <v>201852628</v>
    <v>2003</v>
  </rv>
  <rv s="2">
    <v>4</v>
  </rv>
  <rv s="0">
    <v>http://en.wikipedia.org/wiki/Public_domain</v>
    <v>Public domain</v>
  </rv>
  <rv s="0">
    <v>http://en.wikipedia.org/wiki/McDonald's</v>
    <v>Wikipedia</v>
  </rv>
  <rv s="3">
    <v>6</v>
    <v>7</v>
  </rv>
  <rv s="4">
    <v>10</v>
    <v>https://www.bing.com/th?id=AMMS_7d8255243964a8970376f8dd41121106&amp;qlt=95</v>
    <v>8</v>
    <v>0</v>
    <v>https://www.bing.com/images/search?form=xlimg&amp;q=mcdonald%27s</v>
    <v>Image of MCDONALD'S CORPORATION</v>
  </rv>
  <rv s="0">
    <v>https://www.bing.com/financeapi/forcetrigger?t=a1xdec&amp;q=XNYS%3aMCD&amp;form=skydnc</v>
    <v>Learn more on Bing</v>
  </rv>
  <rv s="5">
    <v>en-ZA</v>
    <v>a1xdec</v>
    <v>268435456</v>
    <v>1</v>
    <v>Powered by Refinitiv</v>
    <v>5</v>
    <v>MCDONALD'S CORPORATION (XNYS:MCD)</v>
    <v>7</v>
    <v>8</v>
    <v>Finance</v>
    <v>9</v>
    <v>281.67</v>
    <v>217.67500000000001</v>
    <v>0.62280000000000002</v>
    <v>0.09</v>
    <v>3.3509999999999996E-4</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270.48</v>
    <v>9</v>
    <v>Hotels &amp; Entertainment Services</v>
    <v>Stock</v>
    <v>44980.041325983591</v>
    <v>10</v>
    <v>267.66000000000003</v>
    <v>196758356496</v>
    <v>MCDONALD'S CORPORATION</v>
    <v>MCDONALD'S CORPORATION</v>
    <v>268.2</v>
    <v>32.195099999999996</v>
    <v>268.55</v>
    <v>268.64</v>
    <v>732423900</v>
    <v>MCD</v>
    <v>MCDONALD'S CORPORATION (XNYS:MCD)</v>
    <v>1</v>
    <v>2935230</v>
    <v>1964</v>
  </rv>
  <rv s="2">
    <v>11</v>
  </rv>
  <rv s="0">
    <v>https://www.bing.com/financeapi/forcetrigger?t=a1nhlh&amp;q=XNAS%3aAMZN&amp;form=skydnc</v>
    <v>Learn more on Bing</v>
  </rv>
  <rv s="1">
    <v>en-ZA</v>
    <v>a1nhlh</v>
    <v>268435456</v>
    <v>1</v>
    <v>Powered by Refinitiv</v>
    <v>0</v>
    <v>AMAZON.COM, INC. (XNAS:AMZN)</v>
    <v>2</v>
    <v>3</v>
    <v>Finance</v>
    <v>4</v>
    <v>170.83150000000001</v>
    <v>81.430000000000007</v>
    <v>1.2524</v>
    <v>1.21</v>
    <v>1.2793000000000001E-2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97.01</v>
    <v>Diversified Retail</v>
    <v>Stock</v>
    <v>44980.041626724218</v>
    <v>13</v>
    <v>94.8</v>
    <v>981585035400</v>
    <v>AMAZON.COM, INC.</v>
    <v>AMAZON.COM, INC.</v>
    <v>95.1</v>
    <v>97.036199999999994</v>
    <v>94.58</v>
    <v>95.79</v>
    <v>10247260000</v>
    <v>AMZN</v>
    <v>AMAZON.COM, INC. (XNAS:AMZN)</v>
    <v>26214</v>
    <v>77109351</v>
    <v>1996</v>
  </rv>
  <rv s="2">
    <v>14</v>
  </rv>
  <rv s="0">
    <v>https://en.wikipedia.org/wiki/Microsoft</v>
    <v>Wikipedia</v>
  </rv>
  <rv s="3">
    <v>6</v>
    <v>16</v>
  </rv>
  <rv s="4">
    <v>10</v>
    <v>https://www.bing.com/th?id=AMMS_e6e837c7bf3a77408619758b7447855a&amp;qlt=95</v>
    <v>17</v>
    <v>0</v>
    <v>https://www.bing.com/images/search?form=xlimg&amp;q=microsoft</v>
    <v>Image of MICROSOFT CORPORATION</v>
  </rv>
  <rv s="0">
    <v>https://www.bing.com/financeapi/forcetrigger?t=a1xzim&amp;q=XNAS%3aMSFT&amp;form=skydnc</v>
    <v>Learn more on Bing</v>
  </rv>
  <rv s="5">
    <v>en-ZA</v>
    <v>a1xzim</v>
    <v>268435456</v>
    <v>1</v>
    <v>Powered by Refinitiv</v>
    <v>5</v>
    <v>MICROSOFT CORPORATION (XNAS:MSFT)</v>
    <v>7</v>
    <v>8</v>
    <v>Finance</v>
    <v>4</v>
    <v>315.95</v>
    <v>213.43100000000001</v>
    <v>0.91449999999999998</v>
    <v>-1.1599999999999999</v>
    <v>-4.5910000000000005E-3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254.34</v>
    <v>18</v>
    <v>Software &amp; IT Services</v>
    <v>Stock</v>
    <v>44980.041611284374</v>
    <v>19</v>
    <v>250.34</v>
    <v>1872191144040</v>
    <v>MICROSOFT CORPORATION</v>
    <v>MICROSOFT CORPORATION</v>
    <v>254.09</v>
    <v>27.962499999999999</v>
    <v>252.67</v>
    <v>251.51</v>
    <v>7443804000</v>
    <v>MSFT</v>
    <v>MICROSOFT CORPORATION (XNAS:MSFT)</v>
    <v>58448</v>
    <v>34803537</v>
    <v>1993</v>
  </rv>
  <rv s="2">
    <v>20</v>
  </rv>
  <rv s="6">
    <fb>44796</fb>
    <v>11</v>
  </rv>
  <rv s="6">
    <fb>133.62</fb>
    <v>12</v>
  </rv>
  <rv s="6">
    <fb>276.44</fb>
    <v>12</v>
  </rv>
  <rv s="6">
    <fb>44797</fb>
    <v>11</v>
  </rv>
  <rv s="6">
    <fb>133.80000000000001</fb>
    <v>12</v>
  </rv>
  <rv s="6">
    <fb>275.79000000000002</fb>
    <v>12</v>
  </rv>
  <rv s="6">
    <fb>44798</fb>
    <v>11</v>
  </rv>
  <rv s="6">
    <fb>137.28</fb>
    <v>12</v>
  </rv>
  <rv s="6">
    <fb>278.85000000000002</fb>
    <v>12</v>
  </rv>
  <rv s="6">
    <fb>44799</fb>
    <v>11</v>
  </rv>
  <rv s="6">
    <fb>130.75</fb>
    <v>12</v>
  </rv>
  <rv s="6">
    <fb>268.08999999999997</fb>
    <v>12</v>
  </rv>
  <rv s="6">
    <fb>44802</fb>
    <v>11</v>
  </rv>
  <rv s="6">
    <fb>129.79</fb>
    <v>12</v>
  </rv>
  <rv s="6">
    <fb>265.23</fb>
    <v>12</v>
  </rv>
  <rv s="6">
    <fb>44803</fb>
    <v>11</v>
  </rv>
  <rv s="6">
    <fb>128.72999999999999</fb>
    <v>12</v>
  </rv>
  <rv s="6">
    <fb>262.97000000000003</fb>
    <v>12</v>
  </rv>
  <rv s="6">
    <fb>44804</fb>
    <v>11</v>
  </rv>
  <rv s="6">
    <fb>126.77</fb>
    <v>12</v>
  </rv>
  <rv s="6">
    <fb>261.47000000000003</fb>
    <v>12</v>
  </rv>
  <rv s="6">
    <fb>44805</fb>
    <v>11</v>
  </rv>
  <rv s="6">
    <fb>127.82</fb>
    <v>12</v>
  </rv>
  <rv s="6">
    <fb>260.39999999999998</fb>
    <v>12</v>
  </rv>
  <rv s="6">
    <fb>44806</fb>
    <v>11</v>
  </rv>
  <rv s="6">
    <fb>127.51</fb>
    <v>12</v>
  </rv>
  <rv s="6">
    <fb>256.06</fb>
    <v>12</v>
  </rv>
  <rv s="6">
    <fb>44810</fb>
    <v>11</v>
  </rv>
  <rv s="6">
    <fb>126.11</fb>
    <v>12</v>
  </rv>
  <rv s="6">
    <fb>253.25</fb>
    <v>12</v>
  </rv>
  <rv s="6">
    <fb>44811</fb>
    <v>11</v>
  </rv>
  <rv s="6">
    <fb>129.47999999999999</fb>
    <v>12</v>
  </rv>
  <rv s="6">
    <fb>258.08999999999997</fb>
    <v>12</v>
  </rv>
  <rv s="6">
    <fb>44812</fb>
    <v>11</v>
  </rv>
  <rv s="6">
    <fb>129.82</fb>
    <v>12</v>
  </rv>
  <rv s="6">
    <fb>258.52</fb>
    <v>12</v>
  </rv>
  <rv s="6">
    <fb>44813</fb>
    <v>11</v>
  </rv>
  <rv s="6">
    <fb>133.27000000000001</fb>
    <v>12</v>
  </rv>
  <rv s="6">
    <fb>264.45999999999998</fb>
    <v>12</v>
  </rv>
  <rv s="6">
    <fb>44816</fb>
    <v>11</v>
  </rv>
  <rv s="6">
    <fb>136.44999999999999</fb>
    <v>12</v>
  </rv>
  <rv s="6">
    <fb>266.64999999999998</fb>
    <v>12</v>
  </rv>
  <rv s="6">
    <fb>44817</fb>
    <v>11</v>
  </rv>
  <rv s="6">
    <fb>126.82</fb>
    <v>12</v>
  </rv>
  <rv s="6">
    <fb>251.99</fb>
    <v>12</v>
  </rv>
  <rv s="6">
    <fb>44818</fb>
    <v>11</v>
  </rv>
  <rv s="6">
    <fb>128.55000000000001</fb>
    <v>12</v>
  </rv>
  <rv s="6">
    <fb>252.22</fb>
    <v>12</v>
  </rv>
  <rv s="6">
    <fb>44819</fb>
    <v>11</v>
  </rv>
  <rv s="6">
    <fb>126.28</fb>
    <v>12</v>
  </rv>
  <rv s="6">
    <fb>245.38</fb>
    <v>12</v>
  </rv>
  <rv s="6">
    <fb>44820</fb>
    <v>11</v>
  </rv>
  <rv s="6">
    <fb>123.53</fb>
    <v>12</v>
  </rv>
  <rv s="6">
    <fb>244.74</fb>
    <v>12</v>
  </rv>
  <rv s="6">
    <fb>44823</fb>
    <v>11</v>
  </rv>
  <rv s="6">
    <fb>124.66</fb>
    <v>12</v>
  </rv>
  <rv s="6">
    <fb>244.52</fb>
    <v>12</v>
  </rv>
  <rv s="6">
    <fb>44824</fb>
    <v>11</v>
  </rv>
  <rv s="6">
    <fb>122.19</fb>
    <v>12</v>
  </rv>
  <rv s="6">
    <fb>242.45</fb>
    <v>12</v>
  </rv>
  <rv s="6">
    <fb>44825</fb>
    <v>11</v>
  </rv>
  <rv s="6">
    <fb>118.54</fb>
    <v>12</v>
  </rv>
  <rv s="6">
    <fb>238.95</fb>
    <v>12</v>
  </rv>
  <rv s="6">
    <fb>44826</fb>
    <v>11</v>
  </rv>
  <rv s="6">
    <fb>117.31</fb>
    <v>12</v>
  </rv>
  <rv s="6">
    <fb>240.98</fb>
    <v>12</v>
  </rv>
  <rv s="6">
    <fb>44827</fb>
    <v>11</v>
  </rv>
  <rv s="6">
    <fb>113.78</fb>
    <v>12</v>
  </rv>
  <rv s="6">
    <fb>237.92</fb>
    <v>12</v>
  </rv>
  <rv s="6">
    <fb>44830</fb>
    <v>11</v>
  </rv>
  <rv s="6">
    <fb>115.15</fb>
    <v>12</v>
  </rv>
  <rv s="6">
    <fb>237.45</fb>
    <v>12</v>
  </rv>
  <rv s="6">
    <fb>44831</fb>
    <v>11</v>
  </rv>
  <rv s="6">
    <fb>114.41</fb>
    <v>12</v>
  </rv>
  <rv s="6">
    <fb>236.41</fb>
    <v>12</v>
  </rv>
  <rv s="6">
    <fb>44832</fb>
    <v>11</v>
  </rv>
  <rv s="6">
    <fb>118.01</fb>
    <v>12</v>
  </rv>
  <rv s="6">
    <fb>241.07</fb>
    <v>12</v>
  </rv>
  <rv s="6">
    <fb>44833</fb>
    <v>11</v>
  </rv>
  <rv s="6">
    <fb>114.8</fb>
    <v>12</v>
  </rv>
  <rv s="6">
    <fb>237.5</fb>
    <v>12</v>
  </rv>
  <rv s="6">
    <fb>44834</fb>
    <v>11</v>
  </rv>
  <rv s="6">
    <fb>113</fb>
    <v>12</v>
  </rv>
  <rv s="6">
    <fb>232.9</fb>
    <v>12</v>
  </rv>
  <rv s="6">
    <fb>44837</fb>
    <v>11</v>
  </rv>
  <rv s="6">
    <fb>115.88</fb>
    <v>12</v>
  </rv>
  <rv s="6">
    <fb>240.74</fb>
    <v>12</v>
  </rv>
  <rv s="6">
    <fb>44838</fb>
    <v>11</v>
  </rv>
  <rv s="6">
    <fb>121.09</fb>
    <v>12</v>
  </rv>
  <rv s="6">
    <fb>248.88</fb>
    <v>12</v>
  </rv>
  <rv s="6">
    <fb>44839</fb>
    <v>11</v>
  </rv>
  <rv s="6">
    <fb>120.95</fb>
    <v>12</v>
  </rv>
  <rv s="6">
    <fb>249.2</fb>
    <v>12</v>
  </rv>
  <rv s="6">
    <fb>44840</fb>
    <v>11</v>
  </rv>
  <rv s="6">
    <fb>120.3</fb>
    <v>12</v>
  </rv>
  <rv s="6">
    <fb>246.79</fb>
    <v>12</v>
  </rv>
  <rv s="6">
    <fb>44841</fb>
    <v>11</v>
  </rv>
  <rv s="6">
    <fb>114.56</fb>
    <v>12</v>
  </rv>
  <rv s="6">
    <fb>234.24</fb>
    <v>12</v>
  </rv>
  <rv s="6">
    <fb>44844</fb>
    <v>11</v>
  </rv>
  <rv s="6">
    <fb>113.67</fb>
    <v>12</v>
  </rv>
  <rv s="6">
    <fb>229.25</fb>
    <v>12</v>
  </rv>
  <rv s="6">
    <fb>44845</fb>
    <v>11</v>
  </rv>
  <rv s="6">
    <fb>112.21</fb>
    <v>12</v>
  </rv>
  <rv s="6">
    <fb>225.41</fb>
    <v>12</v>
  </rv>
  <rv s="6">
    <fb>44846</fb>
    <v>11</v>
  </rv>
  <rv s="6">
    <fb>112.9</fb>
    <v>12</v>
  </rv>
  <rv s="6">
    <fb>225.75</fb>
    <v>12</v>
  </rv>
  <rv s="6">
    <fb>44847</fb>
    <v>11</v>
  </rv>
  <rv s="6">
    <fb>112.53</fb>
    <v>12</v>
  </rv>
  <rv s="6">
    <fb>44848</fb>
    <v>11</v>
  </rv>
  <rv s="6">
    <fb>106.9</fb>
    <v>12</v>
  </rv>
  <rv s="6">
    <fb>228.56</fb>
    <v>12</v>
  </rv>
  <rv s="6">
    <fb>44851</fb>
    <v>11</v>
  </rv>
  <rv s="6">
    <fb>113.79</fb>
    <v>12</v>
  </rv>
  <rv s="6">
    <fb>237.53</fb>
    <v>12</v>
  </rv>
  <rv s="6">
    <fb>44852</fb>
    <v>11</v>
  </rv>
  <rv s="6">
    <fb>116.36</fb>
    <v>12</v>
  </rv>
  <rv s="6">
    <fb>238.5</fb>
    <v>12</v>
  </rv>
  <rv s="6">
    <fb>44853</fb>
    <v>11</v>
  </rv>
  <rv s="6">
    <fb>115.07</fb>
    <v>12</v>
  </rv>
  <rv s="6">
    <fb>236.48</fb>
    <v>12</v>
  </rv>
  <rv s="6">
    <fb>44854</fb>
    <v>11</v>
  </rv>
  <rv s="6">
    <fb>115.25</fb>
    <v>12</v>
  </rv>
  <rv s="6">
    <fb>236.15</fb>
    <v>12</v>
  </rv>
  <rv s="6">
    <fb>44855</fb>
    <v>11</v>
  </rv>
  <rv s="6">
    <fb>119.32</fb>
    <v>12</v>
  </rv>
  <rv s="6">
    <fb>242.12</fb>
    <v>12</v>
  </rv>
  <rv s="6">
    <fb>44858</fb>
    <v>11</v>
  </rv>
  <rv s="6">
    <fb>119.82</fb>
    <v>12</v>
  </rv>
  <rv s="6">
    <fb>247.25</fb>
    <v>12</v>
  </rv>
  <rv s="6">
    <fb>44859</fb>
    <v>11</v>
  </rv>
  <rv s="6">
    <fb>120.6</fb>
    <v>12</v>
  </rv>
  <rv s="6">
    <fb>250.66</fb>
    <v>12</v>
  </rv>
  <rv s="6">
    <fb>44860</fb>
    <v>11</v>
  </rv>
  <rv s="6">
    <fb>115.66</fb>
    <v>12</v>
  </rv>
  <rv s="6">
    <fb>231.32</fb>
    <v>12</v>
  </rv>
  <rv s="6">
    <fb>44861</fb>
    <v>11</v>
  </rv>
  <rv s="6">
    <fb>110.96</fb>
    <v>12</v>
  </rv>
  <rv s="6">
    <fb>226.75</fb>
    <v>12</v>
  </rv>
  <rv s="6">
    <fb>44862</fb>
    <v>11</v>
  </rv>
  <rv s="6">
    <fb>103.41</fb>
    <v>12</v>
  </rv>
  <rv s="6">
    <fb>235.87</fb>
    <v>12</v>
  </rv>
  <rv s="6">
    <fb>44865</fb>
    <v>11</v>
  </rv>
  <rv s="6">
    <fb>102.44</fb>
    <v>12</v>
  </rv>
  <rv s="6">
    <fb>232.13</fb>
    <v>12</v>
  </rv>
  <rv s="6">
    <fb>44866</fb>
    <v>11</v>
  </rv>
  <rv s="6">
    <fb>96.79</fb>
    <v>12</v>
  </rv>
  <rv s="6">
    <fb>228.17</fb>
    <v>12</v>
  </rv>
  <rv s="6">
    <fb>44867</fb>
    <v>11</v>
  </rv>
  <rv s="6">
    <fb>92.12</fb>
    <v>12</v>
  </rv>
  <rv s="6">
    <fb>220.1</fb>
    <v>12</v>
  </rv>
  <rv s="6">
    <fb>44868</fb>
    <v>11</v>
  </rv>
  <rv s="6">
    <fb>89.3</fb>
    <v>12</v>
  </rv>
  <rv s="6">
    <fb>214.25</fb>
    <v>12</v>
  </rv>
  <rv s="6">
    <fb>44869</fb>
    <v>11</v>
  </rv>
  <rv s="6">
    <fb>90.98</fb>
    <v>12</v>
  </rv>
  <rv s="6">
    <fb>221.39</fb>
    <v>12</v>
  </rv>
  <rv s="6">
    <fb>44872</fb>
    <v>11</v>
  </rv>
  <rv s="6">
    <fb>90.53</fb>
    <v>12</v>
  </rv>
  <rv s="6">
    <fb>227.87</fb>
    <v>12</v>
  </rv>
  <rv s="6">
    <fb>44873</fb>
    <v>11</v>
  </rv>
  <rv s="6">
    <fb>89.98</fb>
    <v>12</v>
  </rv>
  <rv s="6">
    <fb>228.87</fb>
    <v>12</v>
  </rv>
  <rv s="6">
    <fb>44874</fb>
    <v>11</v>
  </rv>
  <rv s="6">
    <fb>86.14</fb>
    <v>12</v>
  </rv>
  <rv s="6">
    <fb>224.51</fb>
    <v>12</v>
  </rv>
  <rv s="6">
    <fb>44875</fb>
    <v>11</v>
  </rv>
  <rv s="6">
    <fb>96.63</fb>
    <v>12</v>
  </rv>
  <rv s="6">
    <fb>242.98</fb>
    <v>12</v>
  </rv>
  <rv s="6">
    <fb>44876</fb>
    <v>11</v>
  </rv>
  <rv s="6">
    <fb>100.79</fb>
    <v>12</v>
  </rv>
  <rv s="6">
    <fb>247.11</fb>
    <v>12</v>
  </rv>
  <rv s="6">
    <fb>44879</fb>
    <v>11</v>
  </rv>
  <rv s="6">
    <fb>98.49</fb>
    <v>12</v>
  </rv>
  <rv s="6">
    <fb>241.55</fb>
    <v>12</v>
  </rv>
  <rv s="6">
    <fb>44880</fb>
    <v>11</v>
  </rv>
  <rv s="6">
    <fb>98.94</fb>
    <v>12</v>
  </rv>
  <rv s="6">
    <fb>241.97</fb>
    <v>12</v>
  </rv>
  <rv s="6">
    <fb>44881</fb>
    <v>11</v>
  </rv>
  <rv s="6">
    <fb>97.12</fb>
    <v>12</v>
  </rv>
  <rv s="6">
    <fb>241.73</fb>
    <v>12</v>
  </rv>
  <rv s="6">
    <fb>44882</fb>
    <v>11</v>
  </rv>
  <rv s="6">
    <fb>94.85</fb>
    <v>12</v>
  </rv>
  <rv s="6">
    <fb>241.68</fb>
    <v>12</v>
  </rv>
  <rv s="6">
    <fb>44883</fb>
    <v>11</v>
  </rv>
  <rv s="6">
    <fb>94.14</fb>
    <v>12</v>
  </rv>
  <rv s="6">
    <fb>241.22</fb>
    <v>12</v>
  </rv>
  <rv s="6">
    <fb>44886</fb>
    <v>11</v>
  </rv>
  <rv s="6">
    <fb>92.46</fb>
    <v>12</v>
  </rv>
  <rv s="6">
    <fb>242.05</fb>
    <v>12</v>
  </rv>
  <rv s="6">
    <fb>44887</fb>
    <v>11</v>
  </rv>
  <rv s="6">
    <fb>93.2</fb>
    <v>12</v>
  </rv>
  <rv s="6">
    <fb>245.03</fb>
    <v>12</v>
  </rv>
  <rv s="6">
    <fb>44888</fb>
    <v>11</v>
  </rv>
  <rv s="6">
    <fb>94.13</fb>
    <v>12</v>
  </rv>
  <rv s="6">
    <fb>247.58</fb>
    <v>12</v>
  </rv>
  <rv s="6">
    <fb>44890</fb>
    <v>11</v>
  </rv>
  <rv s="6">
    <fb>93.41</fb>
    <v>12</v>
  </rv>
  <rv s="6">
    <fb>247.49</fb>
    <v>12</v>
  </rv>
  <rv s="6">
    <fb>44893</fb>
    <v>11</v>
  </rv>
  <rv s="6">
    <fb>93.95</fb>
    <v>12</v>
  </rv>
  <rv s="6">
    <fb>241.76</fb>
    <v>12</v>
  </rv>
  <rv s="6">
    <fb>44894</fb>
    <v>11</v>
  </rv>
  <rv s="6">
    <fb>92.42</fb>
    <v>12</v>
  </rv>
  <rv s="6">
    <fb>240.33</fb>
    <v>12</v>
  </rv>
  <rv s="6">
    <fb>44895</fb>
    <v>11</v>
  </rv>
  <rv s="6">
    <fb>96.54</fb>
    <v>12</v>
  </rv>
  <rv s="6">
    <fb>255.14</fb>
    <v>12</v>
  </rv>
  <rv s="6">
    <fb>44896</fb>
    <v>11</v>
  </rv>
  <rv s="6">
    <fb>95.5</fb>
    <v>12</v>
  </rv>
  <rv s="6">
    <fb>254.69</fb>
    <v>12</v>
  </rv>
  <rv s="6">
    <fb>44897</fb>
    <v>11</v>
  </rv>
  <rv s="6">
    <fb>255.02</fb>
    <v>12</v>
  </rv>
  <rv s="6">
    <fb>44900</fb>
    <v>11</v>
  </rv>
  <rv s="6">
    <fb>91.01</fb>
    <v>12</v>
  </rv>
  <rv s="6">
    <fb>250.2</fb>
    <v>12</v>
  </rv>
  <rv s="6">
    <fb>44901</fb>
    <v>11</v>
  </rv>
  <rv s="6">
    <fb>88.25</fb>
    <v>12</v>
  </rv>
  <rv s="6">
    <fb>245.12</fb>
    <v>12</v>
  </rv>
  <rv s="6">
    <fb>44902</fb>
    <v>11</v>
  </rv>
  <rv s="6">
    <fb>88.46</fb>
    <v>12</v>
  </rv>
  <rv s="6">
    <fb>244.37</fb>
    <v>12</v>
  </rv>
  <rv s="6">
    <fb>44903</fb>
    <v>11</v>
  </rv>
  <rv s="6">
    <fb>90.35</fb>
    <v>12</v>
  </rv>
  <rv s="6">
    <fb>247.4</fb>
    <v>12</v>
  </rv>
  <rv s="6">
    <fb>44904</fb>
    <v>11</v>
  </rv>
  <rv s="6">
    <fb>89.09</fb>
    <v>12</v>
  </rv>
  <rv s="6">
    <fb>245.42</fb>
    <v>12</v>
  </rv>
  <rv s="6">
    <fb>44907</fb>
    <v>11</v>
  </rv>
  <rv s="6">
    <fb>90.55</fb>
    <v>12</v>
  </rv>
  <rv s="6">
    <fb>252.51</fb>
    <v>12</v>
  </rv>
  <rv s="6">
    <fb>44908</fb>
    <v>11</v>
  </rv>
  <rv s="6">
    <fb>92.49</fb>
    <v>12</v>
  </rv>
  <rv s="6">
    <fb>256.92</fb>
    <v>12</v>
  </rv>
  <rv s="6">
    <fb>44909</fb>
    <v>11</v>
  </rv>
  <rv s="6">
    <fb>91.58</fb>
    <v>12</v>
  </rv>
  <rv s="6">
    <fb>257.22000000000003</fb>
    <v>12</v>
  </rv>
  <rv s="6">
    <fb>44910</fb>
    <v>11</v>
  </rv>
  <rv s="6">
    <fb>88.45</fb>
    <v>12</v>
  </rv>
  <rv s="6">
    <fb>249.01</fb>
    <v>12</v>
  </rv>
  <rv s="6">
    <fb>44911</fb>
    <v>11</v>
  </rv>
  <rv s="6">
    <fb>87.86</fb>
    <v>12</v>
  </rv>
  <rv s="6">
    <fb>244.69</fb>
    <v>12</v>
  </rv>
  <rv s="6">
    <fb>44914</fb>
    <v>11</v>
  </rv>
  <rv s="6">
    <fb>84.92</fb>
    <v>12</v>
  </rv>
  <rv s="6">
    <fb>240.45</fb>
    <v>12</v>
  </rv>
  <rv s="6">
    <fb>44915</fb>
    <v>11</v>
  </rv>
  <rv s="6">
    <fb>85.19</fb>
    <v>12</v>
  </rv>
  <rv s="6">
    <fb>241.8</fb>
    <v>12</v>
  </rv>
  <rv s="6">
    <fb>44916</fb>
    <v>11</v>
  </rv>
  <rv s="6">
    <fb>86.77</fb>
    <v>12</v>
  </rv>
  <rv s="6">
    <fb>244.43</fb>
    <v>12</v>
  </rv>
  <rv s="6">
    <fb>44917</fb>
    <v>11</v>
  </rv>
  <rv s="6">
    <fb>83.79</fb>
    <v>12</v>
  </rv>
  <rv s="6">
    <fb>238.19</fb>
    <v>12</v>
  </rv>
  <rv s="6">
    <fb>44918</fb>
    <v>11</v>
  </rv>
  <rv s="6">
    <fb>85.25</fb>
    <v>12</v>
  </rv>
  <rv s="6">
    <fb>238.73</fb>
    <v>12</v>
  </rv>
  <rv s="6">
    <fb>44922</fb>
    <v>11</v>
  </rv>
  <rv s="6">
    <fb>83.04</fb>
    <v>12</v>
  </rv>
  <rv s="6">
    <fb>236.96</fb>
    <v>12</v>
  </rv>
  <rv s="6">
    <fb>44923</fb>
    <v>11</v>
  </rv>
  <rv s="6">
    <fb>81.819999999999993</fb>
    <v>12</v>
  </rv>
  <rv s="6">
    <fb>234.53</fb>
    <v>12</v>
  </rv>
  <rv s="6">
    <fb>44924</fb>
    <v>11</v>
  </rv>
  <rv s="6">
    <fb>84.18</fb>
    <v>12</v>
  </rv>
  <rv s="6">
    <fb>241.01</fb>
    <v>12</v>
  </rv>
  <rv s="6">
    <fb>44925</fb>
    <v>11</v>
  </rv>
  <rv s="6">
    <fb>84</fb>
    <v>12</v>
  </rv>
  <rv s="6">
    <fb>239.82</fb>
    <v>12</v>
  </rv>
  <rv s="6">
    <fb>44929</fb>
    <v>11</v>
  </rv>
  <rv s="6">
    <fb>85.82</fb>
    <v>12</v>
  </rv>
  <rv s="6">
    <fb>239.58</fb>
    <v>12</v>
  </rv>
  <rv s="6">
    <fb>44930</fb>
    <v>11</v>
  </rv>
  <rv s="6">
    <fb>85.14</fb>
    <v>12</v>
  </rv>
  <rv s="6">
    <fb>229.1</fb>
    <v>12</v>
  </rv>
  <rv s="6">
    <fb>44931</fb>
    <v>11</v>
  </rv>
  <rv s="6">
    <fb>83.12</fb>
    <v>12</v>
  </rv>
  <rv s="6">
    <fb>222.31</fb>
    <v>12</v>
  </rv>
  <rv s="6">
    <fb>44932</fb>
    <v>11</v>
  </rv>
  <rv s="6">
    <fb>86.08</fb>
    <v>12</v>
  </rv>
  <rv s="6">
    <fb>224.93</fb>
    <v>12</v>
  </rv>
  <rv s="6">
    <fb>44935</fb>
    <v>11</v>
  </rv>
  <rv s="6">
    <fb>87.36</fb>
    <v>12</v>
  </rv>
  <rv s="6">
    <fb>227.12</fb>
    <v>12</v>
  </rv>
  <rv s="6">
    <fb>44936</fb>
    <v>11</v>
  </rv>
  <rv s="6">
    <fb>89.87</fb>
    <v>12</v>
  </rv>
  <rv s="6">
    <fb>228.85</fb>
    <v>12</v>
  </rv>
  <rv s="6">
    <fb>44937</fb>
    <v>11</v>
  </rv>
  <rv s="6">
    <fb>95.09</fb>
    <v>12</v>
  </rv>
  <rv s="6">
    <fb>235.77</fb>
    <v>12</v>
  </rv>
  <rv s="6">
    <fb>44938</fb>
    <v>11</v>
  </rv>
  <rv s="6">
    <fb>95.27</fb>
    <v>12</v>
  </rv>
  <rv s="6">
    <fb>238.51</fb>
    <v>12</v>
  </rv>
  <rv s="6">
    <fb>44939</fb>
    <v>11</v>
  </rv>
  <rv s="6">
    <fb>98.12</fb>
    <v>12</v>
  </rv>
  <rv s="6">
    <fb>239.23</fb>
    <v>12</v>
  </rv>
  <rv s="6">
    <fb>44943</fb>
    <v>11</v>
  </rv>
  <rv s="6">
    <fb>96.05</fb>
    <v>12</v>
  </rv>
  <rv s="6">
    <fb>240.35</fb>
    <v>12</v>
  </rv>
  <rv s="6">
    <fb>44944</fb>
    <v>11</v>
  </rv>
  <rv s="6">
    <fb>95.46</fb>
    <v>12</v>
  </rv>
  <rv s="6">
    <fb>235.81</fb>
    <v>12</v>
  </rv>
  <rv s="6">
    <fb>44945</fb>
    <v>11</v>
  </rv>
  <rv s="6">
    <fb>93.68</fb>
    <v>12</v>
  </rv>
  <rv s="6">
    <fb>231.93</fb>
    <v>12</v>
  </rv>
  <rv s="6">
    <fb>44946</fb>
    <v>11</v>
  </rv>
  <rv s="6">
    <fb>97.25</fb>
    <v>12</v>
  </rv>
  <rv s="6">
    <fb>240.22</fb>
    <v>12</v>
  </rv>
  <rv s="6">
    <fb>44949</fb>
    <v>11</v>
  </rv>
  <rv s="6">
    <fb>97.52</fb>
    <v>12</v>
  </rv>
  <rv s="6">
    <fb>242.58</fb>
    <v>12</v>
  </rv>
  <rv s="6">
    <fb>44950</fb>
    <v>11</v>
  </rv>
  <rv s="6">
    <fb>96.32</fb>
    <v>12</v>
  </rv>
  <rv s="6">
    <fb>242.04</fb>
    <v>12</v>
  </rv>
  <rv s="6">
    <fb>44951</fb>
    <v>11</v>
  </rv>
  <rv s="6">
    <fb>97.18</fb>
    <v>12</v>
  </rv>
  <rv s="6">
    <fb>240.61</fb>
    <v>12</v>
  </rv>
  <rv s="6">
    <fb>44952</fb>
    <v>11</v>
  </rv>
  <rv s="6">
    <fb>99.22</fb>
    <v>12</v>
  </rv>
  <rv s="6">
    <fb>248</fb>
    <v>12</v>
  </rv>
  <rv s="6">
    <fb>44953</fb>
    <v>11</v>
  </rv>
  <rv s="6">
    <fb>102.24</fb>
    <v>12</v>
  </rv>
  <rv s="6">
    <fb>248.16</fb>
    <v>12</v>
  </rv>
  <rv s="6">
    <fb>44956</fb>
    <v>11</v>
  </rv>
  <rv s="6">
    <fb>100.55</fb>
    <v>12</v>
  </rv>
  <rv s="6">
    <fb>242.71</fb>
    <v>12</v>
  </rv>
  <rv s="6">
    <fb>44957</fb>
    <v>11</v>
  </rv>
  <rv s="6">
    <fb>103.13</fb>
    <v>12</v>
  </rv>
  <rv s="6">
    <fb>247.81</fb>
    <v>12</v>
  </rv>
  <rv s="6">
    <fb>44958</fb>
    <v>11</v>
  </rv>
  <rv s="6">
    <fb>105.15</fb>
    <v>12</v>
  </rv>
  <rv s="6">
    <fb>252.75</fb>
    <v>12</v>
  </rv>
  <rv s="6">
    <fb>44959</fb>
    <v>11</v>
  </rv>
  <rv s="6">
    <fb>112.91</fb>
    <v>12</v>
  </rv>
  <rv s="6">
    <fb>264.60000000000002</fb>
    <v>12</v>
  </rv>
  <rv s="6">
    <fb>44960</fb>
    <v>11</v>
  </rv>
  <rv s="6">
    <fb>103.39</fb>
    <v>12</v>
  </rv>
  <rv s="6">
    <fb>258.35000000000002</fb>
    <v>12</v>
  </rv>
  <rv s="6">
    <fb>44963</fb>
    <v>11</v>
  </rv>
  <rv s="6">
    <fb>102.18</fb>
    <v>12</v>
  </rv>
  <rv s="6">
    <fb>256.77</fb>
    <v>12</v>
  </rv>
  <rv s="6">
    <fb>44964</fb>
    <v>11</v>
  </rv>
  <rv s="6">
    <fb>102.11</fb>
    <v>12</v>
  </rv>
  <rv s="6">
    <fb>267.56</fb>
    <v>12</v>
  </rv>
  <rv s="6">
    <fb>44965</fb>
    <v>11</v>
  </rv>
  <rv s="6">
    <fb>100.05</fb>
    <v>12</v>
  </rv>
  <rv s="6">
    <fb>266.73</fb>
    <v>12</v>
  </rv>
  <rv s="6">
    <fb>44966</fb>
    <v>11</v>
  </rv>
  <rv s="6">
    <fb>98.24</fb>
    <v>12</v>
  </rv>
  <rv s="6">
    <fb>263.62</fb>
    <v>12</v>
  </rv>
  <rv s="6">
    <fb>44967</fb>
    <v>11</v>
  </rv>
  <rv s="6">
    <fb>97.61</fb>
    <v>12</v>
  </rv>
  <rv s="6">
    <fb>263.10000000000002</fb>
    <v>12</v>
  </rv>
  <rv s="6">
    <fb>44970</fb>
    <v>11</v>
  </rv>
  <rv s="6">
    <fb>99.54</fb>
    <v>12</v>
  </rv>
  <rv s="6">
    <fb>271.32</fb>
    <v>12</v>
  </rv>
  <rv s="6">
    <fb>44971</fb>
    <v>11</v>
  </rv>
  <rv s="6">
    <fb>99.7</fb>
    <v>12</v>
  </rv>
  <rv s="6">
    <fb>272.17</fb>
    <v>12</v>
  </rv>
  <rv s="6">
    <fb>44972</fb>
    <v>11</v>
  </rv>
  <rv s="6">
    <fb>101.16</fb>
    <v>12</v>
  </rv>
  <rv s="6">
    <fb>269.32</fb>
    <v>12</v>
  </rv>
  <rv s="6">
    <fb>44973</fb>
    <v>11</v>
  </rv>
  <rv s="6">
    <fb>98.15</fb>
    <v>12</v>
  </rv>
  <rv s="6">
    <fb>262.14999999999998</fb>
    <v>12</v>
  </rv>
  <rv s="6">
    <fb>44974</fb>
    <v>11</v>
  </rv>
  <rv s="6">
    <fb>97.2</fb>
    <v>12</v>
  </rv>
  <rv s="6">
    <fb>258.06</fb>
    <v>12</v>
  </rv>
  <rv s="6">
    <fb>44978</fb>
    <v>11</v>
  </rv>
  <rv s="6">
    <fb>94.58</fb>
    <v>12</v>
  </rv>
  <rv s="6">
    <fb>252.67</fb>
    <v>12</v>
  </rv>
  <rv s="6">
    <fb>44979</fb>
    <v>11</v>
  </rv>
  <rv s="6">
    <fb>95.79</fb>
    <v>12</v>
  </rv>
  <rv s="6">
    <fb>251.51</fb>
    <v>12</v>
  </rv>
  <rv s="7">
    <v>13</v>
    <v>a1xzim</v>
    <v>Daily</v>
    <v>44796</v>
    <v>44980</v>
    <v>0</v>
    <v>1</v>
    <v>638126208000000000,638127418204837631,0</v>
    <v>0</v>
    <v>a1xzim</v>
    <v>XNAS:MSFT</v>
    <v>1</v>
  </rv>
  <rv s="7">
    <v>13</v>
    <v>AMZN</v>
    <v>Daily</v>
    <v>44796</v>
    <v>44980</v>
    <v>0</v>
    <v>1</v>
    <v>638126208000000000,638127418204006891,0</v>
    <v>0</v>
    <v>a1nhlh</v>
    <v>XNAS:AMZN</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4">
      <v>Delayed 15 minutes</v>
      <v>from previous close</v>
      <v>from previous close</v>
      <v>Source: Nasdaq</v>
      <v>GMT</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I10">
  <autoFilter ref="B2:I10" xr:uid="{00000000-000C-0000-FFFF-FFFF00000000}"/>
  <tableColumns count="8">
    <tableColumn id="1" xr3:uid="{00000000-0010-0000-0000-000001000000}" name="Date"/>
    <tableColumn id="2" xr3:uid="{00000000-0010-0000-0000-000002000000}" name="Company"/>
    <tableColumn id="3" xr3:uid="{00000000-0010-0000-0000-000003000000}" name="Ticker"/>
    <tableColumn id="4" xr3:uid="{00000000-0010-0000-0000-000004000000}" name="Transaction Type"/>
    <tableColumn id="5" xr3:uid="{00000000-0010-0000-0000-000005000000}" name="Units"/>
    <tableColumn id="6" xr3:uid="{00000000-0010-0000-0000-000006000000}" name="Price"/>
    <tableColumn id="7" xr3:uid="{00000000-0010-0000-0000-000007000000}" name="Total Transaction Amount"/>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topLeftCell="C11" zoomScale="85" zoomScaleNormal="85" workbookViewId="0">
      <selection activeCell="D18" sqref="D18"/>
    </sheetView>
  </sheetViews>
  <sheetFormatPr defaultColWidth="14.42578125" defaultRowHeight="15" customHeight="1"/>
  <cols>
    <col min="1" max="1" width="3.140625" customWidth="1"/>
    <col min="2" max="2" width="38.5703125" bestFit="1" customWidth="1"/>
    <col min="3" max="3" width="11" customWidth="1"/>
    <col min="4" max="4" width="41.140625" bestFit="1" customWidth="1"/>
    <col min="5" max="5" width="13.140625" customWidth="1"/>
    <col min="6" max="6" width="20.85546875" bestFit="1" customWidth="1"/>
    <col min="7" max="7" width="19" bestFit="1" customWidth="1"/>
    <col min="8" max="8" width="20" bestFit="1" customWidth="1"/>
    <col min="9" max="9" width="13.42578125" customWidth="1"/>
    <col min="10" max="10" width="19" bestFit="1" customWidth="1"/>
    <col min="11" max="12" width="13.140625" customWidth="1"/>
    <col min="13" max="13" width="11.42578125" customWidth="1"/>
    <col min="14" max="26" width="8.85546875" customWidth="1"/>
  </cols>
  <sheetData>
    <row r="1" spans="1:26" ht="7.5" customHeight="1">
      <c r="A1" s="2"/>
      <c r="B1" s="2"/>
      <c r="C1" s="2"/>
      <c r="D1" s="2"/>
      <c r="E1" s="2"/>
      <c r="F1" s="2"/>
      <c r="G1" s="2"/>
      <c r="H1" s="2"/>
      <c r="I1" s="2"/>
      <c r="J1" s="2"/>
      <c r="K1" s="2"/>
      <c r="L1" s="2"/>
      <c r="M1" s="2"/>
      <c r="N1" s="2"/>
      <c r="O1" s="2"/>
      <c r="P1" s="2"/>
      <c r="Q1" s="2"/>
      <c r="R1" s="2"/>
      <c r="S1" s="2"/>
      <c r="T1" s="2"/>
      <c r="U1" s="2"/>
      <c r="V1" s="2"/>
      <c r="W1" s="2"/>
      <c r="X1" s="2"/>
      <c r="Y1" s="2"/>
      <c r="Z1" s="2"/>
    </row>
    <row r="2" spans="1:26" ht="16.5" customHeight="1">
      <c r="A2" s="2"/>
      <c r="B2" s="35" t="s">
        <v>0</v>
      </c>
      <c r="C2" s="36"/>
      <c r="D2" s="36"/>
      <c r="E2" s="37"/>
      <c r="F2" s="3" t="s">
        <v>33</v>
      </c>
      <c r="G2" s="3" t="s">
        <v>9</v>
      </c>
      <c r="H2" s="3" t="s">
        <v>34</v>
      </c>
      <c r="I2" s="3"/>
      <c r="J2" s="2"/>
      <c r="K2" s="2"/>
      <c r="L2" s="2"/>
      <c r="M2" s="4"/>
      <c r="N2" s="2"/>
      <c r="O2" s="2"/>
      <c r="P2" s="2"/>
      <c r="Q2" s="2"/>
      <c r="R2" s="2"/>
      <c r="S2" s="2"/>
      <c r="T2" s="2"/>
      <c r="U2" s="2"/>
      <c r="V2" s="2"/>
      <c r="W2" s="2"/>
      <c r="X2" s="2"/>
      <c r="Y2" s="2"/>
      <c r="Z2" s="2"/>
    </row>
    <row r="3" spans="1:26" ht="30.75" customHeight="1">
      <c r="A3" s="2"/>
      <c r="B3" s="38"/>
      <c r="C3" s="39"/>
      <c r="D3" s="39"/>
      <c r="E3" s="40"/>
      <c r="F3" s="5">
        <f>SUM(_xlfn.ANCHORARRAY(H8))</f>
        <v>36185.130000000005</v>
      </c>
      <c r="G3" s="6">
        <f>SUM(_xlfn.ANCHORARRAY(J8))</f>
        <v>-19005.43</v>
      </c>
      <c r="H3" s="6">
        <f>SUM(_xlfn.ANCHORARRAY(K8))</f>
        <v>-35293.46</v>
      </c>
      <c r="I3" s="5"/>
      <c r="J3" s="2"/>
      <c r="K3" s="2"/>
      <c r="L3" s="2"/>
      <c r="M3" s="2"/>
      <c r="N3" s="2"/>
      <c r="O3" s="2"/>
      <c r="P3" s="2"/>
      <c r="Q3" s="2"/>
      <c r="R3" s="2"/>
      <c r="S3" s="2"/>
      <c r="T3" s="2"/>
      <c r="U3" s="2"/>
      <c r="V3" s="2"/>
      <c r="W3" s="2"/>
      <c r="X3" s="2"/>
      <c r="Y3" s="2"/>
      <c r="Z3" s="2"/>
    </row>
    <row r="4" spans="1:26" ht="7.5" customHeight="1">
      <c r="A4" s="2"/>
      <c r="B4" s="2"/>
      <c r="C4" s="2"/>
      <c r="D4" s="2"/>
      <c r="E4" s="2"/>
      <c r="F4" s="2"/>
      <c r="G4" s="2"/>
      <c r="H4" s="2"/>
      <c r="I4" s="2"/>
      <c r="J4" s="2"/>
      <c r="K4" s="2"/>
      <c r="L4" s="2"/>
      <c r="M4" s="2"/>
      <c r="N4" s="2"/>
      <c r="O4" s="2"/>
      <c r="P4" s="2"/>
      <c r="Q4" s="2"/>
      <c r="R4" s="2"/>
      <c r="S4" s="2"/>
      <c r="T4" s="2"/>
      <c r="U4" s="2"/>
      <c r="V4" s="2"/>
      <c r="W4" s="2"/>
      <c r="X4" s="2"/>
      <c r="Y4" s="2"/>
      <c r="Z4" s="2"/>
    </row>
    <row r="5" spans="1:26" ht="14.25" customHeight="1"/>
    <row r="6" spans="1:26" ht="14.25" customHeight="1">
      <c r="B6" s="41" t="s">
        <v>1</v>
      </c>
      <c r="C6" s="42"/>
      <c r="D6" s="42"/>
      <c r="E6" s="42"/>
      <c r="F6" s="42"/>
      <c r="G6" s="42"/>
      <c r="H6" s="42"/>
      <c r="I6" s="42"/>
      <c r="J6" s="42"/>
      <c r="K6" s="42"/>
      <c r="L6" s="42"/>
      <c r="M6" s="43"/>
    </row>
    <row r="7" spans="1:26" ht="14.25" customHeight="1">
      <c r="B7" s="7" t="s">
        <v>2</v>
      </c>
      <c r="C7" s="7" t="s">
        <v>3</v>
      </c>
      <c r="D7" s="7" t="s">
        <v>4</v>
      </c>
      <c r="E7" s="7"/>
      <c r="F7" s="7" t="s">
        <v>5</v>
      </c>
      <c r="G7" s="7" t="s">
        <v>6</v>
      </c>
      <c r="H7" s="7" t="s">
        <v>7</v>
      </c>
      <c r="I7" s="7" t="s">
        <v>8</v>
      </c>
      <c r="J7" s="7" t="s">
        <v>9</v>
      </c>
      <c r="K7" s="7" t="s">
        <v>10</v>
      </c>
      <c r="L7" s="7" t="s">
        <v>11</v>
      </c>
      <c r="M7" s="7" t="s">
        <v>12</v>
      </c>
    </row>
    <row r="8" spans="1:26" ht="14.25" customHeight="1">
      <c r="B8" s="8" t="e" cm="1" vm="1">
        <f t="array" ref="B8:B11">_xlfn.UNIQUE(_xlfn._xlws.FILTER(Table_1[Company],SUMIFS(Table_1[Units],Table_1[Company],Table_1[Company])&gt;0))</f>
        <v>#VALUE!</v>
      </c>
      <c r="C8" s="8" t="str" cm="1">
        <f t="array" ref="C8:C11">_FV(_xlfn.ANCHORARRAY(B8),"Ticker symbol",TRUE)</f>
        <v>AAPL</v>
      </c>
      <c r="D8" s="8" t="str" cm="1">
        <f t="array" ref="D8:D11">_FV(_xlfn.ANCHORARRAY(B8),"Industry")</f>
        <v>Computers, Phones &amp; Household Electronics</v>
      </c>
      <c r="E8" s="8"/>
      <c r="F8" s="45" cm="1">
        <f t="array" ref="F8:F11">SUMIFS(Table_1[Units],Table_1[Company],_xlfn.ANCHORARRAY(Dashboard!B8))</f>
        <v>60</v>
      </c>
      <c r="G8" s="48" cm="1">
        <f t="array" ref="G8">_FV(B8,"Price")</f>
        <v>148.91</v>
      </c>
      <c r="H8" s="48" cm="1">
        <f t="array" ref="H8:H11">_xlfn.ANCHORARRAY(G8)*_xlfn.ANCHORARRAY(F8)</f>
        <v>8934.6</v>
      </c>
      <c r="I8" s="47" cm="1">
        <f t="array" ref="I8:I11">_xlfn.ANCHORARRAY(H8)/SUM(_xlfn.ANCHORARRAY(H8))</f>
        <v>0.24691358024691357</v>
      </c>
      <c r="J8" s="48" cm="1">
        <f t="array" ref="J8:J11">(_xlfn.ANCHORARRAY(G8)-_FV(_xlfn.ANCHORARRAY(B8),"Previous close",TRUE))*_xlfn.ANCHORARRAY(F8)</f>
        <v>25.800000000000409</v>
      </c>
      <c r="K8" s="9" cm="1">
        <f t="array" ref="K8:K11">_xlfn.ANCHORARRAY(H8)-SUMIFS(Table_1[Total Transaction Amount],Table_1[Company],_xlfn.ANCHORARRAY(Dashboard!B8))</f>
        <v>3460.4000000000005</v>
      </c>
      <c r="L8" s="9" cm="1">
        <f t="array" ref="L8:L11">_FV(_xlfn.ANCHORARRAY(B8),"52 week high",TRUE)</f>
        <v>179.61</v>
      </c>
      <c r="M8" s="9" cm="1">
        <f t="array" ref="M8:M11">_FV(_xlfn.ANCHORARRAY(B8),"52 week low",TRUE)</f>
        <v>124.17</v>
      </c>
    </row>
    <row r="9" spans="1:26" ht="14.25" customHeight="1">
      <c r="B9" s="8" t="e" vm="2">
        <v>#VALUE!</v>
      </c>
      <c r="C9" s="8" t="str">
        <v>TSLA</v>
      </c>
      <c r="D9" s="8" t="str">
        <v>Automobiles &amp; Auto Parts</v>
      </c>
      <c r="E9" s="8"/>
      <c r="F9" s="45">
        <v>28</v>
      </c>
      <c r="G9" s="48" cm="1">
        <f t="array" ref="G9">_FV(B9,"Price")</f>
        <v>200.86</v>
      </c>
      <c r="H9" s="48">
        <v>4169.4799999999996</v>
      </c>
      <c r="I9" s="47">
        <v>0.11522633744855965</v>
      </c>
      <c r="J9" s="48">
        <v>-1356.88</v>
      </c>
      <c r="K9" s="9">
        <v>-14279.16</v>
      </c>
      <c r="L9" s="9">
        <v>384.28960000000001</v>
      </c>
      <c r="M9" s="9">
        <v>101.81</v>
      </c>
    </row>
    <row r="10" spans="1:26" ht="14.25" customHeight="1">
      <c r="B10" s="8" t="e" vm="3">
        <v>#VALUE!</v>
      </c>
      <c r="C10" s="8" t="str">
        <v>MCD</v>
      </c>
      <c r="D10" s="8" t="str">
        <v>Hotels &amp; Entertainment Services</v>
      </c>
      <c r="E10" s="8"/>
      <c r="F10" s="45">
        <v>150</v>
      </c>
      <c r="G10" s="48" cm="1">
        <f t="array" ref="G10">_FV(B10,"Price")</f>
        <v>268.64</v>
      </c>
      <c r="H10" s="48">
        <v>22336.5</v>
      </c>
      <c r="I10" s="47">
        <v>0.61728395061728392</v>
      </c>
      <c r="J10" s="48">
        <v>-17946.000000000004</v>
      </c>
      <c r="K10" s="9">
        <v>-11481.5</v>
      </c>
      <c r="L10" s="9">
        <v>281.67</v>
      </c>
      <c r="M10" s="9">
        <v>217.67500000000001</v>
      </c>
    </row>
    <row r="11" spans="1:26" ht="14.25" customHeight="1">
      <c r="B11" s="8" t="e" vm="4">
        <v>#VALUE!</v>
      </c>
      <c r="C11" s="8" t="str">
        <v>AMZN</v>
      </c>
      <c r="D11" s="8" t="str">
        <v>Diversified Retail</v>
      </c>
      <c r="E11" s="8"/>
      <c r="F11" s="45">
        <v>5</v>
      </c>
      <c r="G11" s="48" cm="1">
        <f t="array" ref="G11">_FV(B11,"Price")</f>
        <v>95.79</v>
      </c>
      <c r="H11" s="48">
        <v>744.55</v>
      </c>
      <c r="I11" s="47">
        <v>2.0576131687242795E-2</v>
      </c>
      <c r="J11" s="48">
        <v>271.64999999999998</v>
      </c>
      <c r="K11" s="9">
        <v>-12993.2</v>
      </c>
      <c r="L11" s="9">
        <v>170.83150000000001</v>
      </c>
      <c r="M11" s="9">
        <v>81.430000000000007</v>
      </c>
    </row>
    <row r="12" spans="1:26" ht="14.25" customHeight="1">
      <c r="H12" s="46"/>
    </row>
    <row r="13" spans="1:26" ht="14.25" customHeight="1">
      <c r="B13" s="44" t="s">
        <v>13</v>
      </c>
      <c r="C13" s="32"/>
      <c r="E13" s="44" t="s">
        <v>14</v>
      </c>
      <c r="F13" s="31"/>
      <c r="G13" s="32"/>
      <c r="I13" s="44" t="s">
        <v>15</v>
      </c>
      <c r="J13" s="31"/>
      <c r="K13" s="31"/>
      <c r="L13" s="31"/>
      <c r="M13" s="32"/>
    </row>
    <row r="14" spans="1:26" ht="9" customHeight="1">
      <c r="E14" s="10"/>
      <c r="I14" s="11"/>
      <c r="J14" s="12"/>
      <c r="K14" s="12"/>
      <c r="L14" s="12"/>
      <c r="M14" s="12"/>
    </row>
    <row r="15" spans="1:26" ht="14.25" customHeight="1">
      <c r="I15" s="13" t="s">
        <v>16</v>
      </c>
      <c r="J15" s="14" t="s">
        <v>35</v>
      </c>
      <c r="L15" s="13" t="s">
        <v>17</v>
      </c>
      <c r="M15" s="15">
        <v>6</v>
      </c>
    </row>
    <row r="16" spans="1:26" ht="6.75" customHeight="1"/>
    <row r="17" spans="9:13" ht="14.25" customHeight="1">
      <c r="I17" s="30" t="str">
        <f>M15&amp;" month trailing closing prices"</f>
        <v>6 month trailing closing prices</v>
      </c>
      <c r="J17" s="31"/>
      <c r="K17" s="31"/>
      <c r="L17" s="31"/>
      <c r="M17" s="32"/>
    </row>
    <row r="18" spans="9:13" ht="14.25" customHeight="1"/>
    <row r="19" spans="9:13" ht="14.25" customHeight="1"/>
    <row r="20" spans="9:13" ht="14.25" customHeight="1"/>
    <row r="21" spans="9:13" ht="14.25" customHeight="1"/>
    <row r="22" spans="9:13" ht="14.25" customHeight="1"/>
    <row r="23" spans="9:13" ht="14.25" customHeight="1"/>
    <row r="24" spans="9:13" ht="14.25" customHeight="1"/>
    <row r="25" spans="9:13" ht="14.25" customHeight="1"/>
    <row r="26" spans="9:13" ht="14.25" customHeight="1"/>
    <row r="27" spans="9:13" ht="14.25" customHeight="1"/>
    <row r="28" spans="9:13" ht="14.25" customHeight="1"/>
    <row r="29" spans="9:13" ht="14.25" customHeight="1"/>
    <row r="30" spans="9:13" ht="14.25" customHeight="1"/>
    <row r="31" spans="9:13" ht="14.25" customHeight="1"/>
    <row r="32" spans="9:13" ht="14.25" customHeight="1">
      <c r="I32" s="13" t="s">
        <v>18</v>
      </c>
      <c r="J32" s="33" t="e" vm="5">
        <v>#VALUE!</v>
      </c>
      <c r="K32" s="34"/>
    </row>
    <row r="33" spans="9:13" ht="6.75" customHeight="1"/>
    <row r="34" spans="9:13" ht="14.25" customHeight="1">
      <c r="I34" s="30" t="str">
        <f>M15&amp;" Month Trailing Closing Prices"</f>
        <v>6 Month Trailing Closing Prices</v>
      </c>
      <c r="J34" s="31"/>
      <c r="K34" s="31"/>
      <c r="L34" s="31"/>
      <c r="M34" s="32"/>
    </row>
    <row r="35" spans="9:13" ht="14.25" customHeight="1"/>
    <row r="36" spans="9:13" ht="14.25" customHeight="1"/>
    <row r="37" spans="9:13" ht="14.25" customHeight="1"/>
    <row r="38" spans="9:13" ht="14.25" customHeight="1"/>
    <row r="39" spans="9:13" ht="14.25" customHeight="1"/>
    <row r="40" spans="9:13" ht="14.25" customHeight="1"/>
    <row r="41" spans="9:13" ht="14.25" customHeight="1"/>
    <row r="42" spans="9:13" ht="14.25" customHeight="1"/>
    <row r="43" spans="9:13" ht="14.25" customHeight="1"/>
    <row r="44" spans="9:13" ht="14.25" customHeight="1"/>
    <row r="45" spans="9:13" ht="14.25" customHeight="1"/>
    <row r="46" spans="9:13" ht="14.25" customHeight="1"/>
    <row r="47" spans="9:13" ht="14.25" customHeight="1"/>
    <row r="48" spans="9: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8">
    <mergeCell ref="I17:M17"/>
    <mergeCell ref="J32:K32"/>
    <mergeCell ref="I34:M34"/>
    <mergeCell ref="B2:E3"/>
    <mergeCell ref="B6:M6"/>
    <mergeCell ref="B13:C13"/>
    <mergeCell ref="E13:G13"/>
    <mergeCell ref="I13:M13"/>
  </mergeCells>
  <conditionalFormatting sqref="K8:K11">
    <cfRule type="dataBar" priority="1">
      <dataBar>
        <cfvo type="min"/>
        <cfvo type="max"/>
        <color rgb="FF638EC6"/>
      </dataBar>
      <extLst>
        <ext xmlns:x14="http://schemas.microsoft.com/office/spreadsheetml/2009/9/main" uri="{B025F937-C7B1-47D3-B67F-A62EFF666E3E}">
          <x14:id>{17D34AE4-9517-4184-BB1F-A0B2F9D89190}</x14:id>
        </ext>
      </extLst>
    </cfRule>
  </conditionalFormatting>
  <dataValidations count="2">
    <dataValidation type="list" allowBlank="1" showInputMessage="1" showErrorMessage="1" sqref="J15" xr:uid="{5963A8EF-5755-4561-8477-6CC3EBC61728}">
      <formula1>$C$8:$C$11</formula1>
    </dataValidation>
    <dataValidation type="list" allowBlank="1" showInputMessage="1" showErrorMessage="1" sqref="M15" xr:uid="{151A5FE5-2E9E-4C79-98D4-C9C7903BBDEC}">
      <formula1>"1,3,6,12"</formula1>
    </dataValidation>
  </dataValidations>
  <pageMargins left="0.7" right="0.7" top="0.75" bottom="0.75" header="0" footer="0"/>
  <pageSetup orientation="landscape"/>
  <drawing r:id="rId1"/>
  <extLst>
    <ext xmlns:x14="http://schemas.microsoft.com/office/spreadsheetml/2009/9/main" uri="{78C0D931-6437-407d-A8EE-F0AAD7539E65}">
      <x14:conditionalFormattings>
        <x14:conditionalFormatting xmlns:xm="http://schemas.microsoft.com/office/excel/2006/main">
          <x14:cfRule type="dataBar" id="{17D34AE4-9517-4184-BB1F-A0B2F9D89190}">
            <x14:dataBar minLength="0" maxLength="100" border="1" negativeBarBorderColorSameAsPositive="0">
              <x14:cfvo type="autoMin"/>
              <x14:cfvo type="autoMax"/>
              <x14:borderColor rgb="FF638EC6"/>
              <x14:negativeFillColor rgb="FFFF0000"/>
              <x14:negativeBorderColor rgb="FFFF0000"/>
              <x14:axisColor rgb="FF000000"/>
            </x14:dataBar>
          </x14:cfRule>
          <xm:sqref>K8:K11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999"/>
  <sheetViews>
    <sheetView showGridLines="0" workbookViewId="0">
      <selection activeCell="A7" sqref="A7:XFD7"/>
    </sheetView>
  </sheetViews>
  <sheetFormatPr defaultColWidth="14.42578125" defaultRowHeight="15" customHeight="1"/>
  <cols>
    <col min="1" max="1" width="8.85546875" customWidth="1"/>
    <col min="2" max="2" width="10.7109375" bestFit="1" customWidth="1"/>
    <col min="3" max="3" width="38.5703125" bestFit="1" customWidth="1"/>
    <col min="4" max="4" width="7.42578125" bestFit="1" customWidth="1"/>
    <col min="5" max="5" width="17.42578125" customWidth="1"/>
    <col min="6" max="6" width="7.42578125" customWidth="1"/>
    <col min="7" max="7" width="9.5703125" customWidth="1"/>
    <col min="8" max="8" width="25.140625" customWidth="1"/>
    <col min="9" max="9" width="10.42578125" customWidth="1"/>
    <col min="10" max="26" width="8.85546875" customWidth="1"/>
  </cols>
  <sheetData>
    <row r="1" spans="2:9" ht="14.25" customHeight="1"/>
    <row r="2" spans="2:9" ht="14.25" customHeight="1">
      <c r="B2" s="16" t="s">
        <v>19</v>
      </c>
      <c r="C2" s="16" t="s">
        <v>2</v>
      </c>
      <c r="D2" s="16" t="s">
        <v>3</v>
      </c>
      <c r="E2" s="16" t="s">
        <v>20</v>
      </c>
      <c r="F2" s="16" t="s">
        <v>21</v>
      </c>
      <c r="G2" s="16" t="s">
        <v>22</v>
      </c>
      <c r="H2" s="16" t="s">
        <v>23</v>
      </c>
      <c r="I2" s="16" t="s">
        <v>24</v>
      </c>
    </row>
    <row r="3" spans="2:9" ht="14.25" customHeight="1">
      <c r="B3" s="17">
        <v>44348</v>
      </c>
      <c r="C3" s="1" t="e" vm="1">
        <v>#VALUE!</v>
      </c>
      <c r="D3" s="1" t="str">
        <f t="array" ref="D3">_FV(Transactions!$C3,"Ticker symbol",TRUE)</f>
        <v>AAPL</v>
      </c>
      <c r="E3" s="16" t="s">
        <v>25</v>
      </c>
      <c r="F3" s="18">
        <v>100</v>
      </c>
      <c r="G3" s="19">
        <v>123.98</v>
      </c>
      <c r="H3" s="20">
        <f>Transactions!$G3*Transactions!$F3</f>
        <v>12398</v>
      </c>
      <c r="I3" s="1" t="s">
        <v>26</v>
      </c>
    </row>
    <row r="4" spans="2:9" ht="14.25" customHeight="1">
      <c r="B4" s="17">
        <v>44384</v>
      </c>
      <c r="C4" s="1" t="e" vm="2">
        <v>#VALUE!</v>
      </c>
      <c r="D4" s="1" t="str">
        <f t="array" ref="D4">_FV(Transactions!$C4,"Ticker symbol",TRUE)</f>
        <v>TSLA</v>
      </c>
      <c r="E4" s="16" t="s">
        <v>25</v>
      </c>
      <c r="F4" s="18">
        <v>28</v>
      </c>
      <c r="G4" s="19">
        <v>658.88</v>
      </c>
      <c r="H4" s="20">
        <f>Transactions!$G4*Transactions!$F4</f>
        <v>18448.64</v>
      </c>
      <c r="I4" s="1" t="str">
        <f t="shared" ref="I4:I10" si="0">I3</f>
        <v>USD</v>
      </c>
    </row>
    <row r="5" spans="2:9" ht="14.25" customHeight="1">
      <c r="B5" s="17">
        <v>44447</v>
      </c>
      <c r="C5" s="1" t="e" vm="3">
        <v>#VALUE!</v>
      </c>
      <c r="D5" s="1" t="str">
        <f t="array" ref="D5">_FV(Transactions!$C5,"Ticker symbol",TRUE)</f>
        <v>MCD</v>
      </c>
      <c r="E5" s="16" t="s">
        <v>25</v>
      </c>
      <c r="F5" s="18">
        <v>250</v>
      </c>
      <c r="G5" s="19">
        <v>237.62</v>
      </c>
      <c r="H5" s="20">
        <f>Transactions!$G5*Transactions!$F5</f>
        <v>59405</v>
      </c>
      <c r="I5" s="1" t="str">
        <f t="shared" si="0"/>
        <v>USD</v>
      </c>
    </row>
    <row r="6" spans="2:9" ht="14.25" customHeight="1">
      <c r="B6" s="17">
        <v>44505</v>
      </c>
      <c r="C6" s="1" t="e" vm="3">
        <v>#VALUE!</v>
      </c>
      <c r="D6" s="1" t="str">
        <f t="array" ref="D6">_FV(Transactions!$C6,"Ticker symbol",TRUE)</f>
        <v>MCD</v>
      </c>
      <c r="E6" s="16" t="s">
        <v>27</v>
      </c>
      <c r="F6" s="18">
        <v>-100</v>
      </c>
      <c r="G6" s="19">
        <v>255.87</v>
      </c>
      <c r="H6" s="20">
        <f>Transactions!$G6*Transactions!$F6</f>
        <v>-25587</v>
      </c>
      <c r="I6" s="1" t="str">
        <f t="shared" si="0"/>
        <v>USD</v>
      </c>
    </row>
    <row r="7" spans="2:9" ht="14.25" customHeight="1">
      <c r="B7" s="17">
        <v>44579</v>
      </c>
      <c r="C7" s="1" t="e" vm="1">
        <v>#VALUE!</v>
      </c>
      <c r="D7" s="1" t="str">
        <f t="array" ref="D7">_FV(Transactions!$C7,"Ticker symbol",TRUE)</f>
        <v>AAPL</v>
      </c>
      <c r="E7" s="16" t="s">
        <v>27</v>
      </c>
      <c r="F7" s="18">
        <v>-50</v>
      </c>
      <c r="G7" s="19">
        <v>171.49</v>
      </c>
      <c r="H7" s="20">
        <f>Transactions!$G7*Transactions!$F7</f>
        <v>-8574.5</v>
      </c>
      <c r="I7" s="1" t="e">
        <f>#REF!</f>
        <v>#REF!</v>
      </c>
    </row>
    <row r="8" spans="2:9" ht="14.25" customHeight="1">
      <c r="B8" s="17">
        <v>44628</v>
      </c>
      <c r="C8" s="1" t="e" vm="4">
        <v>#VALUE!</v>
      </c>
      <c r="D8" s="1" t="str">
        <f t="array" ref="D8">_FV(Transactions!$C8,"Ticker symbol",TRUE)</f>
        <v>AMZN</v>
      </c>
      <c r="E8" s="16" t="s">
        <v>25</v>
      </c>
      <c r="F8" s="18">
        <v>25</v>
      </c>
      <c r="G8" s="19">
        <v>3010.15</v>
      </c>
      <c r="H8" s="20">
        <f>Transactions!$G8*Transactions!$F8</f>
        <v>75253.75</v>
      </c>
      <c r="I8" s="1" t="e">
        <f t="shared" si="0"/>
        <v>#REF!</v>
      </c>
    </row>
    <row r="9" spans="2:9" ht="14.25" customHeight="1">
      <c r="B9" s="17">
        <v>44663</v>
      </c>
      <c r="C9" s="1" t="e" vm="4">
        <v>#VALUE!</v>
      </c>
      <c r="D9" s="1" t="str">
        <f t="array" ref="D9">_FV(Transactions!$C9,"Ticker symbol",TRUE)</f>
        <v>AMZN</v>
      </c>
      <c r="E9" s="16" t="s">
        <v>27</v>
      </c>
      <c r="F9" s="18">
        <v>-20</v>
      </c>
      <c r="G9" s="19">
        <v>3075.8</v>
      </c>
      <c r="H9" s="20">
        <f>Transactions!$G9*Transactions!$F9</f>
        <v>-61516</v>
      </c>
      <c r="I9" s="1" t="e">
        <f t="shared" si="0"/>
        <v>#REF!</v>
      </c>
    </row>
    <row r="10" spans="2:9" ht="14.25" customHeight="1">
      <c r="B10" s="17">
        <v>44669</v>
      </c>
      <c r="C10" t="e" vm="1">
        <v>#VALUE!</v>
      </c>
      <c r="D10" s="1" t="str">
        <f t="array" ref="D10">_FV(Transactions!$C10,"Ticker symbol",TRUE)</f>
        <v>AAPL</v>
      </c>
      <c r="E10" s="16" t="s">
        <v>25</v>
      </c>
      <c r="F10" s="18">
        <v>10</v>
      </c>
      <c r="G10" s="19">
        <v>165.07</v>
      </c>
      <c r="H10" s="20">
        <f>Transactions!$G10*Transactions!$F10</f>
        <v>1650.6999999999998</v>
      </c>
      <c r="I10" s="1" t="e">
        <f t="shared" si="0"/>
        <v>#REF!</v>
      </c>
    </row>
    <row r="11" spans="2:9" ht="14.25" customHeight="1"/>
    <row r="12" spans="2:9" ht="14.25" customHeight="1">
      <c r="D12" s="21"/>
    </row>
    <row r="13" spans="2:9" ht="14.25" customHeight="1"/>
    <row r="14" spans="2:9" ht="14.25" customHeight="1"/>
    <row r="15" spans="2:9" ht="14.25" customHeight="1"/>
    <row r="16" spans="2: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8" workbookViewId="0">
      <selection activeCell="R116" sqref="R116"/>
    </sheetView>
  </sheetViews>
  <sheetFormatPr defaultColWidth="14.42578125" defaultRowHeight="15" customHeight="1"/>
  <cols>
    <col min="1" max="1" width="3" customWidth="1"/>
    <col min="2" max="2" width="10.85546875" customWidth="1"/>
    <col min="3" max="3" width="10.140625" customWidth="1"/>
    <col min="4" max="4" width="8.5703125" customWidth="1"/>
    <col min="5" max="5" width="11.42578125" bestFit="1" customWidth="1"/>
    <col min="6" max="6" width="25.5703125" customWidth="1"/>
    <col min="7" max="26" width="8.85546875" customWidth="1"/>
  </cols>
  <sheetData>
    <row r="1" spans="1:26" ht="14.25" customHeight="1">
      <c r="A1" s="12"/>
    </row>
    <row r="2" spans="1:26" ht="14.25" customHeight="1">
      <c r="A2" s="11"/>
      <c r="B2" s="44" t="s">
        <v>28</v>
      </c>
      <c r="C2" s="32"/>
      <c r="E2" s="44" t="s">
        <v>29</v>
      </c>
      <c r="F2" s="32"/>
    </row>
    <row r="3" spans="1:26" ht="6" customHeight="1">
      <c r="A3" s="11"/>
      <c r="B3" s="22"/>
      <c r="C3" s="22"/>
      <c r="D3" s="12"/>
      <c r="E3" s="22"/>
      <c r="F3" s="22"/>
      <c r="G3" s="12"/>
      <c r="H3" s="12"/>
      <c r="I3" s="12"/>
      <c r="J3" s="12"/>
      <c r="K3" s="12"/>
      <c r="L3" s="12"/>
      <c r="M3" s="12"/>
      <c r="N3" s="12"/>
      <c r="O3" s="12"/>
      <c r="P3" s="12"/>
      <c r="Q3" s="12"/>
      <c r="R3" s="12"/>
      <c r="S3" s="12"/>
      <c r="T3" s="12"/>
      <c r="U3" s="12"/>
      <c r="V3" s="12"/>
      <c r="W3" s="12"/>
      <c r="X3" s="12"/>
      <c r="Y3" s="12"/>
      <c r="Z3" s="12"/>
    </row>
    <row r="4" spans="1:26" ht="14.25" customHeight="1">
      <c r="A4" s="11"/>
      <c r="B4" s="13" t="s">
        <v>30</v>
      </c>
      <c r="C4" s="23" t="str">
        <f>Dashboard!J15</f>
        <v>AMZN</v>
      </c>
      <c r="E4" s="13" t="s">
        <v>31</v>
      </c>
      <c r="F4" s="23" t="e" vm="5">
        <f>Dashboard!J32</f>
        <v>#VALUE!</v>
      </c>
    </row>
    <row r="5" spans="1:26" ht="14.25" customHeight="1">
      <c r="A5" s="12"/>
      <c r="B5" s="13" t="s">
        <v>32</v>
      </c>
      <c r="C5" s="23">
        <f>Dashboard!M15</f>
        <v>6</v>
      </c>
      <c r="E5" s="13" t="s">
        <v>32</v>
      </c>
      <c r="F5" s="23">
        <f>C5</f>
        <v>6</v>
      </c>
    </row>
    <row r="6" spans="1:26" ht="14.25" customHeight="1">
      <c r="A6" s="12"/>
    </row>
    <row r="7" spans="1:26" ht="14.25" customHeight="1">
      <c r="A7" s="12"/>
      <c r="B7" s="24" t="str" cm="1">
        <f t="array" aca="1" ref="B7:C133" ca="1">_xlfn.STOCKHISTORY(C4,EDATE(TODAY(),-C5),TODAY())</f>
        <v>Date</v>
      </c>
      <c r="C7" s="24" t="str">
        <f ca="1"/>
        <v>Close</v>
      </c>
      <c r="D7" s="25"/>
      <c r="E7" s="24" t="str" cm="1">
        <f t="array" aca="1" ref="E7:F133" ca="1">_xlfn.STOCKHISTORY(F4,EDATE(TODAY(),-F5),TODAY())</f>
        <v>Date</v>
      </c>
      <c r="F7" s="26" t="str">
        <f ca="1"/>
        <v>Close</v>
      </c>
    </row>
    <row r="8" spans="1:26" ht="14.25" customHeight="1">
      <c r="A8" s="12"/>
      <c r="B8" s="12" vm="6">
        <f ca="1"/>
        <v>44796</v>
      </c>
      <c r="C8" s="27" vm="7">
        <f ca="1"/>
        <v>133.62</v>
      </c>
      <c r="D8" s="12"/>
      <c r="E8" s="28" vm="6">
        <f ca="1"/>
        <v>44796</v>
      </c>
      <c r="F8" s="29" vm="8">
        <f ca="1"/>
        <v>276.44</v>
      </c>
    </row>
    <row r="9" spans="1:26" ht="14.25" customHeight="1">
      <c r="A9" s="12"/>
      <c r="B9" vm="9">
        <f ca="1"/>
        <v>44797</v>
      </c>
      <c r="C9" s="27" vm="10">
        <f ca="1"/>
        <v>133.80000000000001</v>
      </c>
      <c r="E9" s="28" vm="9">
        <f ca="1"/>
        <v>44797</v>
      </c>
      <c r="F9" s="27" vm="11">
        <f ca="1"/>
        <v>275.79000000000002</v>
      </c>
    </row>
    <row r="10" spans="1:26" ht="14.25" customHeight="1">
      <c r="A10" s="8"/>
      <c r="B10" vm="12">
        <f ca="1"/>
        <v>44798</v>
      </c>
      <c r="C10" s="27" vm="13">
        <f ca="1"/>
        <v>137.28</v>
      </c>
      <c r="E10" s="28" vm="12">
        <f ca="1"/>
        <v>44798</v>
      </c>
      <c r="F10" s="27" vm="14">
        <f ca="1"/>
        <v>278.85000000000002</v>
      </c>
    </row>
    <row r="11" spans="1:26" ht="14.25" customHeight="1">
      <c r="A11" s="12"/>
      <c r="B11" vm="15">
        <f ca="1"/>
        <v>44799</v>
      </c>
      <c r="C11" s="27" vm="16">
        <f ca="1"/>
        <v>130.75</v>
      </c>
      <c r="E11" s="28" vm="15">
        <f ca="1"/>
        <v>44799</v>
      </c>
      <c r="F11" s="27" vm="17">
        <f ca="1"/>
        <v>268.08999999999997</v>
      </c>
    </row>
    <row r="12" spans="1:26" ht="14.25" customHeight="1">
      <c r="A12" s="12"/>
      <c r="B12" vm="18">
        <f ca="1"/>
        <v>44802</v>
      </c>
      <c r="C12" s="27" vm="19">
        <f ca="1"/>
        <v>129.79</v>
      </c>
      <c r="E12" s="28" vm="18">
        <f ca="1"/>
        <v>44802</v>
      </c>
      <c r="F12" s="27" vm="20">
        <f ca="1"/>
        <v>265.23</v>
      </c>
    </row>
    <row r="13" spans="1:26" ht="14.25" customHeight="1">
      <c r="A13" s="12"/>
      <c r="B13" vm="21">
        <f ca="1"/>
        <v>44803</v>
      </c>
      <c r="C13" s="27" vm="22">
        <f ca="1"/>
        <v>128.72999999999999</v>
      </c>
      <c r="E13" s="28" vm="21">
        <f ca="1"/>
        <v>44803</v>
      </c>
      <c r="F13" s="27" vm="23">
        <f ca="1"/>
        <v>262.97000000000003</v>
      </c>
    </row>
    <row r="14" spans="1:26" ht="14.25" customHeight="1">
      <c r="A14" s="12"/>
      <c r="B14" vm="24">
        <f ca="1"/>
        <v>44804</v>
      </c>
      <c r="C14" s="27" vm="25">
        <f ca="1"/>
        <v>126.77</v>
      </c>
      <c r="E14" s="28" vm="24">
        <f ca="1"/>
        <v>44804</v>
      </c>
      <c r="F14" s="27" vm="26">
        <f ca="1"/>
        <v>261.47000000000003</v>
      </c>
    </row>
    <row r="15" spans="1:26" ht="14.25" customHeight="1">
      <c r="A15" s="12"/>
      <c r="B15" vm="27">
        <f ca="1"/>
        <v>44805</v>
      </c>
      <c r="C15" s="27" vm="28">
        <f ca="1"/>
        <v>127.82</v>
      </c>
      <c r="E15" s="28" vm="27">
        <f ca="1"/>
        <v>44805</v>
      </c>
      <c r="F15" s="27" vm="29">
        <f ca="1"/>
        <v>260.39999999999998</v>
      </c>
    </row>
    <row r="16" spans="1:26" ht="14.25" customHeight="1">
      <c r="A16" s="12"/>
      <c r="B16" vm="30">
        <f ca="1"/>
        <v>44806</v>
      </c>
      <c r="C16" s="27" vm="31">
        <f ca="1"/>
        <v>127.51</v>
      </c>
      <c r="E16" s="28" vm="30">
        <f ca="1"/>
        <v>44806</v>
      </c>
      <c r="F16" s="27" vm="32">
        <f ca="1"/>
        <v>256.06</v>
      </c>
    </row>
    <row r="17" spans="1:6" ht="14.25" customHeight="1">
      <c r="A17" s="12"/>
      <c r="B17" vm="33">
        <f ca="1"/>
        <v>44810</v>
      </c>
      <c r="C17" s="27" vm="34">
        <f ca="1"/>
        <v>126.11</v>
      </c>
      <c r="E17" s="28" vm="33">
        <f ca="1"/>
        <v>44810</v>
      </c>
      <c r="F17" s="27" vm="35">
        <f ca="1"/>
        <v>253.25</v>
      </c>
    </row>
    <row r="18" spans="1:6" ht="14.25" customHeight="1">
      <c r="A18" s="12"/>
      <c r="B18" vm="36">
        <f ca="1"/>
        <v>44811</v>
      </c>
      <c r="C18" s="27" vm="37">
        <f ca="1"/>
        <v>129.47999999999999</v>
      </c>
      <c r="E18" s="28" vm="36">
        <f ca="1"/>
        <v>44811</v>
      </c>
      <c r="F18" s="27" vm="38">
        <f ca="1"/>
        <v>258.08999999999997</v>
      </c>
    </row>
    <row r="19" spans="1:6" ht="14.25" customHeight="1">
      <c r="A19" s="12"/>
      <c r="B19" vm="39">
        <f ca="1"/>
        <v>44812</v>
      </c>
      <c r="C19" s="27" vm="40">
        <f ca="1"/>
        <v>129.82</v>
      </c>
      <c r="E19" s="28" vm="39">
        <f ca="1"/>
        <v>44812</v>
      </c>
      <c r="F19" s="27" vm="41">
        <f ca="1"/>
        <v>258.52</v>
      </c>
    </row>
    <row r="20" spans="1:6" ht="14.25" customHeight="1">
      <c r="A20" s="12"/>
      <c r="B20" vm="42">
        <f ca="1"/>
        <v>44813</v>
      </c>
      <c r="C20" s="27" vm="43">
        <f ca="1"/>
        <v>133.27000000000001</v>
      </c>
      <c r="E20" s="28" vm="42">
        <f ca="1"/>
        <v>44813</v>
      </c>
      <c r="F20" s="27" vm="44">
        <f ca="1"/>
        <v>264.45999999999998</v>
      </c>
    </row>
    <row r="21" spans="1:6" ht="14.25" customHeight="1">
      <c r="A21" s="12"/>
      <c r="B21" vm="45">
        <f ca="1"/>
        <v>44816</v>
      </c>
      <c r="C21" s="27" vm="46">
        <f ca="1"/>
        <v>136.44999999999999</v>
      </c>
      <c r="E21" s="28" vm="45">
        <f ca="1"/>
        <v>44816</v>
      </c>
      <c r="F21" s="27" vm="47">
        <f ca="1"/>
        <v>266.64999999999998</v>
      </c>
    </row>
    <row r="22" spans="1:6" ht="14.25" customHeight="1">
      <c r="A22" s="12"/>
      <c r="B22" vm="48">
        <f ca="1"/>
        <v>44817</v>
      </c>
      <c r="C22" s="27" vm="49">
        <f ca="1"/>
        <v>126.82</v>
      </c>
      <c r="E22" s="28" vm="48">
        <f ca="1"/>
        <v>44817</v>
      </c>
      <c r="F22" s="27" vm="50">
        <f ca="1"/>
        <v>251.99</v>
      </c>
    </row>
    <row r="23" spans="1:6" ht="14.25" customHeight="1">
      <c r="A23" s="12"/>
      <c r="B23" vm="51">
        <f ca="1"/>
        <v>44818</v>
      </c>
      <c r="C23" s="27" vm="52">
        <f ca="1"/>
        <v>128.55000000000001</v>
      </c>
      <c r="E23" s="28" vm="51">
        <f ca="1"/>
        <v>44818</v>
      </c>
      <c r="F23" s="27" vm="53">
        <f ca="1"/>
        <v>252.22</v>
      </c>
    </row>
    <row r="24" spans="1:6" ht="14.25" customHeight="1">
      <c r="A24" s="12"/>
      <c r="B24" vm="54">
        <f ca="1"/>
        <v>44819</v>
      </c>
      <c r="C24" s="27" vm="55">
        <f ca="1"/>
        <v>126.28</v>
      </c>
      <c r="E24" s="28" vm="54">
        <f ca="1"/>
        <v>44819</v>
      </c>
      <c r="F24" s="27" vm="56">
        <f ca="1"/>
        <v>245.38</v>
      </c>
    </row>
    <row r="25" spans="1:6" ht="14.25" customHeight="1">
      <c r="A25" s="12"/>
      <c r="B25" vm="57">
        <f ca="1"/>
        <v>44820</v>
      </c>
      <c r="C25" s="27" vm="58">
        <f ca="1"/>
        <v>123.53</v>
      </c>
      <c r="E25" s="28" vm="57">
        <f ca="1"/>
        <v>44820</v>
      </c>
      <c r="F25" s="27" vm="59">
        <f ca="1"/>
        <v>244.74</v>
      </c>
    </row>
    <row r="26" spans="1:6" ht="14.25" customHeight="1">
      <c r="A26" s="12"/>
      <c r="B26" vm="60">
        <f ca="1"/>
        <v>44823</v>
      </c>
      <c r="C26" s="27" vm="61">
        <f ca="1"/>
        <v>124.66</v>
      </c>
      <c r="E26" s="28" vm="60">
        <f ca="1"/>
        <v>44823</v>
      </c>
      <c r="F26" s="27" vm="62">
        <f ca="1"/>
        <v>244.52</v>
      </c>
    </row>
    <row r="27" spans="1:6" ht="14.25" customHeight="1">
      <c r="A27" s="12"/>
      <c r="B27" vm="63">
        <f ca="1"/>
        <v>44824</v>
      </c>
      <c r="C27" s="27" vm="64">
        <f ca="1"/>
        <v>122.19</v>
      </c>
      <c r="E27" s="28" vm="63">
        <f ca="1"/>
        <v>44824</v>
      </c>
      <c r="F27" s="27" vm="65">
        <f ca="1"/>
        <v>242.45</v>
      </c>
    </row>
    <row r="28" spans="1:6" ht="14.25" customHeight="1">
      <c r="A28" s="12"/>
      <c r="B28" vm="66">
        <f ca="1"/>
        <v>44825</v>
      </c>
      <c r="C28" s="27" vm="67">
        <f ca="1"/>
        <v>118.54</v>
      </c>
      <c r="E28" s="28" vm="66">
        <f ca="1"/>
        <v>44825</v>
      </c>
      <c r="F28" s="27" vm="68">
        <f ca="1"/>
        <v>238.95</v>
      </c>
    </row>
    <row r="29" spans="1:6" ht="14.25" customHeight="1">
      <c r="A29" s="12"/>
      <c r="B29" vm="69">
        <f ca="1"/>
        <v>44826</v>
      </c>
      <c r="C29" s="27" vm="70">
        <f ca="1"/>
        <v>117.31</v>
      </c>
      <c r="E29" s="28" vm="69">
        <f ca="1"/>
        <v>44826</v>
      </c>
      <c r="F29" s="27" vm="71">
        <f ca="1"/>
        <v>240.98</v>
      </c>
    </row>
    <row r="30" spans="1:6" ht="14.25" customHeight="1">
      <c r="A30" s="12"/>
      <c r="B30" vm="72">
        <f ca="1"/>
        <v>44827</v>
      </c>
      <c r="C30" s="27" vm="73">
        <f ca="1"/>
        <v>113.78</v>
      </c>
      <c r="E30" s="28" vm="72">
        <f ca="1"/>
        <v>44827</v>
      </c>
      <c r="F30" s="27" vm="74">
        <f ca="1"/>
        <v>237.92</v>
      </c>
    </row>
    <row r="31" spans="1:6" ht="14.25" customHeight="1">
      <c r="A31" s="12"/>
      <c r="B31" vm="75">
        <f ca="1"/>
        <v>44830</v>
      </c>
      <c r="C31" s="27" vm="76">
        <f ca="1"/>
        <v>115.15</v>
      </c>
      <c r="E31" s="28" vm="75">
        <f ca="1"/>
        <v>44830</v>
      </c>
      <c r="F31" s="27" vm="77">
        <f ca="1"/>
        <v>237.45</v>
      </c>
    </row>
    <row r="32" spans="1:6" ht="14.25" customHeight="1">
      <c r="A32" s="12"/>
      <c r="B32" vm="78">
        <f ca="1"/>
        <v>44831</v>
      </c>
      <c r="C32" s="27" vm="79">
        <f ca="1"/>
        <v>114.41</v>
      </c>
      <c r="E32" s="28" vm="78">
        <f ca="1"/>
        <v>44831</v>
      </c>
      <c r="F32" s="27" vm="80">
        <f ca="1"/>
        <v>236.41</v>
      </c>
    </row>
    <row r="33" spans="1:6" ht="14.25" customHeight="1">
      <c r="A33" s="12"/>
      <c r="B33" vm="81">
        <f ca="1"/>
        <v>44832</v>
      </c>
      <c r="C33" s="27" vm="82">
        <f ca="1"/>
        <v>118.01</v>
      </c>
      <c r="E33" s="28" vm="81">
        <f ca="1"/>
        <v>44832</v>
      </c>
      <c r="F33" s="27" vm="83">
        <f ca="1"/>
        <v>241.07</v>
      </c>
    </row>
    <row r="34" spans="1:6" ht="14.25" customHeight="1">
      <c r="A34" s="12"/>
      <c r="B34" vm="84">
        <f ca="1"/>
        <v>44833</v>
      </c>
      <c r="C34" s="27" vm="85">
        <f ca="1"/>
        <v>114.8</v>
      </c>
      <c r="E34" s="28" vm="84">
        <f ca="1"/>
        <v>44833</v>
      </c>
      <c r="F34" s="27" vm="86">
        <f ca="1"/>
        <v>237.5</v>
      </c>
    </row>
    <row r="35" spans="1:6" ht="14.25" customHeight="1">
      <c r="A35" s="12"/>
      <c r="B35" vm="87">
        <f ca="1"/>
        <v>44834</v>
      </c>
      <c r="C35" s="27" vm="88">
        <f ca="1"/>
        <v>113</v>
      </c>
      <c r="E35" s="28" vm="87">
        <f ca="1"/>
        <v>44834</v>
      </c>
      <c r="F35" s="27" vm="89">
        <f ca="1"/>
        <v>232.9</v>
      </c>
    </row>
    <row r="36" spans="1:6" ht="14.25" customHeight="1">
      <c r="A36" s="12"/>
      <c r="B36" vm="90">
        <f ca="1"/>
        <v>44837</v>
      </c>
      <c r="C36" s="27" vm="91">
        <f ca="1"/>
        <v>115.88</v>
      </c>
      <c r="E36" s="28" vm="90">
        <f ca="1"/>
        <v>44837</v>
      </c>
      <c r="F36" s="27" vm="92">
        <f ca="1"/>
        <v>240.74</v>
      </c>
    </row>
    <row r="37" spans="1:6" ht="14.25" customHeight="1">
      <c r="A37" s="12"/>
      <c r="B37" vm="93">
        <f ca="1"/>
        <v>44838</v>
      </c>
      <c r="C37" s="27" vm="94">
        <f ca="1"/>
        <v>121.09</v>
      </c>
      <c r="E37" s="28" vm="93">
        <f ca="1"/>
        <v>44838</v>
      </c>
      <c r="F37" s="27" vm="95">
        <f ca="1"/>
        <v>248.88</v>
      </c>
    </row>
    <row r="38" spans="1:6" ht="14.25" customHeight="1">
      <c r="A38" s="12"/>
      <c r="B38" vm="96">
        <f ca="1"/>
        <v>44839</v>
      </c>
      <c r="C38" s="27" vm="97">
        <f ca="1"/>
        <v>120.95</v>
      </c>
      <c r="E38" s="28" vm="96">
        <f ca="1"/>
        <v>44839</v>
      </c>
      <c r="F38" s="27" vm="98">
        <f ca="1"/>
        <v>249.2</v>
      </c>
    </row>
    <row r="39" spans="1:6" ht="14.25" customHeight="1">
      <c r="A39" s="12"/>
      <c r="B39" vm="99">
        <f ca="1"/>
        <v>44840</v>
      </c>
      <c r="C39" s="27" vm="100">
        <f ca="1"/>
        <v>120.3</v>
      </c>
      <c r="E39" s="28" vm="99">
        <f ca="1"/>
        <v>44840</v>
      </c>
      <c r="F39" s="27" vm="101">
        <f ca="1"/>
        <v>246.79</v>
      </c>
    </row>
    <row r="40" spans="1:6" ht="14.25" customHeight="1">
      <c r="A40" s="12"/>
      <c r="B40" vm="102">
        <f ca="1"/>
        <v>44841</v>
      </c>
      <c r="C40" s="27" vm="103">
        <f ca="1"/>
        <v>114.56</v>
      </c>
      <c r="E40" s="28" vm="102">
        <f ca="1"/>
        <v>44841</v>
      </c>
      <c r="F40" s="27" vm="104">
        <f ca="1"/>
        <v>234.24</v>
      </c>
    </row>
    <row r="41" spans="1:6" ht="14.25" customHeight="1">
      <c r="A41" s="12"/>
      <c r="B41" vm="105">
        <f ca="1"/>
        <v>44844</v>
      </c>
      <c r="C41" s="27" vm="106">
        <f ca="1"/>
        <v>113.67</v>
      </c>
      <c r="E41" s="28" vm="105">
        <f ca="1"/>
        <v>44844</v>
      </c>
      <c r="F41" s="27" vm="107">
        <f ca="1"/>
        <v>229.25</v>
      </c>
    </row>
    <row r="42" spans="1:6" ht="14.25" customHeight="1">
      <c r="A42" s="12"/>
      <c r="B42" vm="108">
        <f ca="1"/>
        <v>44845</v>
      </c>
      <c r="C42" s="27" vm="109">
        <f ca="1"/>
        <v>112.21</v>
      </c>
      <c r="E42" s="28" vm="108">
        <f ca="1"/>
        <v>44845</v>
      </c>
      <c r="F42" s="27" vm="110">
        <f ca="1"/>
        <v>225.41</v>
      </c>
    </row>
    <row r="43" spans="1:6" ht="14.25" customHeight="1">
      <c r="A43" s="12"/>
      <c r="B43" vm="111">
        <f ca="1"/>
        <v>44846</v>
      </c>
      <c r="C43" s="27" vm="112">
        <f ca="1"/>
        <v>112.9</v>
      </c>
      <c r="E43" s="28" vm="111">
        <f ca="1"/>
        <v>44846</v>
      </c>
      <c r="F43" s="27" vm="113">
        <f ca="1"/>
        <v>225.75</v>
      </c>
    </row>
    <row r="44" spans="1:6" ht="14.25" customHeight="1">
      <c r="A44" s="12"/>
      <c r="B44" vm="114">
        <f ca="1"/>
        <v>44847</v>
      </c>
      <c r="C44" s="27" vm="115">
        <f ca="1"/>
        <v>112.53</v>
      </c>
      <c r="E44" s="28" vm="114">
        <f ca="1"/>
        <v>44847</v>
      </c>
      <c r="F44" s="27" vm="104">
        <f ca="1"/>
        <v>234.24</v>
      </c>
    </row>
    <row r="45" spans="1:6" ht="14.25" customHeight="1">
      <c r="A45" s="12"/>
      <c r="B45" vm="116">
        <f ca="1"/>
        <v>44848</v>
      </c>
      <c r="C45" s="27" vm="117">
        <f ca="1"/>
        <v>106.9</v>
      </c>
      <c r="E45" s="28" vm="116">
        <f ca="1"/>
        <v>44848</v>
      </c>
      <c r="F45" s="27" vm="118">
        <f ca="1"/>
        <v>228.56</v>
      </c>
    </row>
    <row r="46" spans="1:6" ht="14.25" customHeight="1">
      <c r="A46" s="12"/>
      <c r="B46" vm="119">
        <f ca="1"/>
        <v>44851</v>
      </c>
      <c r="C46" s="27" vm="120">
        <f ca="1"/>
        <v>113.79</v>
      </c>
      <c r="E46" s="28" vm="119">
        <f ca="1"/>
        <v>44851</v>
      </c>
      <c r="F46" s="27" vm="121">
        <f ca="1"/>
        <v>237.53</v>
      </c>
    </row>
    <row r="47" spans="1:6" ht="14.25" customHeight="1">
      <c r="A47" s="12"/>
      <c r="B47" vm="122">
        <f ca="1"/>
        <v>44852</v>
      </c>
      <c r="C47" s="27" vm="123">
        <f ca="1"/>
        <v>116.36</v>
      </c>
      <c r="E47" s="28" vm="122">
        <f ca="1"/>
        <v>44852</v>
      </c>
      <c r="F47" s="27" vm="124">
        <f ca="1"/>
        <v>238.5</v>
      </c>
    </row>
    <row r="48" spans="1:6" ht="14.25" customHeight="1">
      <c r="A48" s="12"/>
      <c r="B48" vm="125">
        <f ca="1"/>
        <v>44853</v>
      </c>
      <c r="C48" s="27" vm="126">
        <f ca="1"/>
        <v>115.07</v>
      </c>
      <c r="E48" s="28" vm="125">
        <f ca="1"/>
        <v>44853</v>
      </c>
      <c r="F48" s="27" vm="127">
        <f ca="1"/>
        <v>236.48</v>
      </c>
    </row>
    <row r="49" spans="1:6" ht="14.25" customHeight="1">
      <c r="A49" s="12"/>
      <c r="B49" vm="128">
        <f ca="1"/>
        <v>44854</v>
      </c>
      <c r="C49" s="27" vm="129">
        <f ca="1"/>
        <v>115.25</v>
      </c>
      <c r="E49" s="28" vm="128">
        <f ca="1"/>
        <v>44854</v>
      </c>
      <c r="F49" s="27" vm="130">
        <f ca="1"/>
        <v>236.15</v>
      </c>
    </row>
    <row r="50" spans="1:6" ht="14.25" customHeight="1">
      <c r="A50" s="12"/>
      <c r="B50" vm="131">
        <f ca="1"/>
        <v>44855</v>
      </c>
      <c r="C50" s="27" vm="132">
        <f ca="1"/>
        <v>119.32</v>
      </c>
      <c r="E50" s="28" vm="131">
        <f ca="1"/>
        <v>44855</v>
      </c>
      <c r="F50" s="27" vm="133">
        <f ca="1"/>
        <v>242.12</v>
      </c>
    </row>
    <row r="51" spans="1:6" ht="14.25" customHeight="1">
      <c r="A51" s="12"/>
      <c r="B51" vm="134">
        <f ca="1"/>
        <v>44858</v>
      </c>
      <c r="C51" s="27" vm="135">
        <f ca="1"/>
        <v>119.82</v>
      </c>
      <c r="E51" s="28" vm="134">
        <f ca="1"/>
        <v>44858</v>
      </c>
      <c r="F51" s="27" vm="136">
        <f ca="1"/>
        <v>247.25</v>
      </c>
    </row>
    <row r="52" spans="1:6" ht="14.25" customHeight="1">
      <c r="A52" s="12"/>
      <c r="B52" vm="137">
        <f ca="1"/>
        <v>44859</v>
      </c>
      <c r="C52" s="27" vm="138">
        <f ca="1"/>
        <v>120.6</v>
      </c>
      <c r="E52" s="28" vm="137">
        <f ca="1"/>
        <v>44859</v>
      </c>
      <c r="F52" s="27" vm="139">
        <f ca="1"/>
        <v>250.66</v>
      </c>
    </row>
    <row r="53" spans="1:6" ht="14.25" customHeight="1">
      <c r="A53" s="12"/>
      <c r="B53" vm="140">
        <f ca="1"/>
        <v>44860</v>
      </c>
      <c r="C53" s="27" vm="141">
        <f ca="1"/>
        <v>115.66</v>
      </c>
      <c r="E53" s="28" vm="140">
        <f ca="1"/>
        <v>44860</v>
      </c>
      <c r="F53" s="27" vm="142">
        <f ca="1"/>
        <v>231.32</v>
      </c>
    </row>
    <row r="54" spans="1:6" ht="14.25" customHeight="1">
      <c r="A54" s="12"/>
      <c r="B54" vm="143">
        <f ca="1"/>
        <v>44861</v>
      </c>
      <c r="C54" s="27" vm="144">
        <f ca="1"/>
        <v>110.96</v>
      </c>
      <c r="E54" s="28" vm="143">
        <f ca="1"/>
        <v>44861</v>
      </c>
      <c r="F54" s="27" vm="145">
        <f ca="1"/>
        <v>226.75</v>
      </c>
    </row>
    <row r="55" spans="1:6" ht="14.25" customHeight="1">
      <c r="A55" s="12"/>
      <c r="B55" vm="146">
        <f ca="1"/>
        <v>44862</v>
      </c>
      <c r="C55" s="27" vm="147">
        <f ca="1"/>
        <v>103.41</v>
      </c>
      <c r="E55" s="28" vm="146">
        <f ca="1"/>
        <v>44862</v>
      </c>
      <c r="F55" s="27" vm="148">
        <f ca="1"/>
        <v>235.87</v>
      </c>
    </row>
    <row r="56" spans="1:6" ht="14.25" customHeight="1">
      <c r="A56" s="12"/>
      <c r="B56" vm="149">
        <f ca="1"/>
        <v>44865</v>
      </c>
      <c r="C56" s="27" vm="150">
        <f ca="1"/>
        <v>102.44</v>
      </c>
      <c r="E56" s="28" vm="149">
        <f ca="1"/>
        <v>44865</v>
      </c>
      <c r="F56" s="27" vm="151">
        <f ca="1"/>
        <v>232.13</v>
      </c>
    </row>
    <row r="57" spans="1:6" ht="14.25" customHeight="1">
      <c r="A57" s="12"/>
      <c r="B57" vm="152">
        <f ca="1"/>
        <v>44866</v>
      </c>
      <c r="C57" s="27" vm="153">
        <f ca="1"/>
        <v>96.79</v>
      </c>
      <c r="E57" s="28" vm="152">
        <f ca="1"/>
        <v>44866</v>
      </c>
      <c r="F57" s="27" vm="154">
        <f ca="1"/>
        <v>228.17</v>
      </c>
    </row>
    <row r="58" spans="1:6" ht="14.25" customHeight="1">
      <c r="A58" s="12"/>
      <c r="B58" vm="155">
        <f ca="1"/>
        <v>44867</v>
      </c>
      <c r="C58" s="27" vm="156">
        <f ca="1"/>
        <v>92.12</v>
      </c>
      <c r="E58" s="28" vm="155">
        <f ca="1"/>
        <v>44867</v>
      </c>
      <c r="F58" s="27" vm="157">
        <f ca="1"/>
        <v>220.1</v>
      </c>
    </row>
    <row r="59" spans="1:6" ht="14.25" customHeight="1">
      <c r="A59" s="12"/>
      <c r="B59" vm="158">
        <f ca="1"/>
        <v>44868</v>
      </c>
      <c r="C59" s="27" vm="159">
        <f ca="1"/>
        <v>89.3</v>
      </c>
      <c r="E59" s="28" vm="158">
        <f ca="1"/>
        <v>44868</v>
      </c>
      <c r="F59" s="27" vm="160">
        <f ca="1"/>
        <v>214.25</v>
      </c>
    </row>
    <row r="60" spans="1:6" ht="14.25" customHeight="1">
      <c r="A60" s="12"/>
      <c r="B60" vm="161">
        <f ca="1"/>
        <v>44869</v>
      </c>
      <c r="C60" s="27" vm="162">
        <f ca="1"/>
        <v>90.98</v>
      </c>
      <c r="E60" s="28" vm="161">
        <f ca="1"/>
        <v>44869</v>
      </c>
      <c r="F60" s="27" vm="163">
        <f ca="1"/>
        <v>221.39</v>
      </c>
    </row>
    <row r="61" spans="1:6" ht="14.25" customHeight="1">
      <c r="A61" s="12"/>
      <c r="B61" vm="164">
        <f ca="1"/>
        <v>44872</v>
      </c>
      <c r="C61" s="27" vm="165">
        <f ca="1"/>
        <v>90.53</v>
      </c>
      <c r="E61" s="28" vm="164">
        <f ca="1"/>
        <v>44872</v>
      </c>
      <c r="F61" s="27" vm="166">
        <f ca="1"/>
        <v>227.87</v>
      </c>
    </row>
    <row r="62" spans="1:6" ht="14.25" customHeight="1">
      <c r="A62" s="12"/>
      <c r="B62" vm="167">
        <f ca="1"/>
        <v>44873</v>
      </c>
      <c r="C62" s="27" vm="168">
        <f ca="1"/>
        <v>89.98</v>
      </c>
      <c r="E62" s="28" vm="167">
        <f ca="1"/>
        <v>44873</v>
      </c>
      <c r="F62" s="27" vm="169">
        <f ca="1"/>
        <v>228.87</v>
      </c>
    </row>
    <row r="63" spans="1:6" ht="14.25" customHeight="1">
      <c r="A63" s="12"/>
      <c r="B63" vm="170">
        <f ca="1"/>
        <v>44874</v>
      </c>
      <c r="C63" s="27" vm="171">
        <f ca="1"/>
        <v>86.14</v>
      </c>
      <c r="E63" s="28" vm="170">
        <f ca="1"/>
        <v>44874</v>
      </c>
      <c r="F63" s="27" vm="172">
        <f ca="1"/>
        <v>224.51</v>
      </c>
    </row>
    <row r="64" spans="1:6" ht="14.25" customHeight="1">
      <c r="A64" s="12"/>
      <c r="B64" vm="173">
        <f ca="1"/>
        <v>44875</v>
      </c>
      <c r="C64" s="27" vm="174">
        <f ca="1"/>
        <v>96.63</v>
      </c>
      <c r="E64" s="28" vm="173">
        <f ca="1"/>
        <v>44875</v>
      </c>
      <c r="F64" s="27" vm="175">
        <f ca="1"/>
        <v>242.98</v>
      </c>
    </row>
    <row r="65" spans="1:6" ht="14.25" customHeight="1">
      <c r="A65" s="12"/>
      <c r="B65" vm="176">
        <f ca="1"/>
        <v>44876</v>
      </c>
      <c r="C65" s="27" vm="177">
        <f ca="1"/>
        <v>100.79</v>
      </c>
      <c r="E65" s="28" vm="176">
        <f ca="1"/>
        <v>44876</v>
      </c>
      <c r="F65" s="27" vm="178">
        <f ca="1"/>
        <v>247.11</v>
      </c>
    </row>
    <row r="66" spans="1:6" ht="14.25" customHeight="1">
      <c r="A66" s="12"/>
      <c r="B66" vm="179">
        <f ca="1"/>
        <v>44879</v>
      </c>
      <c r="C66" s="27" vm="180">
        <f ca="1"/>
        <v>98.49</v>
      </c>
      <c r="E66" s="28" vm="179">
        <f ca="1"/>
        <v>44879</v>
      </c>
      <c r="F66" s="27" vm="181">
        <f ca="1"/>
        <v>241.55</v>
      </c>
    </row>
    <row r="67" spans="1:6" ht="14.25" customHeight="1">
      <c r="A67" s="12"/>
      <c r="B67" vm="182">
        <f ca="1"/>
        <v>44880</v>
      </c>
      <c r="C67" s="27" vm="183">
        <f ca="1"/>
        <v>98.94</v>
      </c>
      <c r="E67" s="28" vm="182">
        <f ca="1"/>
        <v>44880</v>
      </c>
      <c r="F67" s="27" vm="184">
        <f ca="1"/>
        <v>241.97</v>
      </c>
    </row>
    <row r="68" spans="1:6" ht="14.25" customHeight="1">
      <c r="A68" s="12"/>
      <c r="B68" vm="185">
        <f ca="1"/>
        <v>44881</v>
      </c>
      <c r="C68" s="27" vm="186">
        <f ca="1"/>
        <v>97.12</v>
      </c>
      <c r="E68" s="28" vm="185">
        <f ca="1"/>
        <v>44881</v>
      </c>
      <c r="F68" s="27" vm="187">
        <f ca="1"/>
        <v>241.73</v>
      </c>
    </row>
    <row r="69" spans="1:6" ht="14.25" customHeight="1">
      <c r="A69" s="12"/>
      <c r="B69" vm="188">
        <f ca="1"/>
        <v>44882</v>
      </c>
      <c r="C69" s="27" vm="189">
        <f ca="1"/>
        <v>94.85</v>
      </c>
      <c r="E69" s="28" vm="188">
        <f ca="1"/>
        <v>44882</v>
      </c>
      <c r="F69" s="27" vm="190">
        <f ca="1"/>
        <v>241.68</v>
      </c>
    </row>
    <row r="70" spans="1:6" ht="14.25" customHeight="1">
      <c r="A70" s="12"/>
      <c r="B70" vm="191">
        <f ca="1"/>
        <v>44883</v>
      </c>
      <c r="C70" s="27" vm="192">
        <f ca="1"/>
        <v>94.14</v>
      </c>
      <c r="E70" s="28" vm="191">
        <f ca="1"/>
        <v>44883</v>
      </c>
      <c r="F70" s="27" vm="193">
        <f ca="1"/>
        <v>241.22</v>
      </c>
    </row>
    <row r="71" spans="1:6" ht="14.25" customHeight="1">
      <c r="A71" s="12"/>
      <c r="B71" vm="194">
        <f ca="1"/>
        <v>44886</v>
      </c>
      <c r="C71" s="27" vm="195">
        <f ca="1"/>
        <v>92.46</v>
      </c>
      <c r="E71" s="28" vm="194">
        <f ca="1"/>
        <v>44886</v>
      </c>
      <c r="F71" s="27" vm="196">
        <f ca="1"/>
        <v>242.05</v>
      </c>
    </row>
    <row r="72" spans="1:6" ht="14.25" customHeight="1">
      <c r="A72" s="12"/>
      <c r="B72" vm="197">
        <f ca="1"/>
        <v>44887</v>
      </c>
      <c r="C72" s="27" vm="198">
        <f ca="1"/>
        <v>93.2</v>
      </c>
      <c r="E72" s="28" vm="197">
        <f ca="1"/>
        <v>44887</v>
      </c>
      <c r="F72" s="27" vm="199">
        <f ca="1"/>
        <v>245.03</v>
      </c>
    </row>
    <row r="73" spans="1:6" ht="14.25" customHeight="1">
      <c r="A73" s="12"/>
      <c r="B73" vm="200">
        <f ca="1"/>
        <v>44888</v>
      </c>
      <c r="C73" s="27" vm="201">
        <f ca="1"/>
        <v>94.13</v>
      </c>
      <c r="E73" s="28" vm="200">
        <f ca="1"/>
        <v>44888</v>
      </c>
      <c r="F73" s="27" vm="202">
        <f ca="1"/>
        <v>247.58</v>
      </c>
    </row>
    <row r="74" spans="1:6" ht="14.25" customHeight="1">
      <c r="A74" s="12"/>
      <c r="B74" vm="203">
        <f ca="1"/>
        <v>44890</v>
      </c>
      <c r="C74" s="27" vm="204">
        <f ca="1"/>
        <v>93.41</v>
      </c>
      <c r="E74" s="28" vm="203">
        <f ca="1"/>
        <v>44890</v>
      </c>
      <c r="F74" s="27" vm="205">
        <f ca="1"/>
        <v>247.49</v>
      </c>
    </row>
    <row r="75" spans="1:6" ht="14.25" customHeight="1">
      <c r="A75" s="12"/>
      <c r="B75" vm="206">
        <f ca="1"/>
        <v>44893</v>
      </c>
      <c r="C75" s="27" vm="207">
        <f ca="1"/>
        <v>93.95</v>
      </c>
      <c r="E75" s="28" vm="206">
        <f ca="1"/>
        <v>44893</v>
      </c>
      <c r="F75" s="27" vm="208">
        <f ca="1"/>
        <v>241.76</v>
      </c>
    </row>
    <row r="76" spans="1:6" ht="14.25" customHeight="1">
      <c r="A76" s="12"/>
      <c r="B76" vm="209">
        <f ca="1"/>
        <v>44894</v>
      </c>
      <c r="C76" s="27" vm="210">
        <f ca="1"/>
        <v>92.42</v>
      </c>
      <c r="E76" s="28" vm="209">
        <f ca="1"/>
        <v>44894</v>
      </c>
      <c r="F76" s="27" vm="211">
        <f ca="1"/>
        <v>240.33</v>
      </c>
    </row>
    <row r="77" spans="1:6" ht="14.25" customHeight="1">
      <c r="A77" s="12"/>
      <c r="B77" vm="212">
        <f ca="1"/>
        <v>44895</v>
      </c>
      <c r="C77" s="27" vm="213">
        <f ca="1"/>
        <v>96.54</v>
      </c>
      <c r="E77" s="28" vm="212">
        <f ca="1"/>
        <v>44895</v>
      </c>
      <c r="F77" s="27" vm="214">
        <f ca="1"/>
        <v>255.14</v>
      </c>
    </row>
    <row r="78" spans="1:6" ht="14.25" customHeight="1">
      <c r="A78" s="12"/>
      <c r="B78" vm="215">
        <f ca="1"/>
        <v>44896</v>
      </c>
      <c r="C78" s="27" vm="216">
        <f ca="1"/>
        <v>95.5</v>
      </c>
      <c r="E78" s="28" vm="215">
        <f ca="1"/>
        <v>44896</v>
      </c>
      <c r="F78" s="27" vm="217">
        <f ca="1"/>
        <v>254.69</v>
      </c>
    </row>
    <row r="79" spans="1:6" ht="14.25" customHeight="1">
      <c r="A79" s="12"/>
      <c r="B79" vm="218">
        <f ca="1"/>
        <v>44897</v>
      </c>
      <c r="C79" s="27" vm="201">
        <f ca="1"/>
        <v>94.13</v>
      </c>
      <c r="E79" s="28" vm="218">
        <f ca="1"/>
        <v>44897</v>
      </c>
      <c r="F79" s="27" vm="219">
        <f ca="1"/>
        <v>255.02</v>
      </c>
    </row>
    <row r="80" spans="1:6" ht="14.25" customHeight="1">
      <c r="A80" s="12"/>
      <c r="B80" vm="220">
        <f ca="1"/>
        <v>44900</v>
      </c>
      <c r="C80" s="27" vm="221">
        <f ca="1"/>
        <v>91.01</v>
      </c>
      <c r="E80" s="28" vm="220">
        <f ca="1"/>
        <v>44900</v>
      </c>
      <c r="F80" s="27" vm="222">
        <f ca="1"/>
        <v>250.2</v>
      </c>
    </row>
    <row r="81" spans="1:6" ht="14.25" customHeight="1">
      <c r="A81" s="12"/>
      <c r="B81" vm="223">
        <f ca="1"/>
        <v>44901</v>
      </c>
      <c r="C81" s="27" vm="224">
        <f ca="1"/>
        <v>88.25</v>
      </c>
      <c r="E81" s="28" vm="223">
        <f ca="1"/>
        <v>44901</v>
      </c>
      <c r="F81" s="27" vm="225">
        <f ca="1"/>
        <v>245.12</v>
      </c>
    </row>
    <row r="82" spans="1:6" ht="14.25" customHeight="1">
      <c r="A82" s="12"/>
      <c r="B82" vm="226">
        <f ca="1"/>
        <v>44902</v>
      </c>
      <c r="C82" s="27" vm="227">
        <f ca="1"/>
        <v>88.46</v>
      </c>
      <c r="E82" s="28" vm="226">
        <f ca="1"/>
        <v>44902</v>
      </c>
      <c r="F82" s="27" vm="228">
        <f ca="1"/>
        <v>244.37</v>
      </c>
    </row>
    <row r="83" spans="1:6" ht="14.25" customHeight="1">
      <c r="A83" s="12"/>
      <c r="B83" vm="229">
        <f ca="1"/>
        <v>44903</v>
      </c>
      <c r="C83" s="27" vm="230">
        <f ca="1"/>
        <v>90.35</v>
      </c>
      <c r="E83" s="28" vm="229">
        <f ca="1"/>
        <v>44903</v>
      </c>
      <c r="F83" s="27" vm="231">
        <f ca="1"/>
        <v>247.4</v>
      </c>
    </row>
    <row r="84" spans="1:6" ht="14.25" customHeight="1">
      <c r="A84" s="12"/>
      <c r="B84" vm="232">
        <f ca="1"/>
        <v>44904</v>
      </c>
      <c r="C84" s="27" vm="233">
        <f ca="1"/>
        <v>89.09</v>
      </c>
      <c r="E84" s="28" vm="232">
        <f ca="1"/>
        <v>44904</v>
      </c>
      <c r="F84" s="27" vm="234">
        <f ca="1"/>
        <v>245.42</v>
      </c>
    </row>
    <row r="85" spans="1:6" ht="14.25" customHeight="1">
      <c r="A85" s="12"/>
      <c r="B85" vm="235">
        <f ca="1"/>
        <v>44907</v>
      </c>
      <c r="C85" s="27" vm="236">
        <f ca="1"/>
        <v>90.55</v>
      </c>
      <c r="E85" s="28" vm="235">
        <f ca="1"/>
        <v>44907</v>
      </c>
      <c r="F85" s="27" vm="237">
        <f ca="1"/>
        <v>252.51</v>
      </c>
    </row>
    <row r="86" spans="1:6" ht="14.25" customHeight="1">
      <c r="A86" s="12"/>
      <c r="B86" vm="238">
        <f ca="1"/>
        <v>44908</v>
      </c>
      <c r="C86" s="27" vm="239">
        <f ca="1"/>
        <v>92.49</v>
      </c>
      <c r="E86" s="28" vm="238">
        <f ca="1"/>
        <v>44908</v>
      </c>
      <c r="F86" s="27" vm="240">
        <f ca="1"/>
        <v>256.92</v>
      </c>
    </row>
    <row r="87" spans="1:6" ht="14.25" customHeight="1">
      <c r="A87" s="12"/>
      <c r="B87" vm="241">
        <f ca="1"/>
        <v>44909</v>
      </c>
      <c r="C87" s="27" vm="242">
        <f ca="1"/>
        <v>91.58</v>
      </c>
      <c r="E87" s="28" vm="241">
        <f ca="1"/>
        <v>44909</v>
      </c>
      <c r="F87" s="27" vm="243">
        <f ca="1"/>
        <v>257.22000000000003</v>
      </c>
    </row>
    <row r="88" spans="1:6" ht="14.25" customHeight="1">
      <c r="A88" s="12"/>
      <c r="B88" vm="244">
        <f ca="1"/>
        <v>44910</v>
      </c>
      <c r="C88" s="27" vm="245">
        <f ca="1"/>
        <v>88.45</v>
      </c>
      <c r="E88" s="28" vm="244">
        <f ca="1"/>
        <v>44910</v>
      </c>
      <c r="F88" s="27" vm="246">
        <f ca="1"/>
        <v>249.01</v>
      </c>
    </row>
    <row r="89" spans="1:6" ht="14.25" customHeight="1">
      <c r="A89" s="12"/>
      <c r="B89" vm="247">
        <f ca="1"/>
        <v>44911</v>
      </c>
      <c r="C89" s="27" vm="248">
        <f ca="1"/>
        <v>87.86</v>
      </c>
      <c r="E89" s="28" vm="247">
        <f ca="1"/>
        <v>44911</v>
      </c>
      <c r="F89" s="27" vm="249">
        <f ca="1"/>
        <v>244.69</v>
      </c>
    </row>
    <row r="90" spans="1:6" ht="14.25" customHeight="1">
      <c r="A90" s="12"/>
      <c r="B90" vm="250">
        <f ca="1"/>
        <v>44914</v>
      </c>
      <c r="C90" s="27" vm="251">
        <f ca="1"/>
        <v>84.92</v>
      </c>
      <c r="E90" s="28" vm="250">
        <f ca="1"/>
        <v>44914</v>
      </c>
      <c r="F90" s="27" vm="252">
        <f ca="1"/>
        <v>240.45</v>
      </c>
    </row>
    <row r="91" spans="1:6" ht="14.25" customHeight="1">
      <c r="A91" s="12"/>
      <c r="B91" vm="253">
        <f ca="1"/>
        <v>44915</v>
      </c>
      <c r="C91" s="27" vm="254">
        <f ca="1"/>
        <v>85.19</v>
      </c>
      <c r="E91" s="28" vm="253">
        <f ca="1"/>
        <v>44915</v>
      </c>
      <c r="F91" s="27" vm="255">
        <f ca="1"/>
        <v>241.8</v>
      </c>
    </row>
    <row r="92" spans="1:6" ht="14.25" customHeight="1">
      <c r="A92" s="12"/>
      <c r="B92" vm="256">
        <f ca="1"/>
        <v>44916</v>
      </c>
      <c r="C92" s="27" vm="257">
        <f ca="1"/>
        <v>86.77</v>
      </c>
      <c r="E92" s="28" vm="256">
        <f ca="1"/>
        <v>44916</v>
      </c>
      <c r="F92" s="27" vm="258">
        <f ca="1"/>
        <v>244.43</v>
      </c>
    </row>
    <row r="93" spans="1:6" ht="14.25" customHeight="1">
      <c r="A93" s="12"/>
      <c r="B93" vm="259">
        <f ca="1"/>
        <v>44917</v>
      </c>
      <c r="C93" s="27" vm="260">
        <f ca="1"/>
        <v>83.79</v>
      </c>
      <c r="E93" s="28" vm="259">
        <f ca="1"/>
        <v>44917</v>
      </c>
      <c r="F93" s="27" vm="261">
        <f ca="1"/>
        <v>238.19</v>
      </c>
    </row>
    <row r="94" spans="1:6" ht="14.25" customHeight="1">
      <c r="A94" s="12"/>
      <c r="B94" vm="262">
        <f ca="1"/>
        <v>44918</v>
      </c>
      <c r="C94" s="27" vm="263">
        <f ca="1"/>
        <v>85.25</v>
      </c>
      <c r="E94" s="28" vm="262">
        <f ca="1"/>
        <v>44918</v>
      </c>
      <c r="F94" s="27" vm="264">
        <f ca="1"/>
        <v>238.73</v>
      </c>
    </row>
    <row r="95" spans="1:6" ht="14.25" customHeight="1">
      <c r="A95" s="12"/>
      <c r="B95" vm="265">
        <f ca="1"/>
        <v>44922</v>
      </c>
      <c r="C95" s="27" vm="266">
        <f ca="1"/>
        <v>83.04</v>
      </c>
      <c r="E95" s="28" vm="265">
        <f ca="1"/>
        <v>44922</v>
      </c>
      <c r="F95" s="27" vm="267">
        <f ca="1"/>
        <v>236.96</v>
      </c>
    </row>
    <row r="96" spans="1:6" ht="14.25" customHeight="1">
      <c r="A96" s="12"/>
      <c r="B96" vm="268">
        <f ca="1"/>
        <v>44923</v>
      </c>
      <c r="C96" s="27" vm="269">
        <f ca="1"/>
        <v>81.819999999999993</v>
      </c>
      <c r="E96" s="28" vm="268">
        <f ca="1"/>
        <v>44923</v>
      </c>
      <c r="F96" s="27" vm="270">
        <f ca="1"/>
        <v>234.53</v>
      </c>
    </row>
    <row r="97" spans="1:6" ht="14.25" customHeight="1">
      <c r="A97" s="12"/>
      <c r="B97" vm="271">
        <f ca="1"/>
        <v>44924</v>
      </c>
      <c r="C97" s="27" vm="272">
        <f ca="1"/>
        <v>84.18</v>
      </c>
      <c r="E97" s="28" vm="271">
        <f ca="1"/>
        <v>44924</v>
      </c>
      <c r="F97" s="27" vm="273">
        <f ca="1"/>
        <v>241.01</v>
      </c>
    </row>
    <row r="98" spans="1:6" ht="14.25" customHeight="1">
      <c r="A98" s="12"/>
      <c r="B98" vm="274">
        <f ca="1"/>
        <v>44925</v>
      </c>
      <c r="C98" s="27" vm="275">
        <f ca="1"/>
        <v>84</v>
      </c>
      <c r="E98" s="28" vm="274">
        <f ca="1"/>
        <v>44925</v>
      </c>
      <c r="F98" s="27" vm="276">
        <f ca="1"/>
        <v>239.82</v>
      </c>
    </row>
    <row r="99" spans="1:6" ht="14.25" customHeight="1">
      <c r="A99" s="12"/>
      <c r="B99" vm="277">
        <f ca="1"/>
        <v>44929</v>
      </c>
      <c r="C99" s="27" vm="278">
        <f ca="1"/>
        <v>85.82</v>
      </c>
      <c r="E99" s="28" vm="277">
        <f ca="1"/>
        <v>44929</v>
      </c>
      <c r="F99" s="27" vm="279">
        <f ca="1"/>
        <v>239.58</v>
      </c>
    </row>
    <row r="100" spans="1:6" ht="14.25" customHeight="1">
      <c r="A100" s="12"/>
      <c r="B100" vm="280">
        <f ca="1"/>
        <v>44930</v>
      </c>
      <c r="C100" s="27" vm="281">
        <f ca="1"/>
        <v>85.14</v>
      </c>
      <c r="E100" s="28" vm="280">
        <f ca="1"/>
        <v>44930</v>
      </c>
      <c r="F100" s="27" vm="282">
        <f ca="1"/>
        <v>229.1</v>
      </c>
    </row>
    <row r="101" spans="1:6" ht="14.25" customHeight="1">
      <c r="A101" s="12"/>
      <c r="B101" vm="283">
        <f ca="1"/>
        <v>44931</v>
      </c>
      <c r="C101" s="27" vm="284">
        <f ca="1"/>
        <v>83.12</v>
      </c>
      <c r="E101" s="28" vm="283">
        <f ca="1"/>
        <v>44931</v>
      </c>
      <c r="F101" s="27" vm="285">
        <f ca="1"/>
        <v>222.31</v>
      </c>
    </row>
    <row r="102" spans="1:6" ht="14.25" customHeight="1">
      <c r="A102" s="12"/>
      <c r="B102" vm="286">
        <f ca="1"/>
        <v>44932</v>
      </c>
      <c r="C102" s="27" vm="287">
        <f ca="1"/>
        <v>86.08</v>
      </c>
      <c r="E102" s="28" vm="286">
        <f ca="1"/>
        <v>44932</v>
      </c>
      <c r="F102" s="27" vm="288">
        <f ca="1"/>
        <v>224.93</v>
      </c>
    </row>
    <row r="103" spans="1:6" ht="14.25" customHeight="1">
      <c r="A103" s="12"/>
      <c r="B103" vm="289">
        <f ca="1"/>
        <v>44935</v>
      </c>
      <c r="C103" s="27" vm="290">
        <f ca="1"/>
        <v>87.36</v>
      </c>
      <c r="E103" s="28" vm="289">
        <f ca="1"/>
        <v>44935</v>
      </c>
      <c r="F103" s="27" vm="291">
        <f ca="1"/>
        <v>227.12</v>
      </c>
    </row>
    <row r="104" spans="1:6" ht="14.25" customHeight="1">
      <c r="A104" s="12"/>
      <c r="B104" vm="292">
        <f ca="1"/>
        <v>44936</v>
      </c>
      <c r="C104" s="27" vm="293">
        <f ca="1"/>
        <v>89.87</v>
      </c>
      <c r="E104" s="28" vm="292">
        <f ca="1"/>
        <v>44936</v>
      </c>
      <c r="F104" s="27" vm="294">
        <f ca="1"/>
        <v>228.85</v>
      </c>
    </row>
    <row r="105" spans="1:6" ht="14.25" customHeight="1">
      <c r="A105" s="12"/>
      <c r="B105" vm="295">
        <f ca="1"/>
        <v>44937</v>
      </c>
      <c r="C105" s="27" vm="296">
        <f ca="1"/>
        <v>95.09</v>
      </c>
      <c r="E105" s="28" vm="295">
        <f ca="1"/>
        <v>44937</v>
      </c>
      <c r="F105" s="27" vm="297">
        <f ca="1"/>
        <v>235.77</v>
      </c>
    </row>
    <row r="106" spans="1:6" ht="14.25" customHeight="1">
      <c r="A106" s="12"/>
      <c r="B106" vm="298">
        <f ca="1"/>
        <v>44938</v>
      </c>
      <c r="C106" s="27" vm="299">
        <f ca="1"/>
        <v>95.27</v>
      </c>
      <c r="E106" s="28" vm="298">
        <f ca="1"/>
        <v>44938</v>
      </c>
      <c r="F106" s="27" vm="300">
        <f ca="1"/>
        <v>238.51</v>
      </c>
    </row>
    <row r="107" spans="1:6" ht="14.25" customHeight="1">
      <c r="A107" s="12"/>
      <c r="B107" vm="301">
        <f ca="1"/>
        <v>44939</v>
      </c>
      <c r="C107" s="27" vm="302">
        <f ca="1"/>
        <v>98.12</v>
      </c>
      <c r="E107" s="28" vm="301">
        <f ca="1"/>
        <v>44939</v>
      </c>
      <c r="F107" s="27" vm="303">
        <f ca="1"/>
        <v>239.23</v>
      </c>
    </row>
    <row r="108" spans="1:6" ht="14.25" customHeight="1">
      <c r="A108" s="12"/>
      <c r="B108" vm="304">
        <f ca="1"/>
        <v>44943</v>
      </c>
      <c r="C108" s="27" vm="305">
        <f ca="1"/>
        <v>96.05</v>
      </c>
      <c r="E108" s="28" vm="304">
        <f ca="1"/>
        <v>44943</v>
      </c>
      <c r="F108" s="27" vm="306">
        <f ca="1"/>
        <v>240.35</v>
      </c>
    </row>
    <row r="109" spans="1:6" ht="14.25" customHeight="1">
      <c r="A109" s="12"/>
      <c r="B109" vm="307">
        <f ca="1"/>
        <v>44944</v>
      </c>
      <c r="C109" s="27" vm="308">
        <f ca="1"/>
        <v>95.46</v>
      </c>
      <c r="E109" s="28" vm="307">
        <f ca="1"/>
        <v>44944</v>
      </c>
      <c r="F109" s="27" vm="309">
        <f ca="1"/>
        <v>235.81</v>
      </c>
    </row>
    <row r="110" spans="1:6" ht="14.25" customHeight="1">
      <c r="A110" s="12"/>
      <c r="B110" vm="310">
        <f ca="1"/>
        <v>44945</v>
      </c>
      <c r="C110" s="27" vm="311">
        <f ca="1"/>
        <v>93.68</v>
      </c>
      <c r="E110" s="28" vm="310">
        <f ca="1"/>
        <v>44945</v>
      </c>
      <c r="F110" s="27" vm="312">
        <f ca="1"/>
        <v>231.93</v>
      </c>
    </row>
    <row r="111" spans="1:6" ht="14.25" customHeight="1">
      <c r="A111" s="12"/>
      <c r="B111" vm="313">
        <f ca="1"/>
        <v>44946</v>
      </c>
      <c r="C111" s="27" vm="314">
        <f ca="1"/>
        <v>97.25</v>
      </c>
      <c r="E111" s="28" vm="313">
        <f ca="1"/>
        <v>44946</v>
      </c>
      <c r="F111" s="27" vm="315">
        <f ca="1"/>
        <v>240.22</v>
      </c>
    </row>
    <row r="112" spans="1:6" ht="14.25" customHeight="1">
      <c r="A112" s="12"/>
      <c r="B112" vm="316">
        <f ca="1"/>
        <v>44949</v>
      </c>
      <c r="C112" s="27" vm="317">
        <f ca="1"/>
        <v>97.52</v>
      </c>
      <c r="E112" s="28" vm="316">
        <f ca="1"/>
        <v>44949</v>
      </c>
      <c r="F112" s="27" vm="318">
        <f ca="1"/>
        <v>242.58</v>
      </c>
    </row>
    <row r="113" spans="1:6" ht="14.25" customHeight="1">
      <c r="A113" s="12"/>
      <c r="B113" vm="319">
        <f ca="1"/>
        <v>44950</v>
      </c>
      <c r="C113" s="27" vm="320">
        <f ca="1"/>
        <v>96.32</v>
      </c>
      <c r="E113" s="28" vm="319">
        <f ca="1"/>
        <v>44950</v>
      </c>
      <c r="F113" s="27" vm="321">
        <f ca="1"/>
        <v>242.04</v>
      </c>
    </row>
    <row r="114" spans="1:6" ht="14.25" customHeight="1">
      <c r="A114" s="12"/>
      <c r="B114" vm="322">
        <f ca="1"/>
        <v>44951</v>
      </c>
      <c r="C114" s="27" vm="323">
        <f ca="1"/>
        <v>97.18</v>
      </c>
      <c r="E114" s="28" vm="322">
        <f ca="1"/>
        <v>44951</v>
      </c>
      <c r="F114" s="27" vm="324">
        <f ca="1"/>
        <v>240.61</v>
      </c>
    </row>
    <row r="115" spans="1:6" ht="14.25" customHeight="1">
      <c r="A115" s="12"/>
      <c r="B115" vm="325">
        <f ca="1"/>
        <v>44952</v>
      </c>
      <c r="C115" s="27" vm="326">
        <f ca="1"/>
        <v>99.22</v>
      </c>
      <c r="E115" s="28" vm="325">
        <f ca="1"/>
        <v>44952</v>
      </c>
      <c r="F115" s="27" vm="327">
        <f ca="1"/>
        <v>248</v>
      </c>
    </row>
    <row r="116" spans="1:6" ht="14.25" customHeight="1">
      <c r="A116" s="12"/>
      <c r="B116" vm="328">
        <f ca="1"/>
        <v>44953</v>
      </c>
      <c r="C116" s="27" vm="329">
        <f ca="1"/>
        <v>102.24</v>
      </c>
      <c r="E116" s="28" vm="328">
        <f ca="1"/>
        <v>44953</v>
      </c>
      <c r="F116" s="27" vm="330">
        <f ca="1"/>
        <v>248.16</v>
      </c>
    </row>
    <row r="117" spans="1:6" ht="14.25" customHeight="1">
      <c r="A117" s="12"/>
      <c r="B117" vm="331">
        <f ca="1"/>
        <v>44956</v>
      </c>
      <c r="C117" s="27" vm="332">
        <f ca="1"/>
        <v>100.55</v>
      </c>
      <c r="E117" s="28" vm="331">
        <f ca="1"/>
        <v>44956</v>
      </c>
      <c r="F117" s="27" vm="333">
        <f ca="1"/>
        <v>242.71</v>
      </c>
    </row>
    <row r="118" spans="1:6" ht="14.25" customHeight="1">
      <c r="A118" s="12"/>
      <c r="B118" vm="334">
        <f ca="1"/>
        <v>44957</v>
      </c>
      <c r="C118" s="27" vm="335">
        <f ca="1"/>
        <v>103.13</v>
      </c>
      <c r="E118" s="28" vm="334">
        <f ca="1"/>
        <v>44957</v>
      </c>
      <c r="F118" s="27" vm="336">
        <f ca="1"/>
        <v>247.81</v>
      </c>
    </row>
    <row r="119" spans="1:6" ht="14.25" customHeight="1">
      <c r="A119" s="12"/>
      <c r="B119" vm="337">
        <f ca="1"/>
        <v>44958</v>
      </c>
      <c r="C119" s="27" vm="338">
        <f ca="1"/>
        <v>105.15</v>
      </c>
      <c r="E119" s="28" vm="337">
        <f ca="1"/>
        <v>44958</v>
      </c>
      <c r="F119" s="27" vm="339">
        <f ca="1"/>
        <v>252.75</v>
      </c>
    </row>
    <row r="120" spans="1:6" ht="14.25" customHeight="1">
      <c r="A120" s="12"/>
      <c r="B120" vm="340">
        <f ca="1"/>
        <v>44959</v>
      </c>
      <c r="C120" s="27" vm="341">
        <f ca="1"/>
        <v>112.91</v>
      </c>
      <c r="E120" s="28" vm="340">
        <f ca="1"/>
        <v>44959</v>
      </c>
      <c r="F120" s="27" vm="342">
        <f ca="1"/>
        <v>264.60000000000002</v>
      </c>
    </row>
    <row r="121" spans="1:6" ht="14.25" customHeight="1">
      <c r="A121" s="12"/>
      <c r="B121" vm="343">
        <f ca="1"/>
        <v>44960</v>
      </c>
      <c r="C121" s="27" vm="344">
        <f ca="1"/>
        <v>103.39</v>
      </c>
      <c r="E121" s="28" vm="343">
        <f ca="1"/>
        <v>44960</v>
      </c>
      <c r="F121" s="27" vm="345">
        <f ca="1"/>
        <v>258.35000000000002</v>
      </c>
    </row>
    <row r="122" spans="1:6" ht="14.25" customHeight="1">
      <c r="A122" s="12"/>
      <c r="B122" vm="346">
        <f ca="1"/>
        <v>44963</v>
      </c>
      <c r="C122" s="27" vm="347">
        <f ca="1"/>
        <v>102.18</v>
      </c>
      <c r="E122" s="28" vm="346">
        <f ca="1"/>
        <v>44963</v>
      </c>
      <c r="F122" s="27" vm="348">
        <f ca="1"/>
        <v>256.77</v>
      </c>
    </row>
    <row r="123" spans="1:6" ht="14.25" customHeight="1">
      <c r="A123" s="12"/>
      <c r="B123" vm="349">
        <f ca="1"/>
        <v>44964</v>
      </c>
      <c r="C123" s="27" vm="350">
        <f ca="1"/>
        <v>102.11</v>
      </c>
      <c r="E123" s="28" vm="349">
        <f ca="1"/>
        <v>44964</v>
      </c>
      <c r="F123" s="27" vm="351">
        <f ca="1"/>
        <v>267.56</v>
      </c>
    </row>
    <row r="124" spans="1:6" ht="14.25" customHeight="1">
      <c r="A124" s="12"/>
      <c r="B124" vm="352">
        <f ca="1"/>
        <v>44965</v>
      </c>
      <c r="C124" s="27" vm="353">
        <f ca="1"/>
        <v>100.05</v>
      </c>
      <c r="E124" s="28" vm="352">
        <f ca="1"/>
        <v>44965</v>
      </c>
      <c r="F124" s="27" vm="354">
        <f ca="1"/>
        <v>266.73</v>
      </c>
    </row>
    <row r="125" spans="1:6" ht="14.25" customHeight="1">
      <c r="A125" s="12"/>
      <c r="B125" vm="355">
        <f ca="1"/>
        <v>44966</v>
      </c>
      <c r="C125" s="27" vm="356">
        <f ca="1"/>
        <v>98.24</v>
      </c>
      <c r="E125" s="28" vm="355">
        <f ca="1"/>
        <v>44966</v>
      </c>
      <c r="F125" s="27" vm="357">
        <f ca="1"/>
        <v>263.62</v>
      </c>
    </row>
    <row r="126" spans="1:6" ht="14.25" customHeight="1">
      <c r="A126" s="12"/>
      <c r="B126" vm="358">
        <f ca="1"/>
        <v>44967</v>
      </c>
      <c r="C126" s="27" vm="359">
        <f ca="1"/>
        <v>97.61</v>
      </c>
      <c r="E126" s="28" vm="358">
        <f ca="1"/>
        <v>44967</v>
      </c>
      <c r="F126" s="27" vm="360">
        <f ca="1"/>
        <v>263.10000000000002</v>
      </c>
    </row>
    <row r="127" spans="1:6" ht="14.25" customHeight="1">
      <c r="A127" s="12"/>
      <c r="B127" vm="361">
        <f ca="1"/>
        <v>44970</v>
      </c>
      <c r="C127" s="27" vm="362">
        <f ca="1"/>
        <v>99.54</v>
      </c>
      <c r="E127" s="28" vm="361">
        <f ca="1"/>
        <v>44970</v>
      </c>
      <c r="F127" s="27" vm="363">
        <f ca="1"/>
        <v>271.32</v>
      </c>
    </row>
    <row r="128" spans="1:6" ht="14.25" customHeight="1">
      <c r="A128" s="12"/>
      <c r="B128" vm="364">
        <f ca="1"/>
        <v>44971</v>
      </c>
      <c r="C128" s="27" vm="365">
        <f ca="1"/>
        <v>99.7</v>
      </c>
      <c r="E128" s="28" vm="364">
        <f ca="1"/>
        <v>44971</v>
      </c>
      <c r="F128" s="27" vm="366">
        <f ca="1"/>
        <v>272.17</v>
      </c>
    </row>
    <row r="129" spans="1:6" ht="14.25" customHeight="1">
      <c r="A129" s="12"/>
      <c r="B129" vm="367">
        <f ca="1"/>
        <v>44972</v>
      </c>
      <c r="C129" s="27" vm="368">
        <f ca="1"/>
        <v>101.16</v>
      </c>
      <c r="E129" s="28" vm="367">
        <f ca="1"/>
        <v>44972</v>
      </c>
      <c r="F129" s="27" vm="369">
        <f ca="1"/>
        <v>269.32</v>
      </c>
    </row>
    <row r="130" spans="1:6" ht="14.25" customHeight="1">
      <c r="A130" s="12"/>
      <c r="B130" vm="370">
        <f ca="1"/>
        <v>44973</v>
      </c>
      <c r="C130" s="27" vm="371">
        <f ca="1"/>
        <v>98.15</v>
      </c>
      <c r="E130" s="28" vm="370">
        <f ca="1"/>
        <v>44973</v>
      </c>
      <c r="F130" s="27" vm="372">
        <f ca="1"/>
        <v>262.14999999999998</v>
      </c>
    </row>
    <row r="131" spans="1:6" ht="14.25" customHeight="1">
      <c r="A131" s="12"/>
      <c r="B131" vm="373">
        <f ca="1"/>
        <v>44974</v>
      </c>
      <c r="C131" s="27" vm="374">
        <f ca="1"/>
        <v>97.2</v>
      </c>
      <c r="E131" s="28" vm="373">
        <f ca="1"/>
        <v>44974</v>
      </c>
      <c r="F131" s="27" vm="375">
        <f ca="1"/>
        <v>258.06</v>
      </c>
    </row>
    <row r="132" spans="1:6" ht="14.25" customHeight="1">
      <c r="A132" s="12"/>
      <c r="B132" vm="376">
        <f ca="1"/>
        <v>44978</v>
      </c>
      <c r="C132" s="27" vm="377">
        <f ca="1"/>
        <v>94.58</v>
      </c>
      <c r="E132" s="28" vm="376">
        <f ca="1"/>
        <v>44978</v>
      </c>
      <c r="F132" s="27" vm="378">
        <f ca="1"/>
        <v>252.67</v>
      </c>
    </row>
    <row r="133" spans="1:6" ht="14.25" customHeight="1">
      <c r="A133" s="12"/>
      <c r="B133" vm="379">
        <f ca="1"/>
        <v>44979</v>
      </c>
      <c r="C133" s="27" vm="380">
        <f ca="1"/>
        <v>95.79</v>
      </c>
      <c r="E133" s="28" vm="379">
        <f ca="1"/>
        <v>44979</v>
      </c>
      <c r="F133" s="27" vm="381">
        <f ca="1"/>
        <v>251.51</v>
      </c>
    </row>
    <row r="134" spans="1:6" ht="14.25" customHeight="1">
      <c r="A134" s="12"/>
      <c r="C134" s="27"/>
      <c r="E134" s="28"/>
      <c r="F134" s="27"/>
    </row>
    <row r="135" spans="1:6" ht="14.25" customHeight="1">
      <c r="A135" s="12"/>
      <c r="C135" s="27"/>
      <c r="E135" s="28"/>
      <c r="F135" s="27"/>
    </row>
    <row r="136" spans="1:6" ht="14.25" customHeight="1">
      <c r="A136" s="12"/>
      <c r="C136" s="27"/>
      <c r="E136" s="28"/>
      <c r="F136" s="27"/>
    </row>
    <row r="137" spans="1:6" ht="14.25" customHeight="1">
      <c r="A137" s="12"/>
      <c r="C137" s="27"/>
      <c r="E137" s="28"/>
      <c r="F137" s="27"/>
    </row>
    <row r="138" spans="1:6" ht="14.25" customHeight="1">
      <c r="A138" s="12"/>
      <c r="C138" s="27"/>
      <c r="E138" s="28"/>
      <c r="F138" s="27"/>
    </row>
    <row r="139" spans="1:6" ht="14.25" customHeight="1">
      <c r="A139" s="12"/>
      <c r="C139" s="27"/>
      <c r="E139" s="28"/>
      <c r="F139" s="27"/>
    </row>
    <row r="140" spans="1:6" ht="14.25" customHeight="1">
      <c r="A140" s="12"/>
      <c r="C140" s="27"/>
      <c r="E140" s="28"/>
      <c r="F140" s="27"/>
    </row>
    <row r="141" spans="1:6" ht="14.25" customHeight="1">
      <c r="A141" s="12"/>
      <c r="C141" s="27"/>
      <c r="E141" s="28"/>
      <c r="F141" s="27"/>
    </row>
    <row r="142" spans="1:6" ht="14.25" customHeight="1">
      <c r="A142" s="12"/>
      <c r="C142" s="27"/>
      <c r="E142" s="28"/>
      <c r="F142" s="27"/>
    </row>
    <row r="143" spans="1:6" ht="14.25" customHeight="1">
      <c r="A143" s="12"/>
      <c r="C143" s="27"/>
      <c r="E143" s="28"/>
      <c r="F143" s="27"/>
    </row>
    <row r="144" spans="1:6" ht="14.25" customHeight="1">
      <c r="A144" s="12"/>
      <c r="C144" s="27"/>
      <c r="E144" s="28"/>
      <c r="F144" s="27"/>
    </row>
    <row r="145" spans="1:6" ht="14.25" customHeight="1">
      <c r="A145" s="12"/>
      <c r="C145" s="27"/>
      <c r="E145" s="28"/>
      <c r="F145" s="27"/>
    </row>
    <row r="146" spans="1:6" ht="14.25" customHeight="1">
      <c r="A146" s="12"/>
      <c r="C146" s="27"/>
      <c r="E146" s="28"/>
      <c r="F146" s="27"/>
    </row>
    <row r="147" spans="1:6" ht="14.25" customHeight="1">
      <c r="A147" s="12"/>
      <c r="C147" s="27"/>
      <c r="E147" s="28"/>
      <c r="F147" s="27"/>
    </row>
    <row r="148" spans="1:6" ht="14.25" customHeight="1">
      <c r="A148" s="12"/>
      <c r="C148" s="27"/>
      <c r="E148" s="28"/>
      <c r="F148" s="27"/>
    </row>
    <row r="149" spans="1:6" ht="14.25" customHeight="1">
      <c r="A149" s="12"/>
      <c r="C149" s="27"/>
      <c r="E149" s="28"/>
      <c r="F149" s="27"/>
    </row>
    <row r="150" spans="1:6" ht="14.25" customHeight="1">
      <c r="A150" s="12"/>
      <c r="C150" s="27"/>
      <c r="E150" s="28"/>
      <c r="F150" s="27"/>
    </row>
    <row r="151" spans="1:6" ht="14.25" customHeight="1">
      <c r="A151" s="12"/>
      <c r="C151" s="27"/>
      <c r="E151" s="28"/>
      <c r="F151" s="27"/>
    </row>
    <row r="152" spans="1:6" ht="14.25" customHeight="1">
      <c r="A152" s="12"/>
      <c r="C152" s="27"/>
      <c r="E152" s="28"/>
      <c r="F152" s="27"/>
    </row>
    <row r="153" spans="1:6" ht="14.25" customHeight="1">
      <c r="A153" s="12"/>
      <c r="C153" s="27"/>
      <c r="E153" s="28"/>
      <c r="F153" s="27"/>
    </row>
    <row r="154" spans="1:6" ht="14.25" customHeight="1">
      <c r="A154" s="12"/>
      <c r="C154" s="27"/>
      <c r="E154" s="28"/>
      <c r="F154" s="27"/>
    </row>
    <row r="155" spans="1:6" ht="14.25" customHeight="1">
      <c r="A155" s="12"/>
      <c r="C155" s="27"/>
      <c r="E155" s="28"/>
      <c r="F155" s="27"/>
    </row>
    <row r="156" spans="1:6" ht="14.25" customHeight="1">
      <c r="A156" s="12"/>
      <c r="C156" s="27"/>
      <c r="E156" s="28"/>
      <c r="F156" s="27"/>
    </row>
    <row r="157" spans="1:6" ht="14.25" customHeight="1">
      <c r="A157" s="12"/>
      <c r="C157" s="27"/>
      <c r="E157" s="28"/>
      <c r="F157" s="27"/>
    </row>
    <row r="158" spans="1:6" ht="14.25" customHeight="1">
      <c r="A158" s="12"/>
      <c r="C158" s="27"/>
      <c r="E158" s="28"/>
      <c r="F158" s="27"/>
    </row>
    <row r="159" spans="1:6" ht="14.25" customHeight="1">
      <c r="A159" s="12"/>
      <c r="C159" s="27"/>
      <c r="E159" s="28"/>
      <c r="F159" s="27"/>
    </row>
    <row r="160" spans="1:6" ht="14.25" customHeight="1">
      <c r="A160" s="12"/>
      <c r="C160" s="27"/>
      <c r="E160" s="28"/>
      <c r="F160" s="27"/>
    </row>
    <row r="161" spans="1:6" ht="14.25" customHeight="1">
      <c r="A161" s="12"/>
      <c r="C161" s="27"/>
      <c r="E161" s="28"/>
      <c r="F161" s="27"/>
    </row>
    <row r="162" spans="1:6" ht="14.25" customHeight="1">
      <c r="A162" s="12"/>
      <c r="C162" s="27"/>
      <c r="E162" s="28"/>
      <c r="F162" s="27"/>
    </row>
    <row r="163" spans="1:6" ht="14.25" customHeight="1">
      <c r="A163" s="12"/>
      <c r="C163" s="27"/>
      <c r="E163" s="28"/>
      <c r="F163" s="27"/>
    </row>
    <row r="164" spans="1:6" ht="14.25" customHeight="1">
      <c r="A164" s="12"/>
      <c r="C164" s="27"/>
      <c r="E164" s="28"/>
      <c r="F164" s="27"/>
    </row>
    <row r="165" spans="1:6" ht="14.25" customHeight="1">
      <c r="A165" s="12"/>
      <c r="C165" s="27"/>
      <c r="E165" s="28"/>
      <c r="F165" s="27"/>
    </row>
    <row r="166" spans="1:6" ht="14.25" customHeight="1">
      <c r="A166" s="12"/>
      <c r="C166" s="27"/>
      <c r="E166" s="28"/>
      <c r="F166" s="27"/>
    </row>
    <row r="167" spans="1:6" ht="14.25" customHeight="1">
      <c r="A167" s="12"/>
      <c r="C167" s="27"/>
      <c r="E167" s="28"/>
      <c r="F167" s="27"/>
    </row>
    <row r="168" spans="1:6" ht="14.25" customHeight="1">
      <c r="A168" s="12"/>
      <c r="C168" s="27"/>
      <c r="E168" s="28"/>
      <c r="F168" s="27"/>
    </row>
    <row r="169" spans="1:6" ht="14.25" customHeight="1">
      <c r="A169" s="12"/>
      <c r="C169" s="27"/>
      <c r="E169" s="28"/>
      <c r="F169" s="27"/>
    </row>
    <row r="170" spans="1:6" ht="14.25" customHeight="1">
      <c r="A170" s="12"/>
      <c r="C170" s="27"/>
      <c r="E170" s="28"/>
      <c r="F170" s="27"/>
    </row>
    <row r="171" spans="1:6" ht="14.25" customHeight="1">
      <c r="A171" s="12"/>
      <c r="C171" s="27"/>
      <c r="E171" s="28"/>
      <c r="F171" s="27"/>
    </row>
    <row r="172" spans="1:6" ht="14.25" customHeight="1">
      <c r="A172" s="12"/>
      <c r="C172" s="27"/>
      <c r="E172" s="28"/>
      <c r="F172" s="27"/>
    </row>
    <row r="173" spans="1:6" ht="14.25" customHeight="1">
      <c r="A173" s="12"/>
      <c r="C173" s="27"/>
      <c r="E173" s="28"/>
      <c r="F173" s="27"/>
    </row>
    <row r="174" spans="1:6" ht="14.25" customHeight="1">
      <c r="A174" s="12"/>
      <c r="C174" s="27"/>
      <c r="E174" s="28"/>
      <c r="F174" s="27"/>
    </row>
    <row r="175" spans="1:6" ht="14.25" customHeight="1">
      <c r="A175" s="12"/>
      <c r="C175" s="27"/>
      <c r="E175" s="28"/>
      <c r="F175" s="27"/>
    </row>
    <row r="176" spans="1:6" ht="14.25" customHeight="1">
      <c r="A176" s="12"/>
      <c r="C176" s="27"/>
      <c r="E176" s="28"/>
      <c r="F176" s="27"/>
    </row>
    <row r="177" spans="1:6" ht="14.25" customHeight="1">
      <c r="A177" s="12"/>
      <c r="C177" s="27"/>
      <c r="E177" s="28"/>
      <c r="F177" s="27"/>
    </row>
    <row r="178" spans="1:6" ht="14.25" customHeight="1">
      <c r="A178" s="12"/>
      <c r="C178" s="27"/>
      <c r="E178" s="28"/>
      <c r="F178" s="27"/>
    </row>
    <row r="179" spans="1:6" ht="14.25" customHeight="1">
      <c r="A179" s="12"/>
      <c r="C179" s="27"/>
      <c r="E179" s="28"/>
      <c r="F179" s="27"/>
    </row>
    <row r="180" spans="1:6" ht="14.25" customHeight="1">
      <c r="A180" s="12"/>
      <c r="C180" s="27"/>
      <c r="E180" s="28"/>
      <c r="F180" s="27"/>
    </row>
    <row r="181" spans="1:6" ht="14.25" customHeight="1">
      <c r="A181" s="12"/>
      <c r="C181" s="27"/>
      <c r="E181" s="28"/>
      <c r="F181" s="27"/>
    </row>
    <row r="182" spans="1:6" ht="14.25" customHeight="1">
      <c r="A182" s="12"/>
      <c r="C182" s="27"/>
      <c r="E182" s="28"/>
      <c r="F182" s="27"/>
    </row>
    <row r="183" spans="1:6" ht="14.25" customHeight="1">
      <c r="A183" s="12"/>
      <c r="C183" s="27"/>
      <c r="E183" s="28"/>
      <c r="F183" s="27"/>
    </row>
    <row r="184" spans="1:6" ht="14.25" customHeight="1">
      <c r="A184" s="12"/>
      <c r="C184" s="27"/>
      <c r="E184" s="28"/>
      <c r="F184" s="27"/>
    </row>
    <row r="185" spans="1:6" ht="14.25" customHeight="1">
      <c r="A185" s="12"/>
      <c r="C185" s="27"/>
      <c r="E185" s="28"/>
      <c r="F185" s="27"/>
    </row>
    <row r="186" spans="1:6" ht="14.25" customHeight="1">
      <c r="A186" s="12"/>
      <c r="C186" s="27"/>
      <c r="E186" s="28"/>
      <c r="F186" s="27"/>
    </row>
    <row r="187" spans="1:6" ht="14.25" customHeight="1">
      <c r="A187" s="12"/>
      <c r="C187" s="27"/>
      <c r="E187" s="28"/>
      <c r="F187" s="27"/>
    </row>
    <row r="188" spans="1:6" ht="14.25" customHeight="1">
      <c r="A188" s="12"/>
      <c r="C188" s="27"/>
      <c r="E188" s="28"/>
      <c r="F188" s="27"/>
    </row>
    <row r="189" spans="1:6" ht="14.25" customHeight="1">
      <c r="A189" s="12"/>
      <c r="C189" s="27"/>
      <c r="E189" s="28"/>
      <c r="F189" s="27"/>
    </row>
    <row r="190" spans="1:6" ht="14.25" customHeight="1">
      <c r="A190" s="12"/>
      <c r="C190" s="27"/>
      <c r="E190" s="28"/>
      <c r="F190" s="27"/>
    </row>
    <row r="191" spans="1:6" ht="14.25" customHeight="1">
      <c r="A191" s="12"/>
      <c r="C191" s="27"/>
      <c r="E191" s="28"/>
      <c r="F191" s="27"/>
    </row>
    <row r="192" spans="1:6" ht="14.25" customHeight="1">
      <c r="A192" s="12"/>
      <c r="C192" s="27"/>
      <c r="E192" s="28"/>
      <c r="F192" s="27"/>
    </row>
    <row r="193" spans="1:6" ht="14.25" customHeight="1">
      <c r="A193" s="12"/>
      <c r="C193" s="27"/>
      <c r="E193" s="28"/>
      <c r="F193" s="27"/>
    </row>
    <row r="194" spans="1:6" ht="14.25" customHeight="1">
      <c r="A194" s="12"/>
      <c r="C194" s="27"/>
      <c r="E194" s="28"/>
      <c r="F194" s="27"/>
    </row>
    <row r="195" spans="1:6" ht="14.25" customHeight="1">
      <c r="A195" s="12"/>
      <c r="C195" s="27"/>
      <c r="E195" s="28"/>
      <c r="F195" s="27"/>
    </row>
    <row r="196" spans="1:6" ht="14.25" customHeight="1">
      <c r="A196" s="12"/>
      <c r="C196" s="27"/>
      <c r="E196" s="28"/>
      <c r="F196" s="27"/>
    </row>
    <row r="197" spans="1:6" ht="14.25" customHeight="1">
      <c r="A197" s="12"/>
      <c r="C197" s="27"/>
      <c r="E197" s="28"/>
      <c r="F197" s="27"/>
    </row>
    <row r="198" spans="1:6" ht="14.25" customHeight="1">
      <c r="A198" s="12"/>
      <c r="C198" s="27"/>
      <c r="E198" s="28"/>
      <c r="F198" s="27"/>
    </row>
    <row r="199" spans="1:6" ht="14.25" customHeight="1">
      <c r="A199" s="12"/>
      <c r="C199" s="27"/>
      <c r="E199" s="28"/>
      <c r="F199" s="27"/>
    </row>
    <row r="200" spans="1:6" ht="14.25" customHeight="1">
      <c r="A200" s="12"/>
      <c r="C200" s="27"/>
      <c r="E200" s="28"/>
      <c r="F200" s="27"/>
    </row>
    <row r="201" spans="1:6" ht="14.25" customHeight="1">
      <c r="A201" s="12"/>
      <c r="C201" s="27"/>
      <c r="E201" s="28"/>
      <c r="F201" s="27"/>
    </row>
    <row r="202" spans="1:6" ht="14.25" customHeight="1">
      <c r="A202" s="12"/>
      <c r="C202" s="27"/>
      <c r="E202" s="28"/>
      <c r="F202" s="27"/>
    </row>
    <row r="203" spans="1:6" ht="14.25" customHeight="1">
      <c r="A203" s="12"/>
      <c r="C203" s="27"/>
      <c r="E203" s="28"/>
      <c r="F203" s="27"/>
    </row>
    <row r="204" spans="1:6" ht="14.25" customHeight="1">
      <c r="A204" s="12"/>
      <c r="C204" s="27"/>
      <c r="E204" s="28"/>
      <c r="F204" s="27"/>
    </row>
    <row r="205" spans="1:6" ht="14.25" customHeight="1">
      <c r="A205" s="12"/>
      <c r="C205" s="27"/>
      <c r="E205" s="28"/>
      <c r="F205" s="27"/>
    </row>
    <row r="206" spans="1:6" ht="14.25" customHeight="1">
      <c r="A206" s="12"/>
      <c r="C206" s="27"/>
      <c r="E206" s="28"/>
      <c r="F206" s="27"/>
    </row>
    <row r="207" spans="1:6" ht="14.25" customHeight="1">
      <c r="A207" s="12"/>
      <c r="C207" s="27"/>
      <c r="E207" s="28"/>
      <c r="F207" s="27"/>
    </row>
    <row r="208" spans="1:6" ht="14.25" customHeight="1">
      <c r="A208" s="12"/>
      <c r="C208" s="27"/>
      <c r="E208" s="28"/>
      <c r="F208" s="27"/>
    </row>
    <row r="209" spans="1:6" ht="14.25" customHeight="1">
      <c r="A209" s="12"/>
      <c r="C209" s="27"/>
      <c r="E209" s="28"/>
      <c r="F209" s="27"/>
    </row>
    <row r="210" spans="1:6" ht="14.25" customHeight="1">
      <c r="A210" s="12"/>
      <c r="C210" s="27"/>
      <c r="E210" s="28"/>
      <c r="F210" s="27"/>
    </row>
    <row r="211" spans="1:6" ht="14.25" customHeight="1">
      <c r="A211" s="12"/>
      <c r="C211" s="27"/>
      <c r="E211" s="28"/>
      <c r="F211" s="27"/>
    </row>
    <row r="212" spans="1:6" ht="14.25" customHeight="1">
      <c r="A212" s="12"/>
      <c r="C212" s="27"/>
      <c r="E212" s="28"/>
      <c r="F212" s="27"/>
    </row>
    <row r="213" spans="1:6" ht="14.25" customHeight="1">
      <c r="A213" s="12"/>
      <c r="C213" s="27"/>
      <c r="E213" s="28"/>
      <c r="F213" s="27"/>
    </row>
    <row r="214" spans="1:6" ht="14.25" customHeight="1">
      <c r="A214" s="12"/>
      <c r="C214" s="27"/>
      <c r="E214" s="28"/>
      <c r="F214" s="27"/>
    </row>
    <row r="215" spans="1:6" ht="14.25" customHeight="1">
      <c r="A215" s="12"/>
      <c r="C215" s="27"/>
      <c r="E215" s="28"/>
      <c r="F215" s="27"/>
    </row>
    <row r="216" spans="1:6" ht="14.25" customHeight="1">
      <c r="A216" s="12"/>
      <c r="C216" s="27"/>
      <c r="E216" s="28"/>
      <c r="F216" s="27"/>
    </row>
    <row r="217" spans="1:6" ht="14.25" customHeight="1">
      <c r="A217" s="12"/>
      <c r="C217" s="27"/>
      <c r="E217" s="28"/>
      <c r="F217" s="27"/>
    </row>
    <row r="218" spans="1:6" ht="14.25" customHeight="1">
      <c r="A218" s="12"/>
      <c r="C218" s="27"/>
      <c r="E218" s="28"/>
      <c r="F218" s="27"/>
    </row>
    <row r="219" spans="1:6" ht="14.25" customHeight="1">
      <c r="A219" s="12"/>
      <c r="C219" s="27"/>
      <c r="E219" s="28"/>
      <c r="F219" s="27"/>
    </row>
    <row r="220" spans="1:6" ht="14.25" customHeight="1">
      <c r="A220" s="12"/>
      <c r="C220" s="27"/>
      <c r="E220" s="28"/>
      <c r="F220" s="27"/>
    </row>
    <row r="221" spans="1:6" ht="14.25" customHeight="1">
      <c r="A221" s="12"/>
    </row>
    <row r="222" spans="1:6" ht="14.25" customHeight="1">
      <c r="A222" s="12"/>
    </row>
    <row r="223" spans="1:6" ht="14.25" customHeight="1">
      <c r="A223" s="12"/>
    </row>
    <row r="224" spans="1:6"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Sonwabile Mzila</cp:lastModifiedBy>
  <dcterms:created xsi:type="dcterms:W3CDTF">2022-04-28T23:28:49Z</dcterms:created>
  <dcterms:modified xsi:type="dcterms:W3CDTF">2023-02-23T09:40:23Z</dcterms:modified>
</cp:coreProperties>
</file>