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NSIOMETROS" sheetId="1" r:id="rId4"/>
    <sheet state="visible" name="BASCULAS DE PISO" sheetId="2" r:id="rId5"/>
    <sheet state="visible" name="PESA BEBE" sheetId="3" r:id="rId6"/>
    <sheet state="visible" name="TERMOHIGROMETRO" sheetId="4" r:id="rId7"/>
    <sheet state="visible" name="TERMOMETRO" sheetId="5" r:id="rId8"/>
    <sheet state="visible" name="MICROPIPETAS" sheetId="6" r:id="rId9"/>
  </sheets>
  <definedNames/>
  <calcPr/>
</workbook>
</file>

<file path=xl/sharedStrings.xml><?xml version="1.0" encoding="utf-8"?>
<sst xmlns="http://schemas.openxmlformats.org/spreadsheetml/2006/main" count="1983" uniqueCount="241">
  <si>
    <t>CENTRO DE SALUD SANTA LUCIA</t>
  </si>
  <si>
    <t>RAZON SOCIAL</t>
  </si>
  <si>
    <t>E.S.E CENTRO DE SALUD SANTA LUCIA</t>
  </si>
  <si>
    <t>FECHA</t>
  </si>
  <si>
    <t>7 DE NOVIEMBRE DEL 2024</t>
  </si>
  <si>
    <t>NIT</t>
  </si>
  <si>
    <t>820003388-0</t>
  </si>
  <si>
    <t>DIRECCION</t>
  </si>
  <si>
    <t>CALLE 9 #7 - 38 CUCAITA, BOYACA</t>
  </si>
  <si>
    <t xml:space="preserve">Resolución </t>
  </si>
  <si>
    <t>2mmHg</t>
  </si>
  <si>
    <t>TELEFONO</t>
  </si>
  <si>
    <t>TENSIOMETRO</t>
  </si>
  <si>
    <t>CERTIFICADO</t>
  </si>
  <si>
    <t>P010711242459</t>
  </si>
  <si>
    <t>MARCA</t>
  </si>
  <si>
    <t>BOKANG</t>
  </si>
  <si>
    <t>SERIE</t>
  </si>
  <si>
    <t>MODELO</t>
  </si>
  <si>
    <t>ANAEROIDES</t>
  </si>
  <si>
    <t>SERVICIO</t>
  </si>
  <si>
    <t xml:space="preserve">CONSULTA EXTERNA </t>
  </si>
  <si>
    <t>NUMERO DE INVENTARIO</t>
  </si>
  <si>
    <t>UBICACIÓN</t>
  </si>
  <si>
    <t>SALA DE PROCEDIMIENTOS MENORES</t>
  </si>
  <si>
    <t>PATRON EN mmHg</t>
  </si>
  <si>
    <t>PRIMERA</t>
  </si>
  <si>
    <t>SEGUNDA</t>
  </si>
  <si>
    <t>ERROR</t>
  </si>
  <si>
    <t>ERROR PROMEDIO</t>
  </si>
  <si>
    <t>DESVIACION ESTANDAR</t>
  </si>
  <si>
    <t>RESOLUCION</t>
  </si>
  <si>
    <t>TIPO A</t>
  </si>
  <si>
    <t>INCERTIDUMBRE COMBINADA</t>
  </si>
  <si>
    <t>TIPO B</t>
  </si>
  <si>
    <t>INCERTIDUMBRE EXPANDIDA</t>
  </si>
  <si>
    <t>TIPO T</t>
  </si>
  <si>
    <t>VEREDA SANTA BARBARA DE SANTANA</t>
  </si>
  <si>
    <t>P020711242516</t>
  </si>
  <si>
    <t>APS</t>
  </si>
  <si>
    <t>P030711242420</t>
  </si>
  <si>
    <t>CONSULTA EXTERNA</t>
  </si>
  <si>
    <t>P040711242444</t>
  </si>
  <si>
    <t>ALP K2</t>
  </si>
  <si>
    <t>MEDICINA GENERAL CONSULTORIO 2</t>
  </si>
  <si>
    <t>P050711246588</t>
  </si>
  <si>
    <t>RIESTER</t>
  </si>
  <si>
    <t>PARED</t>
  </si>
  <si>
    <t>1mmHg</t>
  </si>
  <si>
    <t>P060711240296</t>
  </si>
  <si>
    <t>NR</t>
  </si>
  <si>
    <t>ANAEROIDES PEDIATRICO</t>
  </si>
  <si>
    <t>MEDICINA GENERAL CONSULTORIO 1</t>
  </si>
  <si>
    <t>P070711241330</t>
  </si>
  <si>
    <t>HILLROM</t>
  </si>
  <si>
    <t>P080711247914</t>
  </si>
  <si>
    <t>CONSULTORIO ENFERMERIA</t>
  </si>
  <si>
    <t>P090711242231</t>
  </si>
  <si>
    <t>P100711241450</t>
  </si>
  <si>
    <t>P110711243780</t>
  </si>
  <si>
    <t>ODONTOLOGIA</t>
  </si>
  <si>
    <t>NOTAS</t>
  </si>
  <si>
    <t>Se recomienda cambiar el equipo ya que no paso la calibracion debido a que presenta una desviacion demasiado alejada del patron.</t>
  </si>
  <si>
    <t>P120711248272</t>
  </si>
  <si>
    <t>LORD</t>
  </si>
  <si>
    <t>AMBULANCIA OCM-267</t>
  </si>
  <si>
    <t>TAB</t>
  </si>
  <si>
    <t>P13071124NR</t>
  </si>
  <si>
    <t>SPHYGMOMANOMETER</t>
  </si>
  <si>
    <t>ANOEROIDES PEDIATRICO</t>
  </si>
  <si>
    <t>500 gr</t>
  </si>
  <si>
    <t>BASCULA DE PISO</t>
  </si>
  <si>
    <t>M040711241766</t>
  </si>
  <si>
    <t>HEALTH O METER</t>
  </si>
  <si>
    <t>160 0021766</t>
  </si>
  <si>
    <t>160KGWA</t>
  </si>
  <si>
    <t>MEDICINA GENERALCONSULTORIO 1</t>
  </si>
  <si>
    <t>KG</t>
  </si>
  <si>
    <t>POSICION</t>
  </si>
  <si>
    <t>INDICACIÓN</t>
  </si>
  <si>
    <t>M05071124249</t>
  </si>
  <si>
    <t>PRESTIGE</t>
  </si>
  <si>
    <t>IN249</t>
  </si>
  <si>
    <t>1KG</t>
  </si>
  <si>
    <t>M06071124250</t>
  </si>
  <si>
    <t>IN250</t>
  </si>
  <si>
    <t>M07071124040</t>
  </si>
  <si>
    <t>SOEHNLE</t>
  </si>
  <si>
    <t>IN040</t>
  </si>
  <si>
    <t>NOTA: BALANZA DETEREORADA SE RECOMIENDA CAMBIAR</t>
  </si>
  <si>
    <t>YA QUE LA PLATAFORMA NO SIEMPRE DEVUELVE</t>
  </si>
  <si>
    <t>M08071124248</t>
  </si>
  <si>
    <t>BADECOL</t>
  </si>
  <si>
    <t>IN248</t>
  </si>
  <si>
    <t>CENTRO</t>
  </si>
  <si>
    <t>M090711241767</t>
  </si>
  <si>
    <t>160K</t>
  </si>
  <si>
    <t>M100711241613</t>
  </si>
  <si>
    <t>142K</t>
  </si>
  <si>
    <t>SALA DE PROCEDIMIENOS MENORES</t>
  </si>
  <si>
    <t>M11071124023</t>
  </si>
  <si>
    <t>IN023</t>
  </si>
  <si>
    <t>M120711241612</t>
  </si>
  <si>
    <t>142KL</t>
  </si>
  <si>
    <t>CONSULTORIO 2</t>
  </si>
  <si>
    <t>BASCULA DE BEBE</t>
  </si>
  <si>
    <t>M010711247227</t>
  </si>
  <si>
    <t>522 0007227</t>
  </si>
  <si>
    <t>522KL</t>
  </si>
  <si>
    <t>10 gr</t>
  </si>
  <si>
    <t>CENTRO DE SALUD - ESE</t>
  </si>
  <si>
    <t>M020711243610</t>
  </si>
  <si>
    <t>M030811240774</t>
  </si>
  <si>
    <t>e</t>
  </si>
  <si>
    <t>CALLE 9 N 7 - 38  CUCAITA  BOYACA</t>
  </si>
  <si>
    <t>TERMOHIGROMETRO</t>
  </si>
  <si>
    <t>TH01071124065</t>
  </si>
  <si>
    <t>BIOTEMP</t>
  </si>
  <si>
    <t>DIGITAL</t>
  </si>
  <si>
    <t>LABORATORIO CLINICO</t>
  </si>
  <si>
    <t>°C</t>
  </si>
  <si>
    <t>20,31</t>
  </si>
  <si>
    <t>25,82</t>
  </si>
  <si>
    <t>30,92</t>
  </si>
  <si>
    <t>35,88</t>
  </si>
  <si>
    <t>37,21</t>
  </si>
  <si>
    <t>1,19</t>
  </si>
  <si>
    <t>-0,42</t>
  </si>
  <si>
    <t>-0,62</t>
  </si>
  <si>
    <t>-0,78</t>
  </si>
  <si>
    <t>2,69</t>
  </si>
  <si>
    <t>PATRON% HR</t>
  </si>
  <si>
    <t>40,22</t>
  </si>
  <si>
    <t>50,22</t>
  </si>
  <si>
    <t>60,36</t>
  </si>
  <si>
    <t>EQUIPÓ</t>
  </si>
  <si>
    <t>HEMEDAD RELATIVA</t>
  </si>
  <si>
    <t>-1,22</t>
  </si>
  <si>
    <t>-0,22</t>
  </si>
  <si>
    <t>-3,36</t>
  </si>
  <si>
    <t>-1,6</t>
  </si>
  <si>
    <t>RESOLUCION TEMPERATURA</t>
  </si>
  <si>
    <t xml:space="preserve">0.1 C </t>
  </si>
  <si>
    <t>RESOLUCION  HUMEDAD</t>
  </si>
  <si>
    <t>1 %</t>
  </si>
  <si>
    <t>TH02071124260</t>
  </si>
  <si>
    <t>KEX GERMANY</t>
  </si>
  <si>
    <t>IN 260</t>
  </si>
  <si>
    <t>TH03071124067</t>
  </si>
  <si>
    <t>IN 067</t>
  </si>
  <si>
    <t>TH04071124127</t>
  </si>
  <si>
    <t>IN 127</t>
  </si>
  <si>
    <t>PROCEDIMIENTOS</t>
  </si>
  <si>
    <t>TH05071124078</t>
  </si>
  <si>
    <t>INTEQ</t>
  </si>
  <si>
    <t>IN 078</t>
  </si>
  <si>
    <t>TH06071124240</t>
  </si>
  <si>
    <t>HTC 2</t>
  </si>
  <si>
    <t>IN 240</t>
  </si>
  <si>
    <t>FARMACIA</t>
  </si>
  <si>
    <t>TH07071124011</t>
  </si>
  <si>
    <t>IN 011</t>
  </si>
  <si>
    <t>TH08071124095</t>
  </si>
  <si>
    <t>IN 095</t>
  </si>
  <si>
    <t>VACUNACION</t>
  </si>
  <si>
    <t>TH09071124124</t>
  </si>
  <si>
    <t>IN 124</t>
  </si>
  <si>
    <t>TERMOMETRO</t>
  </si>
  <si>
    <t>T01071124066</t>
  </si>
  <si>
    <t>IN 0.66</t>
  </si>
  <si>
    <t>0.1 C</t>
  </si>
  <si>
    <t>T02071124009</t>
  </si>
  <si>
    <t>IN 009</t>
  </si>
  <si>
    <t>T03071124085</t>
  </si>
  <si>
    <t>IN 0.85</t>
  </si>
  <si>
    <t>T04071124043</t>
  </si>
  <si>
    <t>IN 043</t>
  </si>
  <si>
    <t>T05081124096</t>
  </si>
  <si>
    <t>NINGBO SHANGCUN ELECTRONIC CO.</t>
  </si>
  <si>
    <t>IN 0.96</t>
  </si>
  <si>
    <t>TERMOMETRO INFRARROJO  FI01</t>
  </si>
  <si>
    <t>ENFERMERIA</t>
  </si>
  <si>
    <t>T06081124083</t>
  </si>
  <si>
    <t>BERRCOM</t>
  </si>
  <si>
    <t>IN 0.83</t>
  </si>
  <si>
    <t>TERMOMETRO INFRARROJO  JXB-178</t>
  </si>
  <si>
    <t>T07081124036</t>
  </si>
  <si>
    <t>AOV</t>
  </si>
  <si>
    <t>IN 0.36</t>
  </si>
  <si>
    <t>TERMOMETRO INFRARROJO  AOV8810</t>
  </si>
  <si>
    <t>T08081124168</t>
  </si>
  <si>
    <t>NINGBO SHANGUN ELECTRONIC CO.</t>
  </si>
  <si>
    <t>IN 168</t>
  </si>
  <si>
    <t>TERMOMETRO INFRARROJO FI01</t>
  </si>
  <si>
    <t>CONSULTORIO 1</t>
  </si>
  <si>
    <t>T09081124247</t>
  </si>
  <si>
    <t>IN 247</t>
  </si>
  <si>
    <t>AMBULANCIA</t>
  </si>
  <si>
    <t>T10081124167</t>
  </si>
  <si>
    <t>IN 167</t>
  </si>
  <si>
    <t>T11081124085</t>
  </si>
  <si>
    <t>TERMOMETRO INFRARROJO  AOV</t>
  </si>
  <si>
    <t>O.85</t>
  </si>
  <si>
    <t>T12081124246</t>
  </si>
  <si>
    <t>DATALOGGER-ELITECH</t>
  </si>
  <si>
    <t>IN 246</t>
  </si>
  <si>
    <t>GSP-6</t>
  </si>
  <si>
    <t>T13081124133</t>
  </si>
  <si>
    <t>IN 133</t>
  </si>
  <si>
    <t xml:space="preserve">M7 </t>
  </si>
  <si>
    <t>PROCEDIMIENTOS MENORES</t>
  </si>
  <si>
    <t>V010711241596</t>
  </si>
  <si>
    <t>SUREPETE</t>
  </si>
  <si>
    <t>5-50</t>
  </si>
  <si>
    <t>VOLUMEN</t>
  </si>
  <si>
    <t>5mg</t>
  </si>
  <si>
    <t>25mg</t>
  </si>
  <si>
    <t>50mg</t>
  </si>
  <si>
    <t>TERCERA</t>
  </si>
  <si>
    <t>CUARTA</t>
  </si>
  <si>
    <t>QUINTA</t>
  </si>
  <si>
    <t>SEXTA</t>
  </si>
  <si>
    <t>-0,01</t>
  </si>
  <si>
    <t>0,09</t>
  </si>
  <si>
    <t>0,19</t>
  </si>
  <si>
    <t>0,1</t>
  </si>
  <si>
    <t>V020711240138</t>
  </si>
  <si>
    <t>DLAB</t>
  </si>
  <si>
    <t>YM227AT0010138</t>
  </si>
  <si>
    <t>100-1000</t>
  </si>
  <si>
    <t>V030711247959</t>
  </si>
  <si>
    <t>YM223AR0007959</t>
  </si>
  <si>
    <t>X</t>
  </si>
  <si>
    <t>mg</t>
  </si>
  <si>
    <t>V</t>
  </si>
  <si>
    <t>micro litros</t>
  </si>
  <si>
    <t>E%</t>
  </si>
  <si>
    <t>%</t>
  </si>
  <si>
    <t>E</t>
  </si>
  <si>
    <t>S</t>
  </si>
  <si>
    <t>CV%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</si>
</sst>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0.0"/>
    <numFmt numFmtId="165" formatCode="#,##0.000"/>
    <numFmt numFmtId="166" formatCode="#.##0"/>
    <numFmt numFmtId="167" formatCode="0.000"/>
    <numFmt numFmtId="168" formatCode="0.000000"/>
    <numFmt numFmtId="169" formatCode="#,##0.000000"/>
    <numFmt numFmtId="170" formatCode="0.0000"/>
    <numFmt numFmtId="171" formatCode="#,##0.0000"/>
    <numFmt numFmtId="172" formatCode="#,##0.00000"/>
  </numFmts>
  <fonts count="18">
    <font>
      <sz val="10.0"/>
      <color rgb="FF000000"/>
      <name val="Arial"/>
      <scheme val="minor"/>
    </font>
    <font>
      <b/>
      <sz val="11.0"/>
      <color rgb="FF000000"/>
      <name val="Times New Roman"/>
    </font>
    <font/>
    <font>
      <sz val="11.0"/>
      <color rgb="FF000000"/>
      <name val="Times New Roman"/>
    </font>
    <font>
      <color theme="1"/>
      <name val="Arial"/>
      <scheme val="minor"/>
    </font>
    <font>
      <sz val="10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1.0"/>
      <color rgb="FF000000"/>
      <name val="&quot;Aptos Narrow&quot;"/>
    </font>
    <font>
      <b/>
      <sz val="11.0"/>
      <color rgb="FF000000"/>
      <name val="Arial"/>
    </font>
    <font>
      <b/>
      <sz val="11.0"/>
      <color theme="1"/>
      <name val="Times New Roman"/>
    </font>
    <font>
      <b/>
      <sz val="11.0"/>
      <color theme="1"/>
      <name val="Arial"/>
    </font>
    <font>
      <sz val="10.0"/>
      <color theme="1"/>
      <name val="Arial"/>
    </font>
    <font>
      <sz val="11.0"/>
      <color theme="1"/>
      <name val="Arial"/>
    </font>
    <font>
      <color theme="1"/>
      <name val="Arial"/>
    </font>
    <font>
      <sz val="11.0"/>
      <color theme="1"/>
      <name val="Times New Roman"/>
    </font>
    <font>
      <b/>
      <sz val="11.0"/>
      <color theme="1"/>
      <name val="Aptos Narrow"/>
    </font>
    <font>
      <sz val="11.0"/>
      <color theme="1"/>
      <name val="Aptos Narrow"/>
    </font>
  </fonts>
  <fills count="7">
    <fill>
      <patternFill patternType="none"/>
    </fill>
    <fill>
      <patternFill patternType="lightGray"/>
    </fill>
    <fill>
      <patternFill patternType="solid">
        <fgColor rgb="FFF1A983"/>
        <bgColor rgb="FFF1A983"/>
      </patternFill>
    </fill>
    <fill>
      <patternFill patternType="solid">
        <fgColor rgb="FF83CCEB"/>
        <bgColor rgb="FF83CCEB"/>
      </patternFill>
    </fill>
    <fill>
      <patternFill patternType="solid">
        <fgColor rgb="FFFFFF00"/>
        <bgColor rgb="FFFFFF00"/>
      </patternFill>
    </fill>
    <fill>
      <patternFill patternType="solid">
        <fgColor theme="7"/>
        <bgColor theme="7"/>
      </patternFill>
    </fill>
    <fill>
      <patternFill patternType="solid">
        <fgColor theme="0"/>
        <bgColor theme="0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1" fillId="3" fontId="1" numFmtId="0" xfId="0" applyAlignment="1" applyBorder="1" applyFill="1" applyFont="1">
      <alignment horizontal="left"/>
    </xf>
    <xf borderId="2" fillId="0" fontId="3" numFmtId="0" xfId="0" applyAlignment="1" applyBorder="1" applyFont="1">
      <alignment horizontal="left"/>
    </xf>
    <xf borderId="0" fillId="0" fontId="4" numFmtId="0" xfId="0" applyFont="1"/>
    <xf borderId="0" fillId="0" fontId="5" numFmtId="49" xfId="0" applyFont="1" applyNumberForma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4" fillId="3" fontId="1" numFmtId="0" xfId="0" applyAlignment="1" applyBorder="1" applyFont="1">
      <alignment horizontal="left"/>
    </xf>
    <xf borderId="2" fillId="0" fontId="6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5" fillId="3" fontId="1" numFmtId="0" xfId="0" applyAlignment="1" applyBorder="1" applyFont="1">
      <alignment horizontal="left"/>
    </xf>
    <xf borderId="6" fillId="0" fontId="2" numFmtId="0" xfId="0" applyBorder="1" applyFont="1"/>
    <xf borderId="7" fillId="0" fontId="3" numFmtId="0" xfId="0" applyAlignment="1" applyBorder="1" applyFont="1">
      <alignment horizontal="center"/>
    </xf>
    <xf borderId="7" fillId="0" fontId="2" numFmtId="0" xfId="0" applyBorder="1" applyFont="1"/>
    <xf borderId="8" fillId="0" fontId="2" numFmtId="0" xfId="0" applyBorder="1" applyFont="1"/>
    <xf borderId="0" fillId="0" fontId="5" numFmtId="0" xfId="0" applyFont="1"/>
    <xf borderId="9" fillId="2" fontId="1" numFmtId="0" xfId="0" applyBorder="1" applyFont="1"/>
    <xf borderId="3" fillId="0" fontId="1" numFmtId="0" xfId="0" applyAlignment="1" applyBorder="1" applyFont="1">
      <alignment horizontal="right"/>
    </xf>
    <xf borderId="3" fillId="0" fontId="7" numFmtId="0" xfId="0" applyAlignment="1" applyBorder="1" applyFont="1">
      <alignment horizontal="right"/>
    </xf>
    <xf borderId="10" fillId="0" fontId="1" numFmtId="0" xfId="0" applyAlignment="1" applyBorder="1" applyFont="1">
      <alignment horizontal="right"/>
    </xf>
    <xf borderId="0" fillId="0" fontId="8" numFmtId="0" xfId="0" applyFont="1"/>
    <xf borderId="11" fillId="0" fontId="3" numFmtId="0" xfId="0" applyBorder="1" applyFont="1"/>
    <xf borderId="10" fillId="0" fontId="9" numFmtId="0" xfId="0" applyAlignment="1" applyBorder="1" applyFont="1">
      <alignment horizontal="right"/>
    </xf>
    <xf borderId="9" fillId="0" fontId="1" numFmtId="0" xfId="0" applyAlignment="1" applyBorder="1" applyFont="1">
      <alignment horizontal="right"/>
    </xf>
    <xf borderId="9" fillId="0" fontId="9" numFmtId="0" xfId="0" applyAlignment="1" applyBorder="1" applyFont="1">
      <alignment horizontal="right"/>
    </xf>
    <xf borderId="11" fillId="0" fontId="8" numFmtId="0" xfId="0" applyBorder="1" applyFont="1"/>
    <xf borderId="9" fillId="0" fontId="8" numFmtId="0" xfId="0" applyAlignment="1" applyBorder="1" applyFont="1">
      <alignment horizontal="right"/>
    </xf>
    <xf borderId="0" fillId="0" fontId="8" numFmtId="0" xfId="0" applyAlignment="1" applyFont="1">
      <alignment horizontal="right"/>
    </xf>
    <xf borderId="9" fillId="0" fontId="8" numFmtId="4" xfId="0" applyAlignment="1" applyBorder="1" applyFont="1" applyNumberFormat="1">
      <alignment horizontal="right"/>
    </xf>
    <xf borderId="9" fillId="0" fontId="4" numFmtId="0" xfId="0" applyAlignment="1" applyBorder="1" applyFont="1">
      <alignment readingOrder="0"/>
    </xf>
    <xf borderId="9" fillId="0" fontId="5" numFmtId="0" xfId="0" applyAlignment="1" applyBorder="1" applyFont="1">
      <alignment horizontal="right" readingOrder="0"/>
    </xf>
    <xf borderId="9" fillId="0" fontId="6" numFmtId="0" xfId="0" applyAlignment="1" applyBorder="1" applyFont="1">
      <alignment readingOrder="0"/>
    </xf>
    <xf borderId="9" fillId="0" fontId="8" numFmtId="0" xfId="0" applyBorder="1" applyFont="1"/>
    <xf borderId="9" fillId="0" fontId="4" numFmtId="0" xfId="0" applyBorder="1" applyFont="1"/>
    <xf borderId="10" fillId="0" fontId="8" numFmtId="0" xfId="0" applyAlignment="1" applyBorder="1" applyFont="1">
      <alignment horizontal="right"/>
    </xf>
    <xf borderId="10" fillId="0" fontId="8" numFmtId="4" xfId="0" applyAlignment="1" applyBorder="1" applyFont="1" applyNumberFormat="1">
      <alignment horizontal="right"/>
    </xf>
    <xf borderId="0" fillId="0" fontId="6" numFmtId="0" xfId="0" applyFont="1"/>
    <xf borderId="0" fillId="0" fontId="6" numFmtId="0" xfId="0" applyAlignment="1" applyFont="1">
      <alignment readingOrder="0"/>
    </xf>
    <xf borderId="2" fillId="0" fontId="3" numFmtId="0" xfId="0" applyAlignment="1" applyBorder="1" applyFont="1">
      <alignment horizontal="center" readingOrder="0"/>
    </xf>
    <xf borderId="3" fillId="0" fontId="9" numFmtId="0" xfId="0" applyAlignment="1" applyBorder="1" applyFont="1">
      <alignment horizontal="right"/>
    </xf>
    <xf borderId="10" fillId="0" fontId="10" numFmtId="0" xfId="0" applyAlignment="1" applyBorder="1" applyFont="1">
      <alignment horizontal="right"/>
    </xf>
    <xf borderId="12" fillId="4" fontId="11" numFmtId="0" xfId="0" applyAlignment="1" applyBorder="1" applyFill="1" applyFont="1">
      <alignment horizontal="center"/>
    </xf>
    <xf borderId="10" fillId="0" fontId="3" numFmtId="0" xfId="0" applyAlignment="1" applyBorder="1" applyFont="1">
      <alignment horizontal="right"/>
    </xf>
    <xf borderId="10" fillId="0" fontId="12" numFmtId="0" xfId="0" applyBorder="1" applyFont="1"/>
    <xf borderId="12" fillId="5" fontId="12" numFmtId="0" xfId="0" applyBorder="1" applyFill="1" applyFont="1"/>
    <xf borderId="12" fillId="5" fontId="8" numFmtId="0" xfId="0" applyBorder="1" applyFont="1"/>
    <xf borderId="12" fillId="5" fontId="8" numFmtId="164" xfId="0" applyBorder="1" applyFont="1" applyNumberFormat="1"/>
    <xf borderId="0" fillId="0" fontId="12" numFmtId="0" xfId="0" applyFont="1"/>
    <xf borderId="0" fillId="0" fontId="13" numFmtId="0" xfId="0" applyAlignment="1" applyFont="1">
      <alignment horizontal="right"/>
    </xf>
    <xf borderId="10" fillId="0" fontId="8" numFmtId="2" xfId="0" applyAlignment="1" applyBorder="1" applyFont="1" applyNumberFormat="1">
      <alignment horizontal="right"/>
    </xf>
    <xf borderId="0" fillId="0" fontId="13" numFmtId="164" xfId="0" applyAlignment="1" applyFont="1" applyNumberFormat="1">
      <alignment horizontal="right"/>
    </xf>
    <xf borderId="0" fillId="0" fontId="13" numFmtId="1" xfId="0" applyAlignment="1" applyFont="1" applyNumberFormat="1">
      <alignment horizontal="right"/>
    </xf>
    <xf borderId="0" fillId="0" fontId="13" numFmtId="0" xfId="0" applyFont="1"/>
    <xf borderId="0" fillId="0" fontId="12" numFmtId="1" xfId="0" applyFont="1" applyNumberFormat="1"/>
    <xf borderId="9" fillId="0" fontId="14" numFmtId="0" xfId="0" applyAlignment="1" applyBorder="1" applyFont="1">
      <alignment vertical="bottom"/>
    </xf>
    <xf borderId="9" fillId="0" fontId="14" numFmtId="0" xfId="0" applyAlignment="1" applyBorder="1" applyFont="1">
      <alignment vertical="bottom"/>
    </xf>
    <xf borderId="0" fillId="0" fontId="6" numFmtId="164" xfId="0" applyFont="1" applyNumberFormat="1"/>
    <xf borderId="0" fillId="0" fontId="6" numFmtId="1" xfId="0" applyFont="1" applyNumberFormat="1"/>
    <xf borderId="7" fillId="0" fontId="3" numFmtId="2" xfId="0" applyAlignment="1" applyBorder="1" applyFont="1" applyNumberFormat="1">
      <alignment horizontal="center"/>
    </xf>
    <xf borderId="0" fillId="0" fontId="7" numFmtId="0" xfId="0" applyFont="1"/>
    <xf borderId="10" fillId="0" fontId="3" numFmtId="165" xfId="0" applyAlignment="1" applyBorder="1" applyFont="1" applyNumberFormat="1">
      <alignment horizontal="right"/>
    </xf>
    <xf borderId="0" fillId="0" fontId="8" numFmtId="165" xfId="0" applyFont="1" applyNumberFormat="1"/>
    <xf borderId="12" fillId="5" fontId="8" numFmtId="3" xfId="0" applyBorder="1" applyFont="1" applyNumberFormat="1"/>
    <xf borderId="11" fillId="0" fontId="6" numFmtId="0" xfId="0" applyBorder="1" applyFont="1"/>
    <xf borderId="10" fillId="0" fontId="6" numFmtId="165" xfId="0" applyAlignment="1" applyBorder="1" applyFont="1" applyNumberFormat="1">
      <alignment horizontal="right"/>
    </xf>
    <xf borderId="10" fillId="0" fontId="8" numFmtId="166" xfId="0" applyAlignment="1" applyBorder="1" applyFont="1" applyNumberFormat="1">
      <alignment horizontal="right"/>
    </xf>
    <xf borderId="0" fillId="0" fontId="8" numFmtId="167" xfId="0" applyFont="1" applyNumberFormat="1"/>
    <xf borderId="12" fillId="5" fontId="5" numFmtId="3" xfId="0" applyBorder="1" applyFont="1" applyNumberFormat="1"/>
    <xf borderId="2" fillId="0" fontId="3" numFmtId="1" xfId="0" applyAlignment="1" applyBorder="1" applyFont="1" applyNumberFormat="1">
      <alignment horizontal="center"/>
    </xf>
    <xf borderId="1" fillId="2" fontId="1" numFmtId="0" xfId="0" applyAlignment="1" applyBorder="1" applyFont="1">
      <alignment horizontal="center" readingOrder="0"/>
    </xf>
    <xf borderId="1" fillId="3" fontId="10" numFmtId="0" xfId="0" applyBorder="1" applyFont="1"/>
    <xf borderId="2" fillId="0" fontId="15" numFmtId="0" xfId="0" applyBorder="1" applyFont="1"/>
    <xf borderId="2" fillId="0" fontId="15" numFmtId="0" xfId="0" applyAlignment="1" applyBorder="1" applyFont="1">
      <alignment horizontal="left"/>
    </xf>
    <xf borderId="13" fillId="2" fontId="1" numFmtId="0" xfId="0" applyBorder="1" applyFont="1"/>
    <xf borderId="10" fillId="0" fontId="9" numFmtId="2" xfId="0" applyAlignment="1" applyBorder="1" applyFont="1" applyNumberFormat="1">
      <alignment horizontal="right"/>
    </xf>
    <xf borderId="10" fillId="0" fontId="16" numFmtId="0" xfId="0" applyAlignment="1" applyBorder="1" applyFont="1">
      <alignment horizontal="right"/>
    </xf>
    <xf borderId="10" fillId="0" fontId="6" numFmtId="0" xfId="0" applyAlignment="1" applyBorder="1" applyFont="1">
      <alignment horizontal="right"/>
    </xf>
    <xf borderId="10" fillId="0" fontId="13" numFmtId="0" xfId="0" applyAlignment="1" applyBorder="1" applyFont="1">
      <alignment horizontal="right"/>
    </xf>
    <xf borderId="10" fillId="0" fontId="17" numFmtId="0" xfId="0" applyAlignment="1" applyBorder="1" applyFont="1">
      <alignment horizontal="right"/>
    </xf>
    <xf borderId="10" fillId="0" fontId="8" numFmtId="3" xfId="0" applyAlignment="1" applyBorder="1" applyFont="1" applyNumberFormat="1">
      <alignment horizontal="right"/>
    </xf>
    <xf borderId="10" fillId="0" fontId="17" numFmtId="3" xfId="0" applyAlignment="1" applyBorder="1" applyFont="1" applyNumberFormat="1">
      <alignment horizontal="right"/>
    </xf>
    <xf borderId="0" fillId="0" fontId="4" numFmtId="0" xfId="0" applyAlignment="1" applyFont="1">
      <alignment readingOrder="0" shrinkToFit="0" wrapText="1"/>
    </xf>
    <xf borderId="1" fillId="2" fontId="10" numFmtId="0" xfId="0" applyAlignment="1" applyBorder="1" applyFont="1">
      <alignment horizontal="center"/>
    </xf>
    <xf borderId="4" fillId="3" fontId="10" numFmtId="0" xfId="0" applyBorder="1" applyFont="1"/>
    <xf borderId="2" fillId="0" fontId="13" numFmtId="0" xfId="0" applyAlignment="1" applyBorder="1" applyFont="1">
      <alignment horizontal="center"/>
    </xf>
    <xf borderId="2" fillId="0" fontId="15" numFmtId="0" xfId="0" applyAlignment="1" applyBorder="1" applyFont="1">
      <alignment horizontal="center"/>
    </xf>
    <xf borderId="5" fillId="3" fontId="10" numFmtId="0" xfId="0" applyBorder="1" applyFont="1"/>
    <xf borderId="13" fillId="2" fontId="10" numFmtId="0" xfId="0" applyBorder="1" applyFont="1"/>
    <xf borderId="11" fillId="0" fontId="17" numFmtId="0" xfId="0" applyBorder="1" applyFont="1"/>
    <xf borderId="11" fillId="0" fontId="13" numFmtId="0" xfId="0" applyBorder="1" applyFont="1"/>
    <xf borderId="9" fillId="2" fontId="10" numFmtId="0" xfId="0" applyBorder="1" applyFont="1"/>
    <xf borderId="3" fillId="0" fontId="16" numFmtId="0" xfId="0" applyAlignment="1" applyBorder="1" applyFont="1">
      <alignment horizontal="right"/>
    </xf>
    <xf borderId="10" fillId="0" fontId="13" numFmtId="164" xfId="0" applyAlignment="1" applyBorder="1" applyFont="1" applyNumberFormat="1">
      <alignment horizontal="right"/>
    </xf>
    <xf borderId="10" fillId="0" fontId="11" numFmtId="0" xfId="0" applyAlignment="1" applyBorder="1" applyFont="1">
      <alignment horizontal="right"/>
    </xf>
    <xf borderId="10" fillId="0" fontId="6" numFmtId="2" xfId="0" applyAlignment="1" applyBorder="1" applyFont="1" applyNumberFormat="1">
      <alignment horizontal="right"/>
    </xf>
    <xf borderId="10" fillId="0" fontId="6" numFmtId="168" xfId="0" applyAlignment="1" applyBorder="1" applyFont="1" applyNumberFormat="1">
      <alignment horizontal="right"/>
    </xf>
    <xf borderId="10" fillId="0" fontId="8" numFmtId="169" xfId="0" applyAlignment="1" applyBorder="1" applyFont="1" applyNumberFormat="1">
      <alignment horizontal="right"/>
    </xf>
    <xf borderId="10" fillId="0" fontId="8" numFmtId="170" xfId="0" applyAlignment="1" applyBorder="1" applyFont="1" applyNumberFormat="1">
      <alignment horizontal="right"/>
    </xf>
    <xf borderId="10" fillId="0" fontId="8" numFmtId="171" xfId="0" applyAlignment="1" applyBorder="1" applyFont="1" applyNumberFormat="1">
      <alignment horizontal="right"/>
    </xf>
    <xf borderId="10" fillId="0" fontId="8" numFmtId="172" xfId="0" applyAlignment="1" applyBorder="1" applyFont="1" applyNumberFormat="1">
      <alignment horizontal="right"/>
    </xf>
    <xf borderId="2" fillId="0" fontId="6" numFmtId="0" xfId="0" applyAlignment="1" applyBorder="1" applyFont="1">
      <alignment horizontal="center" readingOrder="0"/>
    </xf>
    <xf borderId="10" fillId="0" fontId="6" numFmtId="164" xfId="0" applyAlignment="1" applyBorder="1" applyFont="1" applyNumberFormat="1">
      <alignment horizontal="right" readingOrder="0"/>
    </xf>
    <xf borderId="10" fillId="0" fontId="13" numFmtId="164" xfId="0" applyAlignment="1" applyBorder="1" applyFont="1" applyNumberFormat="1">
      <alignment horizontal="right" readingOrder="0"/>
    </xf>
    <xf borderId="10" fillId="0" fontId="12" numFmtId="0" xfId="0" applyAlignment="1" applyBorder="1" applyFont="1">
      <alignment readingOrder="0"/>
    </xf>
    <xf borderId="10" fillId="0" fontId="12" numFmtId="164" xfId="0" applyAlignment="1" applyBorder="1" applyFont="1" applyNumberFormat="1">
      <alignment readingOrder="0"/>
    </xf>
    <xf borderId="0" fillId="0" fontId="8" numFmtId="0" xfId="0" applyAlignment="1" applyFont="1">
      <alignment horizontal="left"/>
    </xf>
    <xf borderId="3" fillId="0" fontId="6" numFmtId="0" xfId="0" applyAlignment="1" applyBorder="1" applyFont="1">
      <alignment horizontal="right"/>
    </xf>
    <xf borderId="10" fillId="0" fontId="8" numFmtId="0" xfId="0" applyBorder="1" applyFont="1"/>
    <xf borderId="10" fillId="0" fontId="6" numFmtId="164" xfId="0" applyAlignment="1" applyBorder="1" applyFont="1" applyNumberFormat="1">
      <alignment horizontal="right"/>
    </xf>
    <xf borderId="0" fillId="0" fontId="17" numFmtId="0" xfId="0" applyFont="1"/>
    <xf borderId="7" fillId="0" fontId="15" numFmtId="0" xfId="0" applyAlignment="1" applyBorder="1" applyFont="1">
      <alignment horizontal="center"/>
    </xf>
    <xf borderId="2" fillId="0" fontId="12" numFmtId="0" xfId="0" applyAlignment="1" applyBorder="1" applyFont="1">
      <alignment horizontal="left"/>
    </xf>
    <xf borderId="12" fillId="6" fontId="8" numFmtId="0" xfId="0" applyBorder="1" applyFill="1" applyFont="1"/>
    <xf borderId="12" fillId="6" fontId="10" numFmtId="0" xfId="0" applyAlignment="1" applyBorder="1" applyFont="1">
      <alignment horizontal="center"/>
    </xf>
    <xf borderId="2" fillId="0" fontId="12" numFmtId="0" xfId="0" applyBorder="1" applyFont="1"/>
    <xf borderId="9" fillId="0" fontId="6" numFmtId="0" xfId="0" applyBorder="1" applyFont="1"/>
    <xf borderId="9" fillId="0" fontId="1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9.88"/>
    <col customWidth="1" min="2" max="2" width="15.13"/>
    <col customWidth="1" min="3" max="6" width="12.63"/>
    <col customWidth="1" min="8" max="8" width="32.0"/>
    <col customWidth="1" min="9" max="9" width="18.63"/>
    <col customWidth="1" min="13" max="13" width="23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5.75" customHeight="1">
      <c r="A2" s="4" t="s">
        <v>1</v>
      </c>
      <c r="B2" s="3"/>
      <c r="C2" s="5" t="s">
        <v>2</v>
      </c>
      <c r="D2" s="2"/>
      <c r="E2" s="2"/>
      <c r="F2" s="2"/>
      <c r="G2" s="2"/>
      <c r="H2" s="2"/>
      <c r="I2" s="2"/>
      <c r="J2" s="2"/>
      <c r="K2" s="3"/>
      <c r="L2" s="6" t="s">
        <v>3</v>
      </c>
      <c r="M2" s="7" t="s">
        <v>4</v>
      </c>
    </row>
    <row r="3" ht="15.75" customHeight="1">
      <c r="A3" s="4" t="s">
        <v>5</v>
      </c>
      <c r="B3" s="3"/>
      <c r="C3" s="5" t="s">
        <v>6</v>
      </c>
      <c r="D3" s="2"/>
      <c r="E3" s="2"/>
      <c r="F3" s="2"/>
      <c r="G3" s="2"/>
      <c r="H3" s="2"/>
      <c r="I3" s="2"/>
      <c r="J3" s="2"/>
      <c r="K3" s="3"/>
    </row>
    <row r="4" ht="15.75" customHeight="1">
      <c r="A4" s="4" t="s">
        <v>7</v>
      </c>
      <c r="B4" s="3"/>
      <c r="C4" s="5" t="s">
        <v>8</v>
      </c>
      <c r="D4" s="2"/>
      <c r="E4" s="2"/>
      <c r="F4" s="2"/>
      <c r="G4" s="2"/>
      <c r="H4" s="2"/>
      <c r="I4" s="2"/>
      <c r="J4" s="2"/>
      <c r="K4" s="3"/>
      <c r="L4" s="8" t="s">
        <v>9</v>
      </c>
      <c r="M4" s="9" t="s">
        <v>10</v>
      </c>
    </row>
    <row r="5" ht="15.75" customHeight="1">
      <c r="A5" s="4" t="s">
        <v>11</v>
      </c>
      <c r="B5" s="3"/>
      <c r="C5" s="5">
        <v>7289584.0</v>
      </c>
      <c r="D5" s="2"/>
      <c r="E5" s="2"/>
      <c r="F5" s="2"/>
      <c r="G5" s="2"/>
      <c r="H5" s="2"/>
      <c r="I5" s="2"/>
      <c r="J5" s="2"/>
      <c r="K5" s="3"/>
    </row>
    <row r="6" ht="15.75" customHeight="1">
      <c r="A6" s="4" t="s">
        <v>12</v>
      </c>
      <c r="B6" s="2"/>
      <c r="C6" s="2"/>
      <c r="D6" s="2"/>
      <c r="E6" s="3"/>
      <c r="F6" s="10" t="s">
        <v>13</v>
      </c>
      <c r="G6" s="3"/>
      <c r="H6" s="11" t="s">
        <v>14</v>
      </c>
      <c r="I6" s="2"/>
      <c r="J6" s="2"/>
      <c r="K6" s="3"/>
    </row>
    <row r="7" ht="15.75" customHeight="1">
      <c r="A7" s="4" t="s">
        <v>15</v>
      </c>
      <c r="B7" s="3"/>
      <c r="C7" s="12" t="s">
        <v>16</v>
      </c>
      <c r="D7" s="2"/>
      <c r="E7" s="3"/>
      <c r="F7" s="10" t="s">
        <v>17</v>
      </c>
      <c r="G7" s="3"/>
      <c r="H7" s="12">
        <v>212459.0</v>
      </c>
      <c r="I7" s="2"/>
      <c r="J7" s="2"/>
      <c r="K7" s="3"/>
    </row>
    <row r="8" ht="15.75" customHeight="1">
      <c r="A8" s="13" t="s">
        <v>18</v>
      </c>
      <c r="B8" s="14"/>
      <c r="C8" s="15" t="s">
        <v>19</v>
      </c>
      <c r="D8" s="16"/>
      <c r="E8" s="17"/>
      <c r="F8" s="10" t="s">
        <v>20</v>
      </c>
      <c r="G8" s="3"/>
      <c r="H8" s="12" t="s">
        <v>21</v>
      </c>
      <c r="I8" s="2"/>
      <c r="J8" s="2"/>
      <c r="K8" s="3"/>
    </row>
    <row r="9" ht="15.75" customHeight="1">
      <c r="A9" s="13" t="s">
        <v>22</v>
      </c>
      <c r="B9" s="14"/>
      <c r="C9" s="15"/>
      <c r="D9" s="16"/>
      <c r="E9" s="17"/>
      <c r="F9" s="10" t="s">
        <v>23</v>
      </c>
      <c r="G9" s="3"/>
      <c r="H9" s="12" t="s">
        <v>24</v>
      </c>
      <c r="I9" s="2"/>
      <c r="J9" s="2"/>
      <c r="K9" s="3"/>
      <c r="O9" s="18"/>
    </row>
    <row r="10" ht="15.75" customHeight="1">
      <c r="A10" s="19" t="s">
        <v>25</v>
      </c>
      <c r="B10" s="20">
        <v>40.0</v>
      </c>
      <c r="C10" s="20">
        <v>80.0</v>
      </c>
      <c r="D10" s="21">
        <v>120.0</v>
      </c>
      <c r="E10" s="20">
        <v>160.0</v>
      </c>
      <c r="F10" s="22">
        <v>200.0</v>
      </c>
      <c r="G10" s="22">
        <v>240.0</v>
      </c>
      <c r="J10" s="23"/>
      <c r="K10" s="23"/>
    </row>
    <row r="11" ht="15.75" customHeight="1">
      <c r="A11" s="24" t="s">
        <v>26</v>
      </c>
      <c r="B11" s="22">
        <v>40.5</v>
      </c>
      <c r="C11" s="22">
        <v>81.0</v>
      </c>
      <c r="D11" s="25">
        <v>120.5</v>
      </c>
      <c r="E11" s="22">
        <v>160.8</v>
      </c>
      <c r="F11" s="22">
        <v>201.2</v>
      </c>
      <c r="G11" s="22">
        <v>240.5</v>
      </c>
      <c r="J11" s="23"/>
      <c r="K11" s="23"/>
    </row>
    <row r="12" ht="15.75" customHeight="1">
      <c r="A12" s="24" t="s">
        <v>27</v>
      </c>
      <c r="B12" s="26">
        <v>40.8</v>
      </c>
      <c r="C12" s="26">
        <v>81.0</v>
      </c>
      <c r="D12" s="27">
        <v>120.4</v>
      </c>
      <c r="E12" s="26">
        <v>160.3</v>
      </c>
      <c r="F12" s="26">
        <v>201.0</v>
      </c>
      <c r="G12" s="26">
        <v>240.6</v>
      </c>
      <c r="J12" s="23"/>
      <c r="K12" s="23"/>
      <c r="M12" s="18"/>
    </row>
    <row r="13" ht="15.75" customHeight="1">
      <c r="A13" s="28" t="s">
        <v>28</v>
      </c>
      <c r="B13" s="29">
        <f t="shared" ref="B13:G13" si="1">AVERAGE(B11:B12)-B10</f>
        <v>0.65</v>
      </c>
      <c r="C13" s="29">
        <f t="shared" si="1"/>
        <v>1</v>
      </c>
      <c r="D13" s="29">
        <f t="shared" si="1"/>
        <v>0.45</v>
      </c>
      <c r="E13" s="29">
        <f t="shared" si="1"/>
        <v>0.55</v>
      </c>
      <c r="F13" s="29">
        <f t="shared" si="1"/>
        <v>1.1</v>
      </c>
      <c r="G13" s="29">
        <f t="shared" si="1"/>
        <v>0.55</v>
      </c>
      <c r="J13" s="23"/>
      <c r="K13" s="23"/>
    </row>
    <row r="14" ht="15.75" customHeight="1">
      <c r="A14" s="28" t="s">
        <v>29</v>
      </c>
      <c r="B14" s="29">
        <f>AVERAGE(B13:G13)</f>
        <v>0.7166666667</v>
      </c>
      <c r="C14" s="30"/>
      <c r="D14" s="30"/>
      <c r="E14" s="30"/>
      <c r="F14" s="30"/>
      <c r="G14" s="30"/>
      <c r="H14" s="23"/>
      <c r="I14" s="23"/>
      <c r="J14" s="23"/>
      <c r="K14" s="23"/>
    </row>
    <row r="15" ht="15.75" customHeight="1">
      <c r="A15" s="28" t="s">
        <v>30</v>
      </c>
      <c r="B15" s="31">
        <f>_xlfn.STDEV.S(B13:G13)</f>
        <v>0.2677063067</v>
      </c>
      <c r="C15" s="30"/>
      <c r="D15" s="30"/>
      <c r="E15" s="30"/>
      <c r="F15" s="30"/>
      <c r="G15" s="30"/>
      <c r="H15" s="23"/>
      <c r="I15" s="23"/>
      <c r="J15" s="23"/>
      <c r="K15" s="23"/>
    </row>
    <row r="16" ht="15.75" customHeight="1">
      <c r="A16" s="32" t="s">
        <v>31</v>
      </c>
      <c r="B16" s="33" t="s">
        <v>10</v>
      </c>
      <c r="C16" s="34" t="s">
        <v>32</v>
      </c>
      <c r="D16" s="35">
        <f>B15/SQRT(6)</f>
        <v>0.1092906421</v>
      </c>
    </row>
    <row r="17" ht="15.75" customHeight="1">
      <c r="A17" s="32" t="s">
        <v>33</v>
      </c>
      <c r="B17" s="36">
        <f>SQRT(D16^2 + D17^2 + D18^2)
</f>
        <v>0.5696002497</v>
      </c>
      <c r="C17" s="34" t="s">
        <v>34</v>
      </c>
      <c r="D17" s="34">
        <v>0.25</v>
      </c>
    </row>
    <row r="18" ht="15.75" customHeight="1">
      <c r="A18" s="32" t="s">
        <v>35</v>
      </c>
      <c r="B18" s="36">
        <f>B17*2</f>
        <v>1.139200499</v>
      </c>
      <c r="C18" s="34" t="s">
        <v>36</v>
      </c>
      <c r="D18" s="34">
        <v>0.5</v>
      </c>
    </row>
    <row r="19" ht="15.75" customHeight="1"/>
    <row r="20" ht="15.75" customHeight="1">
      <c r="A20" s="1" t="s">
        <v>0</v>
      </c>
      <c r="B20" s="2"/>
      <c r="C20" s="2"/>
      <c r="D20" s="2"/>
      <c r="E20" s="2"/>
      <c r="F20" s="2"/>
      <c r="G20" s="2"/>
      <c r="H20" s="2"/>
      <c r="I20" s="2"/>
      <c r="J20" s="2"/>
      <c r="K20" s="3"/>
    </row>
    <row r="21" ht="15.75" customHeight="1">
      <c r="A21" s="4" t="s">
        <v>1</v>
      </c>
      <c r="B21" s="3"/>
      <c r="C21" s="5" t="s">
        <v>2</v>
      </c>
      <c r="D21" s="2"/>
      <c r="E21" s="2"/>
      <c r="F21" s="2"/>
      <c r="G21" s="2"/>
      <c r="H21" s="2"/>
      <c r="I21" s="2"/>
      <c r="J21" s="2"/>
      <c r="K21" s="3"/>
    </row>
    <row r="22" ht="15.75" customHeight="1">
      <c r="A22" s="4" t="s">
        <v>5</v>
      </c>
      <c r="B22" s="3"/>
      <c r="C22" s="5" t="s">
        <v>6</v>
      </c>
      <c r="D22" s="2"/>
      <c r="E22" s="2"/>
      <c r="F22" s="2"/>
      <c r="G22" s="2"/>
      <c r="H22" s="2"/>
      <c r="I22" s="2"/>
      <c r="J22" s="2"/>
      <c r="K22" s="3"/>
    </row>
    <row r="23" ht="15.75" customHeight="1">
      <c r="A23" s="4" t="s">
        <v>7</v>
      </c>
      <c r="B23" s="3"/>
      <c r="C23" s="5" t="s">
        <v>37</v>
      </c>
      <c r="D23" s="2"/>
      <c r="E23" s="2"/>
      <c r="F23" s="2"/>
      <c r="G23" s="2"/>
      <c r="H23" s="2"/>
      <c r="I23" s="2"/>
      <c r="J23" s="2"/>
      <c r="K23" s="3"/>
    </row>
    <row r="24" ht="15.75" customHeight="1">
      <c r="A24" s="4" t="s">
        <v>11</v>
      </c>
      <c r="B24" s="3"/>
      <c r="C24" s="5">
        <v>7289584.0</v>
      </c>
      <c r="D24" s="2"/>
      <c r="E24" s="2"/>
      <c r="F24" s="2"/>
      <c r="G24" s="2"/>
      <c r="H24" s="2"/>
      <c r="I24" s="2"/>
      <c r="J24" s="2"/>
      <c r="K24" s="3"/>
    </row>
    <row r="25" ht="15.75" customHeight="1">
      <c r="A25" s="4" t="s">
        <v>12</v>
      </c>
      <c r="B25" s="2"/>
      <c r="C25" s="2"/>
      <c r="D25" s="2"/>
      <c r="E25" s="3"/>
      <c r="F25" s="10" t="s">
        <v>13</v>
      </c>
      <c r="G25" s="3"/>
      <c r="H25" s="11" t="s">
        <v>38</v>
      </c>
      <c r="I25" s="2"/>
      <c r="J25" s="2"/>
      <c r="K25" s="3"/>
    </row>
    <row r="26" ht="15.75" customHeight="1">
      <c r="A26" s="4" t="s">
        <v>15</v>
      </c>
      <c r="B26" s="3"/>
      <c r="C26" s="12" t="s">
        <v>16</v>
      </c>
      <c r="D26" s="2"/>
      <c r="E26" s="3"/>
      <c r="F26" s="10" t="s">
        <v>17</v>
      </c>
      <c r="G26" s="3"/>
      <c r="H26" s="12">
        <v>212516.0</v>
      </c>
      <c r="I26" s="2"/>
      <c r="J26" s="2"/>
      <c r="K26" s="3"/>
      <c r="L26" s="8" t="s">
        <v>9</v>
      </c>
    </row>
    <row r="27" ht="15.75" customHeight="1">
      <c r="A27" s="13" t="s">
        <v>18</v>
      </c>
      <c r="B27" s="14"/>
      <c r="C27" s="15" t="s">
        <v>19</v>
      </c>
      <c r="D27" s="16"/>
      <c r="E27" s="17"/>
      <c r="F27" s="10" t="s">
        <v>20</v>
      </c>
      <c r="G27" s="3"/>
      <c r="H27" s="12" t="s">
        <v>21</v>
      </c>
      <c r="I27" s="2"/>
      <c r="J27" s="2"/>
      <c r="K27" s="3"/>
    </row>
    <row r="28" ht="15.75" customHeight="1">
      <c r="A28" s="13" t="s">
        <v>22</v>
      </c>
      <c r="B28" s="14"/>
      <c r="C28" s="15"/>
      <c r="D28" s="16"/>
      <c r="E28" s="17"/>
      <c r="F28" s="10" t="s">
        <v>23</v>
      </c>
      <c r="G28" s="3"/>
      <c r="H28" s="12" t="s">
        <v>39</v>
      </c>
      <c r="I28" s="2"/>
      <c r="J28" s="2"/>
      <c r="K28" s="3"/>
    </row>
    <row r="29" ht="15.75" customHeight="1">
      <c r="A29" s="19" t="s">
        <v>25</v>
      </c>
      <c r="B29" s="20">
        <v>40.0</v>
      </c>
      <c r="C29" s="20">
        <v>80.0</v>
      </c>
      <c r="D29" s="21">
        <v>120.0</v>
      </c>
      <c r="E29" s="20">
        <v>160.0</v>
      </c>
      <c r="F29" s="22">
        <v>200.0</v>
      </c>
      <c r="G29" s="22">
        <v>240.0</v>
      </c>
      <c r="H29" s="23"/>
      <c r="I29" s="23"/>
      <c r="J29" s="23"/>
      <c r="K29" s="23"/>
    </row>
    <row r="30" ht="15.75" customHeight="1">
      <c r="A30" s="24" t="s">
        <v>26</v>
      </c>
      <c r="B30" s="22">
        <v>41.0</v>
      </c>
      <c r="C30" s="22">
        <v>81.2</v>
      </c>
      <c r="D30" s="25">
        <v>121.2</v>
      </c>
      <c r="E30" s="22">
        <v>162.0</v>
      </c>
      <c r="F30" s="22">
        <v>201.8</v>
      </c>
      <c r="G30" s="22">
        <v>241.0</v>
      </c>
      <c r="H30" s="23"/>
      <c r="I30" s="23"/>
      <c r="J30" s="23"/>
      <c r="K30" s="23"/>
    </row>
    <row r="31" ht="15.75" customHeight="1">
      <c r="A31" s="24" t="s">
        <v>27</v>
      </c>
      <c r="B31" s="22">
        <v>41.0</v>
      </c>
      <c r="C31" s="22">
        <v>81.5</v>
      </c>
      <c r="D31" s="25">
        <v>121.5</v>
      </c>
      <c r="E31" s="22">
        <v>161.9</v>
      </c>
      <c r="F31" s="22">
        <v>201.8</v>
      </c>
      <c r="G31" s="22">
        <v>240.5</v>
      </c>
      <c r="H31" s="23"/>
      <c r="I31" s="23"/>
      <c r="J31" s="23"/>
      <c r="K31" s="23"/>
    </row>
    <row r="32" ht="15.75" customHeight="1">
      <c r="A32" s="28" t="s">
        <v>28</v>
      </c>
      <c r="B32" s="37">
        <f t="shared" ref="B32:G32" si="2">AVERAGE(B30:B31)-B29</f>
        <v>1</v>
      </c>
      <c r="C32" s="37">
        <f t="shared" si="2"/>
        <v>1.35</v>
      </c>
      <c r="D32" s="37">
        <f t="shared" si="2"/>
        <v>1.35</v>
      </c>
      <c r="E32" s="37">
        <f t="shared" si="2"/>
        <v>1.95</v>
      </c>
      <c r="F32" s="37">
        <f t="shared" si="2"/>
        <v>1.8</v>
      </c>
      <c r="G32" s="37">
        <f t="shared" si="2"/>
        <v>0.75</v>
      </c>
      <c r="H32" s="23"/>
      <c r="I32" s="23"/>
      <c r="J32" s="23"/>
      <c r="K32" s="23"/>
    </row>
    <row r="33" ht="15.75" customHeight="1">
      <c r="A33" s="28" t="s">
        <v>29</v>
      </c>
      <c r="B33" s="37">
        <f>AVERAGE(B32:G32)</f>
        <v>1.366666667</v>
      </c>
      <c r="C33" s="37"/>
      <c r="D33" s="37"/>
      <c r="E33" s="37"/>
      <c r="F33" s="37"/>
      <c r="G33" s="37"/>
      <c r="H33" s="23"/>
      <c r="I33" s="23"/>
      <c r="J33" s="23"/>
      <c r="K33" s="23"/>
    </row>
    <row r="34" ht="15.75" customHeight="1">
      <c r="A34" s="28" t="s">
        <v>30</v>
      </c>
      <c r="B34" s="38">
        <f>_xlfn.STDEV.S(B32:G32)</f>
        <v>0.456800467</v>
      </c>
      <c r="C34" s="37"/>
      <c r="D34" s="37"/>
      <c r="E34" s="37"/>
      <c r="F34" s="37"/>
      <c r="G34" s="37"/>
      <c r="H34" s="23"/>
      <c r="I34" s="23"/>
      <c r="J34" s="23"/>
      <c r="K34" s="23"/>
    </row>
    <row r="35" ht="15.75" customHeight="1">
      <c r="A35" s="32" t="s">
        <v>31</v>
      </c>
      <c r="B35" s="33" t="s">
        <v>10</v>
      </c>
      <c r="C35" s="34" t="s">
        <v>32</v>
      </c>
      <c r="D35" s="35">
        <f>B34/SQRT(6)</f>
        <v>0.1864880097</v>
      </c>
    </row>
    <row r="36" ht="15.75" customHeight="1">
      <c r="A36" s="32" t="s">
        <v>33</v>
      </c>
      <c r="B36" s="36">
        <f>SQRT(D35^2 + D36^2 + D37^2)
</f>
        <v>0.5893027896</v>
      </c>
      <c r="C36" s="34" t="s">
        <v>34</v>
      </c>
      <c r="D36" s="34">
        <v>0.25</v>
      </c>
    </row>
    <row r="37" ht="15.75" customHeight="1">
      <c r="A37" s="32" t="s">
        <v>35</v>
      </c>
      <c r="B37" s="36">
        <f>B36*2</f>
        <v>1.178605579</v>
      </c>
      <c r="C37" s="34" t="s">
        <v>36</v>
      </c>
      <c r="D37" s="34">
        <v>0.5</v>
      </c>
    </row>
    <row r="38" ht="15.75" customHeight="1"/>
    <row r="39" ht="15.75" customHeight="1">
      <c r="A39" s="1" t="s">
        <v>0</v>
      </c>
      <c r="B39" s="2"/>
      <c r="C39" s="2"/>
      <c r="D39" s="2"/>
      <c r="E39" s="2"/>
      <c r="F39" s="2"/>
      <c r="G39" s="2"/>
      <c r="H39" s="2"/>
      <c r="I39" s="2"/>
      <c r="J39" s="2"/>
      <c r="K39" s="3"/>
    </row>
    <row r="40" ht="15.75" customHeight="1">
      <c r="A40" s="4" t="s">
        <v>1</v>
      </c>
      <c r="B40" s="3"/>
      <c r="C40" s="5" t="s">
        <v>2</v>
      </c>
      <c r="D40" s="2"/>
      <c r="E40" s="2"/>
      <c r="F40" s="2"/>
      <c r="G40" s="2"/>
      <c r="H40" s="2"/>
      <c r="I40" s="2"/>
      <c r="J40" s="2"/>
      <c r="K40" s="3"/>
    </row>
    <row r="41" ht="15.75" customHeight="1">
      <c r="A41" s="4" t="s">
        <v>5</v>
      </c>
      <c r="B41" s="3"/>
      <c r="C41" s="5" t="s">
        <v>6</v>
      </c>
      <c r="D41" s="2"/>
      <c r="E41" s="2"/>
      <c r="F41" s="2"/>
      <c r="G41" s="2"/>
      <c r="H41" s="2"/>
      <c r="I41" s="2"/>
      <c r="J41" s="2"/>
      <c r="K41" s="3"/>
    </row>
    <row r="42" ht="15.75" customHeight="1">
      <c r="A42" s="4" t="s">
        <v>7</v>
      </c>
      <c r="B42" s="3"/>
      <c r="C42" s="5" t="s">
        <v>37</v>
      </c>
      <c r="D42" s="2"/>
      <c r="E42" s="2"/>
      <c r="F42" s="2"/>
      <c r="G42" s="2"/>
      <c r="H42" s="2"/>
      <c r="I42" s="2"/>
      <c r="J42" s="2"/>
      <c r="K42" s="3"/>
    </row>
    <row r="43" ht="15.75" customHeight="1">
      <c r="A43" s="4" t="s">
        <v>11</v>
      </c>
      <c r="B43" s="3"/>
      <c r="C43" s="5">
        <v>7289584.0</v>
      </c>
      <c r="D43" s="2"/>
      <c r="E43" s="2"/>
      <c r="F43" s="2"/>
      <c r="G43" s="2"/>
      <c r="H43" s="2"/>
      <c r="I43" s="2"/>
      <c r="J43" s="2"/>
      <c r="K43" s="3"/>
    </row>
    <row r="44" ht="15.75" customHeight="1">
      <c r="A44" s="4" t="s">
        <v>12</v>
      </c>
      <c r="B44" s="2"/>
      <c r="C44" s="2"/>
      <c r="D44" s="2"/>
      <c r="E44" s="3"/>
      <c r="F44" s="10" t="s">
        <v>13</v>
      </c>
      <c r="G44" s="3"/>
      <c r="H44" s="11" t="s">
        <v>40</v>
      </c>
      <c r="I44" s="2"/>
      <c r="J44" s="2"/>
      <c r="K44" s="3"/>
    </row>
    <row r="45" ht="15.75" customHeight="1">
      <c r="A45" s="4" t="s">
        <v>15</v>
      </c>
      <c r="B45" s="3"/>
      <c r="C45" s="12" t="s">
        <v>16</v>
      </c>
      <c r="D45" s="2"/>
      <c r="E45" s="3"/>
      <c r="F45" s="10" t="s">
        <v>17</v>
      </c>
      <c r="G45" s="3"/>
      <c r="H45" s="12">
        <v>212420.0</v>
      </c>
      <c r="I45" s="2"/>
      <c r="J45" s="2"/>
      <c r="K45" s="3"/>
    </row>
    <row r="46" ht="15.75" customHeight="1">
      <c r="A46" s="13" t="s">
        <v>18</v>
      </c>
      <c r="B46" s="14"/>
      <c r="C46" s="15" t="s">
        <v>19</v>
      </c>
      <c r="D46" s="16"/>
      <c r="E46" s="17"/>
      <c r="F46" s="10" t="s">
        <v>20</v>
      </c>
      <c r="G46" s="3"/>
      <c r="H46" s="12" t="s">
        <v>41</v>
      </c>
      <c r="I46" s="2"/>
      <c r="J46" s="2"/>
      <c r="K46" s="3"/>
    </row>
    <row r="47" ht="15.75" customHeight="1">
      <c r="A47" s="13" t="s">
        <v>22</v>
      </c>
      <c r="B47" s="14"/>
      <c r="C47" s="15"/>
      <c r="D47" s="16"/>
      <c r="E47" s="17"/>
      <c r="F47" s="10" t="s">
        <v>23</v>
      </c>
      <c r="G47" s="3"/>
      <c r="H47" s="12" t="s">
        <v>39</v>
      </c>
      <c r="I47" s="2"/>
      <c r="J47" s="2"/>
      <c r="K47" s="3"/>
    </row>
    <row r="48" ht="15.75" customHeight="1">
      <c r="A48" s="19" t="s">
        <v>25</v>
      </c>
      <c r="B48" s="20">
        <v>40.0</v>
      </c>
      <c r="C48" s="20">
        <v>80.0</v>
      </c>
      <c r="D48" s="21">
        <v>120.0</v>
      </c>
      <c r="E48" s="20">
        <v>160.0</v>
      </c>
      <c r="F48" s="22">
        <v>200.0</v>
      </c>
      <c r="G48" s="22">
        <v>240.0</v>
      </c>
      <c r="H48" s="23"/>
      <c r="I48" s="23"/>
      <c r="J48" s="23"/>
      <c r="K48" s="23"/>
    </row>
    <row r="49" ht="15.75" customHeight="1">
      <c r="A49" s="24" t="s">
        <v>26</v>
      </c>
      <c r="B49" s="22">
        <v>40.8</v>
      </c>
      <c r="C49" s="22">
        <v>80.8</v>
      </c>
      <c r="D49" s="25">
        <v>121.0</v>
      </c>
      <c r="E49" s="22">
        <v>161.0</v>
      </c>
      <c r="F49" s="22">
        <v>201.1</v>
      </c>
      <c r="G49" s="22">
        <v>241.1</v>
      </c>
      <c r="H49" s="23"/>
      <c r="I49" s="23"/>
      <c r="J49" s="23"/>
      <c r="K49" s="23"/>
    </row>
    <row r="50" ht="15.75" customHeight="1">
      <c r="A50" s="24" t="s">
        <v>27</v>
      </c>
      <c r="B50" s="22">
        <v>40.9</v>
      </c>
      <c r="C50" s="22">
        <v>80.8</v>
      </c>
      <c r="D50" s="25">
        <v>121.0</v>
      </c>
      <c r="E50" s="22">
        <v>161.1</v>
      </c>
      <c r="F50" s="22">
        <v>201.1</v>
      </c>
      <c r="G50" s="22">
        <v>241.3</v>
      </c>
      <c r="H50" s="23"/>
      <c r="I50" s="23"/>
      <c r="J50" s="23"/>
      <c r="K50" s="23"/>
    </row>
    <row r="51" ht="15.75" customHeight="1">
      <c r="A51" s="28" t="s">
        <v>28</v>
      </c>
      <c r="B51" s="37">
        <f t="shared" ref="B51:G51" si="3">AVERAGE(B49:B50)-B48</f>
        <v>0.85</v>
      </c>
      <c r="C51" s="37">
        <f t="shared" si="3"/>
        <v>0.8</v>
      </c>
      <c r="D51" s="37">
        <f t="shared" si="3"/>
        <v>1</v>
      </c>
      <c r="E51" s="37">
        <f t="shared" si="3"/>
        <v>1.05</v>
      </c>
      <c r="F51" s="37">
        <f t="shared" si="3"/>
        <v>1.1</v>
      </c>
      <c r="G51" s="37">
        <f t="shared" si="3"/>
        <v>1.2</v>
      </c>
      <c r="H51" s="23"/>
      <c r="I51" s="23"/>
      <c r="J51" s="23"/>
      <c r="K51" s="23"/>
    </row>
    <row r="52" ht="15.75" customHeight="1">
      <c r="A52" s="28" t="s">
        <v>29</v>
      </c>
      <c r="B52" s="37">
        <f>AVERAGE(B51:G51)</f>
        <v>1</v>
      </c>
      <c r="C52" s="37"/>
      <c r="D52" s="37"/>
      <c r="E52" s="37"/>
      <c r="F52" s="37"/>
      <c r="G52" s="37"/>
      <c r="H52" s="23"/>
      <c r="I52" s="23"/>
      <c r="J52" s="23"/>
      <c r="K52" s="23"/>
    </row>
    <row r="53" ht="15.75" customHeight="1">
      <c r="A53" s="28" t="s">
        <v>30</v>
      </c>
      <c r="B53" s="38">
        <f>_xlfn.STDEV.S(B51:G51)</f>
        <v>0.1516575089</v>
      </c>
      <c r="C53" s="37"/>
      <c r="D53" s="37"/>
      <c r="E53" s="37"/>
      <c r="F53" s="37"/>
      <c r="G53" s="37"/>
      <c r="H53" s="23"/>
      <c r="I53" s="23"/>
      <c r="J53" s="23"/>
      <c r="K53" s="23"/>
    </row>
    <row r="54" ht="15.75" customHeight="1">
      <c r="A54" s="32" t="s">
        <v>31</v>
      </c>
      <c r="B54" s="33" t="s">
        <v>10</v>
      </c>
      <c r="C54" s="34" t="s">
        <v>32</v>
      </c>
      <c r="D54" s="35">
        <f>B53/SQRT(6)</f>
        <v>0.06191391874</v>
      </c>
    </row>
    <row r="55" ht="15.75" customHeight="1">
      <c r="A55" s="32" t="s">
        <v>33</v>
      </c>
      <c r="B55" s="36">
        <f>SQRT(D54^2 + D55^2 + D56^2)
</f>
        <v>0.5624351815</v>
      </c>
      <c r="C55" s="34" t="s">
        <v>34</v>
      </c>
      <c r="D55" s="34">
        <v>0.25</v>
      </c>
    </row>
    <row r="56" ht="15.75" customHeight="1">
      <c r="A56" s="32" t="s">
        <v>35</v>
      </c>
      <c r="B56" s="36">
        <f>B55*2</f>
        <v>1.124870363</v>
      </c>
      <c r="C56" s="34" t="s">
        <v>36</v>
      </c>
      <c r="D56" s="34">
        <v>0.5</v>
      </c>
    </row>
    <row r="57" ht="15.75" customHeight="1"/>
    <row r="58" ht="15.75" customHeight="1">
      <c r="A58" s="1" t="s">
        <v>0</v>
      </c>
      <c r="B58" s="2"/>
      <c r="C58" s="2"/>
      <c r="D58" s="2"/>
      <c r="E58" s="2"/>
      <c r="F58" s="2"/>
      <c r="G58" s="2"/>
      <c r="H58" s="2"/>
      <c r="I58" s="2"/>
      <c r="J58" s="2"/>
      <c r="K58" s="3"/>
    </row>
    <row r="59" ht="15.75" customHeight="1">
      <c r="A59" s="4" t="s">
        <v>1</v>
      </c>
      <c r="B59" s="3"/>
      <c r="C59" s="5" t="s">
        <v>2</v>
      </c>
      <c r="D59" s="2"/>
      <c r="E59" s="2"/>
      <c r="F59" s="2"/>
      <c r="G59" s="2"/>
      <c r="H59" s="2"/>
      <c r="I59" s="2"/>
      <c r="J59" s="2"/>
      <c r="K59" s="3"/>
    </row>
    <row r="60" ht="15.75" customHeight="1">
      <c r="A60" s="4" t="s">
        <v>5</v>
      </c>
      <c r="B60" s="3"/>
      <c r="C60" s="5" t="s">
        <v>6</v>
      </c>
      <c r="D60" s="2"/>
      <c r="E60" s="2"/>
      <c r="F60" s="2"/>
      <c r="G60" s="2"/>
      <c r="H60" s="2"/>
      <c r="I60" s="2"/>
      <c r="J60" s="2"/>
      <c r="K60" s="3"/>
    </row>
    <row r="61" ht="15.75" customHeight="1">
      <c r="A61" s="4" t="s">
        <v>7</v>
      </c>
      <c r="B61" s="3"/>
      <c r="C61" s="5" t="s">
        <v>37</v>
      </c>
      <c r="D61" s="2"/>
      <c r="E61" s="2"/>
      <c r="F61" s="2"/>
      <c r="G61" s="2"/>
      <c r="H61" s="2"/>
      <c r="I61" s="2"/>
      <c r="J61" s="2"/>
      <c r="K61" s="3"/>
    </row>
    <row r="62" ht="15.75" customHeight="1">
      <c r="A62" s="4" t="s">
        <v>11</v>
      </c>
      <c r="B62" s="3"/>
      <c r="C62" s="5">
        <v>7289584.0</v>
      </c>
      <c r="D62" s="2"/>
      <c r="E62" s="2"/>
      <c r="F62" s="2"/>
      <c r="G62" s="2"/>
      <c r="H62" s="2"/>
      <c r="I62" s="2"/>
      <c r="J62" s="2"/>
      <c r="K62" s="3"/>
    </row>
    <row r="63" ht="15.75" customHeight="1">
      <c r="A63" s="4" t="s">
        <v>12</v>
      </c>
      <c r="B63" s="2"/>
      <c r="C63" s="2"/>
      <c r="D63" s="2"/>
      <c r="E63" s="3"/>
      <c r="F63" s="10" t="s">
        <v>13</v>
      </c>
      <c r="G63" s="3"/>
      <c r="H63" s="11" t="s">
        <v>42</v>
      </c>
      <c r="I63" s="2"/>
      <c r="J63" s="2"/>
      <c r="K63" s="3"/>
    </row>
    <row r="64" ht="15.75" customHeight="1">
      <c r="A64" s="4" t="s">
        <v>15</v>
      </c>
      <c r="B64" s="3"/>
      <c r="C64" s="12" t="s">
        <v>43</v>
      </c>
      <c r="D64" s="2"/>
      <c r="E64" s="3"/>
      <c r="F64" s="10" t="s">
        <v>17</v>
      </c>
      <c r="G64" s="3"/>
      <c r="H64" s="12">
        <v>872444.0</v>
      </c>
      <c r="I64" s="2"/>
      <c r="J64" s="2"/>
      <c r="K64" s="3"/>
    </row>
    <row r="65" ht="15.75" customHeight="1">
      <c r="A65" s="13" t="s">
        <v>18</v>
      </c>
      <c r="B65" s="14"/>
      <c r="C65" s="15" t="s">
        <v>19</v>
      </c>
      <c r="D65" s="16"/>
      <c r="E65" s="17"/>
      <c r="F65" s="10" t="s">
        <v>20</v>
      </c>
      <c r="G65" s="3"/>
      <c r="H65" s="12" t="s">
        <v>41</v>
      </c>
      <c r="I65" s="2"/>
      <c r="J65" s="2"/>
      <c r="K65" s="3"/>
    </row>
    <row r="66" ht="15.75" customHeight="1">
      <c r="A66" s="13" t="s">
        <v>22</v>
      </c>
      <c r="B66" s="14"/>
      <c r="C66" s="15"/>
      <c r="D66" s="16"/>
      <c r="E66" s="17"/>
      <c r="F66" s="10" t="s">
        <v>23</v>
      </c>
      <c r="G66" s="3"/>
      <c r="H66" s="12" t="s">
        <v>44</v>
      </c>
      <c r="I66" s="2"/>
      <c r="J66" s="2"/>
      <c r="K66" s="3"/>
    </row>
    <row r="67" ht="15.75" customHeight="1">
      <c r="A67" s="19" t="s">
        <v>25</v>
      </c>
      <c r="B67" s="20">
        <v>40.0</v>
      </c>
      <c r="C67" s="20">
        <v>80.0</v>
      </c>
      <c r="D67" s="21">
        <v>120.0</v>
      </c>
      <c r="E67" s="20">
        <v>160.0</v>
      </c>
      <c r="F67" s="22">
        <v>200.0</v>
      </c>
      <c r="G67" s="22">
        <v>240.0</v>
      </c>
      <c r="H67" s="23"/>
      <c r="I67" s="23"/>
      <c r="J67" s="23"/>
      <c r="K67" s="23"/>
    </row>
    <row r="68" ht="15.75" customHeight="1">
      <c r="A68" s="24" t="s">
        <v>26</v>
      </c>
      <c r="B68" s="22">
        <v>40.0</v>
      </c>
      <c r="C68" s="22">
        <v>79.5</v>
      </c>
      <c r="D68" s="25">
        <v>119.8</v>
      </c>
      <c r="E68" s="22">
        <v>159.8</v>
      </c>
      <c r="F68" s="22">
        <v>199.0</v>
      </c>
      <c r="G68" s="22">
        <v>239.0</v>
      </c>
      <c r="H68" s="23"/>
      <c r="I68" s="23"/>
      <c r="J68" s="23"/>
      <c r="K68" s="23"/>
    </row>
    <row r="69" ht="15.75" customHeight="1">
      <c r="A69" s="24" t="s">
        <v>27</v>
      </c>
      <c r="B69" s="22">
        <v>40.0</v>
      </c>
      <c r="C69" s="22">
        <v>79.4</v>
      </c>
      <c r="D69" s="25">
        <v>120.0</v>
      </c>
      <c r="E69" s="22">
        <v>159.5</v>
      </c>
      <c r="F69" s="22">
        <v>199.3</v>
      </c>
      <c r="G69" s="22">
        <v>238.8</v>
      </c>
      <c r="H69" s="23"/>
      <c r="I69" s="23"/>
      <c r="J69" s="23"/>
      <c r="K69" s="23"/>
    </row>
    <row r="70" ht="15.75" customHeight="1">
      <c r="A70" s="28" t="s">
        <v>28</v>
      </c>
      <c r="B70" s="37">
        <f t="shared" ref="B70:G70" si="4">AVERAGE(B68:B69)-B67</f>
        <v>0</v>
      </c>
      <c r="C70" s="37">
        <f t="shared" si="4"/>
        <v>-0.55</v>
      </c>
      <c r="D70" s="37">
        <f t="shared" si="4"/>
        <v>-0.1</v>
      </c>
      <c r="E70" s="37">
        <f t="shared" si="4"/>
        <v>-0.35</v>
      </c>
      <c r="F70" s="37">
        <f t="shared" si="4"/>
        <v>-0.85</v>
      </c>
      <c r="G70" s="37">
        <f t="shared" si="4"/>
        <v>-1.1</v>
      </c>
      <c r="H70" s="23"/>
      <c r="I70" s="23"/>
      <c r="J70" s="23"/>
      <c r="K70" s="23"/>
    </row>
    <row r="71" ht="15.75" customHeight="1">
      <c r="A71" s="28" t="s">
        <v>29</v>
      </c>
      <c r="B71" s="37">
        <f>AVERAGE(B70:G70)</f>
        <v>-0.4916666667</v>
      </c>
      <c r="C71" s="37"/>
      <c r="D71" s="37"/>
      <c r="E71" s="37"/>
      <c r="F71" s="37"/>
      <c r="G71" s="37"/>
      <c r="H71" s="39"/>
      <c r="I71" s="23"/>
      <c r="J71" s="23"/>
      <c r="K71" s="23"/>
    </row>
    <row r="72" ht="15.75" customHeight="1">
      <c r="A72" s="28" t="s">
        <v>30</v>
      </c>
      <c r="B72" s="38">
        <f>_xlfn.STDEV.S(B70:G70)</f>
        <v>0.4282717206</v>
      </c>
      <c r="C72" s="37"/>
      <c r="D72" s="37"/>
      <c r="E72" s="37"/>
      <c r="F72" s="37"/>
      <c r="G72" s="37"/>
      <c r="H72" s="23"/>
      <c r="I72" s="23"/>
      <c r="J72" s="23"/>
      <c r="K72" s="23"/>
    </row>
    <row r="73" ht="15.75" customHeight="1">
      <c r="A73" s="32" t="s">
        <v>31</v>
      </c>
      <c r="B73" s="33" t="s">
        <v>10</v>
      </c>
      <c r="C73" s="34" t="s">
        <v>32</v>
      </c>
      <c r="D73" s="35">
        <f>B72/SQRT(6)</f>
        <v>0.1748411978</v>
      </c>
    </row>
    <row r="74" ht="15.75" customHeight="1">
      <c r="A74" s="32" t="s">
        <v>33</v>
      </c>
      <c r="B74" s="36">
        <f>SQRT(D73^2 + D74^2 + D75^2)
</f>
        <v>0.5857213027</v>
      </c>
      <c r="C74" s="34" t="s">
        <v>34</v>
      </c>
      <c r="D74" s="34">
        <v>0.25</v>
      </c>
    </row>
    <row r="75" ht="15.75" customHeight="1">
      <c r="A75" s="32" t="s">
        <v>35</v>
      </c>
      <c r="B75" s="36">
        <f>B74*2</f>
        <v>1.171442605</v>
      </c>
      <c r="C75" s="34" t="s">
        <v>36</v>
      </c>
      <c r="D75" s="34">
        <v>0.5</v>
      </c>
    </row>
    <row r="76" ht="15.75" customHeight="1"/>
    <row r="77" ht="15.75" customHeight="1">
      <c r="A77" s="1" t="s">
        <v>0</v>
      </c>
      <c r="B77" s="2"/>
      <c r="C77" s="2"/>
      <c r="D77" s="2"/>
      <c r="E77" s="2"/>
      <c r="F77" s="2"/>
      <c r="G77" s="2"/>
      <c r="H77" s="2"/>
      <c r="I77" s="2"/>
      <c r="J77" s="2"/>
      <c r="K77" s="3"/>
    </row>
    <row r="78" ht="15.75" customHeight="1">
      <c r="A78" s="4" t="s">
        <v>1</v>
      </c>
      <c r="B78" s="3"/>
      <c r="C78" s="5" t="s">
        <v>2</v>
      </c>
      <c r="D78" s="2"/>
      <c r="E78" s="2"/>
      <c r="F78" s="2"/>
      <c r="G78" s="2"/>
      <c r="H78" s="2"/>
      <c r="I78" s="2"/>
      <c r="J78" s="2"/>
      <c r="K78" s="3"/>
    </row>
    <row r="79" ht="15.75" customHeight="1">
      <c r="A79" s="4" t="s">
        <v>5</v>
      </c>
      <c r="B79" s="3"/>
      <c r="C79" s="5" t="s">
        <v>6</v>
      </c>
      <c r="D79" s="2"/>
      <c r="E79" s="2"/>
      <c r="F79" s="2"/>
      <c r="G79" s="2"/>
      <c r="H79" s="2"/>
      <c r="I79" s="2"/>
      <c r="J79" s="2"/>
      <c r="K79" s="3"/>
    </row>
    <row r="80" ht="15.75" customHeight="1">
      <c r="A80" s="4" t="s">
        <v>7</v>
      </c>
      <c r="B80" s="3"/>
      <c r="C80" s="5" t="s">
        <v>37</v>
      </c>
      <c r="D80" s="2"/>
      <c r="E80" s="2"/>
      <c r="F80" s="2"/>
      <c r="G80" s="2"/>
      <c r="H80" s="2"/>
      <c r="I80" s="2"/>
      <c r="J80" s="2"/>
      <c r="K80" s="3"/>
    </row>
    <row r="81" ht="15.75" customHeight="1">
      <c r="A81" s="4" t="s">
        <v>11</v>
      </c>
      <c r="B81" s="3"/>
      <c r="C81" s="5">
        <v>7289584.0</v>
      </c>
      <c r="D81" s="2"/>
      <c r="E81" s="2"/>
      <c r="F81" s="2"/>
      <c r="G81" s="2"/>
      <c r="H81" s="2"/>
      <c r="I81" s="2"/>
      <c r="J81" s="2"/>
      <c r="K81" s="3"/>
    </row>
    <row r="82" ht="15.75" customHeight="1">
      <c r="A82" s="4" t="s">
        <v>12</v>
      </c>
      <c r="B82" s="2"/>
      <c r="C82" s="2"/>
      <c r="D82" s="2"/>
      <c r="E82" s="3"/>
      <c r="F82" s="10" t="s">
        <v>13</v>
      </c>
      <c r="G82" s="3"/>
      <c r="H82" s="11" t="s">
        <v>45</v>
      </c>
      <c r="I82" s="2"/>
      <c r="J82" s="2"/>
      <c r="K82" s="3"/>
    </row>
    <row r="83" ht="15.75" customHeight="1">
      <c r="A83" s="4" t="s">
        <v>15</v>
      </c>
      <c r="B83" s="3"/>
      <c r="C83" s="12" t="s">
        <v>46</v>
      </c>
      <c r="D83" s="2"/>
      <c r="E83" s="3"/>
      <c r="F83" s="10" t="s">
        <v>17</v>
      </c>
      <c r="G83" s="3"/>
      <c r="H83" s="12">
        <v>36588.0</v>
      </c>
      <c r="I83" s="2"/>
      <c r="J83" s="2"/>
      <c r="K83" s="3"/>
    </row>
    <row r="84" ht="15.75" customHeight="1">
      <c r="A84" s="13" t="s">
        <v>18</v>
      </c>
      <c r="B84" s="14"/>
      <c r="C84" s="15" t="s">
        <v>47</v>
      </c>
      <c r="D84" s="16"/>
      <c r="E84" s="17"/>
      <c r="F84" s="10" t="s">
        <v>20</v>
      </c>
      <c r="G84" s="3"/>
      <c r="H84" s="12" t="s">
        <v>41</v>
      </c>
      <c r="I84" s="2"/>
      <c r="J84" s="2"/>
      <c r="K84" s="3"/>
    </row>
    <row r="85" ht="15.75" customHeight="1">
      <c r="A85" s="13" t="s">
        <v>22</v>
      </c>
      <c r="B85" s="14"/>
      <c r="C85" s="15"/>
      <c r="D85" s="16"/>
      <c r="E85" s="17"/>
      <c r="F85" s="10" t="s">
        <v>23</v>
      </c>
      <c r="G85" s="3"/>
      <c r="H85" s="12" t="s">
        <v>44</v>
      </c>
      <c r="I85" s="2"/>
      <c r="J85" s="2"/>
      <c r="K85" s="3"/>
    </row>
    <row r="86" ht="15.75" customHeight="1">
      <c r="A86" s="19" t="s">
        <v>25</v>
      </c>
      <c r="B86" s="20">
        <v>40.0</v>
      </c>
      <c r="C86" s="20">
        <v>80.0</v>
      </c>
      <c r="D86" s="21">
        <v>120.0</v>
      </c>
      <c r="E86" s="20">
        <v>160.0</v>
      </c>
      <c r="F86" s="22">
        <v>200.0</v>
      </c>
      <c r="G86" s="22">
        <v>240.0</v>
      </c>
      <c r="H86" s="23"/>
      <c r="I86" s="23"/>
      <c r="J86" s="23"/>
      <c r="K86" s="23"/>
    </row>
    <row r="87" ht="15.75" customHeight="1">
      <c r="A87" s="24" t="s">
        <v>26</v>
      </c>
      <c r="B87" s="22">
        <v>40.0</v>
      </c>
      <c r="C87" s="22">
        <v>79.9</v>
      </c>
      <c r="D87" s="25">
        <v>120.1</v>
      </c>
      <c r="E87" s="22">
        <v>160.0</v>
      </c>
      <c r="F87" s="22">
        <v>200.5</v>
      </c>
      <c r="G87" s="22">
        <v>240.0</v>
      </c>
      <c r="H87" s="23"/>
      <c r="I87" s="23"/>
      <c r="J87" s="23"/>
      <c r="K87" s="23"/>
    </row>
    <row r="88" ht="15.75" customHeight="1">
      <c r="A88" s="24" t="s">
        <v>27</v>
      </c>
      <c r="B88" s="22">
        <v>40.0</v>
      </c>
      <c r="C88" s="22">
        <v>79.8</v>
      </c>
      <c r="D88" s="25">
        <v>120.2</v>
      </c>
      <c r="E88" s="22">
        <v>159.9</v>
      </c>
      <c r="F88" s="22">
        <v>200.8</v>
      </c>
      <c r="G88" s="22">
        <v>240.5</v>
      </c>
      <c r="H88" s="23"/>
      <c r="I88" s="23"/>
      <c r="J88" s="23"/>
      <c r="K88" s="23"/>
    </row>
    <row r="89" ht="15.75" customHeight="1">
      <c r="A89" s="28" t="s">
        <v>28</v>
      </c>
      <c r="B89" s="37">
        <f t="shared" ref="B89:G89" si="5">AVERAGE(B87:B88)-B86</f>
        <v>0</v>
      </c>
      <c r="C89" s="37">
        <f t="shared" si="5"/>
        <v>-0.15</v>
      </c>
      <c r="D89" s="37">
        <f t="shared" si="5"/>
        <v>0.15</v>
      </c>
      <c r="E89" s="37">
        <f t="shared" si="5"/>
        <v>-0.05</v>
      </c>
      <c r="F89" s="37">
        <f t="shared" si="5"/>
        <v>0.65</v>
      </c>
      <c r="G89" s="37">
        <f t="shared" si="5"/>
        <v>0.25</v>
      </c>
      <c r="H89" s="23"/>
      <c r="I89" s="23"/>
      <c r="J89" s="23"/>
      <c r="K89" s="23"/>
    </row>
    <row r="90" ht="15.75" customHeight="1">
      <c r="A90" s="28" t="s">
        <v>29</v>
      </c>
      <c r="B90" s="37">
        <f>AVERAGE(B89:G89)</f>
        <v>0.1416666667</v>
      </c>
      <c r="C90" s="37"/>
      <c r="D90" s="37"/>
      <c r="E90" s="37"/>
      <c r="F90" s="37"/>
      <c r="G90" s="37"/>
      <c r="H90" s="23"/>
      <c r="I90" s="23"/>
      <c r="J90" s="23"/>
      <c r="K90" s="23"/>
    </row>
    <row r="91" ht="15.75" customHeight="1">
      <c r="A91" s="28" t="s">
        <v>30</v>
      </c>
      <c r="B91" s="38">
        <f>_xlfn.STDEV.S(B89:G89)</f>
        <v>0.287083031</v>
      </c>
      <c r="C91" s="37"/>
      <c r="D91" s="37"/>
      <c r="E91" s="37"/>
      <c r="F91" s="37"/>
      <c r="G91" s="37"/>
      <c r="H91" s="23"/>
      <c r="I91" s="23"/>
      <c r="J91" s="23"/>
      <c r="K91" s="23"/>
    </row>
    <row r="92" ht="15.75" customHeight="1">
      <c r="A92" s="32" t="s">
        <v>31</v>
      </c>
      <c r="B92" s="33" t="s">
        <v>48</v>
      </c>
      <c r="C92" s="34" t="s">
        <v>32</v>
      </c>
      <c r="D92" s="35">
        <f>B91/SQRT(6)</f>
        <v>0.1172011566</v>
      </c>
    </row>
    <row r="93" ht="15.75" customHeight="1">
      <c r="A93" s="32" t="s">
        <v>33</v>
      </c>
      <c r="B93" s="36">
        <f>SQRT(D92^2 + D93^2 + D94^2)
</f>
        <v>0.5711708248</v>
      </c>
      <c r="C93" s="34" t="s">
        <v>34</v>
      </c>
      <c r="D93" s="34">
        <v>0.25</v>
      </c>
    </row>
    <row r="94" ht="15.75" customHeight="1">
      <c r="A94" s="32" t="s">
        <v>35</v>
      </c>
      <c r="B94" s="36">
        <f>B93*2</f>
        <v>1.14234165</v>
      </c>
      <c r="C94" s="34" t="s">
        <v>36</v>
      </c>
      <c r="D94" s="34">
        <v>0.5</v>
      </c>
    </row>
    <row r="95" ht="15.75" customHeight="1"/>
    <row r="96" ht="15.75" customHeight="1">
      <c r="A96" s="1" t="s">
        <v>0</v>
      </c>
      <c r="B96" s="2"/>
      <c r="C96" s="2"/>
      <c r="D96" s="2"/>
      <c r="E96" s="2"/>
      <c r="F96" s="2"/>
      <c r="G96" s="2"/>
      <c r="H96" s="2"/>
      <c r="I96" s="2"/>
      <c r="J96" s="2"/>
      <c r="K96" s="3"/>
    </row>
    <row r="97" ht="15.75" customHeight="1">
      <c r="A97" s="4" t="s">
        <v>1</v>
      </c>
      <c r="B97" s="3"/>
      <c r="C97" s="5" t="s">
        <v>2</v>
      </c>
      <c r="D97" s="2"/>
      <c r="E97" s="2"/>
      <c r="F97" s="2"/>
      <c r="G97" s="2"/>
      <c r="H97" s="2"/>
      <c r="I97" s="2"/>
      <c r="J97" s="2"/>
      <c r="K97" s="3"/>
    </row>
    <row r="98" ht="15.75" customHeight="1">
      <c r="A98" s="4" t="s">
        <v>5</v>
      </c>
      <c r="B98" s="3"/>
      <c r="C98" s="5" t="s">
        <v>6</v>
      </c>
      <c r="D98" s="2"/>
      <c r="E98" s="2"/>
      <c r="F98" s="2"/>
      <c r="G98" s="2"/>
      <c r="H98" s="2"/>
      <c r="I98" s="2"/>
      <c r="J98" s="2"/>
      <c r="K98" s="3"/>
    </row>
    <row r="99" ht="15.75" customHeight="1">
      <c r="A99" s="4" t="s">
        <v>7</v>
      </c>
      <c r="B99" s="3"/>
      <c r="C99" s="5" t="s">
        <v>37</v>
      </c>
      <c r="D99" s="2"/>
      <c r="E99" s="2"/>
      <c r="F99" s="2"/>
      <c r="G99" s="2"/>
      <c r="H99" s="2"/>
      <c r="I99" s="2"/>
      <c r="J99" s="2"/>
      <c r="K99" s="3"/>
    </row>
    <row r="100" ht="15.75" customHeight="1">
      <c r="A100" s="4" t="s">
        <v>11</v>
      </c>
      <c r="B100" s="3"/>
      <c r="C100" s="5">
        <v>7289584.0</v>
      </c>
      <c r="D100" s="2"/>
      <c r="E100" s="2"/>
      <c r="F100" s="2"/>
      <c r="G100" s="2"/>
      <c r="H100" s="2"/>
      <c r="I100" s="2"/>
      <c r="J100" s="2"/>
      <c r="K100" s="3"/>
    </row>
    <row r="101" ht="15.75" customHeight="1">
      <c r="A101" s="4" t="s">
        <v>12</v>
      </c>
      <c r="B101" s="2"/>
      <c r="C101" s="2"/>
      <c r="D101" s="2"/>
      <c r="E101" s="3"/>
      <c r="F101" s="10" t="s">
        <v>13</v>
      </c>
      <c r="G101" s="3"/>
      <c r="H101" s="11" t="s">
        <v>49</v>
      </c>
      <c r="I101" s="2"/>
      <c r="J101" s="2"/>
      <c r="K101" s="3"/>
    </row>
    <row r="102" ht="15.75" customHeight="1">
      <c r="A102" s="4" t="s">
        <v>15</v>
      </c>
      <c r="B102" s="3"/>
      <c r="C102" s="12" t="s">
        <v>50</v>
      </c>
      <c r="D102" s="2"/>
      <c r="E102" s="3"/>
      <c r="F102" s="10" t="s">
        <v>17</v>
      </c>
      <c r="G102" s="3"/>
      <c r="H102" s="12">
        <v>0.0296</v>
      </c>
      <c r="I102" s="2"/>
      <c r="J102" s="2"/>
      <c r="K102" s="3"/>
    </row>
    <row r="103" ht="15.75" customHeight="1">
      <c r="A103" s="13" t="s">
        <v>18</v>
      </c>
      <c r="B103" s="14"/>
      <c r="C103" s="15" t="s">
        <v>51</v>
      </c>
      <c r="D103" s="16"/>
      <c r="E103" s="17"/>
      <c r="F103" s="10" t="s">
        <v>20</v>
      </c>
      <c r="G103" s="3"/>
      <c r="H103" s="12" t="s">
        <v>41</v>
      </c>
      <c r="I103" s="2"/>
      <c r="J103" s="2"/>
      <c r="K103" s="3"/>
    </row>
    <row r="104" ht="15.75" customHeight="1">
      <c r="A104" s="13" t="s">
        <v>22</v>
      </c>
      <c r="B104" s="14"/>
      <c r="C104" s="15"/>
      <c r="D104" s="16"/>
      <c r="E104" s="17"/>
      <c r="F104" s="10" t="s">
        <v>23</v>
      </c>
      <c r="G104" s="3"/>
      <c r="H104" s="12" t="s">
        <v>52</v>
      </c>
      <c r="I104" s="2"/>
      <c r="J104" s="2"/>
      <c r="K104" s="3"/>
    </row>
    <row r="105" ht="15.75" customHeight="1">
      <c r="A105" s="19" t="s">
        <v>25</v>
      </c>
      <c r="B105" s="20">
        <v>40.0</v>
      </c>
      <c r="C105" s="20">
        <v>80.0</v>
      </c>
      <c r="D105" s="21">
        <v>120.0</v>
      </c>
      <c r="E105" s="20">
        <v>160.0</v>
      </c>
      <c r="F105" s="22">
        <v>200.0</v>
      </c>
      <c r="G105" s="22">
        <v>240.0</v>
      </c>
      <c r="H105" s="23"/>
      <c r="I105" s="23"/>
      <c r="J105" s="23"/>
      <c r="K105" s="23"/>
    </row>
    <row r="106" ht="15.75" customHeight="1">
      <c r="A106" s="24" t="s">
        <v>26</v>
      </c>
      <c r="B106" s="22">
        <v>41.0</v>
      </c>
      <c r="C106" s="22">
        <v>80.5</v>
      </c>
      <c r="D106" s="25">
        <v>120.5</v>
      </c>
      <c r="E106" s="22">
        <v>160.9</v>
      </c>
      <c r="F106" s="22">
        <v>201.3</v>
      </c>
      <c r="G106" s="22">
        <v>240.3</v>
      </c>
      <c r="H106" s="23"/>
      <c r="I106" s="23"/>
      <c r="J106" s="23"/>
      <c r="K106" s="23"/>
    </row>
    <row r="107" ht="15.75" customHeight="1">
      <c r="A107" s="24" t="s">
        <v>27</v>
      </c>
      <c r="B107" s="22">
        <v>40.9</v>
      </c>
      <c r="C107" s="22">
        <v>80.0</v>
      </c>
      <c r="D107" s="25">
        <v>120.7</v>
      </c>
      <c r="E107" s="22">
        <v>161.0</v>
      </c>
      <c r="F107" s="22">
        <v>201.5</v>
      </c>
      <c r="G107" s="22">
        <v>240.0</v>
      </c>
      <c r="H107" s="23"/>
      <c r="I107" s="23"/>
      <c r="J107" s="23"/>
      <c r="K107" s="23"/>
    </row>
    <row r="108" ht="15.75" customHeight="1">
      <c r="A108" s="28" t="s">
        <v>28</v>
      </c>
      <c r="B108" s="37">
        <f t="shared" ref="B108:G108" si="6">AVERAGE(B106:B107)-B105</f>
        <v>0.95</v>
      </c>
      <c r="C108" s="37">
        <f t="shared" si="6"/>
        <v>0.25</v>
      </c>
      <c r="D108" s="37">
        <f t="shared" si="6"/>
        <v>0.6</v>
      </c>
      <c r="E108" s="37">
        <f t="shared" si="6"/>
        <v>0.95</v>
      </c>
      <c r="F108" s="37">
        <f t="shared" si="6"/>
        <v>1.4</v>
      </c>
      <c r="G108" s="37">
        <f t="shared" si="6"/>
        <v>0.15</v>
      </c>
      <c r="H108" s="23"/>
      <c r="I108" s="23"/>
      <c r="J108" s="23"/>
      <c r="K108" s="23"/>
    </row>
    <row r="109" ht="15.75" customHeight="1">
      <c r="A109" s="28" t="s">
        <v>29</v>
      </c>
      <c r="B109" s="37">
        <f>AVERAGE(B108:G108)</f>
        <v>0.7166666667</v>
      </c>
      <c r="C109" s="37"/>
      <c r="D109" s="37"/>
      <c r="E109" s="37"/>
      <c r="F109" s="37"/>
      <c r="G109" s="37"/>
      <c r="H109" s="23"/>
      <c r="I109" s="23"/>
      <c r="J109" s="23"/>
      <c r="K109" s="23"/>
    </row>
    <row r="110" ht="15.75" customHeight="1">
      <c r="A110" s="28" t="s">
        <v>30</v>
      </c>
      <c r="B110" s="38">
        <f>_xlfn.STDEV.S(B108:G108)</f>
        <v>0.4750438576</v>
      </c>
      <c r="C110" s="37"/>
      <c r="D110" s="37"/>
      <c r="E110" s="37"/>
      <c r="F110" s="37"/>
      <c r="G110" s="37"/>
      <c r="H110" s="23"/>
      <c r="I110" s="23"/>
      <c r="J110" s="23"/>
      <c r="K110" s="23"/>
    </row>
    <row r="111" ht="15.75" customHeight="1">
      <c r="A111" s="32" t="s">
        <v>31</v>
      </c>
      <c r="B111" s="33" t="s">
        <v>10</v>
      </c>
      <c r="C111" s="34" t="s">
        <v>32</v>
      </c>
      <c r="D111" s="35">
        <f>B110/SQRT(6)</f>
        <v>0.1939358428</v>
      </c>
      <c r="E111" s="30"/>
      <c r="F111" s="30"/>
      <c r="G111" s="30"/>
      <c r="H111" s="23"/>
    </row>
    <row r="112" ht="15.75" customHeight="1">
      <c r="A112" s="32" t="s">
        <v>33</v>
      </c>
      <c r="B112" s="36">
        <f>SQRT(D111^2 + D112^2 + D113^2)
</f>
        <v>0.5917018769</v>
      </c>
      <c r="C112" s="34" t="s">
        <v>34</v>
      </c>
      <c r="D112" s="34">
        <v>0.25</v>
      </c>
    </row>
    <row r="113" ht="15.75" customHeight="1">
      <c r="A113" s="32" t="s">
        <v>35</v>
      </c>
      <c r="B113" s="36">
        <f>B112*2</f>
        <v>1.183403754</v>
      </c>
      <c r="C113" s="34" t="s">
        <v>36</v>
      </c>
      <c r="D113" s="34">
        <v>0.5</v>
      </c>
    </row>
    <row r="114" ht="15.75" customHeight="1"/>
    <row r="115" ht="15.75" customHeight="1">
      <c r="A115" s="1" t="s">
        <v>0</v>
      </c>
      <c r="B115" s="2"/>
      <c r="C115" s="2"/>
      <c r="D115" s="2"/>
      <c r="E115" s="2"/>
      <c r="F115" s="2"/>
      <c r="G115" s="2"/>
      <c r="H115" s="2"/>
      <c r="I115" s="2"/>
      <c r="J115" s="2"/>
      <c r="K115" s="3"/>
    </row>
    <row r="116" ht="15.75" customHeight="1">
      <c r="A116" s="4" t="s">
        <v>1</v>
      </c>
      <c r="B116" s="3"/>
      <c r="C116" s="5" t="s">
        <v>2</v>
      </c>
      <c r="D116" s="2"/>
      <c r="E116" s="2"/>
      <c r="F116" s="2"/>
      <c r="G116" s="2"/>
      <c r="H116" s="2"/>
      <c r="I116" s="2"/>
      <c r="J116" s="2"/>
      <c r="K116" s="3"/>
    </row>
    <row r="117" ht="15.75" customHeight="1">
      <c r="A117" s="4" t="s">
        <v>5</v>
      </c>
      <c r="B117" s="3"/>
      <c r="C117" s="5" t="s">
        <v>6</v>
      </c>
      <c r="D117" s="2"/>
      <c r="E117" s="2"/>
      <c r="F117" s="2"/>
      <c r="G117" s="2"/>
      <c r="H117" s="2"/>
      <c r="I117" s="2"/>
      <c r="J117" s="2"/>
      <c r="K117" s="3"/>
    </row>
    <row r="118" ht="15.75" customHeight="1">
      <c r="A118" s="4" t="s">
        <v>7</v>
      </c>
      <c r="B118" s="3"/>
      <c r="C118" s="5" t="s">
        <v>37</v>
      </c>
      <c r="D118" s="2"/>
      <c r="E118" s="2"/>
      <c r="F118" s="2"/>
      <c r="G118" s="2"/>
      <c r="H118" s="2"/>
      <c r="I118" s="2"/>
      <c r="J118" s="2"/>
      <c r="K118" s="3"/>
    </row>
    <row r="119" ht="15.75" customHeight="1">
      <c r="A119" s="4" t="s">
        <v>11</v>
      </c>
      <c r="B119" s="3"/>
      <c r="C119" s="5">
        <v>7289584.0</v>
      </c>
      <c r="D119" s="2"/>
      <c r="E119" s="2"/>
      <c r="F119" s="2"/>
      <c r="G119" s="2"/>
      <c r="H119" s="2"/>
      <c r="I119" s="2"/>
      <c r="J119" s="2"/>
      <c r="K119" s="3"/>
    </row>
    <row r="120" ht="15.75" customHeight="1">
      <c r="A120" s="4" t="s">
        <v>12</v>
      </c>
      <c r="B120" s="2"/>
      <c r="C120" s="2"/>
      <c r="D120" s="2"/>
      <c r="E120" s="3"/>
      <c r="F120" s="10" t="s">
        <v>13</v>
      </c>
      <c r="G120" s="3"/>
      <c r="H120" s="11" t="s">
        <v>53</v>
      </c>
      <c r="I120" s="2"/>
      <c r="J120" s="2"/>
      <c r="K120" s="3"/>
    </row>
    <row r="121" ht="15.75" customHeight="1">
      <c r="A121" s="4" t="s">
        <v>15</v>
      </c>
      <c r="B121" s="3"/>
      <c r="C121" s="12" t="s">
        <v>54</v>
      </c>
      <c r="D121" s="2"/>
      <c r="E121" s="3"/>
      <c r="F121" s="10" t="s">
        <v>17</v>
      </c>
      <c r="G121" s="3"/>
      <c r="H121" s="12">
        <v>2.1040813133E11</v>
      </c>
      <c r="I121" s="2"/>
      <c r="J121" s="2"/>
      <c r="K121" s="3"/>
    </row>
    <row r="122" ht="15.75" customHeight="1">
      <c r="A122" s="13" t="s">
        <v>18</v>
      </c>
      <c r="B122" s="14"/>
      <c r="C122" s="15" t="s">
        <v>47</v>
      </c>
      <c r="D122" s="16"/>
      <c r="E122" s="17"/>
      <c r="F122" s="10" t="s">
        <v>20</v>
      </c>
      <c r="G122" s="3"/>
      <c r="H122" s="12" t="s">
        <v>41</v>
      </c>
      <c r="I122" s="2"/>
      <c r="J122" s="2"/>
      <c r="K122" s="3"/>
    </row>
    <row r="123" ht="15.75" customHeight="1">
      <c r="A123" s="13" t="s">
        <v>22</v>
      </c>
      <c r="B123" s="14"/>
      <c r="C123" s="15"/>
      <c r="D123" s="16"/>
      <c r="E123" s="17"/>
      <c r="F123" s="10" t="s">
        <v>23</v>
      </c>
      <c r="G123" s="3"/>
      <c r="H123" s="12" t="s">
        <v>52</v>
      </c>
      <c r="I123" s="2"/>
      <c r="J123" s="2"/>
      <c r="K123" s="3"/>
    </row>
    <row r="124" ht="15.75" customHeight="1">
      <c r="A124" s="19" t="s">
        <v>25</v>
      </c>
      <c r="B124" s="20">
        <v>40.0</v>
      </c>
      <c r="C124" s="20">
        <v>80.0</v>
      </c>
      <c r="D124" s="21">
        <v>120.0</v>
      </c>
      <c r="E124" s="20">
        <v>160.0</v>
      </c>
      <c r="F124" s="22">
        <v>200.0</v>
      </c>
      <c r="G124" s="22">
        <v>240.0</v>
      </c>
      <c r="H124" s="23"/>
      <c r="I124" s="23"/>
      <c r="J124" s="23"/>
      <c r="K124" s="23"/>
    </row>
    <row r="125" ht="15.75" customHeight="1">
      <c r="A125" s="24" t="s">
        <v>26</v>
      </c>
      <c r="B125" s="22">
        <v>39.5</v>
      </c>
      <c r="C125" s="22">
        <v>80.0</v>
      </c>
      <c r="D125" s="25">
        <v>120.0</v>
      </c>
      <c r="E125" s="22">
        <v>160.0</v>
      </c>
      <c r="F125" s="22">
        <v>200.0</v>
      </c>
      <c r="G125" s="22">
        <v>240.3</v>
      </c>
      <c r="H125" s="23"/>
      <c r="I125" s="23"/>
      <c r="J125" s="23"/>
      <c r="K125" s="23"/>
    </row>
    <row r="126" ht="15.75" customHeight="1">
      <c r="A126" s="24" t="s">
        <v>27</v>
      </c>
      <c r="B126" s="22">
        <v>39.6</v>
      </c>
      <c r="C126" s="22">
        <v>80.0</v>
      </c>
      <c r="D126" s="25">
        <v>119.8</v>
      </c>
      <c r="E126" s="22">
        <v>159.9</v>
      </c>
      <c r="F126" s="22">
        <v>200.1</v>
      </c>
      <c r="G126" s="22">
        <v>240.6</v>
      </c>
      <c r="H126" s="23"/>
      <c r="I126" s="23"/>
      <c r="J126" s="23"/>
      <c r="K126" s="23"/>
    </row>
    <row r="127" ht="15.75" customHeight="1">
      <c r="A127" s="28" t="s">
        <v>28</v>
      </c>
      <c r="B127" s="37">
        <f t="shared" ref="B127:G127" si="7">AVERAGE(B125:B126)-B124</f>
        <v>-0.45</v>
      </c>
      <c r="C127" s="37">
        <f t="shared" si="7"/>
        <v>0</v>
      </c>
      <c r="D127" s="37">
        <f t="shared" si="7"/>
        <v>-0.1</v>
      </c>
      <c r="E127" s="37">
        <f t="shared" si="7"/>
        <v>-0.05</v>
      </c>
      <c r="F127" s="37">
        <f t="shared" si="7"/>
        <v>0.05</v>
      </c>
      <c r="G127" s="37">
        <f t="shared" si="7"/>
        <v>0.45</v>
      </c>
      <c r="H127" s="23"/>
      <c r="I127" s="23"/>
      <c r="J127" s="23"/>
      <c r="K127" s="23"/>
    </row>
    <row r="128" ht="15.75" customHeight="1">
      <c r="A128" s="28" t="s">
        <v>29</v>
      </c>
      <c r="B128" s="37">
        <f>AVERAGE(B127:G127)</f>
        <v>-0.01666666667</v>
      </c>
      <c r="C128" s="37"/>
      <c r="D128" s="37"/>
      <c r="E128" s="37"/>
      <c r="F128" s="37"/>
      <c r="G128" s="37"/>
      <c r="H128" s="23"/>
      <c r="I128" s="23"/>
      <c r="J128" s="23"/>
      <c r="K128" s="23"/>
    </row>
    <row r="129" ht="15.75" customHeight="1">
      <c r="A129" s="28" t="s">
        <v>30</v>
      </c>
      <c r="B129" s="38">
        <f>_xlfn.STDEV.S(B127:G127)</f>
        <v>0.2892519087</v>
      </c>
      <c r="C129" s="37"/>
      <c r="D129" s="37"/>
      <c r="E129" s="37"/>
      <c r="F129" s="37"/>
      <c r="G129" s="37"/>
      <c r="H129" s="23"/>
      <c r="I129" s="23"/>
      <c r="J129" s="23"/>
      <c r="K129" s="23"/>
    </row>
    <row r="130" ht="15.75" customHeight="1">
      <c r="A130" s="32" t="s">
        <v>31</v>
      </c>
      <c r="B130" s="33" t="s">
        <v>48</v>
      </c>
      <c r="C130" s="34" t="s">
        <v>32</v>
      </c>
      <c r="D130" s="35">
        <f>B129/SQRT(6)</f>
        <v>0.1180865972</v>
      </c>
      <c r="E130" s="30"/>
      <c r="F130" s="30"/>
      <c r="G130" s="30"/>
      <c r="H130" s="23"/>
    </row>
    <row r="131" ht="15.75" customHeight="1">
      <c r="A131" s="32" t="s">
        <v>33</v>
      </c>
      <c r="B131" s="36">
        <f>SQRT(D130^2 + D131^2 + D132^2)
</f>
        <v>0.5713531696</v>
      </c>
      <c r="C131" s="34" t="s">
        <v>34</v>
      </c>
      <c r="D131" s="34">
        <v>0.25</v>
      </c>
    </row>
    <row r="132" ht="15.75" customHeight="1">
      <c r="A132" s="32" t="s">
        <v>35</v>
      </c>
      <c r="B132" s="36">
        <f>B131*2</f>
        <v>1.142706339</v>
      </c>
      <c r="C132" s="34" t="s">
        <v>36</v>
      </c>
      <c r="D132" s="34">
        <v>0.5</v>
      </c>
    </row>
    <row r="133" ht="15.75" customHeight="1"/>
    <row r="134" ht="15.75" customHeight="1">
      <c r="A134" s="1" t="s">
        <v>0</v>
      </c>
      <c r="B134" s="2"/>
      <c r="C134" s="2"/>
      <c r="D134" s="2"/>
      <c r="E134" s="2"/>
      <c r="F134" s="2"/>
      <c r="G134" s="2"/>
      <c r="H134" s="2"/>
      <c r="I134" s="2"/>
      <c r="J134" s="2"/>
      <c r="K134" s="3"/>
    </row>
    <row r="135" ht="15.75" customHeight="1">
      <c r="A135" s="4" t="s">
        <v>1</v>
      </c>
      <c r="B135" s="3"/>
      <c r="C135" s="5" t="s">
        <v>2</v>
      </c>
      <c r="D135" s="2"/>
      <c r="E135" s="2"/>
      <c r="F135" s="2"/>
      <c r="G135" s="2"/>
      <c r="H135" s="2"/>
      <c r="I135" s="2"/>
      <c r="J135" s="2"/>
      <c r="K135" s="3"/>
    </row>
    <row r="136" ht="15.75" customHeight="1">
      <c r="A136" s="4" t="s">
        <v>5</v>
      </c>
      <c r="B136" s="3"/>
      <c r="C136" s="5" t="s">
        <v>6</v>
      </c>
      <c r="D136" s="2"/>
      <c r="E136" s="2"/>
      <c r="F136" s="2"/>
      <c r="G136" s="2"/>
      <c r="H136" s="2"/>
      <c r="I136" s="2"/>
      <c r="J136" s="2"/>
      <c r="K136" s="3"/>
    </row>
    <row r="137" ht="15.75" customHeight="1">
      <c r="A137" s="4" t="s">
        <v>7</v>
      </c>
      <c r="B137" s="3"/>
      <c r="C137" s="5" t="s">
        <v>37</v>
      </c>
      <c r="D137" s="2"/>
      <c r="E137" s="2"/>
      <c r="F137" s="2"/>
      <c r="G137" s="2"/>
      <c r="H137" s="2"/>
      <c r="I137" s="2"/>
      <c r="J137" s="2"/>
      <c r="K137" s="3"/>
    </row>
    <row r="138" ht="15.75" customHeight="1">
      <c r="A138" s="4" t="s">
        <v>11</v>
      </c>
      <c r="B138" s="3"/>
      <c r="C138" s="5">
        <v>7289584.0</v>
      </c>
      <c r="D138" s="2"/>
      <c r="E138" s="2"/>
      <c r="F138" s="2"/>
      <c r="G138" s="2"/>
      <c r="H138" s="2"/>
      <c r="I138" s="2"/>
      <c r="J138" s="2"/>
      <c r="K138" s="3"/>
    </row>
    <row r="139" ht="15.75" customHeight="1">
      <c r="A139" s="4" t="s">
        <v>12</v>
      </c>
      <c r="B139" s="2"/>
      <c r="C139" s="2"/>
      <c r="D139" s="2"/>
      <c r="E139" s="3"/>
      <c r="F139" s="10" t="s">
        <v>13</v>
      </c>
      <c r="G139" s="3"/>
      <c r="H139" s="11" t="s">
        <v>55</v>
      </c>
      <c r="I139" s="2"/>
      <c r="J139" s="2"/>
      <c r="K139" s="3"/>
    </row>
    <row r="140" ht="15.75" customHeight="1">
      <c r="A140" s="4" t="s">
        <v>15</v>
      </c>
      <c r="B140" s="3"/>
      <c r="C140" s="12" t="s">
        <v>43</v>
      </c>
      <c r="D140" s="2"/>
      <c r="E140" s="3"/>
      <c r="F140" s="10" t="s">
        <v>17</v>
      </c>
      <c r="G140" s="3"/>
      <c r="H140" s="12">
        <v>747914.0</v>
      </c>
      <c r="I140" s="2"/>
      <c r="J140" s="2"/>
      <c r="K140" s="3"/>
    </row>
    <row r="141" ht="15.75" customHeight="1">
      <c r="A141" s="13" t="s">
        <v>18</v>
      </c>
      <c r="B141" s="14"/>
      <c r="C141" s="15" t="s">
        <v>51</v>
      </c>
      <c r="D141" s="16"/>
      <c r="E141" s="17"/>
      <c r="F141" s="10" t="s">
        <v>20</v>
      </c>
      <c r="G141" s="3"/>
      <c r="H141" s="12" t="s">
        <v>41</v>
      </c>
      <c r="I141" s="2"/>
      <c r="J141" s="2"/>
      <c r="K141" s="3"/>
    </row>
    <row r="142" ht="15.75" customHeight="1">
      <c r="A142" s="13" t="s">
        <v>22</v>
      </c>
      <c r="B142" s="14"/>
      <c r="C142" s="15"/>
      <c r="D142" s="16"/>
      <c r="E142" s="17"/>
      <c r="F142" s="10" t="s">
        <v>23</v>
      </c>
      <c r="G142" s="3"/>
      <c r="H142" s="12" t="s">
        <v>56</v>
      </c>
      <c r="I142" s="2"/>
      <c r="J142" s="2"/>
      <c r="K142" s="3"/>
    </row>
    <row r="143" ht="15.75" customHeight="1">
      <c r="A143" s="19" t="s">
        <v>25</v>
      </c>
      <c r="B143" s="20">
        <v>40.0</v>
      </c>
      <c r="C143" s="20">
        <v>80.0</v>
      </c>
      <c r="D143" s="21">
        <v>120.0</v>
      </c>
      <c r="E143" s="20">
        <v>160.0</v>
      </c>
      <c r="F143" s="22">
        <v>200.0</v>
      </c>
      <c r="G143" s="22">
        <v>240.0</v>
      </c>
      <c r="H143" s="23"/>
      <c r="I143" s="23"/>
      <c r="J143" s="23"/>
      <c r="K143" s="23"/>
    </row>
    <row r="144" ht="15.75" customHeight="1">
      <c r="A144" s="24" t="s">
        <v>26</v>
      </c>
      <c r="B144" s="22">
        <v>40.9</v>
      </c>
      <c r="C144" s="22">
        <v>80.9</v>
      </c>
      <c r="D144" s="25">
        <v>120.9</v>
      </c>
      <c r="E144" s="22">
        <v>160.9</v>
      </c>
      <c r="F144" s="22">
        <v>200.9</v>
      </c>
      <c r="G144" s="22">
        <v>240.5</v>
      </c>
      <c r="H144" s="23"/>
      <c r="I144" s="23"/>
      <c r="J144" s="23"/>
      <c r="K144" s="23"/>
    </row>
    <row r="145" ht="15.75" customHeight="1">
      <c r="A145" s="24" t="s">
        <v>27</v>
      </c>
      <c r="B145" s="22">
        <v>41.0</v>
      </c>
      <c r="C145" s="22">
        <v>80.8</v>
      </c>
      <c r="D145" s="25">
        <v>121.0</v>
      </c>
      <c r="E145" s="22">
        <v>160.5</v>
      </c>
      <c r="F145" s="22">
        <v>200.5</v>
      </c>
      <c r="G145" s="22">
        <v>240.0</v>
      </c>
      <c r="H145" s="23"/>
      <c r="I145" s="23"/>
      <c r="J145" s="23"/>
      <c r="K145" s="23"/>
    </row>
    <row r="146" ht="15.75" customHeight="1">
      <c r="A146" s="28" t="s">
        <v>28</v>
      </c>
      <c r="B146" s="37">
        <f t="shared" ref="B146:G146" si="8">AVERAGE(B144:B145)-B143</f>
        <v>0.95</v>
      </c>
      <c r="C146" s="37">
        <f t="shared" si="8"/>
        <v>0.85</v>
      </c>
      <c r="D146" s="37">
        <f t="shared" si="8"/>
        <v>0.95</v>
      </c>
      <c r="E146" s="37">
        <f t="shared" si="8"/>
        <v>0.7</v>
      </c>
      <c r="F146" s="37">
        <f t="shared" si="8"/>
        <v>0.7</v>
      </c>
      <c r="G146" s="37">
        <f t="shared" si="8"/>
        <v>0.25</v>
      </c>
      <c r="H146" s="39"/>
      <c r="I146" s="23"/>
      <c r="J146" s="23"/>
      <c r="K146" s="23"/>
    </row>
    <row r="147" ht="15.75" customHeight="1">
      <c r="A147" s="28" t="s">
        <v>29</v>
      </c>
      <c r="B147" s="37">
        <f>AVERAGE(B146:G146)</f>
        <v>0.7333333333</v>
      </c>
      <c r="C147" s="37"/>
      <c r="D147" s="37"/>
      <c r="E147" s="37"/>
      <c r="F147" s="37"/>
      <c r="G147" s="37"/>
      <c r="H147" s="23"/>
      <c r="I147" s="23"/>
      <c r="J147" s="23"/>
      <c r="K147" s="23"/>
    </row>
    <row r="148" ht="15.75" customHeight="1">
      <c r="A148" s="28" t="s">
        <v>30</v>
      </c>
      <c r="B148" s="38">
        <f>_xlfn.STDEV.S(B146:G146)</f>
        <v>0.2620432534</v>
      </c>
      <c r="C148" s="37"/>
      <c r="D148" s="37"/>
      <c r="E148" s="37"/>
      <c r="F148" s="37"/>
      <c r="G148" s="37"/>
      <c r="H148" s="23"/>
      <c r="I148" s="23"/>
      <c r="J148" s="23"/>
      <c r="K148" s="23"/>
    </row>
    <row r="149" ht="15.75" customHeight="1">
      <c r="A149" s="32" t="s">
        <v>31</v>
      </c>
      <c r="B149" s="33" t="s">
        <v>10</v>
      </c>
      <c r="C149" s="34" t="s">
        <v>32</v>
      </c>
      <c r="D149" s="35">
        <f>B148/SQRT(6)</f>
        <v>0.1069787102</v>
      </c>
      <c r="E149" s="30"/>
      <c r="F149" s="30"/>
      <c r="G149" s="30"/>
      <c r="H149" s="23"/>
      <c r="I149" s="23"/>
      <c r="J149" s="23"/>
      <c r="K149" s="23"/>
    </row>
    <row r="150" ht="15.75" customHeight="1">
      <c r="A150" s="32" t="s">
        <v>33</v>
      </c>
      <c r="B150" s="36">
        <f>SQRT(D149^2 + D150^2 + D151^2)
</f>
        <v>0.5691611762</v>
      </c>
      <c r="C150" s="34" t="s">
        <v>34</v>
      </c>
      <c r="D150" s="34">
        <v>0.25</v>
      </c>
      <c r="E150" s="30"/>
      <c r="F150" s="30"/>
      <c r="G150" s="30"/>
      <c r="H150" s="23"/>
      <c r="I150" s="23"/>
      <c r="J150" s="23"/>
      <c r="K150" s="23"/>
    </row>
    <row r="151" ht="15.75" customHeight="1">
      <c r="A151" s="32" t="s">
        <v>35</v>
      </c>
      <c r="B151" s="36">
        <f>B150*2</f>
        <v>1.138322352</v>
      </c>
      <c r="C151" s="34" t="s">
        <v>36</v>
      </c>
      <c r="D151" s="34">
        <v>0.5</v>
      </c>
    </row>
    <row r="152" ht="15.75" customHeight="1"/>
    <row r="153" ht="15.75" customHeight="1">
      <c r="A153" s="1" t="s">
        <v>0</v>
      </c>
      <c r="B153" s="2"/>
      <c r="C153" s="2"/>
      <c r="D153" s="2"/>
      <c r="E153" s="2"/>
      <c r="F153" s="2"/>
      <c r="G153" s="2"/>
      <c r="H153" s="2"/>
      <c r="I153" s="2"/>
      <c r="J153" s="2"/>
      <c r="K153" s="3"/>
    </row>
    <row r="154" ht="15.75" customHeight="1">
      <c r="A154" s="4" t="s">
        <v>1</v>
      </c>
      <c r="B154" s="3"/>
      <c r="C154" s="5" t="s">
        <v>2</v>
      </c>
      <c r="D154" s="2"/>
      <c r="E154" s="2"/>
      <c r="F154" s="2"/>
      <c r="G154" s="2"/>
      <c r="H154" s="2"/>
      <c r="I154" s="2"/>
      <c r="J154" s="2"/>
      <c r="K154" s="3"/>
    </row>
    <row r="155" ht="15.75" customHeight="1">
      <c r="A155" s="4" t="s">
        <v>5</v>
      </c>
      <c r="B155" s="3"/>
      <c r="C155" s="5" t="s">
        <v>6</v>
      </c>
      <c r="D155" s="2"/>
      <c r="E155" s="2"/>
      <c r="F155" s="2"/>
      <c r="G155" s="2"/>
      <c r="H155" s="2"/>
      <c r="I155" s="2"/>
      <c r="J155" s="2"/>
      <c r="K155" s="3"/>
    </row>
    <row r="156" ht="15.75" customHeight="1">
      <c r="A156" s="4" t="s">
        <v>7</v>
      </c>
      <c r="B156" s="3"/>
      <c r="C156" s="5" t="s">
        <v>37</v>
      </c>
      <c r="D156" s="2"/>
      <c r="E156" s="2"/>
      <c r="F156" s="2"/>
      <c r="G156" s="2"/>
      <c r="H156" s="2"/>
      <c r="I156" s="2"/>
      <c r="J156" s="2"/>
      <c r="K156" s="3"/>
    </row>
    <row r="157" ht="15.75" customHeight="1">
      <c r="A157" s="4" t="s">
        <v>11</v>
      </c>
      <c r="B157" s="3"/>
      <c r="C157" s="5">
        <v>7289584.0</v>
      </c>
      <c r="D157" s="2"/>
      <c r="E157" s="2"/>
      <c r="F157" s="2"/>
      <c r="G157" s="2"/>
      <c r="H157" s="2"/>
      <c r="I157" s="2"/>
      <c r="J157" s="2"/>
      <c r="K157" s="3"/>
    </row>
    <row r="158" ht="15.75" customHeight="1">
      <c r="A158" s="4" t="s">
        <v>12</v>
      </c>
      <c r="B158" s="2"/>
      <c r="C158" s="2"/>
      <c r="D158" s="2"/>
      <c r="E158" s="3"/>
      <c r="F158" s="10" t="s">
        <v>13</v>
      </c>
      <c r="G158" s="3"/>
      <c r="H158" s="11" t="s">
        <v>57</v>
      </c>
      <c r="I158" s="2"/>
      <c r="J158" s="2"/>
      <c r="K158" s="3"/>
    </row>
    <row r="159" ht="15.75" customHeight="1">
      <c r="A159" s="4" t="s">
        <v>15</v>
      </c>
      <c r="B159" s="3"/>
      <c r="C159" s="12" t="s">
        <v>43</v>
      </c>
      <c r="D159" s="2"/>
      <c r="E159" s="3"/>
      <c r="F159" s="10" t="s">
        <v>17</v>
      </c>
      <c r="G159" s="3"/>
      <c r="H159" s="12">
        <v>462231.0</v>
      </c>
      <c r="I159" s="2"/>
      <c r="J159" s="2"/>
      <c r="K159" s="3"/>
    </row>
    <row r="160" ht="15.75" customHeight="1">
      <c r="A160" s="13" t="s">
        <v>18</v>
      </c>
      <c r="B160" s="14"/>
      <c r="C160" s="15" t="s">
        <v>19</v>
      </c>
      <c r="D160" s="16"/>
      <c r="E160" s="17"/>
      <c r="F160" s="10" t="s">
        <v>20</v>
      </c>
      <c r="G160" s="3"/>
      <c r="H160" s="12" t="s">
        <v>41</v>
      </c>
      <c r="I160" s="2"/>
      <c r="J160" s="2"/>
      <c r="K160" s="3"/>
    </row>
    <row r="161" ht="15.75" customHeight="1">
      <c r="A161" s="13" t="s">
        <v>22</v>
      </c>
      <c r="B161" s="14"/>
      <c r="C161" s="15"/>
      <c r="D161" s="16"/>
      <c r="E161" s="17"/>
      <c r="F161" s="10" t="s">
        <v>23</v>
      </c>
      <c r="G161" s="3"/>
      <c r="H161" s="12" t="s">
        <v>56</v>
      </c>
      <c r="I161" s="2"/>
      <c r="J161" s="2"/>
      <c r="K161" s="3"/>
    </row>
    <row r="162" ht="15.75" customHeight="1">
      <c r="A162" s="19" t="s">
        <v>25</v>
      </c>
      <c r="B162" s="20">
        <v>40.0</v>
      </c>
      <c r="C162" s="20">
        <v>80.0</v>
      </c>
      <c r="D162" s="21">
        <v>120.0</v>
      </c>
      <c r="E162" s="20">
        <v>160.0</v>
      </c>
      <c r="F162" s="22">
        <v>200.0</v>
      </c>
      <c r="G162" s="22">
        <v>240.0</v>
      </c>
      <c r="H162" s="23"/>
      <c r="I162" s="23"/>
      <c r="J162" s="23"/>
      <c r="K162" s="23"/>
    </row>
    <row r="163" ht="15.75" customHeight="1">
      <c r="A163" s="24" t="s">
        <v>26</v>
      </c>
      <c r="B163" s="22">
        <v>39.5</v>
      </c>
      <c r="C163" s="22">
        <v>79.2</v>
      </c>
      <c r="D163" s="25">
        <v>119.5</v>
      </c>
      <c r="E163" s="22">
        <v>158.4</v>
      </c>
      <c r="F163" s="22">
        <v>198.2</v>
      </c>
      <c r="G163" s="22">
        <v>238.5</v>
      </c>
      <c r="H163" s="23"/>
      <c r="I163" s="23"/>
      <c r="J163" s="23"/>
      <c r="K163" s="23"/>
    </row>
    <row r="164" ht="15.75" customHeight="1">
      <c r="A164" s="24" t="s">
        <v>27</v>
      </c>
      <c r="B164" s="22">
        <v>39.3</v>
      </c>
      <c r="C164" s="22">
        <v>79.5</v>
      </c>
      <c r="D164" s="25">
        <v>119.3</v>
      </c>
      <c r="E164" s="22">
        <v>159.2</v>
      </c>
      <c r="F164" s="22">
        <v>197.9</v>
      </c>
      <c r="G164" s="22">
        <v>238.6</v>
      </c>
      <c r="H164" s="23"/>
      <c r="I164" s="23"/>
      <c r="J164" s="23"/>
      <c r="K164" s="23"/>
    </row>
    <row r="165" ht="15.75" customHeight="1">
      <c r="A165" s="28" t="s">
        <v>28</v>
      </c>
      <c r="B165" s="37">
        <f t="shared" ref="B165:G165" si="9">AVERAGE(B163:B164)-B162</f>
        <v>-0.6</v>
      </c>
      <c r="C165" s="37">
        <f t="shared" si="9"/>
        <v>-0.65</v>
      </c>
      <c r="D165" s="37">
        <f t="shared" si="9"/>
        <v>-0.6</v>
      </c>
      <c r="E165" s="37">
        <f t="shared" si="9"/>
        <v>-1.2</v>
      </c>
      <c r="F165" s="37">
        <f t="shared" si="9"/>
        <v>-1.95</v>
      </c>
      <c r="G165" s="37">
        <f t="shared" si="9"/>
        <v>-1.45</v>
      </c>
      <c r="H165" s="23"/>
      <c r="I165" s="23"/>
      <c r="J165" s="23"/>
      <c r="K165" s="23"/>
    </row>
    <row r="166" ht="15.75" customHeight="1">
      <c r="A166" s="28" t="s">
        <v>29</v>
      </c>
      <c r="B166" s="37">
        <f>AVERAGE(B165:G165)</f>
        <v>-1.075</v>
      </c>
      <c r="C166" s="37"/>
      <c r="D166" s="37"/>
      <c r="E166" s="37"/>
      <c r="F166" s="37"/>
      <c r="G166" s="37"/>
      <c r="H166" s="23"/>
      <c r="I166" s="23"/>
      <c r="J166" s="23"/>
      <c r="K166" s="23"/>
    </row>
    <row r="167" ht="15.75" customHeight="1">
      <c r="A167" s="28" t="s">
        <v>30</v>
      </c>
      <c r="B167" s="38">
        <f>_xlfn.STDEV.S(B165:G165)</f>
        <v>0.5574495493</v>
      </c>
      <c r="C167" s="37"/>
      <c r="D167" s="37"/>
      <c r="E167" s="37"/>
      <c r="F167" s="37"/>
      <c r="G167" s="37"/>
      <c r="H167" s="23"/>
      <c r="I167" s="23"/>
      <c r="J167" s="23"/>
      <c r="K167" s="23"/>
    </row>
    <row r="168" ht="15.75" customHeight="1">
      <c r="A168" s="32" t="s">
        <v>31</v>
      </c>
      <c r="B168" s="33" t="s">
        <v>10</v>
      </c>
      <c r="C168" s="34" t="s">
        <v>32</v>
      </c>
      <c r="D168" s="35">
        <f>B167/SQRT(6)</f>
        <v>0.2275778255</v>
      </c>
    </row>
    <row r="169" ht="15.75" customHeight="1">
      <c r="A169" s="32" t="s">
        <v>33</v>
      </c>
      <c r="B169" s="36">
        <f>SQRT(D168^2 + D169^2 + D170^2)
</f>
        <v>0.6035657932</v>
      </c>
      <c r="C169" s="34" t="s">
        <v>34</v>
      </c>
      <c r="D169" s="34">
        <v>0.25</v>
      </c>
    </row>
    <row r="170" ht="15.75" customHeight="1">
      <c r="A170" s="32" t="s">
        <v>35</v>
      </c>
      <c r="B170" s="36">
        <f>B169*2</f>
        <v>1.207131586</v>
      </c>
      <c r="C170" s="34" t="s">
        <v>36</v>
      </c>
      <c r="D170" s="34">
        <v>0.5</v>
      </c>
    </row>
    <row r="171" ht="15.75" customHeight="1"/>
    <row r="172" ht="15.75" customHeight="1">
      <c r="A172" s="1" t="s">
        <v>0</v>
      </c>
      <c r="B172" s="2"/>
      <c r="C172" s="2"/>
      <c r="D172" s="2"/>
      <c r="E172" s="2"/>
      <c r="F172" s="2"/>
      <c r="G172" s="2"/>
      <c r="H172" s="2"/>
      <c r="I172" s="2"/>
      <c r="J172" s="2"/>
      <c r="K172" s="3"/>
    </row>
    <row r="173" ht="15.75" customHeight="1">
      <c r="A173" s="4" t="s">
        <v>1</v>
      </c>
      <c r="B173" s="3"/>
      <c r="C173" s="5" t="s">
        <v>2</v>
      </c>
      <c r="D173" s="2"/>
      <c r="E173" s="2"/>
      <c r="F173" s="2"/>
      <c r="G173" s="2"/>
      <c r="H173" s="2"/>
      <c r="I173" s="2"/>
      <c r="J173" s="2"/>
      <c r="K173" s="3"/>
    </row>
    <row r="174" ht="15.75" customHeight="1">
      <c r="A174" s="4" t="s">
        <v>5</v>
      </c>
      <c r="B174" s="3"/>
      <c r="C174" s="5" t="s">
        <v>6</v>
      </c>
      <c r="D174" s="2"/>
      <c r="E174" s="2"/>
      <c r="F174" s="2"/>
      <c r="G174" s="2"/>
      <c r="H174" s="2"/>
      <c r="I174" s="2"/>
      <c r="J174" s="2"/>
      <c r="K174" s="3"/>
    </row>
    <row r="175" ht="15.75" customHeight="1">
      <c r="A175" s="4" t="s">
        <v>7</v>
      </c>
      <c r="B175" s="3"/>
      <c r="C175" s="5" t="s">
        <v>37</v>
      </c>
      <c r="D175" s="2"/>
      <c r="E175" s="2"/>
      <c r="F175" s="2"/>
      <c r="G175" s="2"/>
      <c r="H175" s="2"/>
      <c r="I175" s="2"/>
      <c r="J175" s="2"/>
      <c r="K175" s="3"/>
    </row>
    <row r="176" ht="15.75" customHeight="1">
      <c r="A176" s="4" t="s">
        <v>11</v>
      </c>
      <c r="B176" s="3"/>
      <c r="C176" s="5">
        <v>7289584.0</v>
      </c>
      <c r="D176" s="2"/>
      <c r="E176" s="2"/>
      <c r="F176" s="2"/>
      <c r="G176" s="2"/>
      <c r="H176" s="2"/>
      <c r="I176" s="2"/>
      <c r="J176" s="2"/>
      <c r="K176" s="3"/>
    </row>
    <row r="177" ht="15.75" customHeight="1">
      <c r="A177" s="4" t="s">
        <v>12</v>
      </c>
      <c r="B177" s="2"/>
      <c r="C177" s="2"/>
      <c r="D177" s="2"/>
      <c r="E177" s="3"/>
      <c r="F177" s="10" t="s">
        <v>13</v>
      </c>
      <c r="G177" s="3"/>
      <c r="H177" s="11" t="s">
        <v>58</v>
      </c>
      <c r="I177" s="2"/>
      <c r="J177" s="2"/>
      <c r="K177" s="3"/>
    </row>
    <row r="178" ht="15.75" customHeight="1">
      <c r="A178" s="4" t="s">
        <v>15</v>
      </c>
      <c r="B178" s="3"/>
      <c r="C178" s="12" t="s">
        <v>54</v>
      </c>
      <c r="D178" s="2"/>
      <c r="E178" s="3"/>
      <c r="F178" s="10" t="s">
        <v>17</v>
      </c>
      <c r="G178" s="3"/>
      <c r="H178" s="12">
        <v>2.1040814145E11</v>
      </c>
      <c r="I178" s="2"/>
      <c r="J178" s="2"/>
      <c r="K178" s="3"/>
    </row>
    <row r="179" ht="15.75" customHeight="1">
      <c r="A179" s="13" t="s">
        <v>18</v>
      </c>
      <c r="B179" s="14"/>
      <c r="C179" s="15" t="s">
        <v>47</v>
      </c>
      <c r="D179" s="16"/>
      <c r="E179" s="17"/>
      <c r="F179" s="10" t="s">
        <v>20</v>
      </c>
      <c r="G179" s="3"/>
      <c r="H179" s="12" t="s">
        <v>41</v>
      </c>
      <c r="I179" s="2"/>
      <c r="J179" s="2"/>
      <c r="K179" s="3"/>
    </row>
    <row r="180" ht="15.75" customHeight="1">
      <c r="A180" s="13" t="s">
        <v>22</v>
      </c>
      <c r="B180" s="14"/>
      <c r="C180" s="15"/>
      <c r="D180" s="16"/>
      <c r="E180" s="17"/>
      <c r="F180" s="10" t="s">
        <v>23</v>
      </c>
      <c r="G180" s="3"/>
      <c r="H180" s="12" t="s">
        <v>56</v>
      </c>
      <c r="I180" s="2"/>
      <c r="J180" s="2"/>
      <c r="K180" s="3"/>
    </row>
    <row r="181" ht="15.75" customHeight="1">
      <c r="A181" s="19" t="s">
        <v>25</v>
      </c>
      <c r="B181" s="20">
        <v>40.0</v>
      </c>
      <c r="C181" s="20">
        <v>80.0</v>
      </c>
      <c r="D181" s="21">
        <v>120.0</v>
      </c>
      <c r="E181" s="20">
        <v>160.0</v>
      </c>
      <c r="F181" s="22">
        <v>200.0</v>
      </c>
      <c r="G181" s="22">
        <v>240.0</v>
      </c>
      <c r="H181" s="23"/>
      <c r="I181" s="23"/>
      <c r="J181" s="23"/>
      <c r="K181" s="23"/>
    </row>
    <row r="182" ht="15.75" customHeight="1">
      <c r="A182" s="24" t="s">
        <v>26</v>
      </c>
      <c r="B182" s="22">
        <v>40.0</v>
      </c>
      <c r="C182" s="22">
        <v>79.9</v>
      </c>
      <c r="D182" s="25">
        <v>120.0</v>
      </c>
      <c r="E182" s="22">
        <v>160.0</v>
      </c>
      <c r="F182" s="22">
        <v>199.8</v>
      </c>
      <c r="G182" s="22">
        <v>239.8</v>
      </c>
      <c r="H182" s="23"/>
      <c r="I182" s="23"/>
      <c r="J182" s="23"/>
      <c r="K182" s="23"/>
    </row>
    <row r="183" ht="15.75" customHeight="1">
      <c r="A183" s="24" t="s">
        <v>27</v>
      </c>
      <c r="B183" s="22">
        <v>39.8</v>
      </c>
      <c r="C183" s="22">
        <v>79.8</v>
      </c>
      <c r="D183" s="25">
        <v>119.8</v>
      </c>
      <c r="E183" s="22">
        <v>159.8</v>
      </c>
      <c r="F183" s="22">
        <v>200.1</v>
      </c>
      <c r="G183" s="22">
        <v>240.1</v>
      </c>
      <c r="H183" s="23"/>
      <c r="I183" s="23"/>
      <c r="J183" s="23"/>
      <c r="K183" s="23"/>
    </row>
    <row r="184" ht="15.75" customHeight="1">
      <c r="A184" s="28" t="s">
        <v>28</v>
      </c>
      <c r="B184" s="37">
        <f t="shared" ref="B184:G184" si="10">AVERAGE(B182:B183)-B181</f>
        <v>-0.1</v>
      </c>
      <c r="C184" s="37">
        <f t="shared" si="10"/>
        <v>-0.15</v>
      </c>
      <c r="D184" s="37">
        <f t="shared" si="10"/>
        <v>-0.1</v>
      </c>
      <c r="E184" s="37">
        <f t="shared" si="10"/>
        <v>-0.1</v>
      </c>
      <c r="F184" s="37">
        <f t="shared" si="10"/>
        <v>-0.05</v>
      </c>
      <c r="G184" s="37">
        <f t="shared" si="10"/>
        <v>-0.05</v>
      </c>
      <c r="H184" s="23"/>
      <c r="I184" s="23"/>
      <c r="J184" s="23"/>
      <c r="K184" s="23"/>
    </row>
    <row r="185" ht="15.75" customHeight="1">
      <c r="A185" s="28" t="s">
        <v>29</v>
      </c>
      <c r="B185" s="37">
        <f>AVERAGE(B184:G184)</f>
        <v>-0.09166666667</v>
      </c>
      <c r="C185" s="37"/>
      <c r="D185" s="37"/>
      <c r="E185" s="37"/>
      <c r="F185" s="37"/>
      <c r="G185" s="37"/>
      <c r="H185" s="23"/>
      <c r="I185" s="23"/>
      <c r="J185" s="23"/>
      <c r="K185" s="23"/>
    </row>
    <row r="186" ht="15.75" customHeight="1">
      <c r="A186" s="28" t="s">
        <v>30</v>
      </c>
      <c r="B186" s="38">
        <f>_xlfn.STDEV.S(B184:G184)</f>
        <v>0.03763863264</v>
      </c>
      <c r="C186" s="37"/>
      <c r="D186" s="37"/>
      <c r="E186" s="37"/>
      <c r="F186" s="37"/>
      <c r="G186" s="37"/>
      <c r="H186" s="23"/>
      <c r="I186" s="23"/>
      <c r="J186" s="23"/>
      <c r="K186" s="23"/>
    </row>
    <row r="187" ht="15.75" customHeight="1">
      <c r="A187" s="32" t="s">
        <v>31</v>
      </c>
      <c r="B187" s="33" t="s">
        <v>48</v>
      </c>
      <c r="C187" s="34" t="s">
        <v>32</v>
      </c>
      <c r="D187" s="35">
        <f>B186/SQRT(6)</f>
        <v>0.01536590743</v>
      </c>
      <c r="E187" s="30"/>
      <c r="F187" s="30"/>
      <c r="G187" s="30"/>
      <c r="H187" s="23"/>
      <c r="I187" s="23"/>
      <c r="J187" s="23"/>
      <c r="K187" s="23"/>
    </row>
    <row r="188" ht="15.75" customHeight="1">
      <c r="A188" s="32" t="s">
        <v>33</v>
      </c>
      <c r="B188" s="36">
        <f>SQRT(D187^2 + D188^2 + D189^2)
</f>
        <v>0.5592281387</v>
      </c>
      <c r="C188" s="34" t="s">
        <v>34</v>
      </c>
      <c r="D188" s="34">
        <v>0.25</v>
      </c>
      <c r="E188" s="30"/>
      <c r="F188" s="30"/>
      <c r="G188" s="30"/>
      <c r="H188" s="23"/>
      <c r="I188" s="23"/>
      <c r="J188" s="23"/>
      <c r="K188" s="23"/>
    </row>
    <row r="189" ht="15.75" customHeight="1">
      <c r="A189" s="32" t="s">
        <v>35</v>
      </c>
      <c r="B189" s="36">
        <f>B188*2</f>
        <v>1.118456277</v>
      </c>
      <c r="C189" s="34" t="s">
        <v>36</v>
      </c>
      <c r="D189" s="34">
        <v>0.5</v>
      </c>
    </row>
    <row r="190" ht="15.75" customHeight="1"/>
    <row r="191" ht="15.75" customHeight="1">
      <c r="A191" s="1" t="s">
        <v>0</v>
      </c>
      <c r="B191" s="2"/>
      <c r="C191" s="2"/>
      <c r="D191" s="2"/>
      <c r="E191" s="2"/>
      <c r="F191" s="2"/>
      <c r="G191" s="2"/>
      <c r="H191" s="2"/>
      <c r="I191" s="2"/>
      <c r="J191" s="2"/>
      <c r="K191" s="3"/>
    </row>
    <row r="192" ht="15.75" customHeight="1">
      <c r="A192" s="4" t="s">
        <v>1</v>
      </c>
      <c r="B192" s="3"/>
      <c r="C192" s="5" t="s">
        <v>2</v>
      </c>
      <c r="D192" s="2"/>
      <c r="E192" s="2"/>
      <c r="F192" s="2"/>
      <c r="G192" s="2"/>
      <c r="H192" s="2"/>
      <c r="I192" s="2"/>
      <c r="J192" s="2"/>
      <c r="K192" s="3"/>
    </row>
    <row r="193" ht="15.75" customHeight="1">
      <c r="A193" s="4" t="s">
        <v>5</v>
      </c>
      <c r="B193" s="3"/>
      <c r="C193" s="5" t="s">
        <v>6</v>
      </c>
      <c r="D193" s="2"/>
      <c r="E193" s="2"/>
      <c r="F193" s="2"/>
      <c r="G193" s="2"/>
      <c r="H193" s="2"/>
      <c r="I193" s="2"/>
      <c r="J193" s="2"/>
      <c r="K193" s="3"/>
    </row>
    <row r="194" ht="15.75" customHeight="1">
      <c r="A194" s="4" t="s">
        <v>7</v>
      </c>
      <c r="B194" s="3"/>
      <c r="C194" s="5" t="s">
        <v>37</v>
      </c>
      <c r="D194" s="2"/>
      <c r="E194" s="2"/>
      <c r="F194" s="2"/>
      <c r="G194" s="2"/>
      <c r="H194" s="2"/>
      <c r="I194" s="2"/>
      <c r="J194" s="2"/>
      <c r="K194" s="3"/>
    </row>
    <row r="195" ht="15.75" customHeight="1">
      <c r="A195" s="4" t="s">
        <v>11</v>
      </c>
      <c r="B195" s="3"/>
      <c r="C195" s="5">
        <v>7289584.0</v>
      </c>
      <c r="D195" s="2"/>
      <c r="E195" s="2"/>
      <c r="F195" s="2"/>
      <c r="G195" s="2"/>
      <c r="H195" s="2"/>
      <c r="I195" s="2"/>
      <c r="J195" s="2"/>
      <c r="K195" s="3"/>
    </row>
    <row r="196" ht="15.75" customHeight="1">
      <c r="A196" s="4" t="s">
        <v>12</v>
      </c>
      <c r="B196" s="2"/>
      <c r="C196" s="2"/>
      <c r="D196" s="2"/>
      <c r="E196" s="3"/>
      <c r="F196" s="10" t="s">
        <v>13</v>
      </c>
      <c r="G196" s="3"/>
      <c r="H196" s="11" t="s">
        <v>59</v>
      </c>
      <c r="I196" s="2"/>
      <c r="J196" s="2"/>
      <c r="K196" s="3"/>
    </row>
    <row r="197" ht="15.75" customHeight="1">
      <c r="A197" s="4" t="s">
        <v>15</v>
      </c>
      <c r="B197" s="3"/>
      <c r="C197" s="12" t="s">
        <v>43</v>
      </c>
      <c r="D197" s="2"/>
      <c r="E197" s="3"/>
      <c r="F197" s="10" t="s">
        <v>17</v>
      </c>
      <c r="G197" s="3"/>
      <c r="H197" s="12">
        <v>873780.0</v>
      </c>
      <c r="I197" s="2"/>
      <c r="J197" s="2"/>
      <c r="K197" s="3"/>
    </row>
    <row r="198" ht="15.75" customHeight="1">
      <c r="A198" s="13" t="s">
        <v>18</v>
      </c>
      <c r="B198" s="14"/>
      <c r="C198" s="15" t="s">
        <v>19</v>
      </c>
      <c r="D198" s="16"/>
      <c r="E198" s="17"/>
      <c r="F198" s="10" t="s">
        <v>20</v>
      </c>
      <c r="G198" s="3"/>
      <c r="H198" s="12" t="s">
        <v>41</v>
      </c>
      <c r="I198" s="2"/>
      <c r="J198" s="2"/>
      <c r="K198" s="3"/>
    </row>
    <row r="199" ht="15.75" customHeight="1">
      <c r="A199" s="13" t="s">
        <v>22</v>
      </c>
      <c r="B199" s="14"/>
      <c r="C199" s="15"/>
      <c r="D199" s="16"/>
      <c r="E199" s="17"/>
      <c r="F199" s="10" t="s">
        <v>23</v>
      </c>
      <c r="G199" s="3"/>
      <c r="H199" s="12" t="s">
        <v>60</v>
      </c>
      <c r="I199" s="2"/>
      <c r="J199" s="2"/>
      <c r="K199" s="3"/>
    </row>
    <row r="200" ht="15.75" customHeight="1">
      <c r="A200" s="19" t="s">
        <v>25</v>
      </c>
      <c r="B200" s="20">
        <v>40.0</v>
      </c>
      <c r="C200" s="20">
        <v>80.0</v>
      </c>
      <c r="D200" s="21">
        <v>120.0</v>
      </c>
      <c r="E200" s="20">
        <v>160.0</v>
      </c>
      <c r="F200" s="22">
        <v>200.0</v>
      </c>
      <c r="G200" s="22">
        <v>240.0</v>
      </c>
      <c r="H200" s="40" t="s">
        <v>61</v>
      </c>
      <c r="I200" s="40" t="s">
        <v>62</v>
      </c>
      <c r="J200" s="23"/>
      <c r="K200" s="23"/>
    </row>
    <row r="201" ht="15.75" customHeight="1">
      <c r="A201" s="24" t="s">
        <v>26</v>
      </c>
      <c r="B201" s="22">
        <v>61.5</v>
      </c>
      <c r="C201" s="22">
        <v>101.2</v>
      </c>
      <c r="D201" s="25">
        <v>141.2</v>
      </c>
      <c r="E201" s="22">
        <v>181.1</v>
      </c>
      <c r="F201" s="22">
        <v>212.1</v>
      </c>
      <c r="G201" s="22">
        <v>262.1</v>
      </c>
      <c r="H201" s="23"/>
      <c r="I201" s="23"/>
      <c r="J201" s="23"/>
      <c r="K201" s="23"/>
    </row>
    <row r="202" ht="15.75" customHeight="1">
      <c r="A202" s="24" t="s">
        <v>27</v>
      </c>
      <c r="B202" s="22">
        <v>62.0</v>
      </c>
      <c r="C202" s="22">
        <v>101.2</v>
      </c>
      <c r="D202" s="25">
        <v>141.1</v>
      </c>
      <c r="E202" s="22">
        <v>180.9</v>
      </c>
      <c r="F202" s="22">
        <v>210.1</v>
      </c>
      <c r="G202" s="22">
        <v>261.9</v>
      </c>
      <c r="H202" s="23"/>
      <c r="I202" s="23"/>
      <c r="J202" s="23"/>
      <c r="K202" s="23"/>
    </row>
    <row r="203" ht="15.75" customHeight="1">
      <c r="A203" s="28" t="s">
        <v>28</v>
      </c>
      <c r="B203" s="37">
        <f t="shared" ref="B203:G203" si="11">AVERAGE(B201:B202)-B200</f>
        <v>21.75</v>
      </c>
      <c r="C203" s="37">
        <f t="shared" si="11"/>
        <v>21.2</v>
      </c>
      <c r="D203" s="37">
        <f t="shared" si="11"/>
        <v>21.15</v>
      </c>
      <c r="E203" s="37">
        <f t="shared" si="11"/>
        <v>21</v>
      </c>
      <c r="F203" s="37">
        <f t="shared" si="11"/>
        <v>11.1</v>
      </c>
      <c r="G203" s="37">
        <f t="shared" si="11"/>
        <v>22</v>
      </c>
      <c r="H203" s="23"/>
      <c r="I203" s="23"/>
      <c r="J203" s="23"/>
      <c r="K203" s="23"/>
    </row>
    <row r="204" ht="15.75" customHeight="1">
      <c r="A204" s="28" t="s">
        <v>29</v>
      </c>
      <c r="B204" s="37">
        <f>AVERAGE(B203:G203)</f>
        <v>19.7</v>
      </c>
      <c r="C204" s="37"/>
      <c r="D204" s="37"/>
      <c r="E204" s="37"/>
      <c r="F204" s="37"/>
      <c r="G204" s="37"/>
      <c r="H204" s="23"/>
      <c r="I204" s="23"/>
      <c r="J204" s="23"/>
      <c r="K204" s="23"/>
    </row>
    <row r="205" ht="15.75" customHeight="1">
      <c r="A205" s="28" t="s">
        <v>30</v>
      </c>
      <c r="B205" s="38">
        <f>_xlfn.STDEV.S(B203:G203)</f>
        <v>4.230720979</v>
      </c>
      <c r="C205" s="37"/>
      <c r="D205" s="37"/>
      <c r="E205" s="37"/>
      <c r="F205" s="37"/>
      <c r="G205" s="37"/>
      <c r="H205" s="23"/>
      <c r="I205" s="23"/>
      <c r="J205" s="23"/>
      <c r="K205" s="23"/>
    </row>
    <row r="206" ht="15.75" customHeight="1">
      <c r="A206" s="32" t="s">
        <v>31</v>
      </c>
      <c r="B206" s="33" t="s">
        <v>10</v>
      </c>
      <c r="C206" s="34" t="s">
        <v>32</v>
      </c>
      <c r="D206" s="35">
        <f>B205/SQRT(6)</f>
        <v>1.727184607</v>
      </c>
      <c r="E206" s="30"/>
      <c r="F206" s="30"/>
      <c r="G206" s="30"/>
      <c r="H206" s="23"/>
    </row>
    <row r="207" ht="15.75" customHeight="1">
      <c r="A207" s="32" t="s">
        <v>33</v>
      </c>
      <c r="B207" s="36">
        <f>SQRT(D206^2 + D207^2 + D208^2)
</f>
        <v>1.81539711</v>
      </c>
      <c r="C207" s="34" t="s">
        <v>34</v>
      </c>
      <c r="D207" s="34">
        <v>0.25</v>
      </c>
    </row>
    <row r="208" ht="15.75" customHeight="1">
      <c r="A208" s="32" t="s">
        <v>35</v>
      </c>
      <c r="B208" s="36">
        <f>B207*2</f>
        <v>3.63079422</v>
      </c>
      <c r="C208" s="34" t="s">
        <v>36</v>
      </c>
      <c r="D208" s="34">
        <v>0.5</v>
      </c>
    </row>
    <row r="209" ht="15.75" customHeight="1"/>
    <row r="210" ht="15.75" customHeight="1">
      <c r="A210" s="1" t="s">
        <v>0</v>
      </c>
      <c r="B210" s="2"/>
      <c r="C210" s="2"/>
      <c r="D210" s="2"/>
      <c r="E210" s="2"/>
      <c r="F210" s="2"/>
      <c r="G210" s="2"/>
      <c r="H210" s="2"/>
      <c r="I210" s="2"/>
      <c r="J210" s="2"/>
      <c r="K210" s="3"/>
    </row>
    <row r="211" ht="15.75" customHeight="1">
      <c r="A211" s="4" t="s">
        <v>1</v>
      </c>
      <c r="B211" s="3"/>
      <c r="C211" s="5" t="s">
        <v>2</v>
      </c>
      <c r="D211" s="2"/>
      <c r="E211" s="2"/>
      <c r="F211" s="2"/>
      <c r="G211" s="2"/>
      <c r="H211" s="2"/>
      <c r="I211" s="2"/>
      <c r="J211" s="2"/>
      <c r="K211" s="3"/>
    </row>
    <row r="212" ht="15.75" customHeight="1">
      <c r="A212" s="4" t="s">
        <v>5</v>
      </c>
      <c r="B212" s="3"/>
      <c r="C212" s="5" t="s">
        <v>6</v>
      </c>
      <c r="D212" s="2"/>
      <c r="E212" s="2"/>
      <c r="F212" s="2"/>
      <c r="G212" s="2"/>
      <c r="H212" s="2"/>
      <c r="I212" s="2"/>
      <c r="J212" s="2"/>
      <c r="K212" s="3"/>
    </row>
    <row r="213" ht="15.75" customHeight="1">
      <c r="A213" s="4" t="s">
        <v>7</v>
      </c>
      <c r="B213" s="3"/>
      <c r="C213" s="5" t="s">
        <v>37</v>
      </c>
      <c r="D213" s="2"/>
      <c r="E213" s="2"/>
      <c r="F213" s="2"/>
      <c r="G213" s="2"/>
      <c r="H213" s="2"/>
      <c r="I213" s="2"/>
      <c r="J213" s="2"/>
      <c r="K213" s="3"/>
    </row>
    <row r="214" ht="15.75" customHeight="1">
      <c r="A214" s="4" t="s">
        <v>11</v>
      </c>
      <c r="B214" s="3"/>
      <c r="C214" s="5">
        <v>7289584.0</v>
      </c>
      <c r="D214" s="2"/>
      <c r="E214" s="2"/>
      <c r="F214" s="2"/>
      <c r="G214" s="2"/>
      <c r="H214" s="2"/>
      <c r="I214" s="2"/>
      <c r="J214" s="2"/>
      <c r="K214" s="3"/>
    </row>
    <row r="215" ht="15.75" customHeight="1">
      <c r="A215" s="4" t="s">
        <v>12</v>
      </c>
      <c r="B215" s="2"/>
      <c r="C215" s="2"/>
      <c r="D215" s="2"/>
      <c r="E215" s="3"/>
      <c r="F215" s="10" t="s">
        <v>13</v>
      </c>
      <c r="G215" s="3"/>
      <c r="H215" s="11" t="s">
        <v>63</v>
      </c>
      <c r="I215" s="2"/>
      <c r="J215" s="2"/>
      <c r="K215" s="3"/>
    </row>
    <row r="216" ht="15.75" customHeight="1">
      <c r="A216" s="4" t="s">
        <v>15</v>
      </c>
      <c r="B216" s="3"/>
      <c r="C216" s="12" t="s">
        <v>64</v>
      </c>
      <c r="D216" s="2"/>
      <c r="E216" s="3"/>
      <c r="F216" s="10" t="s">
        <v>17</v>
      </c>
      <c r="G216" s="3"/>
      <c r="H216" s="12">
        <v>998272.0</v>
      </c>
      <c r="I216" s="2"/>
      <c r="J216" s="2"/>
      <c r="K216" s="3"/>
    </row>
    <row r="217" ht="15.75" customHeight="1">
      <c r="A217" s="13" t="s">
        <v>18</v>
      </c>
      <c r="B217" s="14"/>
      <c r="C217" s="15" t="s">
        <v>19</v>
      </c>
      <c r="D217" s="16"/>
      <c r="E217" s="17"/>
      <c r="F217" s="10" t="s">
        <v>20</v>
      </c>
      <c r="G217" s="3"/>
      <c r="H217" s="41" t="s">
        <v>65</v>
      </c>
      <c r="I217" s="2"/>
      <c r="J217" s="2"/>
      <c r="K217" s="3"/>
    </row>
    <row r="218" ht="15.75" customHeight="1">
      <c r="A218" s="13" t="s">
        <v>22</v>
      </c>
      <c r="B218" s="14"/>
      <c r="C218" s="15"/>
      <c r="D218" s="16"/>
      <c r="E218" s="17"/>
      <c r="F218" s="10" t="s">
        <v>23</v>
      </c>
      <c r="G218" s="3"/>
      <c r="H218" s="41" t="s">
        <v>66</v>
      </c>
      <c r="I218" s="2"/>
      <c r="J218" s="2"/>
      <c r="K218" s="3"/>
    </row>
    <row r="219" ht="15.75" customHeight="1">
      <c r="A219" s="19" t="s">
        <v>25</v>
      </c>
      <c r="B219" s="20">
        <v>40.0</v>
      </c>
      <c r="C219" s="20">
        <v>80.0</v>
      </c>
      <c r="D219" s="21">
        <v>120.0</v>
      </c>
      <c r="E219" s="20">
        <v>160.0</v>
      </c>
      <c r="F219" s="22">
        <v>200.0</v>
      </c>
      <c r="G219" s="22">
        <v>240.0</v>
      </c>
      <c r="H219" s="23"/>
      <c r="I219" s="23"/>
      <c r="J219" s="23"/>
      <c r="K219" s="23"/>
    </row>
    <row r="220" ht="15.75" customHeight="1">
      <c r="A220" s="24" t="s">
        <v>26</v>
      </c>
      <c r="B220" s="22">
        <v>39.1</v>
      </c>
      <c r="C220" s="22">
        <v>79.1</v>
      </c>
      <c r="D220" s="25">
        <v>119.8</v>
      </c>
      <c r="E220" s="22">
        <v>159.0</v>
      </c>
      <c r="F220" s="22">
        <v>200.1</v>
      </c>
      <c r="G220" s="22">
        <v>241.0</v>
      </c>
      <c r="H220" s="23"/>
      <c r="I220" s="23"/>
      <c r="J220" s="23"/>
      <c r="K220" s="23"/>
    </row>
    <row r="221" ht="15.75" customHeight="1">
      <c r="A221" s="24" t="s">
        <v>27</v>
      </c>
      <c r="B221" s="22">
        <v>39.9</v>
      </c>
      <c r="C221" s="22">
        <v>79.1</v>
      </c>
      <c r="D221" s="25">
        <v>119.9</v>
      </c>
      <c r="E221" s="22">
        <v>159.1</v>
      </c>
      <c r="F221" s="22">
        <v>200.5</v>
      </c>
      <c r="G221" s="22">
        <v>239.8</v>
      </c>
      <c r="H221" s="23"/>
      <c r="I221" s="23"/>
      <c r="J221" s="23"/>
      <c r="K221" s="23"/>
    </row>
    <row r="222" ht="15.75" customHeight="1">
      <c r="A222" s="28" t="s">
        <v>28</v>
      </c>
      <c r="B222" s="37">
        <f t="shared" ref="B222:G222" si="12">AVERAGE(B220:B221)-B219</f>
        <v>-0.5</v>
      </c>
      <c r="C222" s="37">
        <f t="shared" si="12"/>
        <v>-0.9</v>
      </c>
      <c r="D222" s="37">
        <f t="shared" si="12"/>
        <v>-0.15</v>
      </c>
      <c r="E222" s="37">
        <f t="shared" si="12"/>
        <v>-0.95</v>
      </c>
      <c r="F222" s="37">
        <f t="shared" si="12"/>
        <v>0.3</v>
      </c>
      <c r="G222" s="37">
        <f t="shared" si="12"/>
        <v>0.4</v>
      </c>
      <c r="H222" s="23"/>
      <c r="I222" s="23"/>
      <c r="J222" s="23"/>
      <c r="K222" s="23"/>
    </row>
    <row r="223" ht="15.75" customHeight="1">
      <c r="A223" s="28" t="s">
        <v>29</v>
      </c>
      <c r="B223" s="37">
        <f>AVERAGE(B222:G222)</f>
        <v>-0.3</v>
      </c>
      <c r="C223" s="37"/>
      <c r="D223" s="37"/>
      <c r="E223" s="37"/>
      <c r="F223" s="37"/>
      <c r="G223" s="37"/>
      <c r="H223" s="23"/>
      <c r="I223" s="23"/>
      <c r="J223" s="23"/>
      <c r="K223" s="23"/>
    </row>
    <row r="224" ht="15.75" customHeight="1">
      <c r="A224" s="28" t="s">
        <v>30</v>
      </c>
      <c r="B224" s="38">
        <f>_xlfn.STDEV.S(B222:G222)</f>
        <v>0.5822370651</v>
      </c>
      <c r="C224" s="37"/>
      <c r="D224" s="37"/>
      <c r="E224" s="37"/>
      <c r="F224" s="37"/>
      <c r="G224" s="37"/>
      <c r="H224" s="23"/>
      <c r="I224" s="23"/>
      <c r="J224" s="23"/>
      <c r="K224" s="23"/>
    </row>
    <row r="225" ht="15.75" customHeight="1">
      <c r="A225" s="32" t="s">
        <v>31</v>
      </c>
      <c r="B225" s="33" t="s">
        <v>10</v>
      </c>
      <c r="C225" s="34" t="s">
        <v>32</v>
      </c>
      <c r="D225" s="35">
        <f>B224/SQRT(6)</f>
        <v>0.2376972865</v>
      </c>
      <c r="E225" s="30"/>
      <c r="F225" s="30"/>
      <c r="G225" s="30"/>
      <c r="H225" s="23"/>
      <c r="I225" s="23"/>
      <c r="J225" s="23"/>
      <c r="K225" s="23"/>
    </row>
    <row r="226" ht="15.75" customHeight="1">
      <c r="A226" s="32" t="s">
        <v>33</v>
      </c>
      <c r="B226" s="36">
        <f>SQRT(D225^2 + D226^2 + D227^2)
</f>
        <v>0.6074537019</v>
      </c>
      <c r="C226" s="34" t="s">
        <v>34</v>
      </c>
      <c r="D226" s="34">
        <v>0.25</v>
      </c>
    </row>
    <row r="227" ht="15.75" customHeight="1">
      <c r="A227" s="32" t="s">
        <v>35</v>
      </c>
      <c r="B227" s="36">
        <f>B226*2</f>
        <v>1.214907404</v>
      </c>
      <c r="C227" s="34" t="s">
        <v>36</v>
      </c>
      <c r="D227" s="34">
        <v>0.5</v>
      </c>
    </row>
    <row r="228" ht="15.75" customHeight="1"/>
    <row r="229" ht="15.75" customHeight="1">
      <c r="A229" s="1" t="s">
        <v>0</v>
      </c>
      <c r="B229" s="2"/>
      <c r="C229" s="2"/>
      <c r="D229" s="2"/>
      <c r="E229" s="2"/>
      <c r="F229" s="2"/>
      <c r="G229" s="2"/>
      <c r="H229" s="2"/>
      <c r="I229" s="2"/>
      <c r="J229" s="2"/>
      <c r="K229" s="3"/>
    </row>
    <row r="230" ht="15.75" customHeight="1">
      <c r="A230" s="4" t="s">
        <v>1</v>
      </c>
      <c r="B230" s="3"/>
      <c r="C230" s="5" t="s">
        <v>2</v>
      </c>
      <c r="D230" s="2"/>
      <c r="E230" s="2"/>
      <c r="F230" s="2"/>
      <c r="G230" s="2"/>
      <c r="H230" s="2"/>
      <c r="I230" s="2"/>
      <c r="J230" s="2"/>
      <c r="K230" s="3"/>
    </row>
    <row r="231" ht="15.75" customHeight="1">
      <c r="A231" s="4" t="s">
        <v>5</v>
      </c>
      <c r="B231" s="3"/>
      <c r="C231" s="5" t="s">
        <v>6</v>
      </c>
      <c r="D231" s="2"/>
      <c r="E231" s="2"/>
      <c r="F231" s="2"/>
      <c r="G231" s="2"/>
      <c r="H231" s="2"/>
      <c r="I231" s="2"/>
      <c r="J231" s="2"/>
      <c r="K231" s="3"/>
    </row>
    <row r="232" ht="15.75" customHeight="1">
      <c r="A232" s="4" t="s">
        <v>7</v>
      </c>
      <c r="B232" s="3"/>
      <c r="C232" s="5" t="s">
        <v>37</v>
      </c>
      <c r="D232" s="2"/>
      <c r="E232" s="2"/>
      <c r="F232" s="2"/>
      <c r="G232" s="2"/>
      <c r="H232" s="2"/>
      <c r="I232" s="2"/>
      <c r="J232" s="2"/>
      <c r="K232" s="3"/>
    </row>
    <row r="233" ht="15.75" customHeight="1">
      <c r="A233" s="4" t="s">
        <v>11</v>
      </c>
      <c r="B233" s="3"/>
      <c r="C233" s="5">
        <v>7289584.0</v>
      </c>
      <c r="D233" s="2"/>
      <c r="E233" s="2"/>
      <c r="F233" s="2"/>
      <c r="G233" s="2"/>
      <c r="H233" s="2"/>
      <c r="I233" s="2"/>
      <c r="J233" s="2"/>
      <c r="K233" s="3"/>
    </row>
    <row r="234" ht="15.75" customHeight="1">
      <c r="A234" s="4" t="s">
        <v>12</v>
      </c>
      <c r="B234" s="2"/>
      <c r="C234" s="2"/>
      <c r="D234" s="2"/>
      <c r="E234" s="3"/>
      <c r="F234" s="10" t="s">
        <v>13</v>
      </c>
      <c r="G234" s="3"/>
      <c r="H234" s="11" t="s">
        <v>67</v>
      </c>
      <c r="I234" s="2"/>
      <c r="J234" s="2"/>
      <c r="K234" s="3"/>
    </row>
    <row r="235" ht="15.75" customHeight="1">
      <c r="A235" s="4" t="s">
        <v>15</v>
      </c>
      <c r="B235" s="3"/>
      <c r="C235" s="12" t="s">
        <v>68</v>
      </c>
      <c r="D235" s="2"/>
      <c r="E235" s="3"/>
      <c r="F235" s="10" t="s">
        <v>17</v>
      </c>
      <c r="G235" s="3"/>
      <c r="H235" s="12" t="s">
        <v>50</v>
      </c>
      <c r="I235" s="2"/>
      <c r="J235" s="2"/>
      <c r="K235" s="3"/>
    </row>
    <row r="236" ht="15.75" customHeight="1">
      <c r="A236" s="13" t="s">
        <v>18</v>
      </c>
      <c r="B236" s="14"/>
      <c r="C236" s="15" t="s">
        <v>69</v>
      </c>
      <c r="D236" s="16"/>
      <c r="E236" s="17"/>
      <c r="F236" s="10" t="s">
        <v>20</v>
      </c>
      <c r="G236" s="3"/>
      <c r="H236" s="41" t="s">
        <v>65</v>
      </c>
      <c r="I236" s="2"/>
      <c r="J236" s="2"/>
      <c r="K236" s="3"/>
    </row>
    <row r="237" ht="15.75" customHeight="1">
      <c r="A237" s="13" t="s">
        <v>22</v>
      </c>
      <c r="B237" s="14"/>
      <c r="C237" s="15"/>
      <c r="D237" s="16"/>
      <c r="E237" s="17"/>
      <c r="F237" s="10" t="s">
        <v>23</v>
      </c>
      <c r="G237" s="3"/>
      <c r="H237" s="41" t="s">
        <v>66</v>
      </c>
      <c r="I237" s="2"/>
      <c r="J237" s="2"/>
      <c r="K237" s="3"/>
    </row>
    <row r="238" ht="15.75" customHeight="1">
      <c r="A238" s="19" t="s">
        <v>25</v>
      </c>
      <c r="B238" s="20">
        <v>40.0</v>
      </c>
      <c r="C238" s="20">
        <v>80.0</v>
      </c>
      <c r="D238" s="21">
        <v>120.0</v>
      </c>
      <c r="E238" s="20">
        <v>160.0</v>
      </c>
      <c r="F238" s="22">
        <v>200.0</v>
      </c>
      <c r="G238" s="22">
        <v>240.0</v>
      </c>
      <c r="H238" s="23"/>
      <c r="I238" s="23"/>
      <c r="J238" s="23"/>
      <c r="K238" s="23"/>
    </row>
    <row r="239" ht="15.75" customHeight="1">
      <c r="A239" s="24" t="s">
        <v>26</v>
      </c>
      <c r="B239" s="22">
        <v>40.3</v>
      </c>
      <c r="C239" s="22">
        <v>80.5</v>
      </c>
      <c r="D239" s="25">
        <v>120.8</v>
      </c>
      <c r="E239" s="22">
        <v>160.8</v>
      </c>
      <c r="F239" s="22">
        <v>201.0</v>
      </c>
      <c r="G239" s="22">
        <v>241.1</v>
      </c>
      <c r="H239" s="23"/>
      <c r="I239" s="23"/>
      <c r="J239" s="23"/>
      <c r="K239" s="23"/>
    </row>
    <row r="240" ht="15.75" customHeight="1">
      <c r="A240" s="24" t="s">
        <v>27</v>
      </c>
      <c r="B240" s="22">
        <v>40.0</v>
      </c>
      <c r="C240" s="22">
        <v>80.4</v>
      </c>
      <c r="D240" s="25">
        <v>120.9</v>
      </c>
      <c r="E240" s="22">
        <v>160.7</v>
      </c>
      <c r="F240" s="22">
        <v>201.1</v>
      </c>
      <c r="G240" s="22">
        <v>241.1</v>
      </c>
      <c r="H240" s="23"/>
      <c r="I240" s="23"/>
      <c r="J240" s="23"/>
      <c r="K240" s="23"/>
    </row>
    <row r="241" ht="15.75" customHeight="1">
      <c r="A241" s="28" t="s">
        <v>28</v>
      </c>
      <c r="B241" s="37">
        <f t="shared" ref="B241:G241" si="13">AVERAGE(B239:B240)-B238</f>
        <v>0.15</v>
      </c>
      <c r="C241" s="37">
        <f t="shared" si="13"/>
        <v>0.45</v>
      </c>
      <c r="D241" s="37">
        <f t="shared" si="13"/>
        <v>0.85</v>
      </c>
      <c r="E241" s="37">
        <f t="shared" si="13"/>
        <v>0.75</v>
      </c>
      <c r="F241" s="37">
        <f t="shared" si="13"/>
        <v>1.05</v>
      </c>
      <c r="G241" s="37">
        <f t="shared" si="13"/>
        <v>1.1</v>
      </c>
      <c r="H241" s="23"/>
      <c r="I241" s="23"/>
      <c r="J241" s="23"/>
      <c r="K241" s="23"/>
    </row>
    <row r="242" ht="15.75" customHeight="1">
      <c r="A242" s="28" t="s">
        <v>29</v>
      </c>
      <c r="B242" s="37">
        <f>AVERAGE(B241:G241)</f>
        <v>0.725</v>
      </c>
      <c r="C242" s="37"/>
      <c r="D242" s="37"/>
      <c r="E242" s="37"/>
      <c r="F242" s="37"/>
      <c r="G242" s="37"/>
      <c r="H242" s="23"/>
      <c r="I242" s="23"/>
      <c r="J242" s="23"/>
      <c r="K242" s="23"/>
    </row>
    <row r="243" ht="15.75" customHeight="1">
      <c r="A243" s="28" t="s">
        <v>30</v>
      </c>
      <c r="B243" s="38">
        <f>_xlfn.STDEV.S(B241:G241)</f>
        <v>0.365718471</v>
      </c>
      <c r="C243" s="37"/>
      <c r="D243" s="37"/>
      <c r="E243" s="37"/>
      <c r="F243" s="37"/>
      <c r="G243" s="37"/>
      <c r="H243" s="23"/>
      <c r="I243" s="23"/>
      <c r="J243" s="23"/>
      <c r="K243" s="23"/>
    </row>
    <row r="244" ht="15.75" customHeight="1">
      <c r="A244" s="32" t="s">
        <v>31</v>
      </c>
      <c r="B244" s="33" t="s">
        <v>10</v>
      </c>
      <c r="C244" s="34" t="s">
        <v>32</v>
      </c>
      <c r="D244" s="35">
        <f>B243/SQRT(6)</f>
        <v>0.1493039406</v>
      </c>
    </row>
    <row r="245" ht="15.75" customHeight="1">
      <c r="A245" s="32" t="s">
        <v>33</v>
      </c>
      <c r="B245" s="36">
        <f>SQRT(D244^2 + D245^2 + D246^2)
</f>
        <v>0.5786118446</v>
      </c>
      <c r="C245" s="34" t="s">
        <v>34</v>
      </c>
      <c r="D245" s="34">
        <v>0.25</v>
      </c>
    </row>
    <row r="246" ht="15.75" customHeight="1">
      <c r="A246" s="32" t="s">
        <v>35</v>
      </c>
      <c r="B246" s="36">
        <f>B245*2</f>
        <v>1.157223689</v>
      </c>
      <c r="C246" s="34" t="s">
        <v>36</v>
      </c>
      <c r="D246" s="34">
        <v>0.5</v>
      </c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2">
    <mergeCell ref="A1:K1"/>
    <mergeCell ref="A2:B2"/>
    <mergeCell ref="C2:K2"/>
    <mergeCell ref="A3:B3"/>
    <mergeCell ref="C3:K3"/>
    <mergeCell ref="A4:B4"/>
    <mergeCell ref="C4:K4"/>
    <mergeCell ref="F7:G7"/>
    <mergeCell ref="H7:K7"/>
    <mergeCell ref="A5:B5"/>
    <mergeCell ref="C5:K5"/>
    <mergeCell ref="A6:E6"/>
    <mergeCell ref="F6:G6"/>
    <mergeCell ref="H6:K6"/>
    <mergeCell ref="A7:B7"/>
    <mergeCell ref="C7:E7"/>
    <mergeCell ref="A8:B8"/>
    <mergeCell ref="C8:E8"/>
    <mergeCell ref="F8:G8"/>
    <mergeCell ref="H8:K8"/>
    <mergeCell ref="A9:B9"/>
    <mergeCell ref="C9:E9"/>
    <mergeCell ref="F9:G9"/>
    <mergeCell ref="A23:B23"/>
    <mergeCell ref="A24:B24"/>
    <mergeCell ref="A26:B26"/>
    <mergeCell ref="A27:B27"/>
    <mergeCell ref="A28:B28"/>
    <mergeCell ref="H9:K9"/>
    <mergeCell ref="A20:K20"/>
    <mergeCell ref="A21:B21"/>
    <mergeCell ref="C21:K21"/>
    <mergeCell ref="A22:B22"/>
    <mergeCell ref="C22:K22"/>
    <mergeCell ref="C23:K23"/>
    <mergeCell ref="C24:K24"/>
    <mergeCell ref="A25:E25"/>
    <mergeCell ref="F25:G25"/>
    <mergeCell ref="H25:K25"/>
    <mergeCell ref="C26:E26"/>
    <mergeCell ref="F26:G26"/>
    <mergeCell ref="H26:K26"/>
    <mergeCell ref="F64:G64"/>
    <mergeCell ref="H64:K64"/>
    <mergeCell ref="A62:B62"/>
    <mergeCell ref="C62:K62"/>
    <mergeCell ref="A63:E63"/>
    <mergeCell ref="F63:G63"/>
    <mergeCell ref="H63:K63"/>
    <mergeCell ref="A64:B64"/>
    <mergeCell ref="C64:E64"/>
    <mergeCell ref="A65:B65"/>
    <mergeCell ref="C65:E65"/>
    <mergeCell ref="F65:G65"/>
    <mergeCell ref="H65:K65"/>
    <mergeCell ref="A66:B66"/>
    <mergeCell ref="C66:E66"/>
    <mergeCell ref="F66:G66"/>
    <mergeCell ref="H66:K66"/>
    <mergeCell ref="A77:K77"/>
    <mergeCell ref="A78:B78"/>
    <mergeCell ref="C78:K78"/>
    <mergeCell ref="A79:B79"/>
    <mergeCell ref="C79:K79"/>
    <mergeCell ref="C80:K80"/>
    <mergeCell ref="A80:B80"/>
    <mergeCell ref="A81:B81"/>
    <mergeCell ref="C81:K81"/>
    <mergeCell ref="A82:E82"/>
    <mergeCell ref="F82:G82"/>
    <mergeCell ref="H82:K82"/>
    <mergeCell ref="A83:B83"/>
    <mergeCell ref="H83:K83"/>
    <mergeCell ref="C83:E83"/>
    <mergeCell ref="F83:G83"/>
    <mergeCell ref="A84:B84"/>
    <mergeCell ref="C84:E84"/>
    <mergeCell ref="F84:G84"/>
    <mergeCell ref="H84:K84"/>
    <mergeCell ref="A85:B85"/>
    <mergeCell ref="H85:K85"/>
    <mergeCell ref="A102:B102"/>
    <mergeCell ref="C102:E102"/>
    <mergeCell ref="F102:G102"/>
    <mergeCell ref="H102:K102"/>
    <mergeCell ref="C103:E103"/>
    <mergeCell ref="F103:G103"/>
    <mergeCell ref="H103:K103"/>
    <mergeCell ref="A103:B103"/>
    <mergeCell ref="A104:B104"/>
    <mergeCell ref="C104:E104"/>
    <mergeCell ref="F104:G104"/>
    <mergeCell ref="H104:K104"/>
    <mergeCell ref="A115:K115"/>
    <mergeCell ref="C116:K116"/>
    <mergeCell ref="A116:B116"/>
    <mergeCell ref="A117:B117"/>
    <mergeCell ref="C117:K117"/>
    <mergeCell ref="A118:B118"/>
    <mergeCell ref="C118:K118"/>
    <mergeCell ref="A119:B119"/>
    <mergeCell ref="C119:K119"/>
    <mergeCell ref="A120:E120"/>
    <mergeCell ref="F120:G120"/>
    <mergeCell ref="H120:K120"/>
    <mergeCell ref="A121:B121"/>
    <mergeCell ref="C121:E121"/>
    <mergeCell ref="F121:G121"/>
    <mergeCell ref="H121:K121"/>
    <mergeCell ref="A122:B122"/>
    <mergeCell ref="C122:E122"/>
    <mergeCell ref="F122:G122"/>
    <mergeCell ref="H122:K122"/>
    <mergeCell ref="A123:B123"/>
    <mergeCell ref="C123:E123"/>
    <mergeCell ref="F123:G123"/>
    <mergeCell ref="H123:K123"/>
    <mergeCell ref="A134:K134"/>
    <mergeCell ref="A135:B135"/>
    <mergeCell ref="C135:K135"/>
    <mergeCell ref="A136:B136"/>
    <mergeCell ref="C136:K136"/>
    <mergeCell ref="C137:K137"/>
    <mergeCell ref="C199:E199"/>
    <mergeCell ref="F199:G199"/>
    <mergeCell ref="A210:K210"/>
    <mergeCell ref="A211:B211"/>
    <mergeCell ref="C211:K211"/>
    <mergeCell ref="A212:B212"/>
    <mergeCell ref="C212:K212"/>
    <mergeCell ref="A213:B213"/>
    <mergeCell ref="C213:K213"/>
    <mergeCell ref="A214:B214"/>
    <mergeCell ref="C214:K214"/>
    <mergeCell ref="A215:E215"/>
    <mergeCell ref="F215:G215"/>
    <mergeCell ref="H215:K215"/>
    <mergeCell ref="A216:B216"/>
    <mergeCell ref="C216:E216"/>
    <mergeCell ref="F216:G216"/>
    <mergeCell ref="H216:K216"/>
    <mergeCell ref="C217:E217"/>
    <mergeCell ref="F217:G217"/>
    <mergeCell ref="H217:K217"/>
    <mergeCell ref="A217:B217"/>
    <mergeCell ref="A218:B218"/>
    <mergeCell ref="C218:E218"/>
    <mergeCell ref="F218:G218"/>
    <mergeCell ref="H218:K218"/>
    <mergeCell ref="A229:K229"/>
    <mergeCell ref="C230:K230"/>
    <mergeCell ref="A230:B230"/>
    <mergeCell ref="A231:B231"/>
    <mergeCell ref="C231:K231"/>
    <mergeCell ref="A232:B232"/>
    <mergeCell ref="C232:K232"/>
    <mergeCell ref="A233:B233"/>
    <mergeCell ref="C233:K233"/>
    <mergeCell ref="A234:E234"/>
    <mergeCell ref="F234:G234"/>
    <mergeCell ref="H234:K234"/>
    <mergeCell ref="A235:B235"/>
    <mergeCell ref="C235:E235"/>
    <mergeCell ref="F235:G235"/>
    <mergeCell ref="H235:K235"/>
    <mergeCell ref="C27:E27"/>
    <mergeCell ref="F27:G27"/>
    <mergeCell ref="H27:K27"/>
    <mergeCell ref="C28:E28"/>
    <mergeCell ref="F28:G28"/>
    <mergeCell ref="H28:K28"/>
    <mergeCell ref="A39:K39"/>
    <mergeCell ref="A40:B40"/>
    <mergeCell ref="C40:K40"/>
    <mergeCell ref="A41:B41"/>
    <mergeCell ref="C41:K41"/>
    <mergeCell ref="A42:B42"/>
    <mergeCell ref="C42:K42"/>
    <mergeCell ref="C43:K43"/>
    <mergeCell ref="A43:B43"/>
    <mergeCell ref="A44:E44"/>
    <mergeCell ref="F44:G44"/>
    <mergeCell ref="H44:K44"/>
    <mergeCell ref="C45:E45"/>
    <mergeCell ref="F45:G45"/>
    <mergeCell ref="H45:K45"/>
    <mergeCell ref="F47:G47"/>
    <mergeCell ref="H47:K47"/>
    <mergeCell ref="A45:B45"/>
    <mergeCell ref="A46:B46"/>
    <mergeCell ref="C46:E46"/>
    <mergeCell ref="F46:G46"/>
    <mergeCell ref="H46:K46"/>
    <mergeCell ref="A47:B47"/>
    <mergeCell ref="C47:E47"/>
    <mergeCell ref="A58:K58"/>
    <mergeCell ref="A59:B59"/>
    <mergeCell ref="C59:K59"/>
    <mergeCell ref="A60:B60"/>
    <mergeCell ref="C60:K60"/>
    <mergeCell ref="A61:B61"/>
    <mergeCell ref="C61:K61"/>
    <mergeCell ref="A236:B236"/>
    <mergeCell ref="C236:E236"/>
    <mergeCell ref="F236:G236"/>
    <mergeCell ref="H236:K236"/>
    <mergeCell ref="A237:B237"/>
    <mergeCell ref="C237:E237"/>
    <mergeCell ref="F237:G237"/>
    <mergeCell ref="H237:K237"/>
    <mergeCell ref="C85:E85"/>
    <mergeCell ref="F85:G85"/>
    <mergeCell ref="A96:K96"/>
    <mergeCell ref="A97:B97"/>
    <mergeCell ref="C97:K97"/>
    <mergeCell ref="A98:B98"/>
    <mergeCell ref="C98:K98"/>
    <mergeCell ref="A99:B99"/>
    <mergeCell ref="C99:K99"/>
    <mergeCell ref="A100:B100"/>
    <mergeCell ref="C100:K100"/>
    <mergeCell ref="A101:E101"/>
    <mergeCell ref="F101:G101"/>
    <mergeCell ref="H101:K101"/>
    <mergeCell ref="A137:B137"/>
    <mergeCell ref="A138:B138"/>
    <mergeCell ref="C138:K138"/>
    <mergeCell ref="A139:E139"/>
    <mergeCell ref="F139:G139"/>
    <mergeCell ref="H139:K139"/>
    <mergeCell ref="A140:B140"/>
    <mergeCell ref="H140:K140"/>
    <mergeCell ref="C140:E140"/>
    <mergeCell ref="F140:G140"/>
    <mergeCell ref="A141:B141"/>
    <mergeCell ref="C141:E141"/>
    <mergeCell ref="F141:G141"/>
    <mergeCell ref="H141:K141"/>
    <mergeCell ref="A142:B142"/>
    <mergeCell ref="H142:K142"/>
    <mergeCell ref="C142:E142"/>
    <mergeCell ref="F142:G142"/>
    <mergeCell ref="A153:K153"/>
    <mergeCell ref="A154:B154"/>
    <mergeCell ref="C154:K154"/>
    <mergeCell ref="A155:B155"/>
    <mergeCell ref="C155:K155"/>
    <mergeCell ref="A156:B156"/>
    <mergeCell ref="C156:K156"/>
    <mergeCell ref="A157:B157"/>
    <mergeCell ref="C157:K157"/>
    <mergeCell ref="A158:E158"/>
    <mergeCell ref="F158:G158"/>
    <mergeCell ref="H158:K158"/>
    <mergeCell ref="A159:B159"/>
    <mergeCell ref="C159:E159"/>
    <mergeCell ref="F159:G159"/>
    <mergeCell ref="H159:K159"/>
    <mergeCell ref="C160:E160"/>
    <mergeCell ref="F160:G160"/>
    <mergeCell ref="H160:K160"/>
    <mergeCell ref="A160:B160"/>
    <mergeCell ref="A161:B161"/>
    <mergeCell ref="C161:E161"/>
    <mergeCell ref="F161:G161"/>
    <mergeCell ref="H161:K161"/>
    <mergeCell ref="A172:K172"/>
    <mergeCell ref="C173:K173"/>
    <mergeCell ref="A173:B173"/>
    <mergeCell ref="A174:B174"/>
    <mergeCell ref="C174:K174"/>
    <mergeCell ref="A175:B175"/>
    <mergeCell ref="C175:K175"/>
    <mergeCell ref="A176:B176"/>
    <mergeCell ref="C176:K176"/>
    <mergeCell ref="A177:E177"/>
    <mergeCell ref="F177:G177"/>
    <mergeCell ref="H177:K177"/>
    <mergeCell ref="A178:B178"/>
    <mergeCell ref="C178:E178"/>
    <mergeCell ref="F178:G178"/>
    <mergeCell ref="H178:K178"/>
    <mergeCell ref="A179:B179"/>
    <mergeCell ref="C179:E179"/>
    <mergeCell ref="F179:G179"/>
    <mergeCell ref="H179:K179"/>
    <mergeCell ref="A180:B180"/>
    <mergeCell ref="C180:E180"/>
    <mergeCell ref="F180:G180"/>
    <mergeCell ref="H180:K180"/>
    <mergeCell ref="A191:K191"/>
    <mergeCell ref="A192:B192"/>
    <mergeCell ref="C192:K192"/>
    <mergeCell ref="A193:B193"/>
    <mergeCell ref="C193:K193"/>
    <mergeCell ref="C194:K194"/>
    <mergeCell ref="A194:B194"/>
    <mergeCell ref="A195:B195"/>
    <mergeCell ref="C195:K195"/>
    <mergeCell ref="A196:E196"/>
    <mergeCell ref="F196:G196"/>
    <mergeCell ref="H196:K196"/>
    <mergeCell ref="A197:B197"/>
    <mergeCell ref="H197:K197"/>
    <mergeCell ref="C197:E197"/>
    <mergeCell ref="F197:G197"/>
    <mergeCell ref="A198:B198"/>
    <mergeCell ref="C198:E198"/>
    <mergeCell ref="F198:G198"/>
    <mergeCell ref="H198:K198"/>
    <mergeCell ref="A199:B199"/>
    <mergeCell ref="H199:K199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6.0"/>
    <col customWidth="1" min="2" max="2" width="17.25"/>
    <col customWidth="1" min="3" max="6" width="12.63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5.75" customHeight="1">
      <c r="A2" s="4" t="s">
        <v>1</v>
      </c>
      <c r="B2" s="3"/>
      <c r="C2" s="5" t="s">
        <v>2</v>
      </c>
      <c r="D2" s="2"/>
      <c r="E2" s="2"/>
      <c r="F2" s="2"/>
      <c r="G2" s="2"/>
      <c r="H2" s="2"/>
      <c r="I2" s="2"/>
      <c r="J2" s="2"/>
      <c r="K2" s="3"/>
      <c r="L2" s="6" t="s">
        <v>3</v>
      </c>
      <c r="M2" s="7" t="s">
        <v>4</v>
      </c>
    </row>
    <row r="3" ht="15.75" customHeight="1">
      <c r="A3" s="4" t="s">
        <v>5</v>
      </c>
      <c r="B3" s="3"/>
      <c r="C3" s="5" t="s">
        <v>6</v>
      </c>
      <c r="D3" s="2"/>
      <c r="E3" s="2"/>
      <c r="F3" s="2"/>
      <c r="G3" s="2"/>
      <c r="H3" s="2"/>
      <c r="I3" s="2"/>
      <c r="J3" s="2"/>
      <c r="K3" s="3"/>
    </row>
    <row r="4" ht="15.75" customHeight="1">
      <c r="A4" s="4" t="s">
        <v>7</v>
      </c>
      <c r="B4" s="3"/>
      <c r="C4" s="5" t="s">
        <v>8</v>
      </c>
      <c r="D4" s="2"/>
      <c r="E4" s="2"/>
      <c r="F4" s="2"/>
      <c r="G4" s="2"/>
      <c r="H4" s="2"/>
      <c r="I4" s="2"/>
      <c r="J4" s="2"/>
      <c r="K4" s="3"/>
      <c r="L4" s="8" t="s">
        <v>9</v>
      </c>
      <c r="M4" s="9" t="s">
        <v>70</v>
      </c>
    </row>
    <row r="5" ht="15.75" customHeight="1">
      <c r="A5" s="4" t="s">
        <v>11</v>
      </c>
      <c r="B5" s="3"/>
      <c r="C5" s="5">
        <v>7289584.0</v>
      </c>
      <c r="D5" s="2"/>
      <c r="E5" s="2"/>
      <c r="F5" s="2"/>
      <c r="G5" s="2"/>
      <c r="H5" s="2"/>
      <c r="I5" s="2"/>
      <c r="J5" s="2"/>
      <c r="K5" s="3"/>
    </row>
    <row r="6" ht="15.75" customHeight="1">
      <c r="A6" s="4" t="s">
        <v>71</v>
      </c>
      <c r="B6" s="2"/>
      <c r="C6" s="2"/>
      <c r="D6" s="2"/>
      <c r="E6" s="3"/>
      <c r="F6" s="10" t="s">
        <v>13</v>
      </c>
      <c r="G6" s="3"/>
      <c r="H6" s="11" t="s">
        <v>72</v>
      </c>
      <c r="I6" s="2"/>
      <c r="J6" s="2"/>
      <c r="K6" s="3"/>
    </row>
    <row r="7" ht="15.75" customHeight="1">
      <c r="A7" s="4" t="s">
        <v>15</v>
      </c>
      <c r="B7" s="3"/>
      <c r="C7" s="12" t="s">
        <v>73</v>
      </c>
      <c r="D7" s="2"/>
      <c r="E7" s="3"/>
      <c r="F7" s="10" t="s">
        <v>17</v>
      </c>
      <c r="G7" s="3"/>
      <c r="H7" s="12" t="s">
        <v>74</v>
      </c>
      <c r="I7" s="2"/>
      <c r="J7" s="2"/>
      <c r="K7" s="3"/>
    </row>
    <row r="8" ht="15.75" customHeight="1">
      <c r="A8" s="13" t="s">
        <v>18</v>
      </c>
      <c r="B8" s="14"/>
      <c r="C8" s="15" t="s">
        <v>75</v>
      </c>
      <c r="D8" s="16"/>
      <c r="E8" s="17"/>
      <c r="F8" s="10" t="s">
        <v>20</v>
      </c>
      <c r="G8" s="3"/>
      <c r="H8" s="12" t="s">
        <v>41</v>
      </c>
      <c r="I8" s="2"/>
      <c r="J8" s="2"/>
      <c r="K8" s="3"/>
    </row>
    <row r="9" ht="15.75" customHeight="1">
      <c r="A9" s="13" t="s">
        <v>22</v>
      </c>
      <c r="B9" s="14"/>
      <c r="C9" s="15"/>
      <c r="D9" s="16"/>
      <c r="E9" s="17"/>
      <c r="F9" s="10" t="s">
        <v>23</v>
      </c>
      <c r="G9" s="3"/>
      <c r="H9" s="12" t="s">
        <v>76</v>
      </c>
      <c r="I9" s="2"/>
      <c r="J9" s="2"/>
      <c r="K9" s="3"/>
    </row>
    <row r="10" ht="15.75" customHeight="1">
      <c r="A10" s="19" t="s">
        <v>77</v>
      </c>
      <c r="B10" s="20">
        <v>10.0</v>
      </c>
      <c r="C10" s="20">
        <v>15.0</v>
      </c>
      <c r="D10" s="42">
        <v>20.0</v>
      </c>
      <c r="E10" s="20">
        <v>25.0</v>
      </c>
      <c r="F10" s="22">
        <v>30.0</v>
      </c>
      <c r="G10" s="22">
        <v>35.0</v>
      </c>
      <c r="H10" s="43">
        <v>80.0</v>
      </c>
      <c r="I10" s="43">
        <v>90.0</v>
      </c>
      <c r="J10" s="44" t="s">
        <v>78</v>
      </c>
      <c r="K10" s="44" t="s">
        <v>79</v>
      </c>
    </row>
    <row r="11" ht="15.75" customHeight="1">
      <c r="A11" s="24" t="s">
        <v>26</v>
      </c>
      <c r="B11" s="45">
        <v>10.0</v>
      </c>
      <c r="C11" s="45">
        <v>14.9</v>
      </c>
      <c r="D11" s="45">
        <v>19.7</v>
      </c>
      <c r="E11" s="45">
        <v>24.5</v>
      </c>
      <c r="F11" s="45">
        <v>29.0</v>
      </c>
      <c r="G11" s="45">
        <v>34.5</v>
      </c>
      <c r="H11" s="46">
        <v>80.5</v>
      </c>
      <c r="I11" s="46">
        <v>90.5</v>
      </c>
      <c r="J11" s="47">
        <v>1.0</v>
      </c>
      <c r="K11" s="48">
        <v>20.0</v>
      </c>
    </row>
    <row r="12" ht="15.75" customHeight="1">
      <c r="A12" s="24" t="s">
        <v>27</v>
      </c>
      <c r="B12" s="45">
        <v>9.9</v>
      </c>
      <c r="C12" s="45">
        <v>14.5</v>
      </c>
      <c r="D12" s="45">
        <v>19.5</v>
      </c>
      <c r="E12" s="45">
        <v>24.5</v>
      </c>
      <c r="F12" s="45">
        <v>29.0</v>
      </c>
      <c r="G12" s="45">
        <v>34.5</v>
      </c>
      <c r="H12" s="46">
        <v>80.5</v>
      </c>
      <c r="I12" s="46">
        <v>90.5</v>
      </c>
      <c r="J12" s="47">
        <v>2.0</v>
      </c>
      <c r="K12" s="48">
        <v>19.5</v>
      </c>
    </row>
    <row r="13" ht="15.75" customHeight="1">
      <c r="A13" s="28" t="s">
        <v>28</v>
      </c>
      <c r="B13" s="37">
        <f t="shared" ref="B13:I13" si="1">AVERAGE(B11:B12)-B10</f>
        <v>-0.05</v>
      </c>
      <c r="C13" s="37">
        <f t="shared" si="1"/>
        <v>-0.3</v>
      </c>
      <c r="D13" s="37">
        <f t="shared" si="1"/>
        <v>-0.4</v>
      </c>
      <c r="E13" s="37">
        <f t="shared" si="1"/>
        <v>-0.5</v>
      </c>
      <c r="F13" s="37">
        <f t="shared" si="1"/>
        <v>-1</v>
      </c>
      <c r="G13" s="37">
        <f t="shared" si="1"/>
        <v>-0.5</v>
      </c>
      <c r="H13" s="37">
        <f t="shared" si="1"/>
        <v>0.5</v>
      </c>
      <c r="I13" s="37">
        <f t="shared" si="1"/>
        <v>0.5</v>
      </c>
      <c r="J13" s="47">
        <v>3.0</v>
      </c>
      <c r="K13" s="49">
        <v>19.0</v>
      </c>
    </row>
    <row r="14" ht="15.75" customHeight="1">
      <c r="A14" s="28" t="s">
        <v>29</v>
      </c>
      <c r="B14" s="37">
        <f>AVERAGE(B13:I13)</f>
        <v>-0.21875</v>
      </c>
      <c r="C14" s="23"/>
      <c r="D14" s="23"/>
      <c r="E14" s="23"/>
      <c r="F14" s="23"/>
      <c r="G14" s="23"/>
      <c r="H14" s="50"/>
      <c r="I14" s="50"/>
      <c r="J14" s="47">
        <v>4.0</v>
      </c>
      <c r="K14" s="48">
        <v>19.0</v>
      </c>
      <c r="L14" s="51"/>
      <c r="M14" s="51"/>
      <c r="N14" s="50"/>
      <c r="O14" s="50"/>
      <c r="P14" s="50"/>
    </row>
    <row r="15" ht="15.75" customHeight="1">
      <c r="A15" s="28" t="s">
        <v>30</v>
      </c>
      <c r="B15" s="52">
        <f>_xlfn.STDEV.S(B13:I13)</f>
        <v>0.5168154548</v>
      </c>
      <c r="C15" s="23"/>
      <c r="D15" s="23"/>
      <c r="E15" s="23"/>
      <c r="F15" s="23"/>
      <c r="G15" s="23"/>
      <c r="H15" s="23"/>
      <c r="I15" s="23"/>
      <c r="J15" s="48">
        <v>5.0</v>
      </c>
      <c r="K15" s="48">
        <v>20.0</v>
      </c>
      <c r="L15" s="53"/>
      <c r="M15" s="54"/>
      <c r="N15" s="55"/>
      <c r="O15" s="51"/>
      <c r="P15" s="56"/>
    </row>
    <row r="16" ht="15.75" customHeight="1">
      <c r="A16" s="57" t="s">
        <v>31</v>
      </c>
      <c r="B16" s="33" t="s">
        <v>70</v>
      </c>
      <c r="C16" s="34" t="s">
        <v>32</v>
      </c>
      <c r="D16" s="35">
        <f>B15/SQRT(6)</f>
        <v>0.2109890259</v>
      </c>
      <c r="E16" s="23"/>
      <c r="F16" s="23"/>
      <c r="G16" s="23"/>
      <c r="H16" s="23"/>
      <c r="I16" s="23"/>
      <c r="J16" s="23"/>
      <c r="K16" s="23"/>
      <c r="L16" s="51"/>
      <c r="M16" s="51"/>
      <c r="N16" s="50"/>
      <c r="O16" s="50"/>
      <c r="P16" s="50"/>
    </row>
    <row r="17" ht="15.75" customHeight="1">
      <c r="A17" s="58" t="s">
        <v>33</v>
      </c>
      <c r="B17" s="36">
        <f>SQRT(D16^2 + D17^2 + D18^2)
</f>
        <v>0.5975084678</v>
      </c>
      <c r="C17" s="34" t="s">
        <v>34</v>
      </c>
      <c r="D17" s="34">
        <v>0.25</v>
      </c>
      <c r="H17" s="23"/>
      <c r="L17" s="51"/>
      <c r="M17" s="54"/>
      <c r="N17" s="50"/>
      <c r="O17" s="50"/>
      <c r="P17" s="50"/>
    </row>
    <row r="18" ht="15.75" customHeight="1">
      <c r="A18" s="58" t="s">
        <v>35</v>
      </c>
      <c r="B18" s="36">
        <f>B17*2</f>
        <v>1.195016936</v>
      </c>
      <c r="C18" s="34" t="s">
        <v>36</v>
      </c>
      <c r="D18" s="34">
        <v>0.5</v>
      </c>
      <c r="L18" s="50"/>
      <c r="M18" s="50"/>
      <c r="N18" s="50"/>
      <c r="O18" s="50"/>
      <c r="P18" s="50"/>
    </row>
    <row r="19" ht="15.75" customHeight="1"/>
    <row r="20" ht="15.75" customHeight="1">
      <c r="A20" s="1" t="s">
        <v>0</v>
      </c>
      <c r="B20" s="2"/>
      <c r="C20" s="2"/>
      <c r="D20" s="2"/>
      <c r="E20" s="2"/>
      <c r="F20" s="2"/>
      <c r="G20" s="2"/>
      <c r="H20" s="2"/>
      <c r="I20" s="2"/>
      <c r="J20" s="2"/>
      <c r="K20" s="3"/>
    </row>
    <row r="21" ht="15.75" customHeight="1">
      <c r="A21" s="4" t="s">
        <v>1</v>
      </c>
      <c r="B21" s="3"/>
      <c r="C21" s="5" t="s">
        <v>2</v>
      </c>
      <c r="D21" s="2"/>
      <c r="E21" s="2"/>
      <c r="F21" s="2"/>
      <c r="G21" s="2"/>
      <c r="H21" s="2"/>
      <c r="I21" s="2"/>
      <c r="J21" s="2"/>
      <c r="K21" s="3"/>
    </row>
    <row r="22" ht="15.75" customHeight="1">
      <c r="A22" s="4" t="s">
        <v>5</v>
      </c>
      <c r="B22" s="3"/>
      <c r="C22" s="5" t="s">
        <v>6</v>
      </c>
      <c r="D22" s="2"/>
      <c r="E22" s="2"/>
      <c r="F22" s="2"/>
      <c r="G22" s="2"/>
      <c r="H22" s="2"/>
      <c r="I22" s="2"/>
      <c r="J22" s="2"/>
      <c r="K22" s="3"/>
    </row>
    <row r="23" ht="15.75" customHeight="1">
      <c r="A23" s="4" t="s">
        <v>7</v>
      </c>
      <c r="B23" s="3"/>
      <c r="C23" s="5" t="s">
        <v>37</v>
      </c>
      <c r="D23" s="2"/>
      <c r="E23" s="2"/>
      <c r="F23" s="2"/>
      <c r="G23" s="2"/>
      <c r="H23" s="2"/>
      <c r="I23" s="2"/>
      <c r="J23" s="2"/>
      <c r="K23" s="3"/>
    </row>
    <row r="24" ht="15.75" customHeight="1">
      <c r="A24" s="4" t="s">
        <v>11</v>
      </c>
      <c r="B24" s="3"/>
      <c r="C24" s="5">
        <v>7289584.0</v>
      </c>
      <c r="D24" s="2"/>
      <c r="E24" s="2"/>
      <c r="F24" s="2"/>
      <c r="G24" s="2"/>
      <c r="H24" s="2"/>
      <c r="I24" s="2"/>
      <c r="J24" s="2"/>
      <c r="K24" s="3"/>
    </row>
    <row r="25" ht="15.75" customHeight="1">
      <c r="A25" s="4" t="s">
        <v>71</v>
      </c>
      <c r="B25" s="2"/>
      <c r="C25" s="2"/>
      <c r="D25" s="2"/>
      <c r="E25" s="3"/>
      <c r="F25" s="10" t="s">
        <v>13</v>
      </c>
      <c r="G25" s="3"/>
      <c r="H25" s="11" t="s">
        <v>80</v>
      </c>
      <c r="I25" s="2"/>
      <c r="J25" s="2"/>
      <c r="K25" s="3"/>
    </row>
    <row r="26" ht="15.75" customHeight="1">
      <c r="A26" s="4" t="s">
        <v>15</v>
      </c>
      <c r="B26" s="3"/>
      <c r="C26" s="12" t="s">
        <v>81</v>
      </c>
      <c r="D26" s="2"/>
      <c r="E26" s="3"/>
      <c r="F26" s="10" t="s">
        <v>17</v>
      </c>
      <c r="G26" s="3"/>
      <c r="H26" s="12" t="s">
        <v>82</v>
      </c>
      <c r="I26" s="2"/>
      <c r="J26" s="2"/>
      <c r="K26" s="3"/>
    </row>
    <row r="27" ht="15.75" customHeight="1">
      <c r="A27" s="13" t="s">
        <v>18</v>
      </c>
      <c r="B27" s="14"/>
      <c r="C27" s="15" t="s">
        <v>50</v>
      </c>
      <c r="D27" s="16"/>
      <c r="E27" s="17"/>
      <c r="F27" s="10" t="s">
        <v>20</v>
      </c>
      <c r="G27" s="3"/>
      <c r="H27" s="12" t="s">
        <v>41</v>
      </c>
      <c r="I27" s="2"/>
      <c r="J27" s="2"/>
      <c r="K27" s="3"/>
    </row>
    <row r="28" ht="15.75" customHeight="1">
      <c r="A28" s="13" t="s">
        <v>22</v>
      </c>
      <c r="B28" s="14"/>
      <c r="C28" s="15">
        <v>249.0</v>
      </c>
      <c r="D28" s="16"/>
      <c r="E28" s="17"/>
      <c r="F28" s="10" t="s">
        <v>23</v>
      </c>
      <c r="G28" s="3"/>
      <c r="H28" s="12" t="s">
        <v>39</v>
      </c>
      <c r="I28" s="2"/>
      <c r="J28" s="2"/>
      <c r="K28" s="3"/>
    </row>
    <row r="29" ht="15.75" customHeight="1">
      <c r="A29" s="19" t="s">
        <v>77</v>
      </c>
      <c r="B29" s="20">
        <v>10.0</v>
      </c>
      <c r="C29" s="20">
        <v>15.0</v>
      </c>
      <c r="D29" s="42">
        <v>20.0</v>
      </c>
      <c r="E29" s="20">
        <v>25.0</v>
      </c>
      <c r="F29" s="22">
        <v>30.0</v>
      </c>
      <c r="G29" s="22">
        <v>35.0</v>
      </c>
      <c r="H29" s="43">
        <v>80.0</v>
      </c>
      <c r="I29" s="43">
        <v>90.0</v>
      </c>
      <c r="J29" s="44" t="s">
        <v>78</v>
      </c>
      <c r="K29" s="44" t="s">
        <v>79</v>
      </c>
    </row>
    <row r="30" ht="15.75" customHeight="1">
      <c r="A30" s="24" t="s">
        <v>26</v>
      </c>
      <c r="B30" s="45">
        <v>9.0</v>
      </c>
      <c r="C30" s="45">
        <v>13.5</v>
      </c>
      <c r="D30" s="45">
        <v>18.5</v>
      </c>
      <c r="E30" s="45">
        <v>23.5</v>
      </c>
      <c r="F30" s="45">
        <v>28.0</v>
      </c>
      <c r="G30" s="45">
        <v>33.0</v>
      </c>
      <c r="H30" s="46">
        <v>78.0</v>
      </c>
      <c r="I30" s="46">
        <v>89.0</v>
      </c>
      <c r="J30" s="47">
        <v>1.0</v>
      </c>
      <c r="K30" s="48">
        <v>19.0</v>
      </c>
    </row>
    <row r="31" ht="15.75" customHeight="1">
      <c r="A31" s="24" t="s">
        <v>27</v>
      </c>
      <c r="B31" s="45">
        <v>8.5</v>
      </c>
      <c r="C31" s="45">
        <v>13.4</v>
      </c>
      <c r="D31" s="45">
        <v>18.5</v>
      </c>
      <c r="E31" s="45">
        <v>23.5</v>
      </c>
      <c r="F31" s="45">
        <v>28.4</v>
      </c>
      <c r="G31" s="45">
        <v>33.0</v>
      </c>
      <c r="H31" s="46">
        <v>78.0</v>
      </c>
      <c r="I31" s="46">
        <v>89.0</v>
      </c>
      <c r="J31" s="47">
        <v>2.0</v>
      </c>
      <c r="K31" s="48">
        <v>18.5</v>
      </c>
    </row>
    <row r="32" ht="15.75" customHeight="1">
      <c r="A32" s="28" t="s">
        <v>28</v>
      </c>
      <c r="B32" s="37">
        <f t="shared" ref="B32:I32" si="2">AVERAGE(B30:B31)-B29</f>
        <v>-1.25</v>
      </c>
      <c r="C32" s="37">
        <f t="shared" si="2"/>
        <v>-1.55</v>
      </c>
      <c r="D32" s="37">
        <f t="shared" si="2"/>
        <v>-1.5</v>
      </c>
      <c r="E32" s="37">
        <f t="shared" si="2"/>
        <v>-1.5</v>
      </c>
      <c r="F32" s="37">
        <f t="shared" si="2"/>
        <v>-1.8</v>
      </c>
      <c r="G32" s="37">
        <f t="shared" si="2"/>
        <v>-2</v>
      </c>
      <c r="H32" s="37">
        <f t="shared" si="2"/>
        <v>-2</v>
      </c>
      <c r="I32" s="37">
        <f t="shared" si="2"/>
        <v>-1</v>
      </c>
      <c r="J32" s="47">
        <v>3.0</v>
      </c>
      <c r="K32" s="49">
        <v>18.0</v>
      </c>
      <c r="L32" s="39"/>
      <c r="M32" s="39"/>
      <c r="N32" s="39"/>
      <c r="O32" s="39"/>
      <c r="P32" s="23"/>
    </row>
    <row r="33" ht="15.75" customHeight="1">
      <c r="A33" s="28" t="s">
        <v>29</v>
      </c>
      <c r="B33" s="37">
        <f>AVERAGE(B32:I32)</f>
        <v>-1.575</v>
      </c>
      <c r="C33" s="23"/>
      <c r="D33" s="23"/>
      <c r="E33" s="23"/>
      <c r="F33" s="23"/>
      <c r="G33" s="23"/>
      <c r="H33" s="50"/>
      <c r="I33" s="50"/>
      <c r="J33" s="47">
        <v>4.0</v>
      </c>
      <c r="K33" s="48">
        <v>19.0</v>
      </c>
      <c r="L33" s="54"/>
      <c r="M33" s="54"/>
      <c r="N33" s="50"/>
      <c r="O33" s="50"/>
      <c r="P33" s="56"/>
    </row>
    <row r="34" ht="15.75" customHeight="1">
      <c r="A34" s="28" t="s">
        <v>30</v>
      </c>
      <c r="B34" s="52">
        <f>_xlfn.STDEV.S(B32:I32)</f>
        <v>0.3505098328</v>
      </c>
      <c r="C34" s="23"/>
      <c r="D34" s="23"/>
      <c r="E34" s="23"/>
      <c r="F34" s="23"/>
      <c r="G34" s="23"/>
      <c r="H34" s="23"/>
      <c r="I34" s="23"/>
      <c r="J34" s="48">
        <v>5.0</v>
      </c>
      <c r="K34" s="48">
        <v>19.0</v>
      </c>
      <c r="L34" s="54"/>
      <c r="M34" s="54"/>
      <c r="N34" s="55"/>
      <c r="O34" s="51"/>
      <c r="P34" s="56"/>
    </row>
    <row r="35" ht="15.75" customHeight="1">
      <c r="A35" s="57" t="s">
        <v>31</v>
      </c>
      <c r="B35" s="33" t="s">
        <v>83</v>
      </c>
      <c r="C35" s="34" t="s">
        <v>32</v>
      </c>
      <c r="D35" s="35">
        <f>B34/SQRT(6)</f>
        <v>0.14309504</v>
      </c>
      <c r="E35" s="23"/>
      <c r="F35" s="23"/>
      <c r="G35" s="23"/>
      <c r="H35" s="23"/>
      <c r="I35" s="23"/>
      <c r="J35" s="23"/>
      <c r="K35" s="23"/>
      <c r="L35" s="51"/>
      <c r="M35" s="54"/>
      <c r="N35" s="50"/>
      <c r="O35" s="50"/>
      <c r="P35" s="50"/>
    </row>
    <row r="36" ht="15.75" customHeight="1">
      <c r="A36" s="57" t="s">
        <v>33</v>
      </c>
      <c r="B36" s="36">
        <f>SQRT(D35^2 + D36^2 + D37^2)
</f>
        <v>0.5770408915</v>
      </c>
      <c r="C36" s="34" t="s">
        <v>34</v>
      </c>
      <c r="D36" s="34">
        <v>0.25</v>
      </c>
      <c r="E36" s="23"/>
      <c r="F36" s="23"/>
      <c r="G36" s="23"/>
      <c r="H36" s="23"/>
      <c r="I36" s="23"/>
      <c r="J36" s="23"/>
      <c r="K36" s="23"/>
      <c r="L36" s="51"/>
      <c r="M36" s="54"/>
      <c r="N36" s="50"/>
      <c r="O36" s="50"/>
      <c r="P36" s="50"/>
    </row>
    <row r="37" ht="15.75" customHeight="1">
      <c r="A37" s="58" t="s">
        <v>35</v>
      </c>
      <c r="B37" s="36">
        <f>B36*2</f>
        <v>1.154081783</v>
      </c>
      <c r="C37" s="34" t="s">
        <v>36</v>
      </c>
      <c r="D37" s="34">
        <v>0.5</v>
      </c>
      <c r="H37" s="23"/>
      <c r="L37" s="51"/>
      <c r="M37" s="54"/>
      <c r="N37" s="50"/>
      <c r="O37" s="50"/>
      <c r="P37" s="50"/>
    </row>
    <row r="38" ht="15.75" customHeight="1">
      <c r="L38" s="50"/>
      <c r="M38" s="50"/>
      <c r="N38" s="50"/>
      <c r="O38" s="50"/>
      <c r="P38" s="50"/>
    </row>
    <row r="39" ht="15.75" customHeight="1">
      <c r="A39" s="1" t="s">
        <v>0</v>
      </c>
      <c r="B39" s="2"/>
      <c r="C39" s="2"/>
      <c r="D39" s="2"/>
      <c r="E39" s="2"/>
      <c r="F39" s="2"/>
      <c r="G39" s="2"/>
      <c r="H39" s="2"/>
      <c r="I39" s="2"/>
      <c r="J39" s="2"/>
      <c r="K39" s="3"/>
    </row>
    <row r="40" ht="15.75" customHeight="1">
      <c r="A40" s="4" t="s">
        <v>1</v>
      </c>
      <c r="B40" s="3"/>
      <c r="C40" s="5" t="s">
        <v>2</v>
      </c>
      <c r="D40" s="2"/>
      <c r="E40" s="2"/>
      <c r="F40" s="2"/>
      <c r="G40" s="2"/>
      <c r="H40" s="2"/>
      <c r="I40" s="2"/>
      <c r="J40" s="2"/>
      <c r="K40" s="3"/>
    </row>
    <row r="41" ht="15.75" customHeight="1">
      <c r="A41" s="4" t="s">
        <v>5</v>
      </c>
      <c r="B41" s="3"/>
      <c r="C41" s="5" t="s">
        <v>6</v>
      </c>
      <c r="D41" s="2"/>
      <c r="E41" s="2"/>
      <c r="F41" s="2"/>
      <c r="G41" s="2"/>
      <c r="H41" s="2"/>
      <c r="I41" s="2"/>
      <c r="J41" s="2"/>
      <c r="K41" s="3"/>
    </row>
    <row r="42" ht="15.75" customHeight="1">
      <c r="A42" s="4" t="s">
        <v>7</v>
      </c>
      <c r="B42" s="3"/>
      <c r="C42" s="5" t="s">
        <v>37</v>
      </c>
      <c r="D42" s="2"/>
      <c r="E42" s="2"/>
      <c r="F42" s="2"/>
      <c r="G42" s="2"/>
      <c r="H42" s="2"/>
      <c r="I42" s="2"/>
      <c r="J42" s="2"/>
      <c r="K42" s="3"/>
    </row>
    <row r="43" ht="15.75" customHeight="1">
      <c r="A43" s="4" t="s">
        <v>11</v>
      </c>
      <c r="B43" s="3"/>
      <c r="C43" s="5">
        <v>7289584.0</v>
      </c>
      <c r="D43" s="2"/>
      <c r="E43" s="2"/>
      <c r="F43" s="2"/>
      <c r="G43" s="2"/>
      <c r="H43" s="2"/>
      <c r="I43" s="2"/>
      <c r="J43" s="2"/>
      <c r="K43" s="3"/>
    </row>
    <row r="44" ht="15.75" customHeight="1">
      <c r="A44" s="4" t="s">
        <v>71</v>
      </c>
      <c r="B44" s="2"/>
      <c r="C44" s="2"/>
      <c r="D44" s="2"/>
      <c r="E44" s="3"/>
      <c r="F44" s="10" t="s">
        <v>13</v>
      </c>
      <c r="G44" s="3"/>
      <c r="H44" s="11" t="s">
        <v>84</v>
      </c>
      <c r="I44" s="2"/>
      <c r="J44" s="2"/>
      <c r="K44" s="3"/>
    </row>
    <row r="45" ht="15.75" customHeight="1">
      <c r="A45" s="4" t="s">
        <v>15</v>
      </c>
      <c r="B45" s="3"/>
      <c r="C45" s="12" t="s">
        <v>81</v>
      </c>
      <c r="D45" s="2"/>
      <c r="E45" s="3"/>
      <c r="F45" s="10" t="s">
        <v>17</v>
      </c>
      <c r="G45" s="3"/>
      <c r="H45" s="12" t="s">
        <v>85</v>
      </c>
      <c r="I45" s="2"/>
      <c r="J45" s="2"/>
      <c r="K45" s="3"/>
    </row>
    <row r="46" ht="15.75" customHeight="1">
      <c r="A46" s="13" t="s">
        <v>18</v>
      </c>
      <c r="B46" s="14"/>
      <c r="C46" s="15" t="s">
        <v>50</v>
      </c>
      <c r="D46" s="16"/>
      <c r="E46" s="17"/>
      <c r="F46" s="10" t="s">
        <v>20</v>
      </c>
      <c r="G46" s="3"/>
      <c r="H46" s="12" t="s">
        <v>41</v>
      </c>
      <c r="I46" s="2"/>
      <c r="J46" s="2"/>
      <c r="K46" s="3"/>
    </row>
    <row r="47" ht="15.75" customHeight="1">
      <c r="A47" s="13" t="s">
        <v>22</v>
      </c>
      <c r="B47" s="14"/>
      <c r="C47" s="15">
        <v>250.0</v>
      </c>
      <c r="D47" s="16"/>
      <c r="E47" s="17"/>
      <c r="F47" s="10" t="s">
        <v>23</v>
      </c>
      <c r="G47" s="3"/>
      <c r="H47" s="12" t="s">
        <v>39</v>
      </c>
      <c r="I47" s="2"/>
      <c r="J47" s="2"/>
      <c r="K47" s="3"/>
    </row>
    <row r="48" ht="15.75" customHeight="1">
      <c r="A48" s="19" t="s">
        <v>77</v>
      </c>
      <c r="B48" s="20">
        <v>10.0</v>
      </c>
      <c r="C48" s="20">
        <v>15.0</v>
      </c>
      <c r="D48" s="42">
        <v>20.0</v>
      </c>
      <c r="E48" s="20">
        <v>25.0</v>
      </c>
      <c r="F48" s="22">
        <v>30.0</v>
      </c>
      <c r="G48" s="22">
        <v>35.0</v>
      </c>
      <c r="H48" s="43">
        <v>80.0</v>
      </c>
      <c r="I48" s="43">
        <v>90.0</v>
      </c>
      <c r="J48" s="44" t="s">
        <v>78</v>
      </c>
      <c r="K48" s="44" t="s">
        <v>79</v>
      </c>
    </row>
    <row r="49" ht="15.75" customHeight="1">
      <c r="A49" s="24" t="s">
        <v>26</v>
      </c>
      <c r="B49" s="45">
        <v>9.5</v>
      </c>
      <c r="C49" s="45">
        <v>14.0</v>
      </c>
      <c r="D49" s="45">
        <v>19.0</v>
      </c>
      <c r="E49" s="45">
        <v>24.0</v>
      </c>
      <c r="F49" s="45">
        <v>29.0</v>
      </c>
      <c r="G49" s="45">
        <v>34.0</v>
      </c>
      <c r="H49" s="46">
        <v>81.0</v>
      </c>
      <c r="I49" s="46">
        <v>91.5</v>
      </c>
      <c r="J49" s="47">
        <v>1.0</v>
      </c>
      <c r="K49" s="48">
        <v>19.0</v>
      </c>
    </row>
    <row r="50" ht="15.75" customHeight="1">
      <c r="A50" s="24" t="s">
        <v>27</v>
      </c>
      <c r="B50" s="45">
        <v>9.0</v>
      </c>
      <c r="C50" s="45">
        <v>14.0</v>
      </c>
      <c r="D50" s="45">
        <v>19.0</v>
      </c>
      <c r="E50" s="45">
        <v>24.0</v>
      </c>
      <c r="F50" s="45">
        <v>29.0</v>
      </c>
      <c r="G50" s="45">
        <v>33.8</v>
      </c>
      <c r="H50" s="46">
        <v>81.5</v>
      </c>
      <c r="I50" s="46">
        <v>92.0</v>
      </c>
      <c r="J50" s="47">
        <v>2.0</v>
      </c>
      <c r="K50" s="48">
        <v>19.5</v>
      </c>
    </row>
    <row r="51" ht="15.75" customHeight="1">
      <c r="A51" s="28" t="s">
        <v>28</v>
      </c>
      <c r="B51" s="37">
        <f t="shared" ref="B51:I51" si="3">AVERAGE(B49:B50)-B48</f>
        <v>-0.75</v>
      </c>
      <c r="C51" s="37">
        <f t="shared" si="3"/>
        <v>-1</v>
      </c>
      <c r="D51" s="37">
        <f t="shared" si="3"/>
        <v>-1</v>
      </c>
      <c r="E51" s="37">
        <f t="shared" si="3"/>
        <v>-1</v>
      </c>
      <c r="F51" s="37">
        <f t="shared" si="3"/>
        <v>-1</v>
      </c>
      <c r="G51" s="37">
        <f t="shared" si="3"/>
        <v>-1.1</v>
      </c>
      <c r="H51" s="37">
        <f t="shared" si="3"/>
        <v>1.25</v>
      </c>
      <c r="I51" s="37">
        <f t="shared" si="3"/>
        <v>1.75</v>
      </c>
      <c r="J51" s="47">
        <v>3.0</v>
      </c>
      <c r="K51" s="49">
        <v>19.5</v>
      </c>
    </row>
    <row r="52" ht="15.75" customHeight="1">
      <c r="A52" s="28" t="s">
        <v>29</v>
      </c>
      <c r="B52" s="37">
        <f>AVERAGE(B51:I51)</f>
        <v>-0.35625</v>
      </c>
      <c r="C52" s="23"/>
      <c r="D52" s="23"/>
      <c r="E52" s="23"/>
      <c r="F52" s="23"/>
      <c r="G52" s="23"/>
      <c r="H52" s="50"/>
      <c r="I52" s="50"/>
      <c r="J52" s="47">
        <v>4.0</v>
      </c>
      <c r="K52" s="48">
        <v>19.0</v>
      </c>
    </row>
    <row r="53" ht="15.75" customHeight="1">
      <c r="A53" s="28" t="s">
        <v>30</v>
      </c>
      <c r="B53" s="52">
        <f>_xlfn.STDEV.S(B51:I51)</f>
        <v>1.157718662</v>
      </c>
      <c r="C53" s="23"/>
      <c r="D53" s="23"/>
      <c r="E53" s="23"/>
      <c r="F53" s="23"/>
      <c r="G53" s="23"/>
      <c r="H53" s="23"/>
      <c r="I53" s="23"/>
      <c r="J53" s="48">
        <v>5.0</v>
      </c>
      <c r="K53" s="48">
        <v>19.0</v>
      </c>
      <c r="N53" s="39"/>
      <c r="O53" s="39"/>
      <c r="P53" s="39"/>
      <c r="Q53" s="39"/>
    </row>
    <row r="54" ht="15.75" customHeight="1">
      <c r="A54" s="57" t="s">
        <v>31</v>
      </c>
      <c r="B54" s="33" t="s">
        <v>83</v>
      </c>
      <c r="C54" s="34" t="s">
        <v>32</v>
      </c>
      <c r="D54" s="35">
        <f>B53/SQRT(6)</f>
        <v>0.4726366645</v>
      </c>
      <c r="E54" s="23"/>
      <c r="F54" s="23"/>
      <c r="G54" s="23"/>
      <c r="L54" s="23"/>
      <c r="M54" s="23"/>
      <c r="N54" s="59"/>
      <c r="O54" s="60"/>
      <c r="P54" s="39"/>
      <c r="Q54" s="39"/>
    </row>
    <row r="55" ht="15.75" customHeight="1">
      <c r="A55" s="58" t="s">
        <v>33</v>
      </c>
      <c r="B55" s="36">
        <f>SQRT(D54^2 + D55^2 + D56^2)
</f>
        <v>0.7320419501</v>
      </c>
      <c r="C55" s="34" t="s">
        <v>34</v>
      </c>
      <c r="D55" s="34">
        <v>0.25</v>
      </c>
      <c r="L55" s="60"/>
      <c r="M55" s="23"/>
      <c r="N55" s="39"/>
      <c r="O55" s="39"/>
      <c r="P55" s="39"/>
      <c r="Q55" s="39"/>
    </row>
    <row r="56" ht="15.75" customHeight="1">
      <c r="A56" s="58" t="s">
        <v>35</v>
      </c>
      <c r="B56" s="36">
        <f>B55*2</f>
        <v>1.4640839</v>
      </c>
      <c r="C56" s="34" t="s">
        <v>36</v>
      </c>
      <c r="D56" s="34">
        <v>0.5</v>
      </c>
      <c r="L56" s="23"/>
      <c r="M56" s="23"/>
      <c r="N56" s="39"/>
      <c r="O56" s="60"/>
      <c r="Q56" s="23"/>
    </row>
    <row r="57" ht="15.75" customHeight="1"/>
    <row r="58" ht="15.75" customHeight="1">
      <c r="A58" s="1" t="s">
        <v>0</v>
      </c>
      <c r="B58" s="2"/>
      <c r="C58" s="2"/>
      <c r="D58" s="2"/>
      <c r="E58" s="2"/>
      <c r="F58" s="2"/>
      <c r="G58" s="2"/>
      <c r="H58" s="2"/>
      <c r="I58" s="2"/>
      <c r="J58" s="2"/>
      <c r="K58" s="3"/>
    </row>
    <row r="59" ht="15.75" customHeight="1">
      <c r="A59" s="4" t="s">
        <v>1</v>
      </c>
      <c r="B59" s="3"/>
      <c r="C59" s="5" t="s">
        <v>2</v>
      </c>
      <c r="D59" s="2"/>
      <c r="E59" s="2"/>
      <c r="F59" s="2"/>
      <c r="G59" s="2"/>
      <c r="H59" s="2"/>
      <c r="I59" s="2"/>
      <c r="J59" s="2"/>
      <c r="K59" s="3"/>
    </row>
    <row r="60" ht="15.75" customHeight="1">
      <c r="A60" s="4" t="s">
        <v>5</v>
      </c>
      <c r="B60" s="3"/>
      <c r="C60" s="5" t="s">
        <v>6</v>
      </c>
      <c r="D60" s="2"/>
      <c r="E60" s="2"/>
      <c r="F60" s="2"/>
      <c r="G60" s="2"/>
      <c r="H60" s="2"/>
      <c r="I60" s="2"/>
      <c r="J60" s="2"/>
      <c r="K60" s="3"/>
    </row>
    <row r="61" ht="15.75" customHeight="1">
      <c r="A61" s="4" t="s">
        <v>7</v>
      </c>
      <c r="B61" s="3"/>
      <c r="C61" s="5" t="s">
        <v>37</v>
      </c>
      <c r="D61" s="2"/>
      <c r="E61" s="2"/>
      <c r="F61" s="2"/>
      <c r="G61" s="2"/>
      <c r="H61" s="2"/>
      <c r="I61" s="2"/>
      <c r="J61" s="2"/>
      <c r="K61" s="3"/>
    </row>
    <row r="62" ht="15.75" customHeight="1">
      <c r="A62" s="4" t="s">
        <v>11</v>
      </c>
      <c r="B62" s="3"/>
      <c r="C62" s="5">
        <v>7289584.0</v>
      </c>
      <c r="D62" s="2"/>
      <c r="E62" s="2"/>
      <c r="F62" s="2"/>
      <c r="G62" s="2"/>
      <c r="H62" s="2"/>
      <c r="I62" s="2"/>
      <c r="J62" s="2"/>
      <c r="K62" s="3"/>
    </row>
    <row r="63" ht="15.75" customHeight="1">
      <c r="A63" s="4" t="s">
        <v>71</v>
      </c>
      <c r="B63" s="2"/>
      <c r="C63" s="2"/>
      <c r="D63" s="2"/>
      <c r="E63" s="3"/>
      <c r="F63" s="10" t="s">
        <v>13</v>
      </c>
      <c r="G63" s="3"/>
      <c r="H63" s="11" t="s">
        <v>86</v>
      </c>
      <c r="I63" s="2"/>
      <c r="J63" s="2"/>
      <c r="K63" s="3"/>
    </row>
    <row r="64" ht="15.75" customHeight="1">
      <c r="A64" s="4" t="s">
        <v>15</v>
      </c>
      <c r="B64" s="3"/>
      <c r="C64" s="12" t="s">
        <v>87</v>
      </c>
      <c r="D64" s="2"/>
      <c r="E64" s="3"/>
      <c r="F64" s="10" t="s">
        <v>17</v>
      </c>
      <c r="G64" s="3"/>
      <c r="H64" s="12" t="s">
        <v>88</v>
      </c>
      <c r="I64" s="2"/>
      <c r="J64" s="2"/>
      <c r="K64" s="3"/>
      <c r="L64" s="50" t="s">
        <v>89</v>
      </c>
    </row>
    <row r="65" ht="15.75" customHeight="1">
      <c r="A65" s="13" t="s">
        <v>18</v>
      </c>
      <c r="B65" s="14"/>
      <c r="C65" s="15" t="s">
        <v>50</v>
      </c>
      <c r="D65" s="16"/>
      <c r="E65" s="17"/>
      <c r="F65" s="10" t="s">
        <v>20</v>
      </c>
      <c r="G65" s="3"/>
      <c r="H65" s="12" t="s">
        <v>41</v>
      </c>
      <c r="I65" s="2"/>
      <c r="J65" s="2"/>
      <c r="K65" s="3"/>
      <c r="L65" s="50" t="s">
        <v>90</v>
      </c>
    </row>
    <row r="66" ht="15.75" customHeight="1">
      <c r="A66" s="13" t="s">
        <v>22</v>
      </c>
      <c r="B66" s="14"/>
      <c r="C66" s="61">
        <v>0.4</v>
      </c>
      <c r="D66" s="16"/>
      <c r="E66" s="17"/>
      <c r="F66" s="10" t="s">
        <v>23</v>
      </c>
      <c r="G66" s="3"/>
      <c r="H66" s="12" t="s">
        <v>39</v>
      </c>
      <c r="I66" s="2"/>
      <c r="J66" s="2"/>
      <c r="K66" s="3"/>
    </row>
    <row r="67" ht="15.75" customHeight="1">
      <c r="A67" s="19" t="s">
        <v>77</v>
      </c>
      <c r="B67" s="20">
        <v>10.0</v>
      </c>
      <c r="C67" s="20">
        <v>15.0</v>
      </c>
      <c r="D67" s="42">
        <v>20.0</v>
      </c>
      <c r="E67" s="20">
        <v>25.0</v>
      </c>
      <c r="F67" s="22">
        <v>30.0</v>
      </c>
      <c r="G67" s="22">
        <v>35.0</v>
      </c>
      <c r="H67" s="43">
        <v>80.0</v>
      </c>
      <c r="I67" s="43">
        <v>90.0</v>
      </c>
      <c r="J67" s="44" t="s">
        <v>78</v>
      </c>
      <c r="K67" s="44" t="s">
        <v>79</v>
      </c>
    </row>
    <row r="68" ht="15.75" customHeight="1">
      <c r="A68" s="24" t="s">
        <v>26</v>
      </c>
      <c r="B68" s="45">
        <v>9.5</v>
      </c>
      <c r="C68" s="45">
        <v>15.0</v>
      </c>
      <c r="D68" s="45">
        <v>20.0</v>
      </c>
      <c r="E68" s="45">
        <v>25.0</v>
      </c>
      <c r="F68" s="45">
        <v>30.5</v>
      </c>
      <c r="G68" s="45">
        <v>36.0</v>
      </c>
      <c r="H68" s="46">
        <v>80.0</v>
      </c>
      <c r="I68" s="46">
        <v>88.0</v>
      </c>
      <c r="J68" s="47">
        <v>1.0</v>
      </c>
      <c r="K68" s="48">
        <v>20.0</v>
      </c>
    </row>
    <row r="69" ht="15.75" customHeight="1">
      <c r="A69" s="24" t="s">
        <v>27</v>
      </c>
      <c r="B69" s="45">
        <v>9.5</v>
      </c>
      <c r="C69" s="45">
        <v>14.5</v>
      </c>
      <c r="D69" s="45">
        <v>20.0</v>
      </c>
      <c r="E69" s="45">
        <v>25.5</v>
      </c>
      <c r="F69" s="45">
        <v>31.0</v>
      </c>
      <c r="G69" s="45">
        <v>36.0</v>
      </c>
      <c r="H69" s="46">
        <v>81.5</v>
      </c>
      <c r="I69" s="46">
        <v>88.0</v>
      </c>
      <c r="J69" s="47">
        <v>2.0</v>
      </c>
      <c r="K69" s="48">
        <v>20.0</v>
      </c>
    </row>
    <row r="70" ht="15.75" customHeight="1">
      <c r="A70" s="28" t="s">
        <v>28</v>
      </c>
      <c r="B70" s="37">
        <f t="shared" ref="B70:I70" si="4">AVERAGE(B68:B69)-B67</f>
        <v>-0.5</v>
      </c>
      <c r="C70" s="37">
        <f t="shared" si="4"/>
        <v>-0.25</v>
      </c>
      <c r="D70" s="37">
        <f t="shared" si="4"/>
        <v>0</v>
      </c>
      <c r="E70" s="37">
        <f t="shared" si="4"/>
        <v>0.25</v>
      </c>
      <c r="F70" s="37">
        <f t="shared" si="4"/>
        <v>0.75</v>
      </c>
      <c r="G70" s="37">
        <f t="shared" si="4"/>
        <v>1</v>
      </c>
      <c r="H70" s="37">
        <f t="shared" si="4"/>
        <v>0.75</v>
      </c>
      <c r="I70" s="37">
        <f t="shared" si="4"/>
        <v>-2</v>
      </c>
      <c r="J70" s="47">
        <v>3.0</v>
      </c>
      <c r="K70" s="49">
        <v>20.0</v>
      </c>
    </row>
    <row r="71" ht="15.75" customHeight="1">
      <c r="A71" s="28" t="s">
        <v>29</v>
      </c>
      <c r="B71" s="37">
        <f>AVERAGE(B70:I70)</f>
        <v>0</v>
      </c>
      <c r="C71" s="23"/>
      <c r="D71" s="23"/>
      <c r="E71" s="23"/>
      <c r="F71" s="23"/>
      <c r="G71" s="23"/>
      <c r="H71" s="50"/>
      <c r="I71" s="50"/>
      <c r="J71" s="47">
        <v>4.0</v>
      </c>
      <c r="K71" s="48">
        <v>22.0</v>
      </c>
    </row>
    <row r="72" ht="15.75" customHeight="1">
      <c r="A72" s="28" t="s">
        <v>30</v>
      </c>
      <c r="B72" s="52">
        <f>_xlfn.STDEV.S(B70:I70)</f>
        <v>0.9636241117</v>
      </c>
      <c r="C72" s="23"/>
      <c r="D72" s="23"/>
      <c r="E72" s="23"/>
      <c r="F72" s="23"/>
      <c r="G72" s="23"/>
      <c r="H72" s="23"/>
      <c r="I72" s="23"/>
      <c r="J72" s="48">
        <v>5.0</v>
      </c>
      <c r="K72" s="48">
        <v>22.0</v>
      </c>
      <c r="N72" s="39"/>
      <c r="O72" s="39"/>
      <c r="P72" s="39"/>
      <c r="Q72" s="39"/>
    </row>
    <row r="73" ht="15.75" customHeight="1">
      <c r="A73" s="57" t="s">
        <v>31</v>
      </c>
      <c r="B73" s="33" t="s">
        <v>70</v>
      </c>
      <c r="C73" s="34" t="s">
        <v>32</v>
      </c>
      <c r="D73" s="35">
        <f>B72/SQRT(6)</f>
        <v>0.3933978962</v>
      </c>
      <c r="E73" s="23"/>
      <c r="F73" s="23"/>
      <c r="G73" s="23"/>
      <c r="L73" s="23"/>
      <c r="N73" s="59"/>
      <c r="O73" s="60"/>
      <c r="P73" s="39"/>
      <c r="Q73" s="39"/>
    </row>
    <row r="74" ht="15.75" customHeight="1">
      <c r="A74" s="58" t="s">
        <v>33</v>
      </c>
      <c r="B74" s="36">
        <f>SQRT(D73^2 + D74^2 + D75^2)
</f>
        <v>0.6835655819</v>
      </c>
      <c r="C74" s="34" t="s">
        <v>34</v>
      </c>
      <c r="D74" s="34">
        <v>0.25</v>
      </c>
      <c r="L74" s="60"/>
      <c r="N74" s="39"/>
      <c r="O74" s="39"/>
      <c r="P74" s="39"/>
      <c r="Q74" s="39"/>
    </row>
    <row r="75" ht="15.75" customHeight="1">
      <c r="A75" s="58" t="s">
        <v>35</v>
      </c>
      <c r="B75" s="36">
        <f>B74*2</f>
        <v>1.367131164</v>
      </c>
      <c r="C75" s="34" t="s">
        <v>36</v>
      </c>
      <c r="D75" s="34">
        <v>0.5</v>
      </c>
      <c r="L75" s="23"/>
      <c r="N75" s="39"/>
      <c r="O75" s="60"/>
      <c r="Q75" s="23"/>
    </row>
    <row r="76" ht="15.75" customHeight="1">
      <c r="L76" s="23"/>
    </row>
    <row r="77" ht="15.75" customHeight="1">
      <c r="A77" s="1" t="s">
        <v>0</v>
      </c>
      <c r="B77" s="2"/>
      <c r="C77" s="2"/>
      <c r="D77" s="2"/>
      <c r="E77" s="2"/>
      <c r="F77" s="2"/>
      <c r="G77" s="2"/>
      <c r="H77" s="2"/>
      <c r="I77" s="2"/>
      <c r="J77" s="2"/>
      <c r="K77" s="3"/>
    </row>
    <row r="78" ht="15.75" customHeight="1">
      <c r="A78" s="4" t="s">
        <v>1</v>
      </c>
      <c r="B78" s="3"/>
      <c r="C78" s="5" t="s">
        <v>2</v>
      </c>
      <c r="D78" s="2"/>
      <c r="E78" s="2"/>
      <c r="F78" s="2"/>
      <c r="G78" s="2"/>
      <c r="H78" s="2"/>
      <c r="I78" s="2"/>
      <c r="J78" s="2"/>
      <c r="K78" s="3"/>
    </row>
    <row r="79" ht="15.75" customHeight="1">
      <c r="A79" s="4" t="s">
        <v>5</v>
      </c>
      <c r="B79" s="3"/>
      <c r="C79" s="5" t="s">
        <v>6</v>
      </c>
      <c r="D79" s="2"/>
      <c r="E79" s="2"/>
      <c r="F79" s="2"/>
      <c r="G79" s="2"/>
      <c r="H79" s="2"/>
      <c r="I79" s="2"/>
      <c r="J79" s="2"/>
      <c r="K79" s="3"/>
    </row>
    <row r="80" ht="15.75" customHeight="1">
      <c r="A80" s="4" t="s">
        <v>7</v>
      </c>
      <c r="B80" s="3"/>
      <c r="C80" s="5" t="s">
        <v>37</v>
      </c>
      <c r="D80" s="2"/>
      <c r="E80" s="2"/>
      <c r="F80" s="2"/>
      <c r="G80" s="2"/>
      <c r="H80" s="2"/>
      <c r="I80" s="2"/>
      <c r="J80" s="2"/>
      <c r="K80" s="3"/>
    </row>
    <row r="81" ht="15.75" customHeight="1">
      <c r="A81" s="4" t="s">
        <v>11</v>
      </c>
      <c r="B81" s="3"/>
      <c r="C81" s="5">
        <v>7289584.0</v>
      </c>
      <c r="D81" s="2"/>
      <c r="E81" s="2"/>
      <c r="F81" s="2"/>
      <c r="G81" s="2"/>
      <c r="H81" s="2"/>
      <c r="I81" s="2"/>
      <c r="J81" s="2"/>
      <c r="K81" s="3"/>
    </row>
    <row r="82" ht="15.75" customHeight="1">
      <c r="A82" s="4" t="s">
        <v>71</v>
      </c>
      <c r="B82" s="2"/>
      <c r="C82" s="2"/>
      <c r="D82" s="2"/>
      <c r="E82" s="3"/>
      <c r="F82" s="10" t="s">
        <v>13</v>
      </c>
      <c r="G82" s="3"/>
      <c r="H82" s="11" t="s">
        <v>91</v>
      </c>
      <c r="I82" s="2"/>
      <c r="J82" s="2"/>
      <c r="K82" s="3"/>
    </row>
    <row r="83" ht="15.75" customHeight="1">
      <c r="A83" s="4" t="s">
        <v>15</v>
      </c>
      <c r="B83" s="3"/>
      <c r="C83" s="12" t="s">
        <v>92</v>
      </c>
      <c r="D83" s="2"/>
      <c r="E83" s="3"/>
      <c r="F83" s="10" t="s">
        <v>17</v>
      </c>
      <c r="G83" s="3"/>
      <c r="H83" s="12" t="s">
        <v>93</v>
      </c>
      <c r="I83" s="2"/>
      <c r="J83" s="2"/>
      <c r="K83" s="3"/>
    </row>
    <row r="84" ht="15.75" customHeight="1">
      <c r="A84" s="13" t="s">
        <v>18</v>
      </c>
      <c r="B84" s="14"/>
      <c r="C84" s="15"/>
      <c r="D84" s="16"/>
      <c r="E84" s="17"/>
      <c r="F84" s="10" t="s">
        <v>20</v>
      </c>
      <c r="G84" s="3"/>
      <c r="H84" s="12" t="s">
        <v>41</v>
      </c>
      <c r="I84" s="2"/>
      <c r="J84" s="2"/>
      <c r="K84" s="3"/>
    </row>
    <row r="85" ht="15.75" customHeight="1">
      <c r="A85" s="13" t="s">
        <v>22</v>
      </c>
      <c r="B85" s="14"/>
      <c r="C85" s="15">
        <v>248.0</v>
      </c>
      <c r="D85" s="16"/>
      <c r="E85" s="17"/>
      <c r="F85" s="10" t="s">
        <v>23</v>
      </c>
      <c r="G85" s="3"/>
      <c r="H85" s="12" t="s">
        <v>39</v>
      </c>
      <c r="I85" s="2"/>
      <c r="J85" s="2"/>
      <c r="K85" s="3"/>
    </row>
    <row r="86" ht="15.75" customHeight="1">
      <c r="A86" s="19" t="s">
        <v>77</v>
      </c>
      <c r="B86" s="20">
        <v>10.0</v>
      </c>
      <c r="C86" s="20">
        <v>15.0</v>
      </c>
      <c r="D86" s="42">
        <v>20.0</v>
      </c>
      <c r="E86" s="20">
        <v>25.0</v>
      </c>
      <c r="F86" s="22">
        <v>30.0</v>
      </c>
      <c r="G86" s="22">
        <v>35.0</v>
      </c>
      <c r="H86" s="43">
        <v>80.0</v>
      </c>
      <c r="I86" s="43">
        <v>90.0</v>
      </c>
      <c r="J86" s="44" t="s">
        <v>78</v>
      </c>
      <c r="K86" s="44" t="s">
        <v>79</v>
      </c>
    </row>
    <row r="87" ht="15.75" customHeight="1">
      <c r="A87" s="24" t="s">
        <v>26</v>
      </c>
      <c r="B87" s="45">
        <v>10.0</v>
      </c>
      <c r="C87" s="45">
        <v>14.0</v>
      </c>
      <c r="D87" s="45">
        <v>19.0</v>
      </c>
      <c r="E87" s="45">
        <v>24.0</v>
      </c>
      <c r="F87" s="45">
        <v>29.0</v>
      </c>
      <c r="G87" s="45">
        <v>34.0</v>
      </c>
      <c r="H87" s="46">
        <v>79.0</v>
      </c>
      <c r="I87" s="46">
        <v>89.0</v>
      </c>
      <c r="J87" s="47">
        <v>1.0</v>
      </c>
      <c r="K87" s="48">
        <v>19.0</v>
      </c>
    </row>
    <row r="88" ht="15.75" customHeight="1">
      <c r="A88" s="24" t="s">
        <v>27</v>
      </c>
      <c r="B88" s="45">
        <v>10.0</v>
      </c>
      <c r="C88" s="45">
        <v>14.0</v>
      </c>
      <c r="D88" s="45">
        <v>19.0</v>
      </c>
      <c r="E88" s="45">
        <v>24.0</v>
      </c>
      <c r="F88" s="45">
        <v>29.0</v>
      </c>
      <c r="G88" s="45">
        <v>34.0</v>
      </c>
      <c r="H88" s="46">
        <v>79.0</v>
      </c>
      <c r="I88" s="46">
        <v>89.0</v>
      </c>
      <c r="J88" s="47">
        <v>2.0</v>
      </c>
      <c r="K88" s="48">
        <v>20.0</v>
      </c>
    </row>
    <row r="89" ht="15.75" customHeight="1">
      <c r="A89" s="28" t="s">
        <v>28</v>
      </c>
      <c r="B89" s="37">
        <f t="shared" ref="B89:I89" si="5">AVERAGE(B87:B88)-B86</f>
        <v>0</v>
      </c>
      <c r="C89" s="37">
        <f t="shared" si="5"/>
        <v>-1</v>
      </c>
      <c r="D89" s="37">
        <f t="shared" si="5"/>
        <v>-1</v>
      </c>
      <c r="E89" s="37">
        <f t="shared" si="5"/>
        <v>-1</v>
      </c>
      <c r="F89" s="37">
        <f t="shared" si="5"/>
        <v>-1</v>
      </c>
      <c r="G89" s="37">
        <f t="shared" si="5"/>
        <v>-1</v>
      </c>
      <c r="H89" s="37">
        <f t="shared" si="5"/>
        <v>-1</v>
      </c>
      <c r="I89" s="37">
        <f t="shared" si="5"/>
        <v>-1</v>
      </c>
      <c r="J89" s="47">
        <v>3.0</v>
      </c>
      <c r="K89" s="49">
        <v>20.0</v>
      </c>
    </row>
    <row r="90" ht="15.75" customHeight="1">
      <c r="A90" s="28" t="s">
        <v>29</v>
      </c>
      <c r="B90" s="37">
        <f>AVERAGE(B89:I89)</f>
        <v>-0.875</v>
      </c>
      <c r="C90" s="23"/>
      <c r="D90" s="23"/>
      <c r="E90" s="23"/>
      <c r="F90" s="23"/>
      <c r="G90" s="23"/>
      <c r="H90" s="50"/>
      <c r="I90" s="50"/>
      <c r="J90" s="47">
        <v>4.0</v>
      </c>
      <c r="K90" s="48">
        <v>19.0</v>
      </c>
    </row>
    <row r="91" ht="15.75" customHeight="1">
      <c r="A91" s="28" t="s">
        <v>30</v>
      </c>
      <c r="B91" s="52">
        <f>_xlfn.STDEV.S(B89:I89)</f>
        <v>0.3535533906</v>
      </c>
      <c r="C91" s="23"/>
      <c r="D91" s="23"/>
      <c r="E91" s="23"/>
      <c r="F91" s="23"/>
      <c r="G91" s="23"/>
      <c r="H91" s="23"/>
      <c r="I91" s="23"/>
      <c r="J91" s="48">
        <v>5.0</v>
      </c>
      <c r="K91" s="48">
        <v>20.0</v>
      </c>
    </row>
    <row r="92" ht="15.75" customHeight="1">
      <c r="A92" s="57" t="s">
        <v>31</v>
      </c>
      <c r="B92" s="33" t="s">
        <v>83</v>
      </c>
      <c r="C92" s="34" t="s">
        <v>32</v>
      </c>
      <c r="D92" s="35">
        <f>B91/SQRT(6)</f>
        <v>0.1443375673</v>
      </c>
      <c r="E92" s="23"/>
      <c r="F92" s="23"/>
      <c r="G92" s="23"/>
      <c r="L92" s="23"/>
      <c r="N92" s="39">
        <v>1.0</v>
      </c>
      <c r="O92" s="39">
        <v>2.0</v>
      </c>
      <c r="P92" s="39"/>
      <c r="Q92" s="39"/>
    </row>
    <row r="93" ht="15.75" customHeight="1">
      <c r="A93" s="58" t="s">
        <v>33</v>
      </c>
      <c r="B93" s="36">
        <f>SQRT(D92^2 + D93^2 + D94^2)
</f>
        <v>0.5773502692</v>
      </c>
      <c r="C93" s="34" t="s">
        <v>34</v>
      </c>
      <c r="D93" s="34">
        <v>0.25</v>
      </c>
      <c r="L93" s="60"/>
      <c r="N93" s="59">
        <v>20.0</v>
      </c>
      <c r="O93" s="60">
        <v>19.0</v>
      </c>
      <c r="P93" s="39" t="s">
        <v>94</v>
      </c>
      <c r="Q93" s="39">
        <v>19.0</v>
      </c>
    </row>
    <row r="94" ht="15.75" customHeight="1">
      <c r="A94" s="58" t="s">
        <v>35</v>
      </c>
      <c r="B94" s="36">
        <f>B93*2</f>
        <v>1.154700538</v>
      </c>
      <c r="C94" s="34" t="s">
        <v>36</v>
      </c>
      <c r="D94" s="34">
        <v>0.5</v>
      </c>
      <c r="L94" s="23"/>
      <c r="N94" s="39">
        <v>3.0</v>
      </c>
      <c r="O94" s="39">
        <v>4.0</v>
      </c>
      <c r="P94" s="39"/>
      <c r="Q94" s="39"/>
    </row>
    <row r="95" ht="15.75" customHeight="1">
      <c r="L95" s="23"/>
      <c r="N95" s="39">
        <v>20.0</v>
      </c>
      <c r="O95" s="60">
        <v>20.0</v>
      </c>
      <c r="Q95" s="23"/>
    </row>
    <row r="96" ht="15.75" customHeight="1">
      <c r="A96" s="1" t="s">
        <v>0</v>
      </c>
      <c r="B96" s="2"/>
      <c r="C96" s="2"/>
      <c r="D96" s="2"/>
      <c r="E96" s="2"/>
      <c r="F96" s="2"/>
      <c r="G96" s="2"/>
      <c r="H96" s="2"/>
      <c r="I96" s="2"/>
      <c r="J96" s="2"/>
      <c r="K96" s="3"/>
    </row>
    <row r="97" ht="15.75" customHeight="1">
      <c r="A97" s="4" t="s">
        <v>1</v>
      </c>
      <c r="B97" s="3"/>
      <c r="C97" s="5" t="s">
        <v>2</v>
      </c>
      <c r="D97" s="2"/>
      <c r="E97" s="2"/>
      <c r="F97" s="2"/>
      <c r="G97" s="2"/>
      <c r="H97" s="2"/>
      <c r="I97" s="2"/>
      <c r="J97" s="2"/>
      <c r="K97" s="3"/>
    </row>
    <row r="98" ht="15.75" customHeight="1">
      <c r="A98" s="4" t="s">
        <v>5</v>
      </c>
      <c r="B98" s="3"/>
      <c r="C98" s="5" t="s">
        <v>6</v>
      </c>
      <c r="D98" s="2"/>
      <c r="E98" s="2"/>
      <c r="F98" s="2"/>
      <c r="G98" s="2"/>
      <c r="H98" s="2"/>
      <c r="I98" s="2"/>
      <c r="J98" s="2"/>
      <c r="K98" s="3"/>
    </row>
    <row r="99" ht="15.75" customHeight="1">
      <c r="A99" s="4" t="s">
        <v>7</v>
      </c>
      <c r="B99" s="3"/>
      <c r="C99" s="5" t="s">
        <v>37</v>
      </c>
      <c r="D99" s="2"/>
      <c r="E99" s="2"/>
      <c r="F99" s="2"/>
      <c r="G99" s="2"/>
      <c r="H99" s="2"/>
      <c r="I99" s="2"/>
      <c r="J99" s="2"/>
      <c r="K99" s="3"/>
    </row>
    <row r="100" ht="15.75" customHeight="1">
      <c r="A100" s="4" t="s">
        <v>11</v>
      </c>
      <c r="B100" s="3"/>
      <c r="C100" s="5">
        <v>7289584.0</v>
      </c>
      <c r="D100" s="2"/>
      <c r="E100" s="2"/>
      <c r="F100" s="2"/>
      <c r="G100" s="2"/>
      <c r="H100" s="2"/>
      <c r="I100" s="2"/>
      <c r="J100" s="2"/>
      <c r="K100" s="3"/>
    </row>
    <row r="101" ht="15.75" customHeight="1">
      <c r="A101" s="4" t="s">
        <v>71</v>
      </c>
      <c r="B101" s="2"/>
      <c r="C101" s="2"/>
      <c r="D101" s="2"/>
      <c r="E101" s="3"/>
      <c r="F101" s="10" t="s">
        <v>13</v>
      </c>
      <c r="G101" s="3"/>
      <c r="H101" s="11" t="s">
        <v>95</v>
      </c>
      <c r="I101" s="2"/>
      <c r="J101" s="2"/>
      <c r="K101" s="3"/>
    </row>
    <row r="102" ht="15.75" customHeight="1">
      <c r="A102" s="4" t="s">
        <v>15</v>
      </c>
      <c r="B102" s="3"/>
      <c r="C102" s="12" t="s">
        <v>73</v>
      </c>
      <c r="D102" s="2"/>
      <c r="E102" s="3"/>
      <c r="F102" s="10" t="s">
        <v>17</v>
      </c>
      <c r="G102" s="3"/>
      <c r="H102" s="12">
        <v>1.600021767E9</v>
      </c>
      <c r="I102" s="2"/>
      <c r="J102" s="2"/>
      <c r="K102" s="3"/>
    </row>
    <row r="103" ht="15.75" customHeight="1">
      <c r="A103" s="13" t="s">
        <v>18</v>
      </c>
      <c r="B103" s="14"/>
      <c r="C103" s="15" t="s">
        <v>96</v>
      </c>
      <c r="D103" s="16"/>
      <c r="E103" s="17"/>
      <c r="F103" s="10" t="s">
        <v>20</v>
      </c>
      <c r="G103" s="3"/>
      <c r="H103" s="12" t="s">
        <v>41</v>
      </c>
      <c r="I103" s="2"/>
      <c r="J103" s="2"/>
      <c r="K103" s="3"/>
    </row>
    <row r="104" ht="15.75" customHeight="1">
      <c r="A104" s="13" t="s">
        <v>22</v>
      </c>
      <c r="B104" s="14"/>
      <c r="C104" s="15"/>
      <c r="D104" s="16"/>
      <c r="E104" s="17"/>
      <c r="F104" s="10" t="s">
        <v>23</v>
      </c>
      <c r="G104" s="3"/>
      <c r="H104" s="12" t="s">
        <v>56</v>
      </c>
      <c r="I104" s="2"/>
      <c r="J104" s="2"/>
      <c r="K104" s="3"/>
    </row>
    <row r="105" ht="15.75" customHeight="1">
      <c r="A105" s="19" t="s">
        <v>77</v>
      </c>
      <c r="B105" s="20">
        <v>10.0</v>
      </c>
      <c r="C105" s="20">
        <v>15.0</v>
      </c>
      <c r="D105" s="42">
        <v>20.0</v>
      </c>
      <c r="E105" s="20">
        <v>25.0</v>
      </c>
      <c r="F105" s="22">
        <v>30.0</v>
      </c>
      <c r="G105" s="22">
        <v>35.0</v>
      </c>
      <c r="H105" s="43">
        <v>80.0</v>
      </c>
      <c r="I105" s="43">
        <v>90.0</v>
      </c>
      <c r="J105" s="44" t="s">
        <v>78</v>
      </c>
      <c r="K105" s="44" t="s">
        <v>79</v>
      </c>
    </row>
    <row r="106" ht="15.75" customHeight="1">
      <c r="A106" s="24" t="s">
        <v>26</v>
      </c>
      <c r="B106" s="45">
        <v>9.5</v>
      </c>
      <c r="C106" s="45">
        <v>14.5</v>
      </c>
      <c r="D106" s="45">
        <v>19.5</v>
      </c>
      <c r="E106" s="45">
        <v>24.5</v>
      </c>
      <c r="F106" s="45">
        <v>29.5</v>
      </c>
      <c r="G106" s="45">
        <v>34.5</v>
      </c>
      <c r="H106" s="46">
        <v>80.0</v>
      </c>
      <c r="I106" s="46">
        <v>90.0</v>
      </c>
      <c r="J106" s="47">
        <v>1.0</v>
      </c>
      <c r="K106" s="48">
        <v>19.5</v>
      </c>
    </row>
    <row r="107" ht="15.75" customHeight="1">
      <c r="A107" s="24" t="s">
        <v>27</v>
      </c>
      <c r="B107" s="45">
        <v>9.5</v>
      </c>
      <c r="C107" s="45">
        <v>14.5</v>
      </c>
      <c r="D107" s="45">
        <v>19.5</v>
      </c>
      <c r="E107" s="45">
        <v>25.0</v>
      </c>
      <c r="F107" s="45">
        <v>29.5</v>
      </c>
      <c r="G107" s="45">
        <v>35.0</v>
      </c>
      <c r="H107" s="46">
        <v>80.0</v>
      </c>
      <c r="I107" s="46">
        <v>90.0</v>
      </c>
      <c r="J107" s="47">
        <v>2.0</v>
      </c>
      <c r="K107" s="48">
        <v>19.5</v>
      </c>
    </row>
    <row r="108" ht="15.75" customHeight="1">
      <c r="A108" s="28" t="s">
        <v>28</v>
      </c>
      <c r="B108" s="37">
        <f t="shared" ref="B108:I108" si="6">AVERAGE(B106:B107)-B105</f>
        <v>-0.5</v>
      </c>
      <c r="C108" s="37">
        <f t="shared" si="6"/>
        <v>-0.5</v>
      </c>
      <c r="D108" s="37">
        <f t="shared" si="6"/>
        <v>-0.5</v>
      </c>
      <c r="E108" s="37">
        <f t="shared" si="6"/>
        <v>-0.25</v>
      </c>
      <c r="F108" s="37">
        <f t="shared" si="6"/>
        <v>-0.5</v>
      </c>
      <c r="G108" s="37">
        <f t="shared" si="6"/>
        <v>-0.25</v>
      </c>
      <c r="H108" s="37">
        <f t="shared" si="6"/>
        <v>0</v>
      </c>
      <c r="I108" s="37">
        <f t="shared" si="6"/>
        <v>0</v>
      </c>
      <c r="J108" s="47">
        <v>3.0</v>
      </c>
      <c r="K108" s="49">
        <v>19.0</v>
      </c>
    </row>
    <row r="109" ht="15.75" customHeight="1">
      <c r="A109" s="28" t="s">
        <v>29</v>
      </c>
      <c r="B109" s="37">
        <f>AVERAGE(B108:I108)</f>
        <v>-0.3125</v>
      </c>
      <c r="C109" s="23"/>
      <c r="D109" s="23"/>
      <c r="E109" s="23"/>
      <c r="F109" s="23"/>
      <c r="G109" s="23"/>
      <c r="H109" s="50"/>
      <c r="I109" s="50"/>
      <c r="J109" s="47">
        <v>4.0</v>
      </c>
      <c r="K109" s="48">
        <v>20.0</v>
      </c>
    </row>
    <row r="110" ht="15.75" customHeight="1">
      <c r="A110" s="28" t="s">
        <v>30</v>
      </c>
      <c r="B110" s="52">
        <f>_xlfn.STDEV.S(B108:I108)</f>
        <v>0.2216013151</v>
      </c>
      <c r="C110" s="23"/>
      <c r="D110" s="23"/>
      <c r="E110" s="23"/>
      <c r="F110" s="23"/>
      <c r="G110" s="23"/>
      <c r="H110" s="23"/>
      <c r="I110" s="23"/>
      <c r="J110" s="48">
        <v>5.0</v>
      </c>
      <c r="K110" s="48">
        <v>20.0</v>
      </c>
    </row>
    <row r="111" ht="15.75" customHeight="1">
      <c r="A111" s="57" t="s">
        <v>31</v>
      </c>
      <c r="B111" s="33" t="s">
        <v>70</v>
      </c>
      <c r="C111" s="34" t="s">
        <v>32</v>
      </c>
      <c r="D111" s="35">
        <f>B110/SQRT(6)</f>
        <v>0.09046835806</v>
      </c>
      <c r="E111" s="23"/>
      <c r="F111" s="23"/>
      <c r="G111" s="23"/>
      <c r="H111" s="39"/>
      <c r="I111" s="39"/>
      <c r="J111" s="39"/>
      <c r="K111" s="39"/>
    </row>
    <row r="112" ht="15.75" customHeight="1">
      <c r="A112" s="58" t="s">
        <v>33</v>
      </c>
      <c r="B112" s="36">
        <f>SQRT(D111^2 + D112^2 + D113^2)
</f>
        <v>0.566290141</v>
      </c>
      <c r="C112" s="34" t="s">
        <v>34</v>
      </c>
      <c r="D112" s="34">
        <v>0.25</v>
      </c>
      <c r="H112" s="59"/>
      <c r="I112" s="60"/>
      <c r="J112" s="39"/>
      <c r="K112" s="39"/>
    </row>
    <row r="113" ht="15.75" customHeight="1">
      <c r="A113" s="58" t="s">
        <v>35</v>
      </c>
      <c r="B113" s="36">
        <f>B112*2</f>
        <v>1.132580282</v>
      </c>
      <c r="C113" s="34" t="s">
        <v>36</v>
      </c>
      <c r="D113" s="34">
        <v>0.5</v>
      </c>
      <c r="H113" s="39"/>
      <c r="I113" s="39"/>
      <c r="J113" s="39"/>
      <c r="K113" s="39"/>
    </row>
    <row r="114" ht="15.75" customHeight="1"/>
    <row r="115" ht="15.75" customHeight="1">
      <c r="A115" s="1" t="s">
        <v>0</v>
      </c>
      <c r="B115" s="2"/>
      <c r="C115" s="2"/>
      <c r="D115" s="2"/>
      <c r="E115" s="2"/>
      <c r="F115" s="2"/>
      <c r="G115" s="2"/>
      <c r="H115" s="2"/>
      <c r="I115" s="2"/>
      <c r="J115" s="2"/>
      <c r="K115" s="3"/>
    </row>
    <row r="116" ht="15.75" customHeight="1">
      <c r="A116" s="4" t="s">
        <v>1</v>
      </c>
      <c r="B116" s="3"/>
      <c r="C116" s="5" t="s">
        <v>2</v>
      </c>
      <c r="D116" s="2"/>
      <c r="E116" s="2"/>
      <c r="F116" s="2"/>
      <c r="G116" s="2"/>
      <c r="H116" s="2"/>
      <c r="I116" s="2"/>
      <c r="J116" s="2"/>
      <c r="K116" s="3"/>
    </row>
    <row r="117" ht="15.75" customHeight="1">
      <c r="A117" s="4" t="s">
        <v>5</v>
      </c>
      <c r="B117" s="3"/>
      <c r="C117" s="5" t="s">
        <v>6</v>
      </c>
      <c r="D117" s="2"/>
      <c r="E117" s="2"/>
      <c r="F117" s="2"/>
      <c r="G117" s="2"/>
      <c r="H117" s="2"/>
      <c r="I117" s="2"/>
      <c r="J117" s="2"/>
      <c r="K117" s="3"/>
    </row>
    <row r="118" ht="15.75" customHeight="1">
      <c r="A118" s="4" t="s">
        <v>7</v>
      </c>
      <c r="B118" s="3"/>
      <c r="C118" s="5" t="s">
        <v>37</v>
      </c>
      <c r="D118" s="2"/>
      <c r="E118" s="2"/>
      <c r="F118" s="2"/>
      <c r="G118" s="2"/>
      <c r="H118" s="2"/>
      <c r="I118" s="2"/>
      <c r="J118" s="2"/>
      <c r="K118" s="3"/>
    </row>
    <row r="119" ht="15.75" customHeight="1">
      <c r="A119" s="4" t="s">
        <v>11</v>
      </c>
      <c r="B119" s="3"/>
      <c r="C119" s="5">
        <v>7289584.0</v>
      </c>
      <c r="D119" s="2"/>
      <c r="E119" s="2"/>
      <c r="F119" s="2"/>
      <c r="G119" s="2"/>
      <c r="H119" s="2"/>
      <c r="I119" s="2"/>
      <c r="J119" s="2"/>
      <c r="K119" s="3"/>
    </row>
    <row r="120" ht="15.75" customHeight="1">
      <c r="A120" s="4" t="s">
        <v>71</v>
      </c>
      <c r="B120" s="2"/>
      <c r="C120" s="2"/>
      <c r="D120" s="2"/>
      <c r="E120" s="3"/>
      <c r="F120" s="10" t="s">
        <v>13</v>
      </c>
      <c r="G120" s="3"/>
      <c r="H120" s="11" t="s">
        <v>97</v>
      </c>
      <c r="I120" s="2"/>
      <c r="J120" s="2"/>
      <c r="K120" s="3"/>
    </row>
    <row r="121" ht="15.75" customHeight="1">
      <c r="A121" s="4" t="s">
        <v>15</v>
      </c>
      <c r="B121" s="3"/>
      <c r="C121" s="12" t="s">
        <v>73</v>
      </c>
      <c r="D121" s="2"/>
      <c r="E121" s="3"/>
      <c r="F121" s="10" t="s">
        <v>17</v>
      </c>
      <c r="G121" s="3"/>
      <c r="H121" s="12">
        <v>1.420051613E9</v>
      </c>
      <c r="I121" s="2"/>
      <c r="J121" s="2"/>
      <c r="K121" s="3"/>
    </row>
    <row r="122" ht="15.75" customHeight="1">
      <c r="A122" s="13" t="s">
        <v>18</v>
      </c>
      <c r="B122" s="14"/>
      <c r="C122" s="15" t="s">
        <v>98</v>
      </c>
      <c r="D122" s="16"/>
      <c r="E122" s="17"/>
      <c r="F122" s="10" t="s">
        <v>20</v>
      </c>
      <c r="G122" s="3"/>
      <c r="H122" s="12" t="s">
        <v>41</v>
      </c>
      <c r="I122" s="2"/>
      <c r="J122" s="2"/>
      <c r="K122" s="3"/>
    </row>
    <row r="123" ht="15.75" customHeight="1">
      <c r="A123" s="13" t="s">
        <v>22</v>
      </c>
      <c r="B123" s="14"/>
      <c r="C123" s="15"/>
      <c r="D123" s="16"/>
      <c r="E123" s="17"/>
      <c r="F123" s="10" t="s">
        <v>23</v>
      </c>
      <c r="G123" s="3"/>
      <c r="H123" s="12" t="s">
        <v>99</v>
      </c>
      <c r="I123" s="2"/>
      <c r="J123" s="2"/>
      <c r="K123" s="3"/>
    </row>
    <row r="124" ht="15.75" customHeight="1">
      <c r="A124" s="19" t="s">
        <v>77</v>
      </c>
      <c r="B124" s="20">
        <v>10.0</v>
      </c>
      <c r="C124" s="20">
        <v>15.0</v>
      </c>
      <c r="D124" s="42">
        <v>20.0</v>
      </c>
      <c r="E124" s="20">
        <v>25.0</v>
      </c>
      <c r="F124" s="22">
        <v>30.0</v>
      </c>
      <c r="G124" s="22">
        <v>35.0</v>
      </c>
      <c r="H124" s="43">
        <v>80.0</v>
      </c>
      <c r="I124" s="43">
        <v>90.0</v>
      </c>
      <c r="J124" s="44" t="s">
        <v>78</v>
      </c>
      <c r="K124" s="44" t="s">
        <v>79</v>
      </c>
    </row>
    <row r="125" ht="15.75" customHeight="1">
      <c r="A125" s="24" t="s">
        <v>26</v>
      </c>
      <c r="B125" s="45">
        <v>9.5</v>
      </c>
      <c r="C125" s="45">
        <v>15.0</v>
      </c>
      <c r="D125" s="45">
        <v>20.0</v>
      </c>
      <c r="E125" s="45">
        <v>24.0</v>
      </c>
      <c r="F125" s="45">
        <v>29.0</v>
      </c>
      <c r="G125" s="45">
        <v>34.0</v>
      </c>
      <c r="H125" s="46">
        <v>80.0</v>
      </c>
      <c r="I125" s="46">
        <v>91.0</v>
      </c>
      <c r="J125" s="47">
        <v>1.0</v>
      </c>
      <c r="K125" s="48">
        <v>20.0</v>
      </c>
    </row>
    <row r="126" ht="15.75" customHeight="1">
      <c r="A126" s="24" t="s">
        <v>27</v>
      </c>
      <c r="B126" s="45">
        <v>10.0</v>
      </c>
      <c r="C126" s="45">
        <v>15.0</v>
      </c>
      <c r="D126" s="45">
        <v>20.0</v>
      </c>
      <c r="E126" s="45">
        <v>24.0</v>
      </c>
      <c r="F126" s="45">
        <v>29.0</v>
      </c>
      <c r="G126" s="45">
        <v>34.0</v>
      </c>
      <c r="H126" s="46">
        <v>80.0</v>
      </c>
      <c r="I126" s="46">
        <v>90.0</v>
      </c>
      <c r="J126" s="47">
        <v>2.0</v>
      </c>
      <c r="K126" s="48">
        <v>20.0</v>
      </c>
    </row>
    <row r="127" ht="15.75" customHeight="1">
      <c r="A127" s="28" t="s">
        <v>28</v>
      </c>
      <c r="B127" s="37">
        <f t="shared" ref="B127:I127" si="7">AVERAGE(B125:B126)-B124</f>
        <v>-0.25</v>
      </c>
      <c r="C127" s="37">
        <f t="shared" si="7"/>
        <v>0</v>
      </c>
      <c r="D127" s="37">
        <f t="shared" si="7"/>
        <v>0</v>
      </c>
      <c r="E127" s="37">
        <f t="shared" si="7"/>
        <v>-1</v>
      </c>
      <c r="F127" s="37">
        <f t="shared" si="7"/>
        <v>-1</v>
      </c>
      <c r="G127" s="37">
        <f t="shared" si="7"/>
        <v>-1</v>
      </c>
      <c r="H127" s="37">
        <f t="shared" si="7"/>
        <v>0</v>
      </c>
      <c r="I127" s="37">
        <f t="shared" si="7"/>
        <v>0.5</v>
      </c>
      <c r="J127" s="47">
        <v>3.0</v>
      </c>
      <c r="K127" s="49">
        <v>20.0</v>
      </c>
    </row>
    <row r="128" ht="15.75" customHeight="1">
      <c r="A128" s="28" t="s">
        <v>29</v>
      </c>
      <c r="B128" s="37">
        <f>AVERAGE(B127:I127)</f>
        <v>-0.34375</v>
      </c>
      <c r="C128" s="23"/>
      <c r="D128" s="23"/>
      <c r="E128" s="23"/>
      <c r="F128" s="23"/>
      <c r="G128" s="23"/>
      <c r="H128" s="50"/>
      <c r="I128" s="50"/>
      <c r="J128" s="47">
        <v>4.0</v>
      </c>
      <c r="K128" s="48">
        <v>20.0</v>
      </c>
    </row>
    <row r="129" ht="15.75" customHeight="1">
      <c r="A129" s="28" t="s">
        <v>30</v>
      </c>
      <c r="B129" s="52">
        <f>_xlfn.STDEV.S(B127:I127)</f>
        <v>0.5815235531</v>
      </c>
      <c r="C129" s="23"/>
      <c r="D129" s="23"/>
      <c r="E129" s="23"/>
      <c r="F129" s="23"/>
      <c r="G129" s="23"/>
      <c r="H129" s="23"/>
      <c r="I129" s="23"/>
      <c r="J129" s="48">
        <v>5.0</v>
      </c>
      <c r="K129" s="48">
        <v>20.0</v>
      </c>
    </row>
    <row r="130" ht="15.75" customHeight="1">
      <c r="A130" s="57" t="s">
        <v>31</v>
      </c>
      <c r="B130" s="33" t="s">
        <v>83</v>
      </c>
      <c r="C130" s="34" t="s">
        <v>32</v>
      </c>
      <c r="D130" s="35">
        <f>B129/SQRT(6)</f>
        <v>0.2374059964</v>
      </c>
      <c r="E130" s="23"/>
      <c r="F130" s="23"/>
      <c r="G130" s="23"/>
      <c r="H130" s="39"/>
      <c r="I130" s="39"/>
      <c r="J130" s="39"/>
      <c r="K130" s="39"/>
    </row>
    <row r="131" ht="15.75" customHeight="1">
      <c r="A131" s="58" t="s">
        <v>33</v>
      </c>
      <c r="B131" s="36">
        <f>SQRT(D130^2 + D131^2 + D132^2)
</f>
        <v>0.607339779</v>
      </c>
      <c r="C131" s="34" t="s">
        <v>34</v>
      </c>
      <c r="D131" s="34">
        <v>0.25</v>
      </c>
      <c r="H131" s="59"/>
      <c r="I131" s="60"/>
      <c r="J131" s="39"/>
      <c r="K131" s="39"/>
    </row>
    <row r="132" ht="15.75" customHeight="1">
      <c r="A132" s="58" t="s">
        <v>35</v>
      </c>
      <c r="B132" s="36">
        <f>B131*2</f>
        <v>1.214679558</v>
      </c>
      <c r="C132" s="34" t="s">
        <v>36</v>
      </c>
      <c r="D132" s="34">
        <v>0.5</v>
      </c>
      <c r="H132" s="39"/>
      <c r="I132" s="39"/>
      <c r="J132" s="39"/>
      <c r="K132" s="39"/>
    </row>
    <row r="133" ht="15.75" customHeight="1">
      <c r="H133" s="50"/>
      <c r="I133" s="50"/>
    </row>
    <row r="134" ht="15.75" customHeight="1">
      <c r="A134" s="1" t="s">
        <v>0</v>
      </c>
      <c r="B134" s="2"/>
      <c r="C134" s="2"/>
      <c r="D134" s="2"/>
      <c r="E134" s="2"/>
      <c r="F134" s="2"/>
      <c r="G134" s="2"/>
      <c r="H134" s="2"/>
      <c r="I134" s="2"/>
      <c r="J134" s="2"/>
      <c r="K134" s="3"/>
    </row>
    <row r="135" ht="15.75" customHeight="1">
      <c r="A135" s="4" t="s">
        <v>1</v>
      </c>
      <c r="B135" s="3"/>
      <c r="C135" s="5" t="s">
        <v>2</v>
      </c>
      <c r="D135" s="2"/>
      <c r="E135" s="2"/>
      <c r="F135" s="2"/>
      <c r="G135" s="2"/>
      <c r="H135" s="2"/>
      <c r="I135" s="2"/>
      <c r="J135" s="2"/>
      <c r="K135" s="3"/>
    </row>
    <row r="136" ht="15.75" customHeight="1">
      <c r="A136" s="4" t="s">
        <v>5</v>
      </c>
      <c r="B136" s="3"/>
      <c r="C136" s="5" t="s">
        <v>6</v>
      </c>
      <c r="D136" s="2"/>
      <c r="E136" s="2"/>
      <c r="F136" s="2"/>
      <c r="G136" s="2"/>
      <c r="H136" s="2"/>
      <c r="I136" s="2"/>
      <c r="J136" s="2"/>
      <c r="K136" s="3"/>
    </row>
    <row r="137" ht="15.75" customHeight="1">
      <c r="A137" s="4" t="s">
        <v>7</v>
      </c>
      <c r="B137" s="3"/>
      <c r="C137" s="5" t="s">
        <v>37</v>
      </c>
      <c r="D137" s="2"/>
      <c r="E137" s="2"/>
      <c r="F137" s="2"/>
      <c r="G137" s="2"/>
      <c r="H137" s="2"/>
      <c r="I137" s="2"/>
      <c r="J137" s="2"/>
      <c r="K137" s="3"/>
    </row>
    <row r="138" ht="15.75" customHeight="1">
      <c r="A138" s="4" t="s">
        <v>11</v>
      </c>
      <c r="B138" s="3"/>
      <c r="C138" s="5">
        <v>7289584.0</v>
      </c>
      <c r="D138" s="2"/>
      <c r="E138" s="2"/>
      <c r="F138" s="2"/>
      <c r="G138" s="2"/>
      <c r="H138" s="2"/>
      <c r="I138" s="2"/>
      <c r="J138" s="2"/>
      <c r="K138" s="3"/>
    </row>
    <row r="139" ht="15.75" customHeight="1">
      <c r="A139" s="4" t="s">
        <v>71</v>
      </c>
      <c r="B139" s="2"/>
      <c r="C139" s="2"/>
      <c r="D139" s="2"/>
      <c r="E139" s="3"/>
      <c r="F139" s="10" t="s">
        <v>13</v>
      </c>
      <c r="G139" s="3"/>
      <c r="H139" s="11" t="s">
        <v>100</v>
      </c>
      <c r="I139" s="2"/>
      <c r="J139" s="2"/>
      <c r="K139" s="3"/>
    </row>
    <row r="140" ht="15.75" customHeight="1">
      <c r="A140" s="4" t="s">
        <v>15</v>
      </c>
      <c r="B140" s="3"/>
      <c r="C140" s="12" t="s">
        <v>73</v>
      </c>
      <c r="D140" s="2"/>
      <c r="E140" s="3"/>
      <c r="F140" s="10" t="s">
        <v>17</v>
      </c>
      <c r="G140" s="3"/>
      <c r="H140" s="12" t="s">
        <v>101</v>
      </c>
      <c r="I140" s="2"/>
      <c r="J140" s="2"/>
      <c r="K140" s="3"/>
    </row>
    <row r="141" ht="15.75" customHeight="1">
      <c r="A141" s="13" t="s">
        <v>18</v>
      </c>
      <c r="B141" s="14"/>
      <c r="C141" s="15" t="s">
        <v>50</v>
      </c>
      <c r="D141" s="16"/>
      <c r="E141" s="17"/>
      <c r="F141" s="10" t="s">
        <v>20</v>
      </c>
      <c r="G141" s="3"/>
      <c r="H141" s="12" t="s">
        <v>41</v>
      </c>
      <c r="I141" s="2"/>
      <c r="J141" s="2"/>
      <c r="K141" s="3"/>
    </row>
    <row r="142" ht="15.75" customHeight="1">
      <c r="A142" s="13" t="s">
        <v>22</v>
      </c>
      <c r="B142" s="14"/>
      <c r="C142" s="15">
        <v>0.23</v>
      </c>
      <c r="D142" s="16"/>
      <c r="E142" s="17"/>
      <c r="F142" s="10" t="s">
        <v>23</v>
      </c>
      <c r="G142" s="3"/>
      <c r="H142" s="12" t="s">
        <v>56</v>
      </c>
      <c r="I142" s="2"/>
      <c r="J142" s="2"/>
      <c r="K142" s="3"/>
    </row>
    <row r="143" ht="15.75" customHeight="1">
      <c r="A143" s="19" t="s">
        <v>77</v>
      </c>
      <c r="B143" s="20">
        <v>10.0</v>
      </c>
      <c r="C143" s="20">
        <v>15.0</v>
      </c>
      <c r="D143" s="42">
        <v>20.0</v>
      </c>
      <c r="E143" s="20">
        <v>25.0</v>
      </c>
      <c r="F143" s="22">
        <v>30.0</v>
      </c>
      <c r="G143" s="22">
        <v>35.0</v>
      </c>
      <c r="H143" s="43">
        <v>80.0</v>
      </c>
      <c r="I143" s="43">
        <v>90.0</v>
      </c>
      <c r="J143" s="44" t="s">
        <v>78</v>
      </c>
      <c r="K143" s="44" t="s">
        <v>79</v>
      </c>
    </row>
    <row r="144" ht="15.75" customHeight="1">
      <c r="A144" s="24" t="s">
        <v>26</v>
      </c>
      <c r="B144" s="45">
        <v>9.98</v>
      </c>
      <c r="C144" s="45">
        <v>15.0</v>
      </c>
      <c r="D144" s="45">
        <v>20.0</v>
      </c>
      <c r="E144" s="45">
        <v>24.9</v>
      </c>
      <c r="F144" s="45">
        <v>29.8</v>
      </c>
      <c r="G144" s="45">
        <v>34.8</v>
      </c>
      <c r="H144" s="46">
        <v>80.0</v>
      </c>
      <c r="I144" s="46">
        <v>90.5</v>
      </c>
      <c r="J144" s="47">
        <v>1.0</v>
      </c>
      <c r="K144" s="48">
        <v>20.0</v>
      </c>
    </row>
    <row r="145" ht="15.75" customHeight="1">
      <c r="A145" s="24" t="s">
        <v>27</v>
      </c>
      <c r="B145" s="45">
        <v>9.98</v>
      </c>
      <c r="C145" s="45">
        <v>14.9</v>
      </c>
      <c r="D145" s="45">
        <v>20.0</v>
      </c>
      <c r="E145" s="45">
        <v>24.9</v>
      </c>
      <c r="F145" s="45">
        <v>29.8</v>
      </c>
      <c r="G145" s="45">
        <v>34.8</v>
      </c>
      <c r="H145" s="46">
        <v>80.5</v>
      </c>
      <c r="I145" s="46">
        <v>90.5</v>
      </c>
      <c r="J145" s="47">
        <v>2.0</v>
      </c>
      <c r="K145" s="48">
        <v>20.0</v>
      </c>
    </row>
    <row r="146" ht="15.75" customHeight="1">
      <c r="A146" s="28" t="s">
        <v>28</v>
      </c>
      <c r="B146" s="37">
        <f t="shared" ref="B146:I146" si="8">AVERAGE(B144:B145)-B143</f>
        <v>-0.02</v>
      </c>
      <c r="C146" s="37">
        <f t="shared" si="8"/>
        <v>-0.05</v>
      </c>
      <c r="D146" s="37">
        <f t="shared" si="8"/>
        <v>0</v>
      </c>
      <c r="E146" s="37">
        <f t="shared" si="8"/>
        <v>-0.1</v>
      </c>
      <c r="F146" s="37">
        <f t="shared" si="8"/>
        <v>-0.2</v>
      </c>
      <c r="G146" s="37">
        <f t="shared" si="8"/>
        <v>-0.2</v>
      </c>
      <c r="H146" s="37">
        <f t="shared" si="8"/>
        <v>0.25</v>
      </c>
      <c r="I146" s="37">
        <f t="shared" si="8"/>
        <v>0.5</v>
      </c>
      <c r="J146" s="47">
        <v>3.0</v>
      </c>
      <c r="K146" s="49">
        <v>19.0</v>
      </c>
    </row>
    <row r="147" ht="15.75" customHeight="1">
      <c r="A147" s="28" t="s">
        <v>29</v>
      </c>
      <c r="B147" s="37">
        <f>AVERAGE(B146:I146)</f>
        <v>0.0225</v>
      </c>
      <c r="C147" s="23"/>
      <c r="D147" s="23"/>
      <c r="E147" s="23"/>
      <c r="F147" s="23"/>
      <c r="G147" s="23"/>
      <c r="H147" s="50"/>
      <c r="I147" s="50"/>
      <c r="J147" s="47">
        <v>4.0</v>
      </c>
      <c r="K147" s="48">
        <v>18.0</v>
      </c>
    </row>
    <row r="148" ht="15.75" customHeight="1">
      <c r="A148" s="28" t="s">
        <v>30</v>
      </c>
      <c r="B148" s="52">
        <f>_xlfn.STDEV.S(B146:I146)</f>
        <v>0.2394487717</v>
      </c>
      <c r="C148" s="23"/>
      <c r="D148" s="23"/>
      <c r="E148" s="23"/>
      <c r="F148" s="23"/>
      <c r="G148" s="23"/>
      <c r="H148" s="23"/>
      <c r="I148" s="23"/>
      <c r="J148" s="48">
        <v>5.0</v>
      </c>
      <c r="K148" s="48">
        <v>19.5</v>
      </c>
    </row>
    <row r="149" ht="15.75" customHeight="1">
      <c r="A149" s="57" t="s">
        <v>31</v>
      </c>
      <c r="B149" s="33" t="s">
        <v>70</v>
      </c>
      <c r="C149" s="34" t="s">
        <v>32</v>
      </c>
      <c r="D149" s="35">
        <f>B148/SQRT(6)</f>
        <v>0.09775455171</v>
      </c>
      <c r="E149" s="23"/>
      <c r="F149" s="23"/>
      <c r="G149" s="23"/>
      <c r="H149" s="39"/>
      <c r="I149" s="39"/>
      <c r="J149" s="39"/>
      <c r="K149" s="39"/>
    </row>
    <row r="150" ht="15.75" customHeight="1">
      <c r="A150" s="58" t="s">
        <v>33</v>
      </c>
      <c r="B150" s="36">
        <f>SQRT(D149^2 + D150^2 + D151^2)
</f>
        <v>0.5674997378</v>
      </c>
      <c r="C150" s="34" t="s">
        <v>34</v>
      </c>
      <c r="D150" s="34">
        <v>0.25</v>
      </c>
      <c r="H150" s="60"/>
      <c r="I150" s="60"/>
      <c r="J150" s="39"/>
      <c r="K150" s="39"/>
    </row>
    <row r="151" ht="15.75" customHeight="1">
      <c r="A151" s="58" t="s">
        <v>35</v>
      </c>
      <c r="B151" s="36">
        <f>B150*2</f>
        <v>1.134999476</v>
      </c>
      <c r="C151" s="34" t="s">
        <v>36</v>
      </c>
      <c r="D151" s="34">
        <v>0.5</v>
      </c>
      <c r="H151" s="39"/>
      <c r="I151" s="39"/>
      <c r="J151" s="39"/>
      <c r="K151" s="39"/>
    </row>
    <row r="152" ht="15.75" customHeight="1">
      <c r="H152" s="50"/>
      <c r="I152" s="50"/>
    </row>
    <row r="153" ht="15.75" customHeight="1">
      <c r="A153" s="1" t="s">
        <v>0</v>
      </c>
      <c r="B153" s="2"/>
      <c r="C153" s="2"/>
      <c r="D153" s="2"/>
      <c r="E153" s="2"/>
      <c r="F153" s="2"/>
      <c r="G153" s="2"/>
      <c r="H153" s="2"/>
      <c r="I153" s="2"/>
      <c r="J153" s="2"/>
      <c r="K153" s="3"/>
    </row>
    <row r="154" ht="15.75" customHeight="1">
      <c r="A154" s="4" t="s">
        <v>1</v>
      </c>
      <c r="B154" s="3"/>
      <c r="C154" s="5" t="s">
        <v>2</v>
      </c>
      <c r="D154" s="2"/>
      <c r="E154" s="2"/>
      <c r="F154" s="2"/>
      <c r="G154" s="2"/>
      <c r="H154" s="2"/>
      <c r="I154" s="2"/>
      <c r="J154" s="2"/>
      <c r="K154" s="3"/>
    </row>
    <row r="155" ht="15.75" customHeight="1">
      <c r="A155" s="4" t="s">
        <v>5</v>
      </c>
      <c r="B155" s="3"/>
      <c r="C155" s="5" t="s">
        <v>6</v>
      </c>
      <c r="D155" s="2"/>
      <c r="E155" s="2"/>
      <c r="F155" s="2"/>
      <c r="G155" s="2"/>
      <c r="H155" s="2"/>
      <c r="I155" s="2"/>
      <c r="J155" s="2"/>
      <c r="K155" s="3"/>
    </row>
    <row r="156" ht="15.75" customHeight="1">
      <c r="A156" s="4" t="s">
        <v>7</v>
      </c>
      <c r="B156" s="3"/>
      <c r="C156" s="5" t="s">
        <v>37</v>
      </c>
      <c r="D156" s="2"/>
      <c r="E156" s="2"/>
      <c r="F156" s="2"/>
      <c r="G156" s="2"/>
      <c r="H156" s="2"/>
      <c r="I156" s="2"/>
      <c r="J156" s="2"/>
      <c r="K156" s="3"/>
    </row>
    <row r="157" ht="15.75" customHeight="1">
      <c r="A157" s="4" t="s">
        <v>11</v>
      </c>
      <c r="B157" s="3"/>
      <c r="C157" s="5">
        <v>7289584.0</v>
      </c>
      <c r="D157" s="2"/>
      <c r="E157" s="2"/>
      <c r="F157" s="2"/>
      <c r="G157" s="2"/>
      <c r="H157" s="2"/>
      <c r="I157" s="2"/>
      <c r="J157" s="2"/>
      <c r="K157" s="3"/>
    </row>
    <row r="158" ht="15.75" customHeight="1">
      <c r="A158" s="4" t="s">
        <v>71</v>
      </c>
      <c r="B158" s="2"/>
      <c r="C158" s="2"/>
      <c r="D158" s="2"/>
      <c r="E158" s="3"/>
      <c r="F158" s="10" t="s">
        <v>13</v>
      </c>
      <c r="G158" s="3"/>
      <c r="H158" s="11" t="s">
        <v>102</v>
      </c>
      <c r="I158" s="2"/>
      <c r="J158" s="2"/>
      <c r="K158" s="3"/>
    </row>
    <row r="159" ht="15.75" customHeight="1">
      <c r="A159" s="4" t="s">
        <v>15</v>
      </c>
      <c r="B159" s="3"/>
      <c r="C159" s="12" t="s">
        <v>73</v>
      </c>
      <c r="D159" s="2"/>
      <c r="E159" s="3"/>
      <c r="F159" s="10" t="s">
        <v>17</v>
      </c>
      <c r="G159" s="3"/>
      <c r="H159" s="12">
        <v>1.420051612E9</v>
      </c>
      <c r="I159" s="2"/>
      <c r="J159" s="2"/>
      <c r="K159" s="3"/>
    </row>
    <row r="160" ht="15.75" customHeight="1">
      <c r="A160" s="13" t="s">
        <v>18</v>
      </c>
      <c r="B160" s="14"/>
      <c r="C160" s="15" t="s">
        <v>103</v>
      </c>
      <c r="D160" s="16"/>
      <c r="E160" s="17"/>
      <c r="F160" s="10" t="s">
        <v>20</v>
      </c>
      <c r="G160" s="3"/>
      <c r="H160" s="12" t="s">
        <v>41</v>
      </c>
      <c r="I160" s="2"/>
      <c r="J160" s="2"/>
      <c r="K160" s="3"/>
    </row>
    <row r="161" ht="15.75" customHeight="1">
      <c r="A161" s="13" t="s">
        <v>22</v>
      </c>
      <c r="B161" s="14"/>
      <c r="C161" s="15">
        <v>15.0</v>
      </c>
      <c r="D161" s="16"/>
      <c r="E161" s="17"/>
      <c r="F161" s="10" t="s">
        <v>23</v>
      </c>
      <c r="G161" s="3"/>
      <c r="H161" s="12" t="s">
        <v>104</v>
      </c>
      <c r="I161" s="2"/>
      <c r="J161" s="2"/>
      <c r="K161" s="3"/>
    </row>
    <row r="162" ht="15.75" customHeight="1">
      <c r="A162" s="19" t="s">
        <v>77</v>
      </c>
      <c r="B162" s="20">
        <v>10.0</v>
      </c>
      <c r="C162" s="20">
        <v>15.0</v>
      </c>
      <c r="D162" s="42">
        <v>20.0</v>
      </c>
      <c r="E162" s="20">
        <v>25.0</v>
      </c>
      <c r="F162" s="22">
        <v>30.0</v>
      </c>
      <c r="G162" s="22">
        <v>35.0</v>
      </c>
      <c r="H162" s="43">
        <v>80.0</v>
      </c>
      <c r="I162" s="43">
        <v>90.0</v>
      </c>
      <c r="J162" s="44" t="s">
        <v>78</v>
      </c>
      <c r="K162" s="44" t="s">
        <v>79</v>
      </c>
    </row>
    <row r="163" ht="15.75" customHeight="1">
      <c r="A163" s="24" t="s">
        <v>26</v>
      </c>
      <c r="B163" s="45">
        <v>10.0</v>
      </c>
      <c r="C163" s="45">
        <v>15.0</v>
      </c>
      <c r="D163" s="45">
        <v>19.5</v>
      </c>
      <c r="E163" s="45">
        <v>24.5</v>
      </c>
      <c r="F163" s="45">
        <v>29.5</v>
      </c>
      <c r="G163" s="45">
        <v>34.0</v>
      </c>
      <c r="H163" s="46">
        <v>80.0</v>
      </c>
      <c r="I163" s="46">
        <v>91.0</v>
      </c>
      <c r="J163" s="47">
        <v>1.0</v>
      </c>
      <c r="K163" s="48">
        <v>20.0</v>
      </c>
    </row>
    <row r="164" ht="15.75" customHeight="1">
      <c r="A164" s="24" t="s">
        <v>27</v>
      </c>
      <c r="B164" s="45">
        <v>10.0</v>
      </c>
      <c r="C164" s="45">
        <v>15.0</v>
      </c>
      <c r="D164" s="45">
        <v>19.5</v>
      </c>
      <c r="E164" s="45">
        <v>24.5</v>
      </c>
      <c r="F164" s="45">
        <v>29.5</v>
      </c>
      <c r="G164" s="45">
        <v>34.0</v>
      </c>
      <c r="H164" s="46">
        <v>80.0</v>
      </c>
      <c r="I164" s="46">
        <v>90.0</v>
      </c>
      <c r="J164" s="47">
        <v>2.0</v>
      </c>
      <c r="K164" s="48">
        <v>19.0</v>
      </c>
    </row>
    <row r="165" ht="15.75" customHeight="1">
      <c r="A165" s="28" t="s">
        <v>28</v>
      </c>
      <c r="B165" s="37">
        <f t="shared" ref="B165:I165" si="9">AVERAGE(B163:B164)-B162</f>
        <v>0</v>
      </c>
      <c r="C165" s="37">
        <f t="shared" si="9"/>
        <v>0</v>
      </c>
      <c r="D165" s="37">
        <f t="shared" si="9"/>
        <v>-0.5</v>
      </c>
      <c r="E165" s="37">
        <f t="shared" si="9"/>
        <v>-0.5</v>
      </c>
      <c r="F165" s="37">
        <f t="shared" si="9"/>
        <v>-0.5</v>
      </c>
      <c r="G165" s="37">
        <f t="shared" si="9"/>
        <v>-1</v>
      </c>
      <c r="H165" s="37">
        <f t="shared" si="9"/>
        <v>0</v>
      </c>
      <c r="I165" s="37">
        <f t="shared" si="9"/>
        <v>0.5</v>
      </c>
      <c r="J165" s="47">
        <v>3.0</v>
      </c>
      <c r="K165" s="49">
        <v>19.0</v>
      </c>
    </row>
    <row r="166" ht="15.75" customHeight="1">
      <c r="A166" s="28" t="s">
        <v>29</v>
      </c>
      <c r="B166" s="37">
        <f>AVERAGE(B165:I165)</f>
        <v>-0.25</v>
      </c>
      <c r="C166" s="23"/>
      <c r="D166" s="23"/>
      <c r="E166" s="23"/>
      <c r="F166" s="23"/>
      <c r="G166" s="23"/>
      <c r="H166" s="50"/>
      <c r="I166" s="50"/>
      <c r="J166" s="47">
        <v>4.0</v>
      </c>
      <c r="K166" s="48">
        <v>19.0</v>
      </c>
    </row>
    <row r="167" ht="15.75" customHeight="1">
      <c r="A167" s="28" t="s">
        <v>30</v>
      </c>
      <c r="B167" s="52">
        <f>_xlfn.STDEV.S(B165:I165)</f>
        <v>0.4629100499</v>
      </c>
      <c r="C167" s="23"/>
      <c r="D167" s="23"/>
      <c r="E167" s="23"/>
      <c r="F167" s="23"/>
      <c r="G167" s="23"/>
      <c r="H167" s="23"/>
      <c r="I167" s="23"/>
      <c r="J167" s="48">
        <v>5.0</v>
      </c>
      <c r="K167" s="48">
        <v>19.5</v>
      </c>
    </row>
    <row r="168" ht="15.75" customHeight="1">
      <c r="A168" s="57" t="s">
        <v>31</v>
      </c>
      <c r="B168" s="33" t="s">
        <v>83</v>
      </c>
      <c r="C168" s="34" t="s">
        <v>32</v>
      </c>
      <c r="D168" s="35">
        <f>B167/SQRT(6)</f>
        <v>0.1889822365</v>
      </c>
      <c r="E168" s="23"/>
      <c r="F168" s="23"/>
      <c r="G168" s="23"/>
      <c r="H168" s="39"/>
      <c r="I168" s="39"/>
      <c r="J168" s="39"/>
      <c r="K168" s="39"/>
    </row>
    <row r="169" ht="15.75" customHeight="1">
      <c r="A169" s="58" t="s">
        <v>33</v>
      </c>
      <c r="B169" s="36">
        <f>SQRT(D168^2 + D169^2 + D170^2)
</f>
        <v>0.5900968444</v>
      </c>
      <c r="C169" s="34" t="s">
        <v>34</v>
      </c>
      <c r="D169" s="34">
        <v>0.25</v>
      </c>
      <c r="H169" s="60"/>
      <c r="I169" s="60"/>
      <c r="J169" s="39"/>
      <c r="K169" s="39"/>
    </row>
    <row r="170" ht="15.75" customHeight="1">
      <c r="A170" s="58" t="s">
        <v>35</v>
      </c>
      <c r="B170" s="36">
        <f>B169*2</f>
        <v>1.180193689</v>
      </c>
      <c r="C170" s="34" t="s">
        <v>36</v>
      </c>
      <c r="D170" s="34">
        <v>0.5</v>
      </c>
      <c r="H170" s="39"/>
      <c r="I170" s="39"/>
      <c r="J170" s="39"/>
      <c r="K170" s="39"/>
    </row>
    <row r="171" ht="15.75" customHeight="1">
      <c r="H171" s="50"/>
      <c r="I171" s="50"/>
    </row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6">
    <mergeCell ref="C85:E85"/>
    <mergeCell ref="F85:G85"/>
    <mergeCell ref="A96:K96"/>
    <mergeCell ref="A97:B97"/>
    <mergeCell ref="C97:K97"/>
    <mergeCell ref="A98:B98"/>
    <mergeCell ref="C98:K98"/>
    <mergeCell ref="A99:B99"/>
    <mergeCell ref="C99:K99"/>
    <mergeCell ref="A100:B100"/>
    <mergeCell ref="C100:K100"/>
    <mergeCell ref="A101:E101"/>
    <mergeCell ref="F101:G101"/>
    <mergeCell ref="H101:K101"/>
    <mergeCell ref="A137:B137"/>
    <mergeCell ref="A138:B138"/>
    <mergeCell ref="C138:K138"/>
    <mergeCell ref="A139:E139"/>
    <mergeCell ref="F139:G139"/>
    <mergeCell ref="H139:K139"/>
    <mergeCell ref="A140:B140"/>
    <mergeCell ref="H140:K140"/>
    <mergeCell ref="C140:E140"/>
    <mergeCell ref="F140:G140"/>
    <mergeCell ref="A141:B141"/>
    <mergeCell ref="C141:E141"/>
    <mergeCell ref="F141:G141"/>
    <mergeCell ref="H141:K141"/>
    <mergeCell ref="A142:B142"/>
    <mergeCell ref="H142:K142"/>
    <mergeCell ref="C142:E142"/>
    <mergeCell ref="F142:G142"/>
    <mergeCell ref="A153:K153"/>
    <mergeCell ref="A154:B154"/>
    <mergeCell ref="C154:K154"/>
    <mergeCell ref="A155:B155"/>
    <mergeCell ref="C155:K155"/>
    <mergeCell ref="A156:B156"/>
    <mergeCell ref="C156:K156"/>
    <mergeCell ref="A157:B157"/>
    <mergeCell ref="C157:K157"/>
    <mergeCell ref="A158:E158"/>
    <mergeCell ref="F158:G158"/>
    <mergeCell ref="H158:K158"/>
    <mergeCell ref="C27:E27"/>
    <mergeCell ref="F27:G27"/>
    <mergeCell ref="H27:K27"/>
    <mergeCell ref="C28:E28"/>
    <mergeCell ref="F28:G28"/>
    <mergeCell ref="H28:K28"/>
    <mergeCell ref="A39:K39"/>
    <mergeCell ref="A40:B40"/>
    <mergeCell ref="C40:K40"/>
    <mergeCell ref="A41:B41"/>
    <mergeCell ref="C41:K41"/>
    <mergeCell ref="A42:B42"/>
    <mergeCell ref="C42:K42"/>
    <mergeCell ref="C43:K43"/>
    <mergeCell ref="A43:B43"/>
    <mergeCell ref="A44:E44"/>
    <mergeCell ref="F44:G44"/>
    <mergeCell ref="H44:K44"/>
    <mergeCell ref="C45:E45"/>
    <mergeCell ref="F45:G45"/>
    <mergeCell ref="H45:K45"/>
    <mergeCell ref="F47:G47"/>
    <mergeCell ref="H47:K47"/>
    <mergeCell ref="A45:B45"/>
    <mergeCell ref="A46:B46"/>
    <mergeCell ref="C46:E46"/>
    <mergeCell ref="F46:G46"/>
    <mergeCell ref="H46:K46"/>
    <mergeCell ref="A47:B47"/>
    <mergeCell ref="C47:E47"/>
    <mergeCell ref="A58:K58"/>
    <mergeCell ref="A59:B59"/>
    <mergeCell ref="C59:K59"/>
    <mergeCell ref="A60:B60"/>
    <mergeCell ref="C60:K60"/>
    <mergeCell ref="A61:B61"/>
    <mergeCell ref="C61:K61"/>
    <mergeCell ref="A160:B160"/>
    <mergeCell ref="A161:B161"/>
    <mergeCell ref="C161:E161"/>
    <mergeCell ref="F161:G161"/>
    <mergeCell ref="H161:K161"/>
    <mergeCell ref="A159:B159"/>
    <mergeCell ref="C159:E159"/>
    <mergeCell ref="F159:G159"/>
    <mergeCell ref="H159:K159"/>
    <mergeCell ref="C160:E160"/>
    <mergeCell ref="F160:G160"/>
    <mergeCell ref="H160:K160"/>
    <mergeCell ref="A1:K1"/>
    <mergeCell ref="A2:B2"/>
    <mergeCell ref="C2:K2"/>
    <mergeCell ref="A3:B3"/>
    <mergeCell ref="C3:K3"/>
    <mergeCell ref="A4:B4"/>
    <mergeCell ref="C4:K4"/>
    <mergeCell ref="F7:G7"/>
    <mergeCell ref="H7:K7"/>
    <mergeCell ref="A5:B5"/>
    <mergeCell ref="C5:K5"/>
    <mergeCell ref="A6:E6"/>
    <mergeCell ref="F6:G6"/>
    <mergeCell ref="H6:K6"/>
    <mergeCell ref="A7:B7"/>
    <mergeCell ref="C7:E7"/>
    <mergeCell ref="A8:B8"/>
    <mergeCell ref="C8:E8"/>
    <mergeCell ref="F8:G8"/>
    <mergeCell ref="H8:K8"/>
    <mergeCell ref="A9:B9"/>
    <mergeCell ref="C9:E9"/>
    <mergeCell ref="F9:G9"/>
    <mergeCell ref="A23:B23"/>
    <mergeCell ref="A24:B24"/>
    <mergeCell ref="A26:B26"/>
    <mergeCell ref="A27:B27"/>
    <mergeCell ref="A28:B28"/>
    <mergeCell ref="H9:K9"/>
    <mergeCell ref="A20:K20"/>
    <mergeCell ref="A21:B21"/>
    <mergeCell ref="C21:K21"/>
    <mergeCell ref="A22:B22"/>
    <mergeCell ref="C22:K22"/>
    <mergeCell ref="C23:K23"/>
    <mergeCell ref="C24:K24"/>
    <mergeCell ref="A25:E25"/>
    <mergeCell ref="F25:G25"/>
    <mergeCell ref="H25:K25"/>
    <mergeCell ref="C26:E26"/>
    <mergeCell ref="F26:G26"/>
    <mergeCell ref="H26:K26"/>
    <mergeCell ref="F64:G64"/>
    <mergeCell ref="H64:K64"/>
    <mergeCell ref="A62:B62"/>
    <mergeCell ref="C62:K62"/>
    <mergeCell ref="A63:E63"/>
    <mergeCell ref="F63:G63"/>
    <mergeCell ref="H63:K63"/>
    <mergeCell ref="A64:B64"/>
    <mergeCell ref="C64:E64"/>
    <mergeCell ref="A65:B65"/>
    <mergeCell ref="C65:E65"/>
    <mergeCell ref="F65:G65"/>
    <mergeCell ref="H65:K65"/>
    <mergeCell ref="A66:B66"/>
    <mergeCell ref="C66:E66"/>
    <mergeCell ref="F66:G66"/>
    <mergeCell ref="H66:K66"/>
    <mergeCell ref="A77:K77"/>
    <mergeCell ref="A78:B78"/>
    <mergeCell ref="C78:K78"/>
    <mergeCell ref="A79:B79"/>
    <mergeCell ref="C79:K79"/>
    <mergeCell ref="C80:K80"/>
    <mergeCell ref="A80:B80"/>
    <mergeCell ref="A81:B81"/>
    <mergeCell ref="C81:K81"/>
    <mergeCell ref="A82:E82"/>
    <mergeCell ref="F82:G82"/>
    <mergeCell ref="H82:K82"/>
    <mergeCell ref="A83:B83"/>
    <mergeCell ref="H83:K83"/>
    <mergeCell ref="C83:E83"/>
    <mergeCell ref="F83:G83"/>
    <mergeCell ref="A84:B84"/>
    <mergeCell ref="C84:E84"/>
    <mergeCell ref="F84:G84"/>
    <mergeCell ref="H84:K84"/>
    <mergeCell ref="A85:B85"/>
    <mergeCell ref="H85:K85"/>
    <mergeCell ref="A102:B102"/>
    <mergeCell ref="C102:E102"/>
    <mergeCell ref="F102:G102"/>
    <mergeCell ref="H102:K102"/>
    <mergeCell ref="C103:E103"/>
    <mergeCell ref="F103:G103"/>
    <mergeCell ref="H103:K103"/>
    <mergeCell ref="A103:B103"/>
    <mergeCell ref="A104:B104"/>
    <mergeCell ref="C104:E104"/>
    <mergeCell ref="F104:G104"/>
    <mergeCell ref="H104:K104"/>
    <mergeCell ref="A115:K115"/>
    <mergeCell ref="C116:K116"/>
    <mergeCell ref="A116:B116"/>
    <mergeCell ref="A117:B117"/>
    <mergeCell ref="C117:K117"/>
    <mergeCell ref="A118:B118"/>
    <mergeCell ref="C118:K118"/>
    <mergeCell ref="A119:B119"/>
    <mergeCell ref="C119:K119"/>
    <mergeCell ref="A120:E120"/>
    <mergeCell ref="F120:G120"/>
    <mergeCell ref="H120:K120"/>
    <mergeCell ref="A121:B121"/>
    <mergeCell ref="C121:E121"/>
    <mergeCell ref="F121:G121"/>
    <mergeCell ref="H121:K121"/>
    <mergeCell ref="A122:B122"/>
    <mergeCell ref="C122:E122"/>
    <mergeCell ref="F122:G122"/>
    <mergeCell ref="H122:K122"/>
    <mergeCell ref="A123:B123"/>
    <mergeCell ref="C123:E123"/>
    <mergeCell ref="F123:G123"/>
    <mergeCell ref="H123:K123"/>
    <mergeCell ref="A134:K134"/>
    <mergeCell ref="A135:B135"/>
    <mergeCell ref="C135:K135"/>
    <mergeCell ref="A136:B136"/>
    <mergeCell ref="C136:K136"/>
    <mergeCell ref="C137:K137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6.88"/>
    <col customWidth="1" min="2" max="6" width="12.63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3"/>
      <c r="L1" s="23"/>
    </row>
    <row r="2" ht="15.75" customHeight="1">
      <c r="A2" s="4" t="s">
        <v>1</v>
      </c>
      <c r="B2" s="3"/>
      <c r="C2" s="5" t="s">
        <v>2</v>
      </c>
      <c r="D2" s="2"/>
      <c r="E2" s="2"/>
      <c r="F2" s="2"/>
      <c r="G2" s="2"/>
      <c r="H2" s="2"/>
      <c r="I2" s="2"/>
      <c r="J2" s="2"/>
      <c r="K2" s="3"/>
      <c r="L2" s="23"/>
    </row>
    <row r="3" ht="15.75" customHeight="1">
      <c r="A3" s="4" t="s">
        <v>5</v>
      </c>
      <c r="B3" s="3"/>
      <c r="C3" s="5" t="s">
        <v>6</v>
      </c>
      <c r="D3" s="2"/>
      <c r="E3" s="2"/>
      <c r="F3" s="2"/>
      <c r="G3" s="2"/>
      <c r="H3" s="2"/>
      <c r="I3" s="2"/>
      <c r="J3" s="2"/>
      <c r="K3" s="3"/>
      <c r="L3" s="23"/>
    </row>
    <row r="4" ht="15.75" customHeight="1">
      <c r="A4" s="4" t="s">
        <v>7</v>
      </c>
      <c r="B4" s="3"/>
      <c r="C4" s="5" t="s">
        <v>37</v>
      </c>
      <c r="D4" s="2"/>
      <c r="E4" s="2"/>
      <c r="F4" s="2"/>
      <c r="G4" s="2"/>
      <c r="H4" s="2"/>
      <c r="I4" s="2"/>
      <c r="J4" s="2"/>
      <c r="K4" s="3"/>
      <c r="L4" s="23"/>
    </row>
    <row r="5" ht="15.75" customHeight="1">
      <c r="A5" s="4" t="s">
        <v>11</v>
      </c>
      <c r="B5" s="3"/>
      <c r="C5" s="5">
        <v>7289584.0</v>
      </c>
      <c r="D5" s="2"/>
      <c r="E5" s="2"/>
      <c r="F5" s="2"/>
      <c r="G5" s="2"/>
      <c r="H5" s="2"/>
      <c r="I5" s="2"/>
      <c r="J5" s="2"/>
      <c r="K5" s="3"/>
      <c r="L5" s="23"/>
    </row>
    <row r="6" ht="15.75" customHeight="1">
      <c r="A6" s="4" t="s">
        <v>105</v>
      </c>
      <c r="B6" s="2"/>
      <c r="C6" s="2"/>
      <c r="D6" s="2"/>
      <c r="E6" s="3"/>
      <c r="F6" s="10" t="s">
        <v>13</v>
      </c>
      <c r="G6" s="3"/>
      <c r="H6" s="11" t="s">
        <v>106</v>
      </c>
      <c r="I6" s="2"/>
      <c r="J6" s="2"/>
      <c r="K6" s="3"/>
      <c r="L6" s="23"/>
    </row>
    <row r="7" ht="15.75" customHeight="1">
      <c r="A7" s="4" t="s">
        <v>15</v>
      </c>
      <c r="B7" s="3"/>
      <c r="C7" s="12" t="s">
        <v>73</v>
      </c>
      <c r="D7" s="2"/>
      <c r="E7" s="3"/>
      <c r="F7" s="10" t="s">
        <v>17</v>
      </c>
      <c r="G7" s="3"/>
      <c r="H7" s="12" t="s">
        <v>107</v>
      </c>
      <c r="I7" s="2"/>
      <c r="J7" s="2"/>
      <c r="K7" s="3"/>
      <c r="L7" s="23"/>
    </row>
    <row r="8" ht="15.75" customHeight="1">
      <c r="A8" s="13" t="s">
        <v>18</v>
      </c>
      <c r="B8" s="14"/>
      <c r="C8" s="15" t="s">
        <v>108</v>
      </c>
      <c r="D8" s="16"/>
      <c r="E8" s="17"/>
      <c r="F8" s="10" t="s">
        <v>20</v>
      </c>
      <c r="G8" s="3"/>
      <c r="H8" s="12" t="s">
        <v>41</v>
      </c>
      <c r="I8" s="2"/>
      <c r="J8" s="2"/>
      <c r="K8" s="3"/>
      <c r="L8" s="23"/>
    </row>
    <row r="9" ht="15.75" customHeight="1">
      <c r="A9" s="13" t="s">
        <v>22</v>
      </c>
      <c r="B9" s="14"/>
      <c r="C9" s="15"/>
      <c r="D9" s="16"/>
      <c r="E9" s="17"/>
      <c r="F9" s="10" t="s">
        <v>23</v>
      </c>
      <c r="G9" s="3"/>
      <c r="H9" s="12" t="s">
        <v>41</v>
      </c>
      <c r="I9" s="2"/>
      <c r="J9" s="2"/>
      <c r="K9" s="3"/>
      <c r="L9" s="23"/>
    </row>
    <row r="10" ht="15.75" customHeight="1">
      <c r="A10" s="19" t="s">
        <v>77</v>
      </c>
      <c r="B10" s="20">
        <v>5.0</v>
      </c>
      <c r="C10" s="20">
        <v>10.0</v>
      </c>
      <c r="D10" s="21">
        <v>15.0</v>
      </c>
      <c r="E10" s="20">
        <v>20.0</v>
      </c>
      <c r="F10" s="62"/>
      <c r="G10" s="62"/>
      <c r="H10" s="62"/>
      <c r="I10" s="62"/>
      <c r="J10" s="44" t="s">
        <v>78</v>
      </c>
      <c r="K10" s="44" t="s">
        <v>79</v>
      </c>
      <c r="L10" s="23"/>
    </row>
    <row r="11" ht="15.75" customHeight="1">
      <c r="A11" s="24" t="s">
        <v>26</v>
      </c>
      <c r="B11" s="63">
        <v>4.995</v>
      </c>
      <c r="C11" s="63">
        <v>10.0</v>
      </c>
      <c r="D11" s="63">
        <v>15.0</v>
      </c>
      <c r="E11" s="63">
        <v>19.99</v>
      </c>
      <c r="F11" s="64"/>
      <c r="G11" s="23"/>
      <c r="H11" s="23"/>
      <c r="I11" s="23"/>
      <c r="J11" s="47">
        <v>1.0</v>
      </c>
      <c r="K11" s="65">
        <v>10000.0</v>
      </c>
      <c r="L11" s="23"/>
    </row>
    <row r="12" ht="15.75" customHeight="1">
      <c r="A12" s="66" t="s">
        <v>27</v>
      </c>
      <c r="B12" s="67">
        <v>4.995</v>
      </c>
      <c r="C12" s="67">
        <v>10.0</v>
      </c>
      <c r="D12" s="67">
        <v>15.0</v>
      </c>
      <c r="E12" s="67">
        <v>20.0</v>
      </c>
      <c r="F12" s="64"/>
      <c r="J12" s="47">
        <v>2.0</v>
      </c>
      <c r="K12" s="65">
        <v>9115.0</v>
      </c>
      <c r="L12" s="23"/>
    </row>
    <row r="13" ht="15.75" customHeight="1">
      <c r="A13" s="28" t="s">
        <v>28</v>
      </c>
      <c r="B13" s="68">
        <f t="shared" ref="B13:E13" si="1">AVERAGE(B11:B12)-B10</f>
        <v>-0.005</v>
      </c>
      <c r="C13" s="68">
        <f t="shared" si="1"/>
        <v>0</v>
      </c>
      <c r="D13" s="68">
        <f t="shared" si="1"/>
        <v>0</v>
      </c>
      <c r="E13" s="68">
        <f t="shared" si="1"/>
        <v>-0.005</v>
      </c>
      <c r="F13" s="69"/>
      <c r="J13" s="47">
        <v>3.0</v>
      </c>
      <c r="K13" s="49">
        <v>10000.0</v>
      </c>
      <c r="L13" s="23"/>
    </row>
    <row r="14" ht="15.75" customHeight="1">
      <c r="A14" s="28" t="s">
        <v>29</v>
      </c>
      <c r="B14" s="68">
        <f>AVERAGE(B13:E13)</f>
        <v>-0.0025</v>
      </c>
      <c r="C14" s="23"/>
      <c r="D14" s="23"/>
      <c r="E14" s="23"/>
      <c r="F14" s="23"/>
      <c r="J14" s="47">
        <v>4.0</v>
      </c>
      <c r="K14" s="65">
        <v>10000.0</v>
      </c>
      <c r="L14" s="23"/>
    </row>
    <row r="15" ht="15.75" customHeight="1">
      <c r="A15" s="28" t="s">
        <v>30</v>
      </c>
      <c r="B15" s="68">
        <f>_xlfn.STDEV.S(B13:E13)</f>
        <v>0.002886751346</v>
      </c>
      <c r="C15" s="23"/>
      <c r="D15" s="23"/>
      <c r="E15" s="23"/>
      <c r="F15" s="23"/>
      <c r="J15" s="48">
        <v>5.0</v>
      </c>
      <c r="K15" s="65">
        <v>10000.0</v>
      </c>
      <c r="L15" s="23"/>
    </row>
    <row r="16" ht="15.75" customHeight="1">
      <c r="A16" s="57" t="s">
        <v>31</v>
      </c>
      <c r="B16" s="33" t="s">
        <v>109</v>
      </c>
      <c r="C16" s="34" t="s">
        <v>32</v>
      </c>
      <c r="D16" s="35">
        <f>B15/SQRT(6)</f>
        <v>0.001178511302</v>
      </c>
      <c r="J16" s="47">
        <v>6.0</v>
      </c>
      <c r="K16" s="70">
        <v>8735.0</v>
      </c>
    </row>
    <row r="17" ht="15.75" customHeight="1">
      <c r="A17" s="58" t="s">
        <v>33</v>
      </c>
      <c r="B17" s="36">
        <f>SQRT(D16^2 + D17^2 + D18^2)
</f>
        <v>0.5590182366</v>
      </c>
      <c r="C17" s="34" t="s">
        <v>34</v>
      </c>
      <c r="D17" s="34">
        <v>0.25</v>
      </c>
      <c r="J17" s="47">
        <v>7.0</v>
      </c>
      <c r="K17" s="70">
        <v>10060.0</v>
      </c>
    </row>
    <row r="18" ht="15.75" customHeight="1">
      <c r="A18" s="58" t="s">
        <v>35</v>
      </c>
      <c r="B18" s="36">
        <f>B17*2</f>
        <v>1.118036473</v>
      </c>
      <c r="C18" s="34" t="s">
        <v>36</v>
      </c>
      <c r="D18" s="34">
        <v>0.5</v>
      </c>
    </row>
    <row r="19" ht="15.75" customHeight="1"/>
    <row r="20" ht="15.75" customHeight="1"/>
    <row r="21" ht="15.75" customHeight="1"/>
    <row r="22" ht="15.75" customHeight="1">
      <c r="A22" s="1" t="s">
        <v>110</v>
      </c>
      <c r="B22" s="2"/>
      <c r="C22" s="2"/>
      <c r="D22" s="2"/>
      <c r="E22" s="2"/>
      <c r="F22" s="2"/>
      <c r="G22" s="2"/>
      <c r="H22" s="2"/>
      <c r="I22" s="2"/>
      <c r="J22" s="2"/>
      <c r="K22" s="3"/>
      <c r="L22" s="23"/>
    </row>
    <row r="23" ht="15.75" customHeight="1">
      <c r="A23" s="4" t="s">
        <v>1</v>
      </c>
      <c r="B23" s="3"/>
      <c r="C23" s="5" t="s">
        <v>2</v>
      </c>
      <c r="D23" s="2"/>
      <c r="E23" s="2"/>
      <c r="F23" s="2"/>
      <c r="G23" s="2"/>
      <c r="H23" s="2"/>
      <c r="I23" s="2"/>
      <c r="J23" s="2"/>
      <c r="K23" s="3"/>
      <c r="L23" s="23"/>
    </row>
    <row r="24" ht="15.75" customHeight="1">
      <c r="A24" s="4" t="s">
        <v>5</v>
      </c>
      <c r="B24" s="3"/>
      <c r="C24" s="5" t="s">
        <v>6</v>
      </c>
      <c r="D24" s="2"/>
      <c r="E24" s="2"/>
      <c r="F24" s="2"/>
      <c r="G24" s="2"/>
      <c r="H24" s="2"/>
      <c r="I24" s="2"/>
      <c r="J24" s="2"/>
      <c r="K24" s="3"/>
      <c r="L24" s="23"/>
    </row>
    <row r="25" ht="15.75" customHeight="1">
      <c r="A25" s="4" t="s">
        <v>7</v>
      </c>
      <c r="B25" s="3"/>
      <c r="C25" s="5" t="s">
        <v>37</v>
      </c>
      <c r="D25" s="2"/>
      <c r="E25" s="2"/>
      <c r="F25" s="2"/>
      <c r="G25" s="2"/>
      <c r="H25" s="2"/>
      <c r="I25" s="2"/>
      <c r="J25" s="2"/>
      <c r="K25" s="3"/>
      <c r="L25" s="23"/>
    </row>
    <row r="26" ht="15.75" customHeight="1">
      <c r="A26" s="4" t="s">
        <v>11</v>
      </c>
      <c r="B26" s="3"/>
      <c r="C26" s="5">
        <v>7289584.0</v>
      </c>
      <c r="D26" s="2"/>
      <c r="E26" s="2"/>
      <c r="F26" s="2"/>
      <c r="G26" s="2"/>
      <c r="H26" s="2"/>
      <c r="I26" s="2"/>
      <c r="J26" s="2"/>
      <c r="K26" s="3"/>
      <c r="L26" s="23"/>
    </row>
    <row r="27" ht="15.75" customHeight="1">
      <c r="A27" s="4" t="s">
        <v>105</v>
      </c>
      <c r="B27" s="2"/>
      <c r="C27" s="2"/>
      <c r="D27" s="2"/>
      <c r="E27" s="3"/>
      <c r="F27" s="10" t="s">
        <v>13</v>
      </c>
      <c r="G27" s="3"/>
      <c r="H27" s="11" t="s">
        <v>111</v>
      </c>
      <c r="I27" s="2"/>
      <c r="J27" s="2"/>
      <c r="K27" s="3"/>
      <c r="L27" s="23"/>
    </row>
    <row r="28" ht="15.75" customHeight="1">
      <c r="A28" s="4" t="s">
        <v>15</v>
      </c>
      <c r="B28" s="3"/>
      <c r="C28" s="12" t="s">
        <v>73</v>
      </c>
      <c r="D28" s="2"/>
      <c r="E28" s="3"/>
      <c r="F28" s="10" t="s">
        <v>17</v>
      </c>
      <c r="G28" s="3"/>
      <c r="H28" s="12">
        <v>5.22000361E9</v>
      </c>
      <c r="I28" s="2"/>
      <c r="J28" s="2"/>
      <c r="K28" s="3"/>
      <c r="L28" s="23"/>
    </row>
    <row r="29" ht="15.75" customHeight="1">
      <c r="A29" s="13" t="s">
        <v>18</v>
      </c>
      <c r="B29" s="14"/>
      <c r="C29" s="15" t="s">
        <v>108</v>
      </c>
      <c r="D29" s="16"/>
      <c r="E29" s="17"/>
      <c r="F29" s="10" t="s">
        <v>20</v>
      </c>
      <c r="G29" s="3"/>
      <c r="H29" s="12" t="s">
        <v>41</v>
      </c>
      <c r="I29" s="2"/>
      <c r="J29" s="2"/>
      <c r="K29" s="3"/>
      <c r="L29" s="23"/>
    </row>
    <row r="30" ht="15.75" customHeight="1">
      <c r="A30" s="13" t="s">
        <v>22</v>
      </c>
      <c r="B30" s="14"/>
      <c r="C30" s="15"/>
      <c r="D30" s="16"/>
      <c r="E30" s="17"/>
      <c r="F30" s="10" t="s">
        <v>23</v>
      </c>
      <c r="G30" s="3"/>
      <c r="H30" s="12" t="s">
        <v>56</v>
      </c>
      <c r="I30" s="2"/>
      <c r="J30" s="2"/>
      <c r="K30" s="3"/>
      <c r="L30" s="23"/>
    </row>
    <row r="31" ht="15.75" customHeight="1">
      <c r="A31" s="19" t="s">
        <v>77</v>
      </c>
      <c r="B31" s="20">
        <v>5.0</v>
      </c>
      <c r="C31" s="20">
        <v>10.0</v>
      </c>
      <c r="D31" s="21">
        <v>15.0</v>
      </c>
      <c r="E31" s="20">
        <v>20.0</v>
      </c>
      <c r="F31" s="62"/>
      <c r="G31" s="62"/>
      <c r="H31" s="62"/>
      <c r="I31" s="62"/>
      <c r="J31" s="44" t="s">
        <v>78</v>
      </c>
      <c r="K31" s="44" t="s">
        <v>79</v>
      </c>
      <c r="L31" s="23"/>
    </row>
    <row r="32" ht="15.75" customHeight="1">
      <c r="A32" s="24" t="s">
        <v>26</v>
      </c>
      <c r="B32" s="63">
        <v>4.995</v>
      </c>
      <c r="C32" s="63">
        <v>9.99</v>
      </c>
      <c r="D32" s="63">
        <v>14.99</v>
      </c>
      <c r="E32" s="63">
        <v>19.99</v>
      </c>
      <c r="F32" s="64"/>
      <c r="G32" s="23"/>
      <c r="H32" s="23"/>
      <c r="I32" s="23"/>
      <c r="J32" s="47">
        <v>1.0</v>
      </c>
      <c r="K32" s="65">
        <v>9990.0</v>
      </c>
      <c r="L32" s="23"/>
    </row>
    <row r="33" ht="15.75" customHeight="1">
      <c r="A33" s="66" t="s">
        <v>27</v>
      </c>
      <c r="B33" s="67">
        <v>4.995</v>
      </c>
      <c r="C33" s="67">
        <v>10.0</v>
      </c>
      <c r="D33" s="67">
        <v>14.99</v>
      </c>
      <c r="E33" s="67">
        <v>19.99</v>
      </c>
      <c r="F33" s="64"/>
      <c r="J33" s="47">
        <v>2.0</v>
      </c>
      <c r="K33" s="65">
        <v>9990.0</v>
      </c>
      <c r="L33" s="23"/>
    </row>
    <row r="34" ht="15.75" customHeight="1">
      <c r="A34" s="28" t="s">
        <v>28</v>
      </c>
      <c r="B34" s="68">
        <f t="shared" ref="B34:E34" si="2">AVERAGE(B32:B33)-B31</f>
        <v>-0.005</v>
      </c>
      <c r="C34" s="68">
        <f t="shared" si="2"/>
        <v>-0.005</v>
      </c>
      <c r="D34" s="68">
        <f t="shared" si="2"/>
        <v>-0.01</v>
      </c>
      <c r="E34" s="68">
        <f t="shared" si="2"/>
        <v>-0.01</v>
      </c>
      <c r="F34" s="69"/>
      <c r="J34" s="47">
        <v>3.0</v>
      </c>
      <c r="K34" s="65">
        <v>9990.0</v>
      </c>
      <c r="L34" s="23"/>
    </row>
    <row r="35" ht="15.75" customHeight="1">
      <c r="A35" s="28" t="s">
        <v>29</v>
      </c>
      <c r="B35" s="68">
        <f>AVERAGE(B34:E34)</f>
        <v>-0.0075</v>
      </c>
      <c r="C35" s="23"/>
      <c r="D35" s="23"/>
      <c r="E35" s="23"/>
      <c r="F35" s="23"/>
      <c r="J35" s="47">
        <v>4.0</v>
      </c>
      <c r="K35" s="65">
        <v>9990.0</v>
      </c>
      <c r="L35" s="23"/>
    </row>
    <row r="36" ht="15.75" customHeight="1">
      <c r="A36" s="28" t="s">
        <v>30</v>
      </c>
      <c r="B36" s="68">
        <f>_xlfn.STDEV.S(B34:E34)</f>
        <v>0.002886751346</v>
      </c>
      <c r="C36" s="23"/>
      <c r="D36" s="23"/>
      <c r="E36" s="23"/>
      <c r="F36" s="23"/>
      <c r="J36" s="48">
        <v>5.0</v>
      </c>
      <c r="K36" s="65">
        <v>10000.0</v>
      </c>
    </row>
    <row r="37" ht="15.75" customHeight="1">
      <c r="A37" s="57" t="s">
        <v>31</v>
      </c>
      <c r="B37" s="33" t="s">
        <v>109</v>
      </c>
      <c r="C37" s="34" t="s">
        <v>32</v>
      </c>
      <c r="D37" s="35">
        <f>B36/SQRT(6)</f>
        <v>0.001178511302</v>
      </c>
      <c r="J37" s="47">
        <v>6.0</v>
      </c>
      <c r="K37" s="65">
        <v>10.0</v>
      </c>
    </row>
    <row r="38" ht="15.75" customHeight="1">
      <c r="A38" s="58" t="s">
        <v>33</v>
      </c>
      <c r="B38" s="36">
        <f>SQRT(D37^2 + D38^2 + D39^2)
</f>
        <v>0.5590182366</v>
      </c>
      <c r="C38" s="34" t="s">
        <v>34</v>
      </c>
      <c r="D38" s="34">
        <v>0.25</v>
      </c>
      <c r="J38" s="47">
        <v>7.0</v>
      </c>
      <c r="K38" s="70">
        <v>10000.0</v>
      </c>
    </row>
    <row r="39" ht="15.75" customHeight="1">
      <c r="A39" s="58" t="s">
        <v>35</v>
      </c>
      <c r="B39" s="36">
        <f>B38*2</f>
        <v>1.118036473</v>
      </c>
      <c r="C39" s="34" t="s">
        <v>36</v>
      </c>
      <c r="D39" s="34">
        <v>0.5</v>
      </c>
      <c r="J39" s="50"/>
    </row>
    <row r="40" ht="15.75" customHeight="1">
      <c r="J40" s="50"/>
    </row>
    <row r="41" ht="15.75" customHeight="1">
      <c r="J41" s="50"/>
    </row>
    <row r="42" ht="15.75" customHeight="1"/>
    <row r="43" ht="15.75" customHeight="1">
      <c r="A43" s="1" t="s">
        <v>110</v>
      </c>
      <c r="B43" s="2"/>
      <c r="C43" s="2"/>
      <c r="D43" s="2"/>
      <c r="E43" s="2"/>
      <c r="F43" s="2"/>
      <c r="G43" s="2"/>
      <c r="H43" s="2"/>
      <c r="I43" s="2"/>
      <c r="J43" s="2"/>
      <c r="K43" s="3"/>
      <c r="L43" s="23"/>
    </row>
    <row r="44" ht="15.75" customHeight="1">
      <c r="A44" s="4" t="s">
        <v>1</v>
      </c>
      <c r="B44" s="3"/>
      <c r="C44" s="5" t="s">
        <v>2</v>
      </c>
      <c r="D44" s="2"/>
      <c r="E44" s="2"/>
      <c r="F44" s="2"/>
      <c r="G44" s="2"/>
      <c r="H44" s="2"/>
      <c r="I44" s="2"/>
      <c r="J44" s="2"/>
      <c r="K44" s="3"/>
      <c r="L44" s="23"/>
    </row>
    <row r="45" ht="15.75" customHeight="1">
      <c r="A45" s="4" t="s">
        <v>5</v>
      </c>
      <c r="B45" s="3"/>
      <c r="C45" s="5" t="s">
        <v>6</v>
      </c>
      <c r="D45" s="2"/>
      <c r="E45" s="2"/>
      <c r="F45" s="2"/>
      <c r="G45" s="2"/>
      <c r="H45" s="2"/>
      <c r="I45" s="2"/>
      <c r="J45" s="2"/>
      <c r="K45" s="3"/>
      <c r="L45" s="23"/>
    </row>
    <row r="46" ht="15.75" customHeight="1">
      <c r="A46" s="4" t="s">
        <v>7</v>
      </c>
      <c r="B46" s="3"/>
      <c r="C46" s="5" t="s">
        <v>37</v>
      </c>
      <c r="D46" s="2"/>
      <c r="E46" s="2"/>
      <c r="F46" s="2"/>
      <c r="G46" s="2"/>
      <c r="H46" s="2"/>
      <c r="I46" s="2"/>
      <c r="J46" s="2"/>
      <c r="K46" s="3"/>
      <c r="L46" s="23"/>
    </row>
    <row r="47" ht="15.75" customHeight="1">
      <c r="A47" s="4" t="s">
        <v>11</v>
      </c>
      <c r="B47" s="3"/>
      <c r="C47" s="5">
        <v>7289584.0</v>
      </c>
      <c r="D47" s="2"/>
      <c r="E47" s="2"/>
      <c r="F47" s="2"/>
      <c r="G47" s="2"/>
      <c r="H47" s="2"/>
      <c r="I47" s="2"/>
      <c r="J47" s="2"/>
      <c r="K47" s="3"/>
      <c r="L47" s="23"/>
    </row>
    <row r="48" ht="15.75" customHeight="1">
      <c r="A48" s="4" t="s">
        <v>105</v>
      </c>
      <c r="B48" s="2"/>
      <c r="C48" s="2"/>
      <c r="D48" s="2"/>
      <c r="E48" s="3"/>
      <c r="F48" s="10" t="s">
        <v>13</v>
      </c>
      <c r="G48" s="3"/>
      <c r="H48" s="11" t="s">
        <v>112</v>
      </c>
      <c r="I48" s="2"/>
      <c r="J48" s="2"/>
      <c r="K48" s="3"/>
      <c r="L48" s="23"/>
    </row>
    <row r="49" ht="15.75" customHeight="1">
      <c r="A49" s="4" t="s">
        <v>15</v>
      </c>
      <c r="B49" s="3"/>
      <c r="C49" s="12" t="s">
        <v>73</v>
      </c>
      <c r="D49" s="2"/>
      <c r="E49" s="3"/>
      <c r="F49" s="10" t="s">
        <v>17</v>
      </c>
      <c r="G49" s="3"/>
      <c r="H49" s="71">
        <v>0.774</v>
      </c>
      <c r="I49" s="2"/>
      <c r="J49" s="2"/>
      <c r="K49" s="3"/>
      <c r="L49" s="23"/>
    </row>
    <row r="50" ht="15.75" customHeight="1">
      <c r="A50" s="13" t="s">
        <v>18</v>
      </c>
      <c r="B50" s="14"/>
      <c r="C50" s="15" t="s">
        <v>108</v>
      </c>
      <c r="D50" s="16"/>
      <c r="E50" s="17"/>
      <c r="F50" s="10" t="s">
        <v>20</v>
      </c>
      <c r="G50" s="3"/>
      <c r="H50" s="12" t="s">
        <v>41</v>
      </c>
      <c r="I50" s="2"/>
      <c r="J50" s="2"/>
      <c r="K50" s="3"/>
      <c r="L50" s="23"/>
    </row>
    <row r="51" ht="15.75" customHeight="1">
      <c r="A51" s="13" t="s">
        <v>22</v>
      </c>
      <c r="B51" s="14"/>
      <c r="C51" s="15">
        <v>0.12</v>
      </c>
      <c r="D51" s="16"/>
      <c r="E51" s="17"/>
      <c r="F51" s="10" t="s">
        <v>23</v>
      </c>
      <c r="G51" s="3"/>
      <c r="H51" s="12" t="s">
        <v>56</v>
      </c>
      <c r="I51" s="2"/>
      <c r="J51" s="2"/>
      <c r="K51" s="3"/>
      <c r="L51" s="23"/>
    </row>
    <row r="52" ht="15.75" customHeight="1">
      <c r="A52" s="19" t="s">
        <v>77</v>
      </c>
      <c r="B52" s="20">
        <v>5.0</v>
      </c>
      <c r="C52" s="20">
        <v>10.0</v>
      </c>
      <c r="D52" s="21">
        <v>15.0</v>
      </c>
      <c r="E52" s="20">
        <v>20.0</v>
      </c>
      <c r="F52" s="62"/>
      <c r="G52" s="62"/>
      <c r="H52" s="62"/>
      <c r="I52" s="62"/>
      <c r="J52" s="44" t="s">
        <v>78</v>
      </c>
      <c r="K52" s="44" t="s">
        <v>79</v>
      </c>
      <c r="L52" s="23"/>
    </row>
    <row r="53" ht="15.75" customHeight="1">
      <c r="A53" s="24" t="s">
        <v>26</v>
      </c>
      <c r="B53" s="63">
        <v>4.995</v>
      </c>
      <c r="C53" s="63">
        <v>9.99</v>
      </c>
      <c r="D53" s="63">
        <v>15.0</v>
      </c>
      <c r="E53" s="63">
        <v>20.0</v>
      </c>
      <c r="F53" s="64"/>
      <c r="G53" s="23"/>
      <c r="H53" s="23"/>
      <c r="I53" s="23"/>
      <c r="J53" s="47">
        <v>1.0</v>
      </c>
      <c r="K53" s="65">
        <v>9990.0</v>
      </c>
      <c r="L53" s="23"/>
    </row>
    <row r="54" ht="15.75" customHeight="1">
      <c r="A54" s="66" t="s">
        <v>27</v>
      </c>
      <c r="B54" s="67">
        <v>4.99</v>
      </c>
      <c r="C54" s="67">
        <v>10.0</v>
      </c>
      <c r="D54" s="67">
        <v>15.0</v>
      </c>
      <c r="E54" s="67">
        <v>19.99</v>
      </c>
      <c r="F54" s="64"/>
      <c r="J54" s="47">
        <v>2.0</v>
      </c>
      <c r="K54" s="65">
        <v>9990.0</v>
      </c>
      <c r="L54" s="23"/>
    </row>
    <row r="55" ht="15.75" customHeight="1">
      <c r="A55" s="28" t="s">
        <v>28</v>
      </c>
      <c r="B55" s="68">
        <f t="shared" ref="B55:E55" si="3">AVERAGE(B53:B54)-B52</f>
        <v>-0.0075</v>
      </c>
      <c r="C55" s="68">
        <f t="shared" si="3"/>
        <v>-0.005</v>
      </c>
      <c r="D55" s="68">
        <f t="shared" si="3"/>
        <v>0</v>
      </c>
      <c r="E55" s="68">
        <f t="shared" si="3"/>
        <v>-0.005</v>
      </c>
      <c r="F55" s="69"/>
      <c r="J55" s="47">
        <v>3.0</v>
      </c>
      <c r="K55" s="65">
        <v>10000.0</v>
      </c>
      <c r="L55" s="23"/>
    </row>
    <row r="56" ht="15.75" customHeight="1">
      <c r="A56" s="28" t="s">
        <v>29</v>
      </c>
      <c r="B56" s="68">
        <f>AVERAGE(B55:E55)</f>
        <v>-0.004375</v>
      </c>
      <c r="C56" s="23"/>
      <c r="D56" s="23"/>
      <c r="E56" s="23"/>
      <c r="F56" s="23"/>
      <c r="J56" s="47">
        <v>4.0</v>
      </c>
      <c r="K56" s="65">
        <v>9990.0</v>
      </c>
      <c r="L56" s="23"/>
    </row>
    <row r="57" ht="15.75" customHeight="1">
      <c r="A57" s="28" t="s">
        <v>30</v>
      </c>
      <c r="B57" s="68">
        <f>_xlfn.STDEV.S(B55:E55)</f>
        <v>0.003145764348</v>
      </c>
      <c r="C57" s="23"/>
      <c r="J57" s="48">
        <v>5.0</v>
      </c>
      <c r="K57" s="65">
        <v>9990.0</v>
      </c>
      <c r="L57" s="23"/>
    </row>
    <row r="58" ht="15.75" customHeight="1">
      <c r="A58" s="57" t="s">
        <v>31</v>
      </c>
      <c r="B58" s="33" t="s">
        <v>109</v>
      </c>
      <c r="C58" s="34" t="s">
        <v>32</v>
      </c>
      <c r="D58" s="35">
        <f>B57/SQRT(6)</f>
        <v>0.001284252917</v>
      </c>
      <c r="J58" s="47">
        <v>6.0</v>
      </c>
      <c r="K58" s="65">
        <v>9990.0</v>
      </c>
    </row>
    <row r="59" ht="15.75" customHeight="1">
      <c r="A59" s="58" t="s">
        <v>33</v>
      </c>
      <c r="B59" s="36">
        <f>SQRT(D58^2 + D59^2 + D60^2)
</f>
        <v>0.5590184696</v>
      </c>
      <c r="C59" s="34" t="s">
        <v>34</v>
      </c>
      <c r="D59" s="34">
        <v>0.25</v>
      </c>
      <c r="J59" s="47">
        <v>7.0</v>
      </c>
      <c r="K59" s="65">
        <v>9990.0</v>
      </c>
    </row>
    <row r="60" ht="15.75" customHeight="1">
      <c r="A60" s="58" t="s">
        <v>35</v>
      </c>
      <c r="B60" s="36">
        <f>B59*2</f>
        <v>1.118036939</v>
      </c>
      <c r="C60" s="34" t="s">
        <v>36</v>
      </c>
      <c r="D60" s="34">
        <v>0.5</v>
      </c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2">
    <mergeCell ref="C29:E29"/>
    <mergeCell ref="F29:G29"/>
    <mergeCell ref="H29:K29"/>
    <mergeCell ref="C30:E30"/>
    <mergeCell ref="F30:G30"/>
    <mergeCell ref="H30:K30"/>
    <mergeCell ref="A43:K43"/>
    <mergeCell ref="A44:B44"/>
    <mergeCell ref="C44:K44"/>
    <mergeCell ref="A45:B45"/>
    <mergeCell ref="C45:K45"/>
    <mergeCell ref="A46:B46"/>
    <mergeCell ref="C46:K46"/>
    <mergeCell ref="C47:K47"/>
    <mergeCell ref="A47:B47"/>
    <mergeCell ref="A48:E48"/>
    <mergeCell ref="F48:G48"/>
    <mergeCell ref="H48:K48"/>
    <mergeCell ref="C49:E49"/>
    <mergeCell ref="F49:G49"/>
    <mergeCell ref="H49:K49"/>
    <mergeCell ref="F51:G51"/>
    <mergeCell ref="H51:K51"/>
    <mergeCell ref="A49:B49"/>
    <mergeCell ref="A50:B50"/>
    <mergeCell ref="C50:E50"/>
    <mergeCell ref="F50:G50"/>
    <mergeCell ref="H50:K50"/>
    <mergeCell ref="A51:B51"/>
    <mergeCell ref="C51:E51"/>
    <mergeCell ref="A1:K1"/>
    <mergeCell ref="A2:B2"/>
    <mergeCell ref="C2:K2"/>
    <mergeCell ref="A3:B3"/>
    <mergeCell ref="C3:K3"/>
    <mergeCell ref="A4:B4"/>
    <mergeCell ref="C4:K4"/>
    <mergeCell ref="F7:G7"/>
    <mergeCell ref="H7:K7"/>
    <mergeCell ref="A5:B5"/>
    <mergeCell ref="C5:K5"/>
    <mergeCell ref="A6:E6"/>
    <mergeCell ref="F6:G6"/>
    <mergeCell ref="H6:K6"/>
    <mergeCell ref="A7:B7"/>
    <mergeCell ref="C7:E7"/>
    <mergeCell ref="A8:B8"/>
    <mergeCell ref="C8:E8"/>
    <mergeCell ref="F8:G8"/>
    <mergeCell ref="H8:K8"/>
    <mergeCell ref="A9:B9"/>
    <mergeCell ref="C9:E9"/>
    <mergeCell ref="F9:G9"/>
    <mergeCell ref="A25:B25"/>
    <mergeCell ref="A26:B26"/>
    <mergeCell ref="A28:B28"/>
    <mergeCell ref="A29:B29"/>
    <mergeCell ref="A30:B30"/>
    <mergeCell ref="H9:K9"/>
    <mergeCell ref="A22:K22"/>
    <mergeCell ref="A23:B23"/>
    <mergeCell ref="C23:K23"/>
    <mergeCell ref="A24:B24"/>
    <mergeCell ref="C24:K24"/>
    <mergeCell ref="C25:K25"/>
    <mergeCell ref="C26:K26"/>
    <mergeCell ref="A27:E27"/>
    <mergeCell ref="F27:G27"/>
    <mergeCell ref="H27:K27"/>
    <mergeCell ref="C28:E28"/>
    <mergeCell ref="F28:G28"/>
    <mergeCell ref="H28:K28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72" t="s">
        <v>113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5.75" customHeight="1">
      <c r="A2" s="4" t="s">
        <v>1</v>
      </c>
      <c r="B2" s="3"/>
      <c r="C2" s="73" t="s">
        <v>1</v>
      </c>
      <c r="D2" s="3"/>
      <c r="E2" s="74" t="s">
        <v>2</v>
      </c>
      <c r="F2" s="2"/>
      <c r="G2" s="2"/>
      <c r="H2" s="2"/>
      <c r="I2" s="2"/>
      <c r="J2" s="2"/>
      <c r="K2" s="2"/>
      <c r="L2" s="2"/>
      <c r="M2" s="3"/>
    </row>
    <row r="3" ht="15.75" customHeight="1">
      <c r="A3" s="4" t="s">
        <v>5</v>
      </c>
      <c r="B3" s="3"/>
      <c r="C3" s="73" t="s">
        <v>5</v>
      </c>
      <c r="D3" s="3"/>
      <c r="E3" s="75" t="s">
        <v>6</v>
      </c>
      <c r="F3" s="2"/>
      <c r="G3" s="2"/>
      <c r="H3" s="2"/>
      <c r="I3" s="2"/>
      <c r="J3" s="2"/>
      <c r="K3" s="2"/>
      <c r="L3" s="2"/>
      <c r="M3" s="3"/>
    </row>
    <row r="4" ht="15.75" customHeight="1">
      <c r="A4" s="4" t="s">
        <v>7</v>
      </c>
      <c r="B4" s="3"/>
      <c r="C4" s="73" t="s">
        <v>7</v>
      </c>
      <c r="D4" s="3"/>
      <c r="E4" s="74" t="s">
        <v>114</v>
      </c>
      <c r="F4" s="2"/>
      <c r="G4" s="2"/>
      <c r="H4" s="2"/>
      <c r="I4" s="2"/>
      <c r="J4" s="2"/>
      <c r="K4" s="2"/>
      <c r="L4" s="2"/>
      <c r="M4" s="3"/>
    </row>
    <row r="5" ht="15.75" customHeight="1">
      <c r="A5" s="4" t="s">
        <v>11</v>
      </c>
      <c r="B5" s="3"/>
      <c r="C5" s="73" t="s">
        <v>11</v>
      </c>
      <c r="D5" s="3"/>
      <c r="E5" s="74">
        <v>7449918.0</v>
      </c>
      <c r="F5" s="2"/>
      <c r="G5" s="2"/>
      <c r="H5" s="2"/>
      <c r="I5" s="2"/>
      <c r="J5" s="2"/>
      <c r="K5" s="2"/>
      <c r="L5" s="2"/>
      <c r="M5" s="3"/>
    </row>
    <row r="6" ht="15.75" customHeight="1">
      <c r="A6" s="4" t="s">
        <v>115</v>
      </c>
      <c r="B6" s="2"/>
      <c r="C6" s="2"/>
      <c r="D6" s="2"/>
      <c r="E6" s="3"/>
      <c r="F6" s="10" t="s">
        <v>13</v>
      </c>
      <c r="G6" s="3"/>
      <c r="H6" s="11" t="s">
        <v>116</v>
      </c>
      <c r="I6" s="2"/>
      <c r="J6" s="2"/>
      <c r="K6" s="3"/>
    </row>
    <row r="7" ht="15.75" customHeight="1">
      <c r="A7" s="4" t="s">
        <v>15</v>
      </c>
      <c r="B7" s="3"/>
      <c r="C7" s="12" t="s">
        <v>117</v>
      </c>
      <c r="D7" s="2"/>
      <c r="E7" s="3"/>
      <c r="F7" s="10" t="s">
        <v>17</v>
      </c>
      <c r="G7" s="3"/>
      <c r="H7" s="12" t="s">
        <v>50</v>
      </c>
      <c r="I7" s="2"/>
      <c r="J7" s="2"/>
      <c r="K7" s="3"/>
    </row>
    <row r="8" ht="15.75" customHeight="1">
      <c r="A8" s="13" t="s">
        <v>18</v>
      </c>
      <c r="B8" s="14"/>
      <c r="C8" s="12" t="s">
        <v>118</v>
      </c>
      <c r="D8" s="2"/>
      <c r="E8" s="3"/>
      <c r="F8" s="10" t="s">
        <v>20</v>
      </c>
      <c r="G8" s="3"/>
      <c r="H8" s="12" t="s">
        <v>119</v>
      </c>
      <c r="I8" s="2"/>
      <c r="J8" s="2"/>
      <c r="K8" s="3"/>
    </row>
    <row r="9" ht="15.75" customHeight="1">
      <c r="A9" s="4" t="s">
        <v>22</v>
      </c>
      <c r="B9" s="3"/>
      <c r="C9" s="12">
        <v>0.65</v>
      </c>
      <c r="D9" s="2"/>
      <c r="E9" s="3"/>
      <c r="F9" s="10" t="s">
        <v>23</v>
      </c>
      <c r="G9" s="3"/>
      <c r="H9" s="12" t="s">
        <v>119</v>
      </c>
      <c r="I9" s="2"/>
      <c r="J9" s="2"/>
      <c r="K9" s="3"/>
    </row>
    <row r="10" ht="15.75" customHeight="1">
      <c r="A10" s="76" t="s">
        <v>120</v>
      </c>
      <c r="B10" s="77">
        <v>16.8</v>
      </c>
      <c r="C10" s="78" t="s">
        <v>121</v>
      </c>
      <c r="D10" s="78" t="s">
        <v>122</v>
      </c>
      <c r="E10" s="78" t="s">
        <v>123</v>
      </c>
      <c r="F10" s="78" t="s">
        <v>124</v>
      </c>
      <c r="G10" s="78" t="s">
        <v>125</v>
      </c>
      <c r="H10" s="23"/>
      <c r="I10" s="23"/>
      <c r="J10" s="23"/>
      <c r="K10" s="23"/>
    </row>
    <row r="11" ht="15.75" customHeight="1">
      <c r="A11" s="28" t="s">
        <v>26</v>
      </c>
      <c r="B11" s="79">
        <v>15.8</v>
      </c>
      <c r="C11" s="80">
        <v>19.4</v>
      </c>
      <c r="D11" s="80">
        <v>25.1</v>
      </c>
      <c r="E11" s="80">
        <v>29.8</v>
      </c>
      <c r="F11" s="80">
        <v>34.9</v>
      </c>
      <c r="G11" s="80">
        <v>36.5</v>
      </c>
      <c r="H11" s="23"/>
      <c r="I11" s="23"/>
      <c r="J11" s="23"/>
      <c r="K11" s="23"/>
    </row>
    <row r="12" ht="15.75" customHeight="1">
      <c r="A12" s="66" t="s">
        <v>27</v>
      </c>
      <c r="B12" s="37"/>
      <c r="C12" s="46"/>
      <c r="D12" s="46"/>
      <c r="E12" s="46"/>
      <c r="F12" s="46"/>
      <c r="G12" s="46"/>
      <c r="H12" s="23"/>
      <c r="I12" s="23"/>
      <c r="J12" s="23"/>
      <c r="K12" s="23"/>
    </row>
    <row r="13" ht="15.75" customHeight="1">
      <c r="A13" s="28" t="s">
        <v>28</v>
      </c>
      <c r="B13" s="37" t="s">
        <v>126</v>
      </c>
      <c r="C13" s="81" t="s">
        <v>126</v>
      </c>
      <c r="D13" s="80" t="s">
        <v>127</v>
      </c>
      <c r="E13" s="81" t="s">
        <v>128</v>
      </c>
      <c r="F13" s="81" t="s">
        <v>129</v>
      </c>
      <c r="G13" s="81" t="s">
        <v>130</v>
      </c>
      <c r="H13" s="23"/>
      <c r="I13" s="23"/>
      <c r="J13" s="23"/>
      <c r="K13" s="23"/>
    </row>
    <row r="14" ht="15.75" customHeight="1">
      <c r="A14" s="28" t="s">
        <v>29</v>
      </c>
      <c r="B14" s="82">
        <v>412.0</v>
      </c>
      <c r="C14" s="83">
        <v>412.0</v>
      </c>
      <c r="D14" s="50"/>
      <c r="E14" s="50"/>
      <c r="F14" s="50"/>
      <c r="G14" s="50"/>
      <c r="H14" s="23"/>
      <c r="I14" s="23"/>
      <c r="J14" s="23"/>
      <c r="K14" s="23"/>
    </row>
    <row r="15" ht="15.75" customHeight="1">
      <c r="A15" s="28" t="s">
        <v>30</v>
      </c>
      <c r="B15" s="82">
        <v>1.497721603E9</v>
      </c>
      <c r="C15" s="83">
        <v>1.497721603E9</v>
      </c>
      <c r="D15" s="50"/>
      <c r="E15" s="50"/>
      <c r="F15" s="50"/>
      <c r="G15" s="50"/>
      <c r="H15" s="23"/>
      <c r="I15" s="23"/>
      <c r="J15" s="23"/>
      <c r="K15" s="23"/>
    </row>
    <row r="16" ht="15.75" customHeight="1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</row>
    <row r="17" ht="15.75" customHeight="1">
      <c r="A17" s="19" t="s">
        <v>131</v>
      </c>
      <c r="B17" s="21" t="s">
        <v>132</v>
      </c>
      <c r="C17" s="21" t="s">
        <v>133</v>
      </c>
      <c r="D17" s="21" t="s">
        <v>134</v>
      </c>
      <c r="E17" s="42">
        <v>70.1</v>
      </c>
      <c r="F17" s="23"/>
      <c r="G17" s="23"/>
      <c r="H17" s="23"/>
      <c r="I17" s="23"/>
      <c r="J17" s="23"/>
      <c r="K17" s="23"/>
    </row>
    <row r="18" ht="15.75" customHeight="1">
      <c r="A18" s="28" t="s">
        <v>135</v>
      </c>
      <c r="B18" s="79">
        <v>46.0</v>
      </c>
      <c r="C18" s="79">
        <v>56.0</v>
      </c>
      <c r="D18" s="79">
        <v>64.0</v>
      </c>
      <c r="E18" s="79">
        <v>76.0</v>
      </c>
      <c r="F18" s="23"/>
      <c r="G18" s="19" t="s">
        <v>136</v>
      </c>
      <c r="H18" s="23"/>
      <c r="I18" s="23"/>
      <c r="J18" s="23"/>
      <c r="K18" s="23"/>
    </row>
    <row r="19" ht="15.75" customHeight="1">
      <c r="A19" s="28" t="s">
        <v>28</v>
      </c>
      <c r="B19" s="37" t="s">
        <v>137</v>
      </c>
      <c r="C19" s="37" t="s">
        <v>138</v>
      </c>
      <c r="D19" s="37" t="s">
        <v>139</v>
      </c>
      <c r="E19" s="23"/>
      <c r="F19" s="23"/>
      <c r="G19" s="23"/>
      <c r="H19" s="23"/>
      <c r="I19" s="23"/>
      <c r="J19" s="23"/>
      <c r="K19" s="23"/>
    </row>
    <row r="20" ht="15.75" customHeight="1">
      <c r="A20" s="28" t="s">
        <v>29</v>
      </c>
      <c r="B20" s="37" t="s">
        <v>140</v>
      </c>
      <c r="C20" s="23"/>
      <c r="D20" s="23"/>
      <c r="E20" s="23"/>
      <c r="F20" s="23"/>
      <c r="G20" s="23"/>
      <c r="H20" s="23"/>
      <c r="I20" s="23"/>
      <c r="J20" s="23"/>
      <c r="K20" s="23"/>
    </row>
    <row r="21" ht="15.75" customHeight="1">
      <c r="A21" s="28" t="s">
        <v>30</v>
      </c>
      <c r="B21" s="82">
        <v>1.604119696E9</v>
      </c>
      <c r="C21" s="23"/>
      <c r="D21" s="23"/>
      <c r="E21" s="23"/>
      <c r="F21" s="23"/>
      <c r="G21" s="23"/>
      <c r="H21" s="23"/>
      <c r="I21" s="23"/>
      <c r="J21" s="23"/>
      <c r="K21" s="23"/>
    </row>
    <row r="22" ht="15.75" customHeight="1">
      <c r="A22" s="84" t="s">
        <v>141</v>
      </c>
      <c r="B22" s="8" t="s">
        <v>142</v>
      </c>
    </row>
    <row r="23" ht="15.75" customHeight="1">
      <c r="A23" s="84" t="s">
        <v>143</v>
      </c>
      <c r="B23" s="8" t="s">
        <v>144</v>
      </c>
    </row>
    <row r="24" ht="15.75" customHeight="1"/>
    <row r="25" ht="15.75" customHeight="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</row>
    <row r="26" ht="15.75" customHeight="1">
      <c r="A26" s="1" t="s">
        <v>2</v>
      </c>
      <c r="B26" s="2"/>
      <c r="C26" s="2"/>
      <c r="D26" s="2"/>
      <c r="E26" s="2"/>
      <c r="F26" s="2"/>
      <c r="G26" s="2"/>
      <c r="H26" s="2"/>
      <c r="I26" s="2"/>
      <c r="J26" s="2"/>
      <c r="K26" s="3"/>
    </row>
    <row r="27" ht="15.75" customHeight="1">
      <c r="A27" s="4" t="s">
        <v>1</v>
      </c>
      <c r="B27" s="3"/>
      <c r="C27" s="5" t="s">
        <v>2</v>
      </c>
      <c r="D27" s="2"/>
      <c r="E27" s="2"/>
      <c r="F27" s="2"/>
      <c r="G27" s="2"/>
      <c r="H27" s="2"/>
      <c r="I27" s="2"/>
      <c r="J27" s="2"/>
      <c r="K27" s="3"/>
    </row>
    <row r="28" ht="15.75" customHeight="1">
      <c r="A28" s="4" t="s">
        <v>5</v>
      </c>
      <c r="B28" s="3"/>
      <c r="C28" s="5" t="s">
        <v>6</v>
      </c>
      <c r="D28" s="2"/>
      <c r="E28" s="2"/>
      <c r="F28" s="2"/>
      <c r="G28" s="2"/>
      <c r="H28" s="2"/>
      <c r="I28" s="2"/>
      <c r="J28" s="2"/>
      <c r="K28" s="3"/>
    </row>
    <row r="29" ht="15.75" customHeight="1">
      <c r="A29" s="4" t="s">
        <v>7</v>
      </c>
      <c r="B29" s="3"/>
      <c r="C29" s="5" t="s">
        <v>37</v>
      </c>
      <c r="D29" s="2"/>
      <c r="E29" s="2"/>
      <c r="F29" s="2"/>
      <c r="G29" s="2"/>
      <c r="H29" s="2"/>
      <c r="I29" s="2"/>
      <c r="J29" s="2"/>
      <c r="K29" s="3"/>
    </row>
    <row r="30" ht="15.75" customHeight="1">
      <c r="A30" s="4" t="s">
        <v>11</v>
      </c>
      <c r="B30" s="3"/>
      <c r="C30" s="5">
        <v>7289584.0</v>
      </c>
      <c r="D30" s="2"/>
      <c r="E30" s="2"/>
      <c r="F30" s="2"/>
      <c r="G30" s="2"/>
      <c r="H30" s="2"/>
      <c r="I30" s="2"/>
      <c r="J30" s="2"/>
      <c r="K30" s="3"/>
    </row>
    <row r="31" ht="15.75" customHeight="1">
      <c r="A31" s="4" t="s">
        <v>115</v>
      </c>
      <c r="B31" s="2"/>
      <c r="C31" s="2"/>
      <c r="D31" s="2"/>
      <c r="E31" s="3"/>
      <c r="F31" s="10" t="s">
        <v>13</v>
      </c>
      <c r="G31" s="3"/>
      <c r="H31" s="11" t="s">
        <v>145</v>
      </c>
      <c r="I31" s="2"/>
      <c r="J31" s="2"/>
      <c r="K31" s="3"/>
    </row>
    <row r="32" ht="15.75" customHeight="1">
      <c r="A32" s="4" t="s">
        <v>15</v>
      </c>
      <c r="B32" s="3"/>
      <c r="C32" s="12" t="s">
        <v>146</v>
      </c>
      <c r="D32" s="2"/>
      <c r="E32" s="3"/>
      <c r="F32" s="10" t="s">
        <v>17</v>
      </c>
      <c r="G32" s="3"/>
      <c r="H32" s="12" t="s">
        <v>147</v>
      </c>
      <c r="I32" s="2"/>
      <c r="J32" s="2"/>
      <c r="K32" s="3"/>
    </row>
    <row r="33" ht="15.75" customHeight="1">
      <c r="A33" s="13" t="s">
        <v>18</v>
      </c>
      <c r="B33" s="14"/>
      <c r="C33" s="12" t="s">
        <v>118</v>
      </c>
      <c r="D33" s="2"/>
      <c r="E33" s="3"/>
      <c r="F33" s="10" t="s">
        <v>20</v>
      </c>
      <c r="G33" s="3"/>
      <c r="H33" s="12" t="s">
        <v>119</v>
      </c>
      <c r="I33" s="2"/>
      <c r="J33" s="2"/>
      <c r="K33" s="3"/>
    </row>
    <row r="34" ht="15.75" customHeight="1">
      <c r="A34" s="4" t="s">
        <v>22</v>
      </c>
      <c r="B34" s="3"/>
      <c r="C34" s="12">
        <v>260.0</v>
      </c>
      <c r="D34" s="2"/>
      <c r="E34" s="3"/>
      <c r="F34" s="10" t="s">
        <v>23</v>
      </c>
      <c r="G34" s="3"/>
      <c r="H34" s="12" t="s">
        <v>119</v>
      </c>
      <c r="I34" s="2"/>
      <c r="J34" s="2"/>
      <c r="K34" s="3"/>
    </row>
    <row r="35" ht="15.75" customHeight="1">
      <c r="A35" s="76" t="s">
        <v>120</v>
      </c>
      <c r="B35" s="77">
        <v>16.8</v>
      </c>
      <c r="C35" s="78" t="s">
        <v>121</v>
      </c>
      <c r="D35" s="78" t="s">
        <v>122</v>
      </c>
      <c r="E35" s="78" t="s">
        <v>123</v>
      </c>
      <c r="F35" s="78" t="s">
        <v>124</v>
      </c>
      <c r="G35" s="78" t="s">
        <v>125</v>
      </c>
      <c r="H35" s="23"/>
      <c r="I35" s="23"/>
      <c r="J35" s="23"/>
      <c r="K35" s="23"/>
    </row>
    <row r="36" ht="15.75" customHeight="1">
      <c r="A36" s="28" t="s">
        <v>26</v>
      </c>
      <c r="B36" s="79">
        <v>16.4</v>
      </c>
      <c r="C36" s="80">
        <v>19.9</v>
      </c>
      <c r="D36" s="80">
        <v>25.4</v>
      </c>
      <c r="E36" s="80">
        <v>30.2</v>
      </c>
      <c r="F36" s="80">
        <v>34.1</v>
      </c>
      <c r="G36" s="80">
        <v>36.9</v>
      </c>
      <c r="H36" s="23"/>
      <c r="I36" s="23"/>
      <c r="J36" s="23"/>
      <c r="K36" s="23"/>
    </row>
    <row r="37" ht="15.75" customHeight="1">
      <c r="A37" s="66" t="s">
        <v>27</v>
      </c>
      <c r="B37" s="37"/>
      <c r="C37" s="46"/>
      <c r="D37" s="46"/>
      <c r="E37" s="46"/>
      <c r="F37" s="46"/>
      <c r="G37" s="46"/>
      <c r="H37" s="23"/>
      <c r="I37" s="23"/>
      <c r="J37" s="23"/>
      <c r="K37" s="23"/>
    </row>
    <row r="38" ht="15.75" customHeight="1">
      <c r="A38" s="28" t="s">
        <v>28</v>
      </c>
      <c r="B38" s="37" t="s">
        <v>126</v>
      </c>
      <c r="C38" s="81" t="s">
        <v>126</v>
      </c>
      <c r="D38" s="81" t="s">
        <v>127</v>
      </c>
      <c r="E38" s="81" t="s">
        <v>128</v>
      </c>
      <c r="F38" s="81" t="s">
        <v>129</v>
      </c>
      <c r="G38" s="81" t="s">
        <v>130</v>
      </c>
      <c r="H38" s="23"/>
      <c r="I38" s="23"/>
      <c r="J38" s="23"/>
      <c r="K38" s="23"/>
    </row>
    <row r="39" ht="15.75" customHeight="1">
      <c r="A39" s="28" t="s">
        <v>29</v>
      </c>
      <c r="B39" s="82">
        <v>412.0</v>
      </c>
      <c r="C39" s="83">
        <v>412.0</v>
      </c>
      <c r="D39" s="50"/>
      <c r="E39" s="50"/>
      <c r="F39" s="50"/>
      <c r="G39" s="50"/>
      <c r="H39" s="23"/>
      <c r="I39" s="23"/>
      <c r="J39" s="23"/>
      <c r="K39" s="23"/>
    </row>
    <row r="40" ht="15.75" customHeight="1">
      <c r="A40" s="28" t="s">
        <v>30</v>
      </c>
      <c r="B40" s="82">
        <v>1.497721603E9</v>
      </c>
      <c r="C40" s="83">
        <v>1.497721603E9</v>
      </c>
      <c r="D40" s="50"/>
      <c r="E40" s="50"/>
      <c r="F40" s="50"/>
      <c r="G40" s="50"/>
      <c r="H40" s="23"/>
      <c r="I40" s="23"/>
      <c r="J40" s="23"/>
      <c r="K40" s="23"/>
    </row>
    <row r="41" ht="15.7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</row>
    <row r="42" ht="15.75" customHeight="1">
      <c r="A42" s="19" t="s">
        <v>131</v>
      </c>
      <c r="B42" s="21" t="s">
        <v>132</v>
      </c>
      <c r="C42" s="21" t="s">
        <v>133</v>
      </c>
      <c r="D42" s="21" t="s">
        <v>134</v>
      </c>
      <c r="E42" s="42">
        <v>70.1</v>
      </c>
      <c r="F42" s="23"/>
      <c r="G42" s="23"/>
      <c r="H42" s="23"/>
      <c r="I42" s="23"/>
      <c r="J42" s="23"/>
      <c r="K42" s="23"/>
    </row>
    <row r="43" ht="15.75" customHeight="1">
      <c r="A43" s="28" t="s">
        <v>135</v>
      </c>
      <c r="B43" s="79">
        <v>38.0</v>
      </c>
      <c r="C43" s="79">
        <v>48.0</v>
      </c>
      <c r="D43" s="79">
        <v>56.0</v>
      </c>
      <c r="E43" s="79">
        <v>66.0</v>
      </c>
      <c r="F43" s="23"/>
      <c r="G43" s="19" t="s">
        <v>136</v>
      </c>
      <c r="H43" s="23"/>
      <c r="I43" s="23"/>
      <c r="J43" s="23"/>
      <c r="K43" s="23"/>
    </row>
    <row r="44" ht="15.75" customHeight="1">
      <c r="A44" s="28" t="s">
        <v>28</v>
      </c>
      <c r="B44" s="37" t="s">
        <v>137</v>
      </c>
      <c r="C44" s="37" t="s">
        <v>138</v>
      </c>
      <c r="D44" s="37" t="s">
        <v>139</v>
      </c>
      <c r="E44" s="23"/>
      <c r="F44" s="23"/>
      <c r="G44" s="23"/>
      <c r="H44" s="23"/>
      <c r="I44" s="23"/>
      <c r="J44" s="23"/>
      <c r="K44" s="23"/>
    </row>
    <row r="45" ht="15.75" customHeight="1">
      <c r="A45" s="28" t="s">
        <v>29</v>
      </c>
      <c r="B45" s="37" t="s">
        <v>140</v>
      </c>
      <c r="C45" s="23"/>
      <c r="D45" s="23"/>
      <c r="E45" s="23"/>
      <c r="F45" s="23"/>
      <c r="G45" s="23"/>
      <c r="H45" s="23"/>
      <c r="I45" s="23"/>
      <c r="J45" s="23"/>
      <c r="K45" s="23"/>
    </row>
    <row r="46" ht="15.75" customHeight="1">
      <c r="A46" s="28" t="s">
        <v>30</v>
      </c>
      <c r="B46" s="82">
        <v>1.604119696E9</v>
      </c>
      <c r="C46" s="23"/>
      <c r="D46" s="23"/>
      <c r="E46" s="23"/>
      <c r="F46" s="23"/>
      <c r="G46" s="23"/>
      <c r="H46" s="23"/>
      <c r="I46" s="23"/>
      <c r="J46" s="23"/>
      <c r="K46" s="23"/>
    </row>
    <row r="47" ht="15.75" customHeight="1">
      <c r="A47" s="84" t="s">
        <v>141</v>
      </c>
      <c r="B47" s="8" t="s">
        <v>142</v>
      </c>
    </row>
    <row r="48" ht="15.75" customHeight="1">
      <c r="A48" s="84" t="s">
        <v>143</v>
      </c>
      <c r="B48" s="8" t="s">
        <v>144</v>
      </c>
    </row>
    <row r="49" ht="15.75" customHeight="1"/>
    <row r="50" ht="15.7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</row>
    <row r="51" ht="15.75" customHeight="1">
      <c r="A51" s="85" t="s">
        <v>2</v>
      </c>
      <c r="B51" s="2"/>
      <c r="C51" s="2"/>
      <c r="D51" s="2"/>
      <c r="E51" s="2"/>
      <c r="F51" s="2"/>
      <c r="G51" s="2"/>
      <c r="H51" s="2"/>
      <c r="I51" s="2"/>
      <c r="J51" s="2"/>
      <c r="K51" s="3"/>
    </row>
    <row r="52" ht="15.75" customHeight="1">
      <c r="A52" s="73" t="s">
        <v>1</v>
      </c>
      <c r="B52" s="3"/>
      <c r="C52" s="74" t="s">
        <v>2</v>
      </c>
      <c r="D52" s="2"/>
      <c r="E52" s="2"/>
      <c r="F52" s="2"/>
      <c r="G52" s="2"/>
      <c r="H52" s="2"/>
      <c r="I52" s="2"/>
      <c r="J52" s="2"/>
      <c r="K52" s="3"/>
    </row>
    <row r="53" ht="15.75" customHeight="1">
      <c r="A53" s="73" t="s">
        <v>5</v>
      </c>
      <c r="B53" s="3"/>
      <c r="C53" s="74" t="s">
        <v>6</v>
      </c>
      <c r="D53" s="2"/>
      <c r="E53" s="2"/>
      <c r="F53" s="2"/>
      <c r="G53" s="2"/>
      <c r="H53" s="2"/>
      <c r="I53" s="2"/>
      <c r="J53" s="2"/>
      <c r="K53" s="3"/>
    </row>
    <row r="54" ht="15.75" customHeight="1">
      <c r="A54" s="73" t="s">
        <v>7</v>
      </c>
      <c r="B54" s="3"/>
      <c r="C54" s="74" t="s">
        <v>37</v>
      </c>
      <c r="D54" s="2"/>
      <c r="E54" s="2"/>
      <c r="F54" s="2"/>
      <c r="G54" s="2"/>
      <c r="H54" s="2"/>
      <c r="I54" s="2"/>
      <c r="J54" s="2"/>
      <c r="K54" s="3"/>
    </row>
    <row r="55" ht="15.75" customHeight="1">
      <c r="A55" s="73" t="s">
        <v>11</v>
      </c>
      <c r="B55" s="3"/>
      <c r="C55" s="74">
        <v>7289584.0</v>
      </c>
      <c r="D55" s="2"/>
      <c r="E55" s="2"/>
      <c r="F55" s="2"/>
      <c r="G55" s="2"/>
      <c r="H55" s="2"/>
      <c r="I55" s="2"/>
      <c r="J55" s="2"/>
      <c r="K55" s="3"/>
    </row>
    <row r="56" ht="15.75" customHeight="1">
      <c r="A56" s="73" t="s">
        <v>115</v>
      </c>
      <c r="B56" s="2"/>
      <c r="C56" s="2"/>
      <c r="D56" s="2"/>
      <c r="E56" s="3"/>
      <c r="F56" s="86" t="s">
        <v>13</v>
      </c>
      <c r="G56" s="3"/>
      <c r="H56" s="87" t="s">
        <v>148</v>
      </c>
      <c r="I56" s="2"/>
      <c r="J56" s="2"/>
      <c r="K56" s="3"/>
    </row>
    <row r="57" ht="15.75" customHeight="1">
      <c r="A57" s="73" t="s">
        <v>15</v>
      </c>
      <c r="B57" s="3"/>
      <c r="C57" s="88" t="s">
        <v>117</v>
      </c>
      <c r="D57" s="2"/>
      <c r="E57" s="3"/>
      <c r="F57" s="86" t="s">
        <v>17</v>
      </c>
      <c r="G57" s="3"/>
      <c r="H57" s="88" t="s">
        <v>149</v>
      </c>
      <c r="I57" s="2"/>
      <c r="J57" s="2"/>
      <c r="K57" s="3"/>
    </row>
    <row r="58" ht="15.75" customHeight="1">
      <c r="A58" s="89" t="s">
        <v>18</v>
      </c>
      <c r="B58" s="14"/>
      <c r="C58" s="88" t="s">
        <v>118</v>
      </c>
      <c r="D58" s="2"/>
      <c r="E58" s="3"/>
      <c r="F58" s="86" t="s">
        <v>20</v>
      </c>
      <c r="G58" s="3"/>
      <c r="H58" s="88" t="s">
        <v>119</v>
      </c>
      <c r="I58" s="2"/>
      <c r="J58" s="2"/>
      <c r="K58" s="3"/>
    </row>
    <row r="59" ht="15.75" customHeight="1">
      <c r="A59" s="73" t="s">
        <v>22</v>
      </c>
      <c r="B59" s="3"/>
      <c r="C59" s="88">
        <v>0.67</v>
      </c>
      <c r="D59" s="2"/>
      <c r="E59" s="3"/>
      <c r="F59" s="86" t="s">
        <v>23</v>
      </c>
      <c r="G59" s="3"/>
      <c r="H59" s="88" t="s">
        <v>119</v>
      </c>
      <c r="I59" s="2"/>
      <c r="J59" s="2"/>
      <c r="K59" s="3"/>
    </row>
    <row r="60" ht="15.75" customHeight="1">
      <c r="A60" s="90" t="s">
        <v>120</v>
      </c>
      <c r="B60" s="77">
        <v>16.8</v>
      </c>
      <c r="C60" s="78" t="s">
        <v>121</v>
      </c>
      <c r="D60" s="78" t="s">
        <v>122</v>
      </c>
      <c r="E60" s="78" t="s">
        <v>123</v>
      </c>
      <c r="F60" s="78" t="s">
        <v>124</v>
      </c>
      <c r="G60" s="78" t="s">
        <v>125</v>
      </c>
      <c r="H60" s="50"/>
      <c r="I60" s="50"/>
      <c r="J60" s="50"/>
      <c r="K60" s="50"/>
    </row>
    <row r="61" ht="15.75" customHeight="1">
      <c r="A61" s="91" t="s">
        <v>26</v>
      </c>
      <c r="B61" s="79">
        <v>16.2</v>
      </c>
      <c r="C61" s="80">
        <v>19.7</v>
      </c>
      <c r="D61" s="80">
        <v>25.2</v>
      </c>
      <c r="E61" s="80">
        <v>29.9</v>
      </c>
      <c r="F61" s="80">
        <v>34.9</v>
      </c>
      <c r="G61" s="80">
        <v>36.7</v>
      </c>
      <c r="H61" s="50"/>
      <c r="I61" s="50"/>
      <c r="J61" s="50"/>
      <c r="K61" s="50"/>
    </row>
    <row r="62" ht="15.75" customHeight="1">
      <c r="A62" s="92" t="s">
        <v>27</v>
      </c>
      <c r="B62" s="37"/>
      <c r="C62" s="46"/>
      <c r="D62" s="46"/>
      <c r="E62" s="46"/>
      <c r="F62" s="46"/>
      <c r="G62" s="46"/>
      <c r="H62" s="50"/>
      <c r="I62" s="50"/>
      <c r="J62" s="50"/>
      <c r="K62" s="50"/>
    </row>
    <row r="63" ht="15.75" customHeight="1">
      <c r="A63" s="91" t="s">
        <v>28</v>
      </c>
      <c r="B63" s="37" t="s">
        <v>126</v>
      </c>
      <c r="C63" s="81" t="s">
        <v>126</v>
      </c>
      <c r="D63" s="81" t="s">
        <v>127</v>
      </c>
      <c r="E63" s="81" t="s">
        <v>128</v>
      </c>
      <c r="F63" s="81" t="s">
        <v>129</v>
      </c>
      <c r="G63" s="81" t="s">
        <v>130</v>
      </c>
      <c r="H63" s="50"/>
      <c r="I63" s="50"/>
      <c r="J63" s="50"/>
      <c r="K63" s="50"/>
    </row>
    <row r="64" ht="15.75" customHeight="1">
      <c r="A64" s="91" t="s">
        <v>29</v>
      </c>
      <c r="B64" s="82">
        <v>412.0</v>
      </c>
      <c r="C64" s="83">
        <v>412.0</v>
      </c>
      <c r="D64" s="50"/>
      <c r="E64" s="50"/>
      <c r="F64" s="50"/>
      <c r="G64" s="50"/>
      <c r="H64" s="50"/>
      <c r="I64" s="50"/>
      <c r="J64" s="50"/>
      <c r="K64" s="50"/>
    </row>
    <row r="65" ht="15.75" customHeight="1">
      <c r="A65" s="91" t="s">
        <v>30</v>
      </c>
      <c r="B65" s="82">
        <v>1.497721603E9</v>
      </c>
      <c r="C65" s="83">
        <v>1.497721603E9</v>
      </c>
      <c r="D65" s="50"/>
      <c r="E65" s="50"/>
      <c r="F65" s="50"/>
      <c r="G65" s="50"/>
      <c r="H65" s="50"/>
      <c r="I65" s="50"/>
      <c r="J65" s="50"/>
      <c r="K65" s="50"/>
    </row>
    <row r="66" ht="15.75" customHeight="1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</row>
    <row r="67" ht="15.75" customHeight="1">
      <c r="A67" s="93" t="s">
        <v>131</v>
      </c>
      <c r="B67" s="94" t="s">
        <v>132</v>
      </c>
      <c r="C67" s="21" t="s">
        <v>133</v>
      </c>
      <c r="D67" s="21" t="s">
        <v>134</v>
      </c>
      <c r="E67" s="42">
        <v>70.1</v>
      </c>
      <c r="F67" s="23"/>
      <c r="G67" s="50"/>
      <c r="H67" s="50"/>
      <c r="I67" s="50"/>
      <c r="J67" s="50"/>
      <c r="K67" s="50"/>
    </row>
    <row r="68" ht="15.75" customHeight="1">
      <c r="A68" s="91" t="s">
        <v>135</v>
      </c>
      <c r="B68" s="81">
        <v>39.0</v>
      </c>
      <c r="C68" s="79">
        <v>51.0</v>
      </c>
      <c r="D68" s="79">
        <v>61.0</v>
      </c>
      <c r="E68" s="79">
        <v>72.0</v>
      </c>
      <c r="F68" s="23"/>
      <c r="G68" s="93" t="s">
        <v>136</v>
      </c>
      <c r="H68" s="50"/>
      <c r="I68" s="50"/>
      <c r="J68" s="50"/>
      <c r="K68" s="50"/>
    </row>
    <row r="69" ht="15.75" customHeight="1">
      <c r="A69" s="91" t="s">
        <v>28</v>
      </c>
      <c r="B69" s="81" t="s">
        <v>137</v>
      </c>
      <c r="C69" s="81" t="s">
        <v>138</v>
      </c>
      <c r="D69" s="81" t="s">
        <v>139</v>
      </c>
      <c r="E69" s="50"/>
      <c r="F69" s="50"/>
      <c r="G69" s="50"/>
      <c r="H69" s="50"/>
      <c r="I69" s="50"/>
      <c r="J69" s="50"/>
      <c r="K69" s="50"/>
    </row>
    <row r="70" ht="15.75" customHeight="1">
      <c r="A70" s="91" t="s">
        <v>29</v>
      </c>
      <c r="B70" s="81" t="s">
        <v>140</v>
      </c>
      <c r="C70" s="50"/>
      <c r="D70" s="50"/>
      <c r="E70" s="50"/>
      <c r="F70" s="50"/>
      <c r="G70" s="50"/>
      <c r="H70" s="50"/>
      <c r="I70" s="50"/>
      <c r="J70" s="50"/>
      <c r="K70" s="50"/>
    </row>
    <row r="71" ht="15.75" customHeight="1">
      <c r="A71" s="91" t="s">
        <v>30</v>
      </c>
      <c r="B71" s="83">
        <v>1.604119696E9</v>
      </c>
      <c r="C71" s="50"/>
      <c r="D71" s="50"/>
      <c r="E71" s="50"/>
      <c r="F71" s="50"/>
      <c r="G71" s="50"/>
      <c r="H71" s="50"/>
      <c r="I71" s="50"/>
      <c r="J71" s="50"/>
      <c r="K71" s="50"/>
    </row>
    <row r="72" ht="15.75" customHeight="1">
      <c r="A72" s="84" t="s">
        <v>141</v>
      </c>
      <c r="B72" s="8" t="s">
        <v>142</v>
      </c>
      <c r="C72" s="50"/>
      <c r="D72" s="50"/>
      <c r="E72" s="50"/>
      <c r="F72" s="50"/>
      <c r="G72" s="50"/>
      <c r="H72" s="50"/>
      <c r="I72" s="50"/>
      <c r="J72" s="50"/>
      <c r="K72" s="50"/>
    </row>
    <row r="73" ht="15.75" customHeight="1">
      <c r="A73" s="84" t="s">
        <v>143</v>
      </c>
      <c r="B73" s="8" t="s">
        <v>144</v>
      </c>
      <c r="C73" s="50"/>
      <c r="D73" s="50"/>
      <c r="E73" s="50"/>
      <c r="F73" s="50"/>
      <c r="G73" s="50"/>
      <c r="H73" s="50"/>
      <c r="I73" s="50"/>
      <c r="J73" s="50"/>
      <c r="K73" s="50"/>
    </row>
    <row r="74" ht="15.75" customHeight="1"/>
    <row r="75" ht="15.75" customHeight="1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</row>
    <row r="76" ht="15.75" customHeight="1">
      <c r="A76" s="85" t="s">
        <v>2</v>
      </c>
      <c r="B76" s="2"/>
      <c r="C76" s="2"/>
      <c r="D76" s="2"/>
      <c r="E76" s="2"/>
      <c r="F76" s="2"/>
      <c r="G76" s="2"/>
      <c r="H76" s="2"/>
      <c r="I76" s="2"/>
      <c r="J76" s="2"/>
      <c r="K76" s="3"/>
    </row>
    <row r="77" ht="15.75" customHeight="1">
      <c r="A77" s="73" t="s">
        <v>1</v>
      </c>
      <c r="B77" s="3"/>
      <c r="C77" s="74" t="s">
        <v>2</v>
      </c>
      <c r="D77" s="2"/>
      <c r="E77" s="2"/>
      <c r="F77" s="2"/>
      <c r="G77" s="2"/>
      <c r="H77" s="2"/>
      <c r="I77" s="2"/>
      <c r="J77" s="2"/>
      <c r="K77" s="3"/>
    </row>
    <row r="78" ht="15.75" customHeight="1">
      <c r="A78" s="73" t="s">
        <v>5</v>
      </c>
      <c r="B78" s="3"/>
      <c r="C78" s="74" t="s">
        <v>6</v>
      </c>
      <c r="D78" s="2"/>
      <c r="E78" s="2"/>
      <c r="F78" s="2"/>
      <c r="G78" s="2"/>
      <c r="H78" s="2"/>
      <c r="I78" s="2"/>
      <c r="J78" s="2"/>
      <c r="K78" s="3"/>
    </row>
    <row r="79" ht="15.75" customHeight="1">
      <c r="A79" s="73" t="s">
        <v>7</v>
      </c>
      <c r="B79" s="3"/>
      <c r="C79" s="74" t="s">
        <v>37</v>
      </c>
      <c r="D79" s="2"/>
      <c r="E79" s="2"/>
      <c r="F79" s="2"/>
      <c r="G79" s="2"/>
      <c r="H79" s="2"/>
      <c r="I79" s="2"/>
      <c r="J79" s="2"/>
      <c r="K79" s="3"/>
    </row>
    <row r="80" ht="15.75" customHeight="1">
      <c r="A80" s="73" t="s">
        <v>11</v>
      </c>
      <c r="B80" s="3"/>
      <c r="C80" s="74">
        <v>7289584.0</v>
      </c>
      <c r="D80" s="2"/>
      <c r="E80" s="2"/>
      <c r="F80" s="2"/>
      <c r="G80" s="2"/>
      <c r="H80" s="2"/>
      <c r="I80" s="2"/>
      <c r="J80" s="2"/>
      <c r="K80" s="3"/>
    </row>
    <row r="81" ht="15.75" customHeight="1">
      <c r="A81" s="73" t="s">
        <v>115</v>
      </c>
      <c r="B81" s="2"/>
      <c r="C81" s="2"/>
      <c r="D81" s="2"/>
      <c r="E81" s="3"/>
      <c r="F81" s="86" t="s">
        <v>13</v>
      </c>
      <c r="G81" s="3"/>
      <c r="H81" s="87" t="s">
        <v>150</v>
      </c>
      <c r="I81" s="2"/>
      <c r="J81" s="2"/>
      <c r="K81" s="3"/>
    </row>
    <row r="82" ht="15.75" customHeight="1">
      <c r="A82" s="73" t="s">
        <v>15</v>
      </c>
      <c r="B82" s="3"/>
      <c r="C82" s="88" t="s">
        <v>117</v>
      </c>
      <c r="D82" s="2"/>
      <c r="E82" s="3"/>
      <c r="F82" s="86" t="s">
        <v>17</v>
      </c>
      <c r="G82" s="3"/>
      <c r="H82" s="88" t="s">
        <v>151</v>
      </c>
      <c r="I82" s="2"/>
      <c r="J82" s="2"/>
      <c r="K82" s="3"/>
    </row>
    <row r="83" ht="15.75" customHeight="1">
      <c r="A83" s="89" t="s">
        <v>18</v>
      </c>
      <c r="B83" s="14"/>
      <c r="C83" s="88" t="s">
        <v>118</v>
      </c>
      <c r="D83" s="2"/>
      <c r="E83" s="3"/>
      <c r="F83" s="86" t="s">
        <v>20</v>
      </c>
      <c r="G83" s="3"/>
      <c r="H83" s="88" t="s">
        <v>152</v>
      </c>
      <c r="I83" s="2"/>
      <c r="J83" s="2"/>
      <c r="K83" s="3"/>
    </row>
    <row r="84" ht="15.75" customHeight="1">
      <c r="A84" s="73" t="s">
        <v>22</v>
      </c>
      <c r="B84" s="3"/>
      <c r="C84" s="88">
        <v>127.0</v>
      </c>
      <c r="D84" s="2"/>
      <c r="E84" s="3"/>
      <c r="F84" s="86" t="s">
        <v>23</v>
      </c>
      <c r="G84" s="3"/>
      <c r="H84" s="88" t="s">
        <v>152</v>
      </c>
      <c r="I84" s="2"/>
      <c r="J84" s="2"/>
      <c r="K84" s="3"/>
    </row>
    <row r="85" ht="15.75" customHeight="1">
      <c r="A85" s="90" t="s">
        <v>120</v>
      </c>
      <c r="B85" s="77">
        <v>16.8</v>
      </c>
      <c r="C85" s="78" t="s">
        <v>121</v>
      </c>
      <c r="D85" s="78" t="s">
        <v>122</v>
      </c>
      <c r="E85" s="78" t="s">
        <v>123</v>
      </c>
      <c r="F85" s="78" t="s">
        <v>124</v>
      </c>
      <c r="G85" s="78" t="s">
        <v>125</v>
      </c>
      <c r="H85" s="50"/>
      <c r="I85" s="50"/>
      <c r="J85" s="50"/>
      <c r="K85" s="50"/>
    </row>
    <row r="86" ht="15.75" customHeight="1">
      <c r="A86" s="91" t="s">
        <v>26</v>
      </c>
      <c r="B86" s="79">
        <v>16.8</v>
      </c>
      <c r="C86" s="80">
        <v>20.2</v>
      </c>
      <c r="D86" s="80">
        <v>25.4</v>
      </c>
      <c r="E86" s="80">
        <v>30.6</v>
      </c>
      <c r="F86" s="80">
        <v>35.7</v>
      </c>
      <c r="G86" s="80">
        <v>37.1</v>
      </c>
      <c r="H86" s="50"/>
      <c r="I86" s="50"/>
      <c r="J86" s="50"/>
      <c r="K86" s="50"/>
    </row>
    <row r="87" ht="15.75" customHeight="1">
      <c r="A87" s="92" t="s">
        <v>27</v>
      </c>
      <c r="B87" s="37"/>
      <c r="C87" s="46"/>
      <c r="D87" s="46"/>
      <c r="E87" s="46"/>
      <c r="F87" s="46"/>
      <c r="G87" s="46"/>
      <c r="H87" s="50"/>
      <c r="I87" s="50"/>
      <c r="J87" s="50"/>
      <c r="K87" s="50"/>
    </row>
    <row r="88" ht="15.75" customHeight="1">
      <c r="A88" s="91" t="s">
        <v>28</v>
      </c>
      <c r="B88" s="37" t="s">
        <v>126</v>
      </c>
      <c r="C88" s="81" t="s">
        <v>126</v>
      </c>
      <c r="D88" s="81" t="s">
        <v>127</v>
      </c>
      <c r="E88" s="81" t="s">
        <v>128</v>
      </c>
      <c r="F88" s="81" t="s">
        <v>129</v>
      </c>
      <c r="G88" s="81" t="s">
        <v>130</v>
      </c>
      <c r="H88" s="50"/>
      <c r="I88" s="50"/>
      <c r="J88" s="50"/>
      <c r="K88" s="50"/>
    </row>
    <row r="89" ht="15.75" customHeight="1">
      <c r="A89" s="91" t="s">
        <v>29</v>
      </c>
      <c r="B89" s="82">
        <v>412.0</v>
      </c>
      <c r="C89" s="83">
        <v>412.0</v>
      </c>
      <c r="D89" s="50"/>
      <c r="E89" s="50"/>
      <c r="F89" s="50"/>
      <c r="G89" s="50"/>
      <c r="H89" s="50"/>
      <c r="I89" s="50"/>
      <c r="J89" s="50"/>
      <c r="K89" s="50"/>
    </row>
    <row r="90" ht="15.75" customHeight="1">
      <c r="A90" s="91" t="s">
        <v>30</v>
      </c>
      <c r="B90" s="82">
        <v>1.497721603E9</v>
      </c>
      <c r="C90" s="83">
        <v>1.497721603E9</v>
      </c>
      <c r="D90" s="50"/>
      <c r="E90" s="50"/>
      <c r="F90" s="50"/>
      <c r="G90" s="50"/>
      <c r="H90" s="50"/>
      <c r="I90" s="50"/>
      <c r="J90" s="50"/>
      <c r="K90" s="50"/>
    </row>
    <row r="91" ht="15.75" customHeight="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</row>
    <row r="92" ht="15.75" customHeight="1">
      <c r="A92" s="93" t="s">
        <v>131</v>
      </c>
      <c r="B92" s="94" t="s">
        <v>132</v>
      </c>
      <c r="C92" s="21" t="s">
        <v>133</v>
      </c>
      <c r="D92" s="21" t="s">
        <v>134</v>
      </c>
      <c r="E92" s="42">
        <v>70.1</v>
      </c>
      <c r="F92" s="23"/>
      <c r="G92" s="50"/>
      <c r="H92" s="50"/>
      <c r="I92" s="50"/>
      <c r="J92" s="50"/>
      <c r="K92" s="50"/>
    </row>
    <row r="93" ht="15.75" customHeight="1">
      <c r="A93" s="91" t="s">
        <v>135</v>
      </c>
      <c r="B93" s="80">
        <v>42.0</v>
      </c>
      <c r="C93" s="79">
        <v>52.0</v>
      </c>
      <c r="D93" s="79">
        <v>61.0</v>
      </c>
      <c r="E93" s="79">
        <v>72.0</v>
      </c>
      <c r="F93" s="23"/>
      <c r="G93" s="93" t="s">
        <v>136</v>
      </c>
      <c r="H93" s="50"/>
      <c r="I93" s="50"/>
      <c r="J93" s="50"/>
      <c r="K93" s="50"/>
    </row>
    <row r="94" ht="15.75" customHeight="1">
      <c r="A94" s="91" t="s">
        <v>28</v>
      </c>
      <c r="B94" s="81" t="s">
        <v>137</v>
      </c>
      <c r="C94" s="81" t="s">
        <v>138</v>
      </c>
      <c r="D94" s="81" t="s">
        <v>139</v>
      </c>
      <c r="E94" s="50"/>
      <c r="F94" s="50"/>
      <c r="G94" s="50"/>
      <c r="H94" s="50"/>
      <c r="I94" s="50"/>
      <c r="J94" s="50"/>
      <c r="K94" s="50"/>
    </row>
    <row r="95" ht="15.75" customHeight="1">
      <c r="A95" s="91" t="s">
        <v>29</v>
      </c>
      <c r="B95" s="81" t="s">
        <v>140</v>
      </c>
      <c r="C95" s="50"/>
      <c r="D95" s="50"/>
      <c r="E95" s="50"/>
      <c r="F95" s="50"/>
      <c r="G95" s="50"/>
      <c r="H95" s="50"/>
      <c r="I95" s="50"/>
      <c r="J95" s="50"/>
      <c r="K95" s="50"/>
    </row>
    <row r="96" ht="15.75" customHeight="1">
      <c r="A96" s="91" t="s">
        <v>30</v>
      </c>
      <c r="B96" s="83">
        <v>1.604119696E9</v>
      </c>
      <c r="C96" s="50"/>
      <c r="D96" s="50"/>
      <c r="E96" s="50"/>
      <c r="F96" s="50"/>
      <c r="G96" s="50"/>
      <c r="H96" s="50"/>
      <c r="I96" s="50"/>
      <c r="J96" s="50"/>
      <c r="K96" s="50"/>
    </row>
    <row r="97" ht="15.75" customHeight="1">
      <c r="A97" s="84" t="s">
        <v>141</v>
      </c>
      <c r="B97" s="8" t="s">
        <v>142</v>
      </c>
      <c r="C97" s="50"/>
      <c r="D97" s="50"/>
      <c r="E97" s="50"/>
      <c r="F97" s="50"/>
      <c r="G97" s="50"/>
      <c r="H97" s="50"/>
      <c r="I97" s="50"/>
      <c r="J97" s="50"/>
      <c r="K97" s="50"/>
    </row>
    <row r="98" ht="15.75" customHeight="1">
      <c r="A98" s="84" t="s">
        <v>143</v>
      </c>
      <c r="B98" s="8" t="s">
        <v>144</v>
      </c>
    </row>
    <row r="99" ht="15.75" customHeight="1"/>
    <row r="100" ht="15.75" customHeight="1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</row>
    <row r="101" ht="15.75" customHeight="1">
      <c r="A101" s="85" t="s">
        <v>2</v>
      </c>
      <c r="B101" s="2"/>
      <c r="C101" s="2"/>
      <c r="D101" s="2"/>
      <c r="E101" s="2"/>
      <c r="F101" s="2"/>
      <c r="G101" s="2"/>
      <c r="H101" s="2"/>
      <c r="I101" s="2"/>
      <c r="J101" s="2"/>
      <c r="K101" s="3"/>
    </row>
    <row r="102" ht="15.75" customHeight="1">
      <c r="A102" s="73" t="s">
        <v>1</v>
      </c>
      <c r="B102" s="3"/>
      <c r="C102" s="74" t="s">
        <v>2</v>
      </c>
      <c r="D102" s="2"/>
      <c r="E102" s="2"/>
      <c r="F102" s="2"/>
      <c r="G102" s="2"/>
      <c r="H102" s="2"/>
      <c r="I102" s="2"/>
      <c r="J102" s="2"/>
      <c r="K102" s="3"/>
    </row>
    <row r="103" ht="15.75" customHeight="1">
      <c r="A103" s="73" t="s">
        <v>5</v>
      </c>
      <c r="B103" s="3"/>
      <c r="C103" s="74" t="s">
        <v>6</v>
      </c>
      <c r="D103" s="2"/>
      <c r="E103" s="2"/>
      <c r="F103" s="2"/>
      <c r="G103" s="2"/>
      <c r="H103" s="2"/>
      <c r="I103" s="2"/>
      <c r="J103" s="2"/>
      <c r="K103" s="3"/>
    </row>
    <row r="104" ht="15.75" customHeight="1">
      <c r="A104" s="73" t="s">
        <v>7</v>
      </c>
      <c r="B104" s="3"/>
      <c r="C104" s="74" t="s">
        <v>37</v>
      </c>
      <c r="D104" s="2"/>
      <c r="E104" s="2"/>
      <c r="F104" s="2"/>
      <c r="G104" s="2"/>
      <c r="H104" s="2"/>
      <c r="I104" s="2"/>
      <c r="J104" s="2"/>
      <c r="K104" s="3"/>
    </row>
    <row r="105" ht="15.75" customHeight="1">
      <c r="A105" s="73" t="s">
        <v>11</v>
      </c>
      <c r="B105" s="3"/>
      <c r="C105" s="74">
        <v>7289584.0</v>
      </c>
      <c r="D105" s="2"/>
      <c r="E105" s="2"/>
      <c r="F105" s="2"/>
      <c r="G105" s="2"/>
      <c r="H105" s="2"/>
      <c r="I105" s="2"/>
      <c r="J105" s="2"/>
      <c r="K105" s="3"/>
    </row>
    <row r="106" ht="15.75" customHeight="1">
      <c r="A106" s="73" t="s">
        <v>115</v>
      </c>
      <c r="B106" s="2"/>
      <c r="C106" s="2"/>
      <c r="D106" s="2"/>
      <c r="E106" s="3"/>
      <c r="F106" s="86" t="s">
        <v>13</v>
      </c>
      <c r="G106" s="3"/>
      <c r="H106" s="87" t="s">
        <v>153</v>
      </c>
      <c r="I106" s="2"/>
      <c r="J106" s="2"/>
      <c r="K106" s="3"/>
    </row>
    <row r="107" ht="15.75" customHeight="1">
      <c r="A107" s="73" t="s">
        <v>15</v>
      </c>
      <c r="B107" s="3"/>
      <c r="C107" s="88" t="s">
        <v>154</v>
      </c>
      <c r="D107" s="2"/>
      <c r="E107" s="3"/>
      <c r="F107" s="86" t="s">
        <v>17</v>
      </c>
      <c r="G107" s="3"/>
      <c r="H107" s="88" t="s">
        <v>155</v>
      </c>
      <c r="I107" s="2"/>
      <c r="J107" s="2"/>
      <c r="K107" s="3"/>
    </row>
    <row r="108" ht="15.75" customHeight="1">
      <c r="A108" s="89" t="s">
        <v>18</v>
      </c>
      <c r="B108" s="14"/>
      <c r="C108" s="88" t="s">
        <v>118</v>
      </c>
      <c r="D108" s="2"/>
      <c r="E108" s="3"/>
      <c r="F108" s="86" t="s">
        <v>20</v>
      </c>
      <c r="G108" s="3"/>
      <c r="H108" s="88" t="s">
        <v>60</v>
      </c>
      <c r="I108" s="2"/>
      <c r="J108" s="2"/>
      <c r="K108" s="3"/>
    </row>
    <row r="109" ht="15.75" customHeight="1">
      <c r="A109" s="73" t="s">
        <v>22</v>
      </c>
      <c r="B109" s="3"/>
      <c r="C109" s="88">
        <v>0.78</v>
      </c>
      <c r="D109" s="2"/>
      <c r="E109" s="3"/>
      <c r="F109" s="86" t="s">
        <v>23</v>
      </c>
      <c r="G109" s="3"/>
      <c r="H109" s="88" t="s">
        <v>60</v>
      </c>
      <c r="I109" s="2"/>
      <c r="J109" s="2"/>
      <c r="K109" s="3"/>
    </row>
    <row r="110" ht="15.75" customHeight="1">
      <c r="A110" s="90" t="s">
        <v>120</v>
      </c>
      <c r="B110" s="77">
        <v>16.8</v>
      </c>
      <c r="C110" s="78" t="s">
        <v>121</v>
      </c>
      <c r="D110" s="78" t="s">
        <v>122</v>
      </c>
      <c r="E110" s="78" t="s">
        <v>123</v>
      </c>
      <c r="F110" s="78" t="s">
        <v>124</v>
      </c>
      <c r="G110" s="78" t="s">
        <v>125</v>
      </c>
      <c r="H110" s="50"/>
      <c r="I110" s="50"/>
      <c r="J110" s="50"/>
      <c r="K110" s="50"/>
    </row>
    <row r="111" ht="15.75" customHeight="1">
      <c r="A111" s="91" t="s">
        <v>26</v>
      </c>
      <c r="B111" s="79">
        <v>16.6</v>
      </c>
      <c r="C111" s="80">
        <v>20.1</v>
      </c>
      <c r="D111" s="80">
        <v>25.6</v>
      </c>
      <c r="E111" s="80">
        <v>30.7</v>
      </c>
      <c r="F111" s="80">
        <v>35.6</v>
      </c>
      <c r="G111" s="95">
        <v>37.0</v>
      </c>
      <c r="H111" s="50"/>
      <c r="I111" s="50"/>
      <c r="J111" s="50"/>
      <c r="K111" s="50"/>
    </row>
    <row r="112" ht="15.75" customHeight="1">
      <c r="A112" s="92" t="s">
        <v>27</v>
      </c>
      <c r="B112" s="37"/>
      <c r="C112" s="46"/>
      <c r="D112" s="46"/>
      <c r="E112" s="46"/>
      <c r="F112" s="46"/>
      <c r="G112" s="46"/>
      <c r="H112" s="50"/>
      <c r="I112" s="50"/>
      <c r="J112" s="50"/>
      <c r="K112" s="50"/>
    </row>
    <row r="113" ht="15.75" customHeight="1">
      <c r="A113" s="91" t="s">
        <v>28</v>
      </c>
      <c r="B113" s="37" t="s">
        <v>126</v>
      </c>
      <c r="C113" s="81" t="s">
        <v>126</v>
      </c>
      <c r="D113" s="81" t="s">
        <v>127</v>
      </c>
      <c r="E113" s="81" t="s">
        <v>128</v>
      </c>
      <c r="F113" s="81" t="s">
        <v>129</v>
      </c>
      <c r="G113" s="81" t="s">
        <v>130</v>
      </c>
      <c r="H113" s="50"/>
      <c r="I113" s="50"/>
      <c r="J113" s="50"/>
      <c r="K113" s="50"/>
    </row>
    <row r="114" ht="15.75" customHeight="1">
      <c r="A114" s="91" t="s">
        <v>29</v>
      </c>
      <c r="B114" s="82">
        <v>412.0</v>
      </c>
      <c r="C114" s="83">
        <v>412.0</v>
      </c>
      <c r="D114" s="50"/>
      <c r="E114" s="50"/>
      <c r="F114" s="50"/>
      <c r="G114" s="50"/>
      <c r="H114" s="50"/>
      <c r="I114" s="50"/>
      <c r="J114" s="50"/>
      <c r="K114" s="50"/>
    </row>
    <row r="115" ht="15.75" customHeight="1">
      <c r="A115" s="91" t="s">
        <v>30</v>
      </c>
      <c r="B115" s="82">
        <v>1.497721603E9</v>
      </c>
      <c r="C115" s="83">
        <v>1.497721603E9</v>
      </c>
      <c r="D115" s="50"/>
      <c r="E115" s="50"/>
      <c r="F115" s="50"/>
      <c r="G115" s="50"/>
      <c r="H115" s="50"/>
      <c r="I115" s="50"/>
      <c r="J115" s="50"/>
      <c r="K115" s="50"/>
    </row>
    <row r="116" ht="15.75" customHeight="1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</row>
    <row r="117" ht="15.75" customHeight="1">
      <c r="A117" s="93" t="s">
        <v>131</v>
      </c>
      <c r="B117" s="94" t="s">
        <v>132</v>
      </c>
      <c r="C117" s="21" t="s">
        <v>133</v>
      </c>
      <c r="D117" s="21" t="s">
        <v>134</v>
      </c>
      <c r="E117" s="42">
        <v>70.1</v>
      </c>
      <c r="F117" s="23"/>
      <c r="G117" s="50"/>
      <c r="H117" s="50"/>
      <c r="I117" s="50"/>
      <c r="J117" s="50"/>
      <c r="K117" s="50"/>
    </row>
    <row r="118" ht="15.75" customHeight="1">
      <c r="A118" s="91" t="s">
        <v>135</v>
      </c>
      <c r="B118" s="80">
        <v>38.0</v>
      </c>
      <c r="C118" s="79">
        <v>47.0</v>
      </c>
      <c r="D118" s="79">
        <v>56.0</v>
      </c>
      <c r="E118" s="79">
        <v>67.0</v>
      </c>
      <c r="F118" s="23"/>
      <c r="G118" s="93" t="s">
        <v>136</v>
      </c>
      <c r="H118" s="50"/>
      <c r="I118" s="50"/>
      <c r="J118" s="50"/>
      <c r="K118" s="50"/>
    </row>
    <row r="119" ht="15.75" customHeight="1">
      <c r="A119" s="91" t="s">
        <v>28</v>
      </c>
      <c r="B119" s="81" t="s">
        <v>137</v>
      </c>
      <c r="C119" s="81" t="s">
        <v>138</v>
      </c>
      <c r="D119" s="81" t="s">
        <v>139</v>
      </c>
      <c r="E119" s="50"/>
      <c r="F119" s="50"/>
      <c r="G119" s="50"/>
      <c r="H119" s="50"/>
      <c r="I119" s="50"/>
      <c r="J119" s="50"/>
      <c r="K119" s="50"/>
    </row>
    <row r="120" ht="15.75" customHeight="1">
      <c r="A120" s="91" t="s">
        <v>29</v>
      </c>
      <c r="B120" s="81" t="s">
        <v>140</v>
      </c>
      <c r="C120" s="50"/>
      <c r="D120" s="50"/>
      <c r="E120" s="50"/>
      <c r="F120" s="50"/>
      <c r="G120" s="50"/>
      <c r="H120" s="50"/>
      <c r="I120" s="50"/>
      <c r="J120" s="50"/>
      <c r="K120" s="50"/>
    </row>
    <row r="121" ht="15.75" customHeight="1">
      <c r="A121" s="91" t="s">
        <v>30</v>
      </c>
      <c r="B121" s="83">
        <v>1.604119696E9</v>
      </c>
      <c r="C121" s="50"/>
      <c r="D121" s="50"/>
      <c r="E121" s="50"/>
      <c r="F121" s="50"/>
      <c r="G121" s="50"/>
      <c r="H121" s="50"/>
      <c r="I121" s="50"/>
      <c r="J121" s="50"/>
      <c r="K121" s="50"/>
    </row>
    <row r="122" ht="15.75" customHeight="1">
      <c r="A122" s="84" t="s">
        <v>141</v>
      </c>
      <c r="B122" s="8" t="s">
        <v>142</v>
      </c>
      <c r="C122" s="50"/>
      <c r="D122" s="50"/>
      <c r="E122" s="50"/>
      <c r="F122" s="50"/>
      <c r="G122" s="50"/>
      <c r="H122" s="50"/>
      <c r="I122" s="50"/>
      <c r="J122" s="50"/>
      <c r="K122" s="50"/>
    </row>
    <row r="123" ht="15.75" customHeight="1">
      <c r="A123" s="84" t="s">
        <v>143</v>
      </c>
      <c r="B123" s="8" t="s">
        <v>144</v>
      </c>
    </row>
    <row r="124" ht="15.75" customHeight="1"/>
    <row r="125" ht="15.75" customHeight="1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</row>
    <row r="126" ht="15.75" customHeight="1">
      <c r="A126" s="85" t="s">
        <v>2</v>
      </c>
      <c r="B126" s="2"/>
      <c r="C126" s="2"/>
      <c r="D126" s="2"/>
      <c r="E126" s="2"/>
      <c r="F126" s="2"/>
      <c r="G126" s="2"/>
      <c r="H126" s="2"/>
      <c r="I126" s="2"/>
      <c r="J126" s="2"/>
      <c r="K126" s="3"/>
    </row>
    <row r="127" ht="15.75" customHeight="1">
      <c r="A127" s="73" t="s">
        <v>1</v>
      </c>
      <c r="B127" s="3"/>
      <c r="C127" s="74" t="s">
        <v>2</v>
      </c>
      <c r="D127" s="2"/>
      <c r="E127" s="2"/>
      <c r="F127" s="2"/>
      <c r="G127" s="2"/>
      <c r="H127" s="2"/>
      <c r="I127" s="2"/>
      <c r="J127" s="2"/>
      <c r="K127" s="3"/>
    </row>
    <row r="128" ht="15.75" customHeight="1">
      <c r="A128" s="73" t="s">
        <v>5</v>
      </c>
      <c r="B128" s="3"/>
      <c r="C128" s="74" t="s">
        <v>6</v>
      </c>
      <c r="D128" s="2"/>
      <c r="E128" s="2"/>
      <c r="F128" s="2"/>
      <c r="G128" s="2"/>
      <c r="H128" s="2"/>
      <c r="I128" s="2"/>
      <c r="J128" s="2"/>
      <c r="K128" s="3"/>
    </row>
    <row r="129" ht="15.75" customHeight="1">
      <c r="A129" s="73" t="s">
        <v>7</v>
      </c>
      <c r="B129" s="3"/>
      <c r="C129" s="74" t="s">
        <v>37</v>
      </c>
      <c r="D129" s="2"/>
      <c r="E129" s="2"/>
      <c r="F129" s="2"/>
      <c r="G129" s="2"/>
      <c r="H129" s="2"/>
      <c r="I129" s="2"/>
      <c r="J129" s="2"/>
      <c r="K129" s="3"/>
    </row>
    <row r="130" ht="15.75" customHeight="1">
      <c r="A130" s="73" t="s">
        <v>11</v>
      </c>
      <c r="B130" s="3"/>
      <c r="C130" s="74">
        <v>7289584.0</v>
      </c>
      <c r="D130" s="2"/>
      <c r="E130" s="2"/>
      <c r="F130" s="2"/>
      <c r="G130" s="2"/>
      <c r="H130" s="2"/>
      <c r="I130" s="2"/>
      <c r="J130" s="2"/>
      <c r="K130" s="3"/>
    </row>
    <row r="131" ht="15.75" customHeight="1">
      <c r="A131" s="73" t="s">
        <v>115</v>
      </c>
      <c r="B131" s="2"/>
      <c r="C131" s="2"/>
      <c r="D131" s="2"/>
      <c r="E131" s="3"/>
      <c r="F131" s="86" t="s">
        <v>13</v>
      </c>
      <c r="G131" s="3"/>
      <c r="H131" s="87" t="s">
        <v>156</v>
      </c>
      <c r="I131" s="2"/>
      <c r="J131" s="2"/>
      <c r="K131" s="3"/>
    </row>
    <row r="132" ht="15.75" customHeight="1">
      <c r="A132" s="73" t="s">
        <v>15</v>
      </c>
      <c r="B132" s="3"/>
      <c r="C132" s="88" t="s">
        <v>157</v>
      </c>
      <c r="D132" s="2"/>
      <c r="E132" s="3"/>
      <c r="F132" s="86" t="s">
        <v>17</v>
      </c>
      <c r="G132" s="3"/>
      <c r="H132" s="88" t="s">
        <v>158</v>
      </c>
      <c r="I132" s="2"/>
      <c r="J132" s="2"/>
      <c r="K132" s="3"/>
    </row>
    <row r="133" ht="15.75" customHeight="1">
      <c r="A133" s="89" t="s">
        <v>18</v>
      </c>
      <c r="B133" s="14"/>
      <c r="C133" s="88" t="s">
        <v>118</v>
      </c>
      <c r="D133" s="2"/>
      <c r="E133" s="3"/>
      <c r="F133" s="86" t="s">
        <v>20</v>
      </c>
      <c r="G133" s="3"/>
      <c r="H133" s="88" t="s">
        <v>159</v>
      </c>
      <c r="I133" s="2"/>
      <c r="J133" s="2"/>
      <c r="K133" s="3"/>
    </row>
    <row r="134" ht="15.75" customHeight="1">
      <c r="A134" s="73" t="s">
        <v>22</v>
      </c>
      <c r="B134" s="3"/>
      <c r="C134" s="88">
        <v>240.0</v>
      </c>
      <c r="D134" s="2"/>
      <c r="E134" s="3"/>
      <c r="F134" s="86" t="s">
        <v>23</v>
      </c>
      <c r="G134" s="3"/>
      <c r="H134" s="88" t="s">
        <v>159</v>
      </c>
      <c r="I134" s="2"/>
      <c r="J134" s="2"/>
      <c r="K134" s="3"/>
    </row>
    <row r="135" ht="15.75" customHeight="1">
      <c r="A135" s="90" t="s">
        <v>120</v>
      </c>
      <c r="B135" s="77">
        <v>16.8</v>
      </c>
      <c r="C135" s="78" t="s">
        <v>121</v>
      </c>
      <c r="D135" s="78" t="s">
        <v>122</v>
      </c>
      <c r="E135" s="78" t="s">
        <v>123</v>
      </c>
      <c r="F135" s="78" t="s">
        <v>124</v>
      </c>
      <c r="G135" s="78" t="s">
        <v>125</v>
      </c>
      <c r="H135" s="50"/>
      <c r="I135" s="50"/>
      <c r="J135" s="50"/>
      <c r="K135" s="50"/>
    </row>
    <row r="136" ht="15.75" customHeight="1">
      <c r="A136" s="91" t="s">
        <v>26</v>
      </c>
      <c r="B136" s="79">
        <v>16.1</v>
      </c>
      <c r="C136" s="80">
        <v>19.8</v>
      </c>
      <c r="D136" s="80">
        <v>25.1</v>
      </c>
      <c r="E136" s="80">
        <v>30.2</v>
      </c>
      <c r="F136" s="80">
        <v>35.1</v>
      </c>
      <c r="G136" s="80">
        <v>36.5</v>
      </c>
      <c r="H136" s="50"/>
      <c r="I136" s="50"/>
      <c r="J136" s="50"/>
      <c r="K136" s="50"/>
    </row>
    <row r="137" ht="15.75" customHeight="1">
      <c r="A137" s="92" t="s">
        <v>27</v>
      </c>
      <c r="B137" s="37"/>
      <c r="C137" s="46"/>
      <c r="D137" s="46"/>
      <c r="E137" s="46"/>
      <c r="F137" s="46"/>
      <c r="G137" s="46"/>
      <c r="H137" s="50"/>
      <c r="I137" s="50"/>
      <c r="J137" s="50"/>
      <c r="K137" s="50"/>
    </row>
    <row r="138" ht="15.75" customHeight="1">
      <c r="A138" s="91" t="s">
        <v>28</v>
      </c>
      <c r="B138" s="37" t="s">
        <v>126</v>
      </c>
      <c r="C138" s="81" t="s">
        <v>126</v>
      </c>
      <c r="D138" s="81" t="s">
        <v>127</v>
      </c>
      <c r="E138" s="81" t="s">
        <v>128</v>
      </c>
      <c r="F138" s="81" t="s">
        <v>129</v>
      </c>
      <c r="G138" s="81" t="s">
        <v>130</v>
      </c>
      <c r="H138" s="50"/>
      <c r="I138" s="50"/>
      <c r="J138" s="50"/>
      <c r="K138" s="50"/>
    </row>
    <row r="139" ht="15.75" customHeight="1">
      <c r="A139" s="91" t="s">
        <v>29</v>
      </c>
      <c r="B139" s="82">
        <v>412.0</v>
      </c>
      <c r="C139" s="83">
        <v>412.0</v>
      </c>
      <c r="D139" s="50"/>
      <c r="E139" s="50"/>
      <c r="F139" s="50"/>
      <c r="G139" s="50"/>
      <c r="H139" s="50"/>
      <c r="I139" s="50"/>
      <c r="J139" s="50"/>
      <c r="K139" s="50"/>
    </row>
    <row r="140" ht="15.75" customHeight="1">
      <c r="A140" s="91" t="s">
        <v>30</v>
      </c>
      <c r="B140" s="82">
        <v>1.497721603E9</v>
      </c>
      <c r="C140" s="83">
        <v>1.497721603E9</v>
      </c>
      <c r="D140" s="50"/>
      <c r="E140" s="50"/>
      <c r="F140" s="50"/>
      <c r="G140" s="50"/>
      <c r="H140" s="50"/>
      <c r="I140" s="50"/>
      <c r="J140" s="50"/>
      <c r="K140" s="50"/>
    </row>
    <row r="141" ht="15.75" customHeight="1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</row>
    <row r="142" ht="15.75" customHeight="1">
      <c r="A142" s="93" t="s">
        <v>131</v>
      </c>
      <c r="B142" s="94" t="s">
        <v>132</v>
      </c>
      <c r="C142" s="21" t="s">
        <v>133</v>
      </c>
      <c r="D142" s="21" t="s">
        <v>134</v>
      </c>
      <c r="E142" s="42">
        <v>70.1</v>
      </c>
      <c r="F142" s="23"/>
      <c r="G142" s="50"/>
      <c r="H142" s="50"/>
      <c r="I142" s="50"/>
      <c r="J142" s="50"/>
      <c r="K142" s="50"/>
    </row>
    <row r="143" ht="15.75" customHeight="1">
      <c r="A143" s="91" t="s">
        <v>135</v>
      </c>
      <c r="B143" s="80">
        <v>39.0</v>
      </c>
      <c r="C143" s="79">
        <v>46.0</v>
      </c>
      <c r="D143" s="79">
        <v>57.0</v>
      </c>
      <c r="E143" s="79">
        <v>68.0</v>
      </c>
      <c r="F143" s="23"/>
      <c r="G143" s="93" t="s">
        <v>136</v>
      </c>
      <c r="H143" s="50"/>
      <c r="I143" s="50"/>
      <c r="J143" s="50"/>
      <c r="K143" s="50"/>
    </row>
    <row r="144" ht="15.75" customHeight="1">
      <c r="A144" s="91" t="s">
        <v>28</v>
      </c>
      <c r="B144" s="81" t="s">
        <v>137</v>
      </c>
      <c r="C144" s="81" t="s">
        <v>138</v>
      </c>
      <c r="D144" s="81" t="s">
        <v>139</v>
      </c>
      <c r="E144" s="50"/>
      <c r="F144" s="50"/>
      <c r="G144" s="50"/>
      <c r="H144" s="50"/>
      <c r="I144" s="50"/>
      <c r="J144" s="50"/>
      <c r="K144" s="50"/>
    </row>
    <row r="145" ht="15.75" customHeight="1">
      <c r="A145" s="91" t="s">
        <v>29</v>
      </c>
      <c r="B145" s="81" t="s">
        <v>140</v>
      </c>
      <c r="C145" s="50"/>
      <c r="D145" s="50"/>
      <c r="E145" s="50"/>
      <c r="F145" s="50"/>
      <c r="G145" s="50"/>
      <c r="H145" s="50"/>
      <c r="I145" s="50"/>
      <c r="J145" s="50"/>
      <c r="K145" s="50"/>
    </row>
    <row r="146" ht="15.75" customHeight="1">
      <c r="A146" s="91" t="s">
        <v>30</v>
      </c>
      <c r="B146" s="83">
        <v>1.604119696E9</v>
      </c>
      <c r="C146" s="50"/>
      <c r="D146" s="50"/>
      <c r="E146" s="50"/>
      <c r="F146" s="50"/>
      <c r="G146" s="50"/>
      <c r="H146" s="50"/>
      <c r="I146" s="50"/>
      <c r="J146" s="50"/>
      <c r="K146" s="50"/>
    </row>
    <row r="147" ht="15.75" customHeight="1">
      <c r="A147" s="84" t="s">
        <v>141</v>
      </c>
      <c r="B147" s="8" t="s">
        <v>142</v>
      </c>
    </row>
    <row r="148" ht="15.75" customHeight="1">
      <c r="A148" s="84" t="s">
        <v>143</v>
      </c>
      <c r="B148" s="8" t="s">
        <v>144</v>
      </c>
    </row>
    <row r="149" ht="15.75" customHeight="1"/>
    <row r="150" ht="15.75" customHeight="1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</row>
    <row r="151" ht="15.75" customHeight="1">
      <c r="A151" s="85" t="s">
        <v>2</v>
      </c>
      <c r="B151" s="2"/>
      <c r="C151" s="2"/>
      <c r="D151" s="2"/>
      <c r="E151" s="2"/>
      <c r="F151" s="2"/>
      <c r="G151" s="2"/>
      <c r="H151" s="2"/>
      <c r="I151" s="2"/>
      <c r="J151" s="2"/>
      <c r="K151" s="3"/>
    </row>
    <row r="152" ht="15.75" customHeight="1">
      <c r="A152" s="73" t="s">
        <v>1</v>
      </c>
      <c r="B152" s="3"/>
      <c r="C152" s="74" t="s">
        <v>2</v>
      </c>
      <c r="D152" s="2"/>
      <c r="E152" s="2"/>
      <c r="F152" s="2"/>
      <c r="G152" s="2"/>
      <c r="H152" s="2"/>
      <c r="I152" s="2"/>
      <c r="J152" s="2"/>
      <c r="K152" s="3"/>
    </row>
    <row r="153" ht="15.75" customHeight="1">
      <c r="A153" s="73" t="s">
        <v>5</v>
      </c>
      <c r="B153" s="3"/>
      <c r="C153" s="74" t="s">
        <v>6</v>
      </c>
      <c r="D153" s="2"/>
      <c r="E153" s="2"/>
      <c r="F153" s="2"/>
      <c r="G153" s="2"/>
      <c r="H153" s="2"/>
      <c r="I153" s="2"/>
      <c r="J153" s="2"/>
      <c r="K153" s="3"/>
    </row>
    <row r="154" ht="15.75" customHeight="1">
      <c r="A154" s="73" t="s">
        <v>7</v>
      </c>
      <c r="B154" s="3"/>
      <c r="C154" s="74" t="s">
        <v>37</v>
      </c>
      <c r="D154" s="2"/>
      <c r="E154" s="2"/>
      <c r="F154" s="2"/>
      <c r="G154" s="2"/>
      <c r="H154" s="2"/>
      <c r="I154" s="2"/>
      <c r="J154" s="2"/>
      <c r="K154" s="3"/>
    </row>
    <row r="155" ht="15.75" customHeight="1">
      <c r="A155" s="73" t="s">
        <v>11</v>
      </c>
      <c r="B155" s="3"/>
      <c r="C155" s="74">
        <v>7289584.0</v>
      </c>
      <c r="D155" s="2"/>
      <c r="E155" s="2"/>
      <c r="F155" s="2"/>
      <c r="G155" s="2"/>
      <c r="H155" s="2"/>
      <c r="I155" s="2"/>
      <c r="J155" s="2"/>
      <c r="K155" s="3"/>
    </row>
    <row r="156" ht="15.75" customHeight="1">
      <c r="A156" s="73" t="s">
        <v>115</v>
      </c>
      <c r="B156" s="2"/>
      <c r="C156" s="2"/>
      <c r="D156" s="2"/>
      <c r="E156" s="3"/>
      <c r="F156" s="86" t="s">
        <v>13</v>
      </c>
      <c r="G156" s="3"/>
      <c r="H156" s="87" t="s">
        <v>160</v>
      </c>
      <c r="I156" s="2"/>
      <c r="J156" s="2"/>
      <c r="K156" s="3"/>
    </row>
    <row r="157" ht="15.75" customHeight="1">
      <c r="A157" s="73" t="s">
        <v>15</v>
      </c>
      <c r="B157" s="3"/>
      <c r="C157" s="88" t="s">
        <v>154</v>
      </c>
      <c r="D157" s="2"/>
      <c r="E157" s="3"/>
      <c r="F157" s="86" t="s">
        <v>17</v>
      </c>
      <c r="G157" s="3"/>
      <c r="H157" s="88" t="s">
        <v>161</v>
      </c>
      <c r="I157" s="2"/>
      <c r="J157" s="2"/>
      <c r="K157" s="3"/>
    </row>
    <row r="158" ht="15.75" customHeight="1">
      <c r="A158" s="89" t="s">
        <v>18</v>
      </c>
      <c r="B158" s="14"/>
      <c r="C158" s="88" t="s">
        <v>118</v>
      </c>
      <c r="D158" s="2"/>
      <c r="E158" s="3"/>
      <c r="F158" s="86" t="s">
        <v>20</v>
      </c>
      <c r="G158" s="3"/>
      <c r="H158" s="88" t="s">
        <v>159</v>
      </c>
      <c r="I158" s="2"/>
      <c r="J158" s="2"/>
      <c r="K158" s="3"/>
    </row>
    <row r="159" ht="15.75" customHeight="1">
      <c r="A159" s="73" t="s">
        <v>22</v>
      </c>
      <c r="B159" s="3"/>
      <c r="C159" s="88">
        <v>0.11</v>
      </c>
      <c r="D159" s="2"/>
      <c r="E159" s="3"/>
      <c r="F159" s="86" t="s">
        <v>23</v>
      </c>
      <c r="G159" s="3"/>
      <c r="H159" s="88" t="s">
        <v>159</v>
      </c>
      <c r="I159" s="2"/>
      <c r="J159" s="2"/>
      <c r="K159" s="3"/>
    </row>
    <row r="160" ht="15.75" customHeight="1">
      <c r="A160" s="90" t="s">
        <v>120</v>
      </c>
      <c r="B160" s="77">
        <v>16.8</v>
      </c>
      <c r="C160" s="78" t="s">
        <v>121</v>
      </c>
      <c r="D160" s="78" t="s">
        <v>122</v>
      </c>
      <c r="E160" s="78" t="s">
        <v>123</v>
      </c>
      <c r="F160" s="78" t="s">
        <v>124</v>
      </c>
      <c r="G160" s="78" t="s">
        <v>125</v>
      </c>
      <c r="H160" s="50"/>
      <c r="I160" s="50"/>
      <c r="J160" s="50"/>
      <c r="K160" s="50"/>
    </row>
    <row r="161" ht="15.75" customHeight="1">
      <c r="A161" s="91" t="s">
        <v>26</v>
      </c>
      <c r="B161" s="79">
        <v>16.3</v>
      </c>
      <c r="C161" s="80">
        <v>19.9</v>
      </c>
      <c r="D161" s="80">
        <v>25.3</v>
      </c>
      <c r="E161" s="80">
        <v>30.4</v>
      </c>
      <c r="F161" s="80">
        <v>35.4</v>
      </c>
      <c r="G161" s="80">
        <v>36.9</v>
      </c>
      <c r="H161" s="50"/>
      <c r="I161" s="50"/>
      <c r="J161" s="50"/>
      <c r="K161" s="50"/>
    </row>
    <row r="162" ht="15.75" customHeight="1">
      <c r="A162" s="92" t="s">
        <v>27</v>
      </c>
      <c r="B162" s="37"/>
      <c r="C162" s="46"/>
      <c r="D162" s="46"/>
      <c r="E162" s="46"/>
      <c r="F162" s="46"/>
      <c r="G162" s="46"/>
      <c r="H162" s="50"/>
      <c r="I162" s="50"/>
      <c r="J162" s="50"/>
      <c r="K162" s="50"/>
    </row>
    <row r="163" ht="15.75" customHeight="1">
      <c r="A163" s="91" t="s">
        <v>28</v>
      </c>
      <c r="B163" s="37" t="s">
        <v>126</v>
      </c>
      <c r="C163" s="81" t="s">
        <v>126</v>
      </c>
      <c r="D163" s="81" t="s">
        <v>127</v>
      </c>
      <c r="E163" s="81" t="s">
        <v>128</v>
      </c>
      <c r="F163" s="81" t="s">
        <v>129</v>
      </c>
      <c r="G163" s="81" t="s">
        <v>130</v>
      </c>
      <c r="H163" s="50"/>
      <c r="I163" s="50"/>
      <c r="J163" s="50"/>
      <c r="K163" s="50"/>
    </row>
    <row r="164" ht="15.75" customHeight="1">
      <c r="A164" s="91" t="s">
        <v>29</v>
      </c>
      <c r="B164" s="82">
        <v>412.0</v>
      </c>
      <c r="C164" s="83">
        <v>412.0</v>
      </c>
      <c r="D164" s="50"/>
      <c r="E164" s="50"/>
      <c r="F164" s="50"/>
      <c r="G164" s="50"/>
      <c r="H164" s="50"/>
      <c r="I164" s="50"/>
      <c r="J164" s="50"/>
      <c r="K164" s="50"/>
    </row>
    <row r="165" ht="15.75" customHeight="1">
      <c r="A165" s="91" t="s">
        <v>30</v>
      </c>
      <c r="B165" s="82">
        <v>1.497721603E9</v>
      </c>
      <c r="C165" s="83">
        <v>1.497721603E9</v>
      </c>
      <c r="D165" s="50"/>
      <c r="E165" s="50"/>
      <c r="F165" s="50"/>
      <c r="G165" s="50"/>
      <c r="H165" s="50"/>
      <c r="I165" s="50"/>
      <c r="J165" s="50"/>
      <c r="K165" s="50"/>
    </row>
    <row r="166" ht="15.75" customHeight="1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</row>
    <row r="167" ht="15.75" customHeight="1">
      <c r="A167" s="93" t="s">
        <v>131</v>
      </c>
      <c r="B167" s="94" t="s">
        <v>132</v>
      </c>
      <c r="C167" s="21" t="s">
        <v>133</v>
      </c>
      <c r="D167" s="21" t="s">
        <v>134</v>
      </c>
      <c r="E167" s="42">
        <v>70.1</v>
      </c>
      <c r="F167" s="23"/>
      <c r="G167" s="50"/>
      <c r="H167" s="50"/>
      <c r="I167" s="50"/>
      <c r="J167" s="50"/>
      <c r="K167" s="50"/>
    </row>
    <row r="168" ht="15.75" customHeight="1">
      <c r="A168" s="91" t="s">
        <v>135</v>
      </c>
      <c r="B168" s="80">
        <v>43.0</v>
      </c>
      <c r="C168" s="79">
        <v>53.0</v>
      </c>
      <c r="D168" s="79">
        <v>64.0</v>
      </c>
      <c r="E168" s="79">
        <v>73.0</v>
      </c>
      <c r="F168" s="23"/>
      <c r="G168" s="93" t="s">
        <v>136</v>
      </c>
      <c r="H168" s="50"/>
      <c r="I168" s="50"/>
      <c r="J168" s="50"/>
      <c r="K168" s="50"/>
    </row>
    <row r="169" ht="15.75" customHeight="1">
      <c r="A169" s="91" t="s">
        <v>28</v>
      </c>
      <c r="B169" s="81" t="s">
        <v>137</v>
      </c>
      <c r="C169" s="81" t="s">
        <v>138</v>
      </c>
      <c r="D169" s="81" t="s">
        <v>139</v>
      </c>
      <c r="E169" s="50"/>
      <c r="F169" s="50"/>
      <c r="G169" s="50"/>
      <c r="H169" s="50"/>
      <c r="I169" s="50"/>
      <c r="J169" s="50"/>
      <c r="K169" s="50"/>
    </row>
    <row r="170" ht="15.75" customHeight="1">
      <c r="A170" s="91" t="s">
        <v>29</v>
      </c>
      <c r="B170" s="81" t="s">
        <v>140</v>
      </c>
      <c r="C170" s="50"/>
      <c r="D170" s="50"/>
      <c r="E170" s="50"/>
      <c r="F170" s="50"/>
      <c r="G170" s="50"/>
      <c r="H170" s="50"/>
      <c r="I170" s="50"/>
      <c r="J170" s="50"/>
      <c r="K170" s="50"/>
    </row>
    <row r="171" ht="15.75" customHeight="1">
      <c r="A171" s="91" t="s">
        <v>30</v>
      </c>
      <c r="B171" s="83">
        <v>1.604119696E9</v>
      </c>
      <c r="C171" s="50"/>
      <c r="D171" s="50"/>
      <c r="E171" s="50"/>
      <c r="F171" s="50"/>
      <c r="G171" s="50"/>
      <c r="H171" s="50"/>
      <c r="I171" s="50"/>
      <c r="J171" s="50"/>
      <c r="K171" s="50"/>
    </row>
    <row r="172" ht="15.75" customHeight="1">
      <c r="A172" s="84" t="s">
        <v>141</v>
      </c>
      <c r="B172" s="8" t="s">
        <v>142</v>
      </c>
      <c r="C172" s="50"/>
      <c r="D172" s="50"/>
      <c r="E172" s="50"/>
      <c r="F172" s="50"/>
      <c r="G172" s="50"/>
      <c r="H172" s="50"/>
      <c r="I172" s="50"/>
      <c r="J172" s="50"/>
      <c r="K172" s="50"/>
    </row>
    <row r="173" ht="15.75" customHeight="1">
      <c r="A173" s="84" t="s">
        <v>143</v>
      </c>
      <c r="B173" s="8" t="s">
        <v>144</v>
      </c>
    </row>
    <row r="174" ht="15.75" customHeight="1"/>
    <row r="175" ht="15.75" customHeight="1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</row>
    <row r="176" ht="15.75" customHeight="1">
      <c r="A176" s="85" t="s">
        <v>2</v>
      </c>
      <c r="B176" s="2"/>
      <c r="C176" s="2"/>
      <c r="D176" s="2"/>
      <c r="E176" s="2"/>
      <c r="F176" s="2"/>
      <c r="G176" s="2"/>
      <c r="H176" s="2"/>
      <c r="I176" s="2"/>
      <c r="J176" s="2"/>
      <c r="K176" s="3"/>
    </row>
    <row r="177" ht="15.75" customHeight="1">
      <c r="A177" s="73" t="s">
        <v>1</v>
      </c>
      <c r="B177" s="3"/>
      <c r="C177" s="74" t="s">
        <v>2</v>
      </c>
      <c r="D177" s="2"/>
      <c r="E177" s="2"/>
      <c r="F177" s="2"/>
      <c r="G177" s="2"/>
      <c r="H177" s="2"/>
      <c r="I177" s="2"/>
      <c r="J177" s="2"/>
      <c r="K177" s="3"/>
    </row>
    <row r="178" ht="15.75" customHeight="1">
      <c r="A178" s="73" t="s">
        <v>5</v>
      </c>
      <c r="B178" s="3"/>
      <c r="C178" s="74" t="s">
        <v>6</v>
      </c>
      <c r="D178" s="2"/>
      <c r="E178" s="2"/>
      <c r="F178" s="2"/>
      <c r="G178" s="2"/>
      <c r="H178" s="2"/>
      <c r="I178" s="2"/>
      <c r="J178" s="2"/>
      <c r="K178" s="3"/>
    </row>
    <row r="179" ht="15.75" customHeight="1">
      <c r="A179" s="73" t="s">
        <v>7</v>
      </c>
      <c r="B179" s="3"/>
      <c r="C179" s="74" t="s">
        <v>37</v>
      </c>
      <c r="D179" s="2"/>
      <c r="E179" s="2"/>
      <c r="F179" s="2"/>
      <c r="G179" s="2"/>
      <c r="H179" s="2"/>
      <c r="I179" s="2"/>
      <c r="J179" s="2"/>
      <c r="K179" s="3"/>
    </row>
    <row r="180" ht="15.75" customHeight="1">
      <c r="A180" s="73" t="s">
        <v>11</v>
      </c>
      <c r="B180" s="3"/>
      <c r="C180" s="74">
        <v>7289584.0</v>
      </c>
      <c r="D180" s="2"/>
      <c r="E180" s="2"/>
      <c r="F180" s="2"/>
      <c r="G180" s="2"/>
      <c r="H180" s="2"/>
      <c r="I180" s="2"/>
      <c r="J180" s="2"/>
      <c r="K180" s="3"/>
    </row>
    <row r="181" ht="15.75" customHeight="1">
      <c r="A181" s="73" t="s">
        <v>115</v>
      </c>
      <c r="B181" s="2"/>
      <c r="C181" s="2"/>
      <c r="D181" s="2"/>
      <c r="E181" s="3"/>
      <c r="F181" s="86" t="s">
        <v>13</v>
      </c>
      <c r="G181" s="3"/>
      <c r="H181" s="87" t="s">
        <v>162</v>
      </c>
      <c r="I181" s="2"/>
      <c r="J181" s="2"/>
      <c r="K181" s="3"/>
    </row>
    <row r="182" ht="15.75" customHeight="1">
      <c r="A182" s="73" t="s">
        <v>15</v>
      </c>
      <c r="B182" s="3"/>
      <c r="C182" s="88" t="s">
        <v>146</v>
      </c>
      <c r="D182" s="2"/>
      <c r="E182" s="3"/>
      <c r="F182" s="86" t="s">
        <v>17</v>
      </c>
      <c r="G182" s="3"/>
      <c r="H182" s="88" t="s">
        <v>163</v>
      </c>
      <c r="I182" s="2"/>
      <c r="J182" s="2"/>
      <c r="K182" s="3"/>
    </row>
    <row r="183" ht="15.75" customHeight="1">
      <c r="A183" s="89" t="s">
        <v>18</v>
      </c>
      <c r="B183" s="14"/>
      <c r="C183" s="88" t="s">
        <v>118</v>
      </c>
      <c r="D183" s="2"/>
      <c r="E183" s="3"/>
      <c r="F183" s="86" t="s">
        <v>20</v>
      </c>
      <c r="G183" s="3"/>
      <c r="H183" s="88" t="s">
        <v>164</v>
      </c>
      <c r="I183" s="2"/>
      <c r="J183" s="2"/>
      <c r="K183" s="3"/>
    </row>
    <row r="184" ht="15.75" customHeight="1">
      <c r="A184" s="73" t="s">
        <v>22</v>
      </c>
      <c r="B184" s="3"/>
      <c r="C184" s="88">
        <v>0.95</v>
      </c>
      <c r="D184" s="2"/>
      <c r="E184" s="3"/>
      <c r="F184" s="86" t="s">
        <v>23</v>
      </c>
      <c r="G184" s="3"/>
      <c r="H184" s="88" t="s">
        <v>164</v>
      </c>
      <c r="I184" s="2"/>
      <c r="J184" s="2"/>
      <c r="K184" s="3"/>
    </row>
    <row r="185" ht="15.75" customHeight="1">
      <c r="A185" s="90" t="s">
        <v>120</v>
      </c>
      <c r="B185" s="77">
        <v>16.8</v>
      </c>
      <c r="C185" s="78" t="s">
        <v>121</v>
      </c>
      <c r="D185" s="78" t="s">
        <v>122</v>
      </c>
      <c r="E185" s="78" t="s">
        <v>123</v>
      </c>
      <c r="F185" s="78" t="s">
        <v>124</v>
      </c>
      <c r="G185" s="78" t="s">
        <v>125</v>
      </c>
      <c r="H185" s="50"/>
      <c r="I185" s="50"/>
      <c r="J185" s="50"/>
      <c r="K185" s="50"/>
    </row>
    <row r="186" ht="15.75" customHeight="1">
      <c r="A186" s="91" t="s">
        <v>26</v>
      </c>
      <c r="B186" s="79">
        <v>16.6</v>
      </c>
      <c r="C186" s="80">
        <v>20.1</v>
      </c>
      <c r="D186" s="80">
        <v>25.6</v>
      </c>
      <c r="E186" s="80">
        <v>30.7</v>
      </c>
      <c r="F186" s="80">
        <v>35.6</v>
      </c>
      <c r="G186" s="80">
        <v>37.1</v>
      </c>
      <c r="H186" s="50"/>
      <c r="I186" s="50"/>
      <c r="J186" s="50"/>
      <c r="K186" s="50"/>
    </row>
    <row r="187" ht="15.75" customHeight="1">
      <c r="A187" s="92" t="s">
        <v>27</v>
      </c>
      <c r="B187" s="37"/>
      <c r="C187" s="46"/>
      <c r="D187" s="46"/>
      <c r="E187" s="46"/>
      <c r="F187" s="46"/>
      <c r="G187" s="46"/>
      <c r="H187" s="50"/>
      <c r="I187" s="50"/>
      <c r="J187" s="50"/>
      <c r="K187" s="50"/>
    </row>
    <row r="188" ht="15.75" customHeight="1">
      <c r="A188" s="91" t="s">
        <v>28</v>
      </c>
      <c r="B188" s="37" t="s">
        <v>126</v>
      </c>
      <c r="C188" s="81" t="s">
        <v>126</v>
      </c>
      <c r="D188" s="81" t="s">
        <v>127</v>
      </c>
      <c r="E188" s="81" t="s">
        <v>128</v>
      </c>
      <c r="F188" s="81" t="s">
        <v>129</v>
      </c>
      <c r="G188" s="81" t="s">
        <v>130</v>
      </c>
      <c r="H188" s="50"/>
      <c r="I188" s="50"/>
      <c r="J188" s="50"/>
      <c r="K188" s="50"/>
    </row>
    <row r="189" ht="15.75" customHeight="1">
      <c r="A189" s="91" t="s">
        <v>29</v>
      </c>
      <c r="B189" s="82">
        <v>412.0</v>
      </c>
      <c r="C189" s="83">
        <v>412.0</v>
      </c>
      <c r="D189" s="50"/>
      <c r="E189" s="50"/>
      <c r="F189" s="50"/>
      <c r="G189" s="50"/>
      <c r="H189" s="50"/>
      <c r="I189" s="50"/>
      <c r="J189" s="50"/>
      <c r="K189" s="50"/>
    </row>
    <row r="190" ht="15.75" customHeight="1">
      <c r="A190" s="91" t="s">
        <v>30</v>
      </c>
      <c r="B190" s="82">
        <v>1.497721603E9</v>
      </c>
      <c r="C190" s="83">
        <v>1.497721603E9</v>
      </c>
      <c r="D190" s="50"/>
      <c r="E190" s="50"/>
      <c r="F190" s="50"/>
      <c r="G190" s="50"/>
      <c r="H190" s="50"/>
      <c r="I190" s="50"/>
      <c r="J190" s="50"/>
      <c r="K190" s="50"/>
    </row>
    <row r="191" ht="15.75" customHeight="1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</row>
    <row r="192" ht="15.75" customHeight="1">
      <c r="A192" s="93" t="s">
        <v>131</v>
      </c>
      <c r="B192" s="94" t="s">
        <v>132</v>
      </c>
      <c r="C192" s="21" t="s">
        <v>133</v>
      </c>
      <c r="D192" s="21" t="s">
        <v>134</v>
      </c>
      <c r="E192" s="42">
        <v>70.1</v>
      </c>
      <c r="F192" s="23"/>
      <c r="G192" s="50"/>
      <c r="H192" s="50"/>
      <c r="I192" s="50"/>
      <c r="J192" s="50"/>
      <c r="K192" s="50"/>
    </row>
    <row r="193" ht="15.75" customHeight="1">
      <c r="A193" s="91" t="s">
        <v>135</v>
      </c>
      <c r="B193" s="80">
        <v>44.0</v>
      </c>
      <c r="C193" s="79">
        <v>55.0</v>
      </c>
      <c r="D193" s="79">
        <v>63.0</v>
      </c>
      <c r="E193" s="79">
        <v>74.0</v>
      </c>
      <c r="F193" s="23"/>
      <c r="G193" s="93" t="s">
        <v>136</v>
      </c>
      <c r="H193" s="50"/>
      <c r="I193" s="50"/>
      <c r="J193" s="50"/>
      <c r="K193" s="50"/>
    </row>
    <row r="194" ht="15.75" customHeight="1">
      <c r="A194" s="91" t="s">
        <v>28</v>
      </c>
      <c r="B194" s="81" t="s">
        <v>137</v>
      </c>
      <c r="C194" s="81" t="s">
        <v>138</v>
      </c>
      <c r="D194" s="81" t="s">
        <v>139</v>
      </c>
      <c r="E194" s="50"/>
      <c r="F194" s="50"/>
      <c r="G194" s="50"/>
      <c r="H194" s="50"/>
      <c r="I194" s="50"/>
      <c r="J194" s="50"/>
      <c r="K194" s="50"/>
    </row>
    <row r="195" ht="15.75" customHeight="1">
      <c r="A195" s="91" t="s">
        <v>29</v>
      </c>
      <c r="B195" s="81" t="s">
        <v>140</v>
      </c>
      <c r="C195" s="50"/>
      <c r="D195" s="50"/>
      <c r="E195" s="50"/>
      <c r="F195" s="50"/>
      <c r="G195" s="50"/>
      <c r="H195" s="50"/>
      <c r="I195" s="50"/>
      <c r="J195" s="50"/>
      <c r="K195" s="50"/>
    </row>
    <row r="196" ht="15.75" customHeight="1">
      <c r="A196" s="91" t="s">
        <v>30</v>
      </c>
      <c r="B196" s="83">
        <v>1.604119696E9</v>
      </c>
      <c r="C196" s="50"/>
      <c r="D196" s="50"/>
      <c r="E196" s="50"/>
      <c r="F196" s="50"/>
      <c r="G196" s="50"/>
      <c r="H196" s="50"/>
      <c r="I196" s="50"/>
      <c r="J196" s="50"/>
      <c r="K196" s="50"/>
    </row>
    <row r="197" ht="15.75" customHeight="1">
      <c r="A197" s="84" t="s">
        <v>141</v>
      </c>
      <c r="B197" s="8" t="s">
        <v>142</v>
      </c>
      <c r="C197" s="50"/>
      <c r="D197" s="50"/>
      <c r="E197" s="50"/>
      <c r="F197" s="50"/>
      <c r="G197" s="50"/>
      <c r="H197" s="50"/>
      <c r="I197" s="50"/>
      <c r="J197" s="50"/>
      <c r="K197" s="50"/>
    </row>
    <row r="198" ht="15.75" customHeight="1">
      <c r="A198" s="84" t="s">
        <v>143</v>
      </c>
      <c r="B198" s="8" t="s">
        <v>144</v>
      </c>
    </row>
    <row r="199" ht="15.75" customHeight="1"/>
    <row r="200" ht="15.75" customHeight="1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</row>
    <row r="201" ht="15.75" customHeight="1">
      <c r="A201" s="85" t="s">
        <v>2</v>
      </c>
      <c r="B201" s="2"/>
      <c r="C201" s="2"/>
      <c r="D201" s="2"/>
      <c r="E201" s="2"/>
      <c r="F201" s="2"/>
      <c r="G201" s="2"/>
      <c r="H201" s="2"/>
      <c r="I201" s="2"/>
      <c r="J201" s="2"/>
      <c r="K201" s="3"/>
    </row>
    <row r="202" ht="15.75" customHeight="1">
      <c r="A202" s="73" t="s">
        <v>1</v>
      </c>
      <c r="B202" s="3"/>
      <c r="C202" s="74" t="s">
        <v>2</v>
      </c>
      <c r="D202" s="2"/>
      <c r="E202" s="2"/>
      <c r="F202" s="2"/>
      <c r="G202" s="2"/>
      <c r="H202" s="2"/>
      <c r="I202" s="2"/>
      <c r="J202" s="2"/>
      <c r="K202" s="3"/>
    </row>
    <row r="203" ht="15.75" customHeight="1">
      <c r="A203" s="73" t="s">
        <v>5</v>
      </c>
      <c r="B203" s="3"/>
      <c r="C203" s="74" t="s">
        <v>6</v>
      </c>
      <c r="D203" s="2"/>
      <c r="E203" s="2"/>
      <c r="F203" s="2"/>
      <c r="G203" s="2"/>
      <c r="H203" s="2"/>
      <c r="I203" s="2"/>
      <c r="J203" s="2"/>
      <c r="K203" s="3"/>
    </row>
    <row r="204" ht="15.75" customHeight="1">
      <c r="A204" s="73" t="s">
        <v>7</v>
      </c>
      <c r="B204" s="3"/>
      <c r="C204" s="74" t="s">
        <v>37</v>
      </c>
      <c r="D204" s="2"/>
      <c r="E204" s="2"/>
      <c r="F204" s="2"/>
      <c r="G204" s="2"/>
      <c r="H204" s="2"/>
      <c r="I204" s="2"/>
      <c r="J204" s="2"/>
      <c r="K204" s="3"/>
    </row>
    <row r="205" ht="15.75" customHeight="1">
      <c r="A205" s="73" t="s">
        <v>11</v>
      </c>
      <c r="B205" s="3"/>
      <c r="C205" s="74">
        <v>7289584.0</v>
      </c>
      <c r="D205" s="2"/>
      <c r="E205" s="2"/>
      <c r="F205" s="2"/>
      <c r="G205" s="2"/>
      <c r="H205" s="2"/>
      <c r="I205" s="2"/>
      <c r="J205" s="2"/>
      <c r="K205" s="3"/>
    </row>
    <row r="206" ht="15.75" customHeight="1">
      <c r="A206" s="73" t="s">
        <v>115</v>
      </c>
      <c r="B206" s="2"/>
      <c r="C206" s="2"/>
      <c r="D206" s="2"/>
      <c r="E206" s="3"/>
      <c r="F206" s="86" t="s">
        <v>13</v>
      </c>
      <c r="G206" s="3"/>
      <c r="H206" s="87" t="s">
        <v>165</v>
      </c>
      <c r="I206" s="2"/>
      <c r="J206" s="2"/>
      <c r="K206" s="3"/>
    </row>
    <row r="207" ht="15.75" customHeight="1">
      <c r="A207" s="73" t="s">
        <v>15</v>
      </c>
      <c r="B207" s="3"/>
      <c r="C207" s="88" t="s">
        <v>117</v>
      </c>
      <c r="D207" s="2"/>
      <c r="E207" s="3"/>
      <c r="F207" s="86" t="s">
        <v>17</v>
      </c>
      <c r="G207" s="3"/>
      <c r="H207" s="88" t="s">
        <v>166</v>
      </c>
      <c r="I207" s="2"/>
      <c r="J207" s="2"/>
      <c r="K207" s="3"/>
    </row>
    <row r="208" ht="15.75" customHeight="1">
      <c r="A208" s="89" t="s">
        <v>18</v>
      </c>
      <c r="B208" s="14"/>
      <c r="C208" s="88" t="s">
        <v>118</v>
      </c>
      <c r="D208" s="2"/>
      <c r="E208" s="3"/>
      <c r="F208" s="86" t="s">
        <v>20</v>
      </c>
      <c r="G208" s="3"/>
      <c r="H208" s="88" t="s">
        <v>164</v>
      </c>
      <c r="I208" s="2"/>
      <c r="J208" s="2"/>
      <c r="K208" s="3"/>
    </row>
    <row r="209" ht="15.75" customHeight="1">
      <c r="A209" s="73" t="s">
        <v>22</v>
      </c>
      <c r="B209" s="3"/>
      <c r="C209" s="88">
        <v>124.0</v>
      </c>
      <c r="D209" s="2"/>
      <c r="E209" s="3"/>
      <c r="F209" s="86" t="s">
        <v>23</v>
      </c>
      <c r="G209" s="3"/>
      <c r="H209" s="88" t="s">
        <v>164</v>
      </c>
      <c r="I209" s="2"/>
      <c r="J209" s="2"/>
      <c r="K209" s="3"/>
    </row>
    <row r="210" ht="15.75" customHeight="1">
      <c r="A210" s="90" t="s">
        <v>120</v>
      </c>
      <c r="B210" s="77">
        <v>16.8</v>
      </c>
      <c r="C210" s="78" t="s">
        <v>121</v>
      </c>
      <c r="D210" s="78" t="s">
        <v>122</v>
      </c>
      <c r="E210" s="78" t="s">
        <v>123</v>
      </c>
      <c r="F210" s="78" t="s">
        <v>124</v>
      </c>
      <c r="G210" s="78" t="s">
        <v>125</v>
      </c>
      <c r="H210" s="50"/>
      <c r="I210" s="50"/>
      <c r="J210" s="50"/>
      <c r="K210" s="50"/>
    </row>
    <row r="211" ht="15.75" customHeight="1">
      <c r="A211" s="91" t="s">
        <v>26</v>
      </c>
      <c r="B211" s="79">
        <v>16.4</v>
      </c>
      <c r="C211" s="80">
        <v>19.9</v>
      </c>
      <c r="D211" s="80">
        <v>25.4</v>
      </c>
      <c r="E211" s="80">
        <v>30.5</v>
      </c>
      <c r="F211" s="80">
        <v>35.4</v>
      </c>
      <c r="G211" s="80">
        <v>36.8</v>
      </c>
      <c r="H211" s="50"/>
      <c r="I211" s="50"/>
      <c r="J211" s="50"/>
      <c r="K211" s="50"/>
    </row>
    <row r="212" ht="15.75" customHeight="1">
      <c r="A212" s="92" t="s">
        <v>27</v>
      </c>
      <c r="B212" s="37"/>
      <c r="C212" s="46"/>
      <c r="D212" s="46"/>
      <c r="E212" s="46"/>
      <c r="F212" s="46"/>
      <c r="G212" s="46"/>
      <c r="H212" s="50"/>
      <c r="I212" s="50"/>
      <c r="J212" s="50"/>
      <c r="K212" s="50"/>
    </row>
    <row r="213" ht="15.75" customHeight="1">
      <c r="A213" s="91" t="s">
        <v>28</v>
      </c>
      <c r="B213" s="37" t="s">
        <v>126</v>
      </c>
      <c r="C213" s="81" t="s">
        <v>126</v>
      </c>
      <c r="D213" s="81" t="s">
        <v>127</v>
      </c>
      <c r="E213" s="81" t="s">
        <v>128</v>
      </c>
      <c r="F213" s="81" t="s">
        <v>129</v>
      </c>
      <c r="G213" s="81" t="s">
        <v>130</v>
      </c>
      <c r="H213" s="50"/>
      <c r="I213" s="50"/>
      <c r="J213" s="50"/>
      <c r="K213" s="50"/>
    </row>
    <row r="214" ht="15.75" customHeight="1">
      <c r="A214" s="91" t="s">
        <v>29</v>
      </c>
      <c r="B214" s="82">
        <v>412.0</v>
      </c>
      <c r="C214" s="83">
        <v>412.0</v>
      </c>
      <c r="D214" s="50"/>
      <c r="E214" s="50"/>
      <c r="F214" s="50"/>
      <c r="G214" s="50"/>
      <c r="H214" s="50"/>
      <c r="I214" s="50"/>
      <c r="J214" s="50"/>
      <c r="K214" s="50"/>
    </row>
    <row r="215" ht="15.75" customHeight="1">
      <c r="A215" s="91" t="s">
        <v>30</v>
      </c>
      <c r="B215" s="82">
        <v>1.497721603E9</v>
      </c>
      <c r="C215" s="83">
        <v>1.497721603E9</v>
      </c>
      <c r="D215" s="50"/>
      <c r="E215" s="50"/>
      <c r="F215" s="50"/>
      <c r="G215" s="50"/>
      <c r="H215" s="50"/>
      <c r="I215" s="50"/>
      <c r="J215" s="50"/>
      <c r="K215" s="50"/>
    </row>
    <row r="216" ht="15.75" customHeight="1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</row>
    <row r="217" ht="15.75" customHeight="1">
      <c r="A217" s="93" t="s">
        <v>131</v>
      </c>
      <c r="B217" s="94" t="s">
        <v>132</v>
      </c>
      <c r="C217" s="21" t="s">
        <v>133</v>
      </c>
      <c r="D217" s="21" t="s">
        <v>134</v>
      </c>
      <c r="E217" s="42">
        <v>70.1</v>
      </c>
      <c r="F217" s="23"/>
      <c r="G217" s="50"/>
      <c r="H217" s="50"/>
      <c r="I217" s="50"/>
      <c r="J217" s="50"/>
      <c r="K217" s="50"/>
    </row>
    <row r="218" ht="15.75" customHeight="1">
      <c r="A218" s="91" t="s">
        <v>135</v>
      </c>
      <c r="B218" s="80">
        <v>38.0</v>
      </c>
      <c r="C218" s="79">
        <v>49.0</v>
      </c>
      <c r="D218" s="79">
        <v>58.0</v>
      </c>
      <c r="E218" s="79">
        <v>68.0</v>
      </c>
      <c r="F218" s="23"/>
      <c r="G218" s="93" t="s">
        <v>136</v>
      </c>
      <c r="H218" s="50"/>
      <c r="I218" s="50"/>
      <c r="J218" s="50"/>
      <c r="K218" s="50"/>
    </row>
    <row r="219" ht="15.75" customHeight="1">
      <c r="A219" s="91" t="s">
        <v>28</v>
      </c>
      <c r="B219" s="81" t="s">
        <v>137</v>
      </c>
      <c r="C219" s="81" t="s">
        <v>138</v>
      </c>
      <c r="D219" s="81" t="s">
        <v>139</v>
      </c>
      <c r="E219" s="50"/>
      <c r="F219" s="50"/>
      <c r="G219" s="50"/>
      <c r="H219" s="50"/>
      <c r="I219" s="50"/>
      <c r="J219" s="50"/>
      <c r="K219" s="50"/>
    </row>
    <row r="220" ht="15.75" customHeight="1">
      <c r="A220" s="91" t="s">
        <v>29</v>
      </c>
      <c r="B220" s="81" t="s">
        <v>140</v>
      </c>
      <c r="C220" s="50"/>
      <c r="D220" s="50"/>
      <c r="E220" s="50"/>
      <c r="F220" s="50"/>
      <c r="G220" s="50"/>
      <c r="H220" s="50"/>
      <c r="I220" s="50"/>
      <c r="J220" s="50"/>
      <c r="K220" s="50"/>
    </row>
    <row r="221" ht="15.75" customHeight="1">
      <c r="A221" s="91" t="s">
        <v>30</v>
      </c>
      <c r="B221" s="83">
        <v>1.604119696E9</v>
      </c>
      <c r="C221" s="50"/>
      <c r="D221" s="50"/>
      <c r="E221" s="50"/>
      <c r="F221" s="50"/>
      <c r="G221" s="50"/>
      <c r="H221" s="50"/>
      <c r="I221" s="50"/>
      <c r="J221" s="50"/>
      <c r="K221" s="50"/>
    </row>
    <row r="222" ht="15.75" customHeight="1">
      <c r="A222" s="84" t="s">
        <v>141</v>
      </c>
      <c r="B222" s="8" t="s">
        <v>142</v>
      </c>
    </row>
    <row r="223" ht="15.75" customHeight="1">
      <c r="A223" s="84" t="s">
        <v>143</v>
      </c>
      <c r="B223" s="8" t="s">
        <v>144</v>
      </c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0">
    <mergeCell ref="C159:E159"/>
    <mergeCell ref="F159:G159"/>
    <mergeCell ref="A176:K176"/>
    <mergeCell ref="A177:B177"/>
    <mergeCell ref="C177:K177"/>
    <mergeCell ref="A178:B178"/>
    <mergeCell ref="C178:K178"/>
    <mergeCell ref="A179:B179"/>
    <mergeCell ref="C179:K179"/>
    <mergeCell ref="A180:B180"/>
    <mergeCell ref="C180:K180"/>
    <mergeCell ref="A181:E181"/>
    <mergeCell ref="F181:G181"/>
    <mergeCell ref="H181:K181"/>
    <mergeCell ref="A202:B202"/>
    <mergeCell ref="A203:B203"/>
    <mergeCell ref="C203:K203"/>
    <mergeCell ref="A204:B204"/>
    <mergeCell ref="C204:K204"/>
    <mergeCell ref="A205:B205"/>
    <mergeCell ref="C205:K205"/>
    <mergeCell ref="A206:E206"/>
    <mergeCell ref="F206:G206"/>
    <mergeCell ref="H206:K206"/>
    <mergeCell ref="A207:B207"/>
    <mergeCell ref="C207:E207"/>
    <mergeCell ref="F207:G207"/>
    <mergeCell ref="H207:K207"/>
    <mergeCell ref="C83:E83"/>
    <mergeCell ref="F83:G83"/>
    <mergeCell ref="H83:K83"/>
    <mergeCell ref="C84:E84"/>
    <mergeCell ref="F84:G84"/>
    <mergeCell ref="H84:K84"/>
    <mergeCell ref="A101:K101"/>
    <mergeCell ref="A102:B102"/>
    <mergeCell ref="C102:K102"/>
    <mergeCell ref="A103:B103"/>
    <mergeCell ref="C103:K103"/>
    <mergeCell ref="A104:B104"/>
    <mergeCell ref="C104:K104"/>
    <mergeCell ref="C105:K105"/>
    <mergeCell ref="A105:B105"/>
    <mergeCell ref="A106:E106"/>
    <mergeCell ref="F106:G106"/>
    <mergeCell ref="H106:K106"/>
    <mergeCell ref="C107:E107"/>
    <mergeCell ref="F107:G107"/>
    <mergeCell ref="H107:K107"/>
    <mergeCell ref="F109:G109"/>
    <mergeCell ref="H109:K109"/>
    <mergeCell ref="A107:B107"/>
    <mergeCell ref="A108:B108"/>
    <mergeCell ref="C108:E108"/>
    <mergeCell ref="F108:G108"/>
    <mergeCell ref="H108:K108"/>
    <mergeCell ref="A109:B109"/>
    <mergeCell ref="C109:E109"/>
    <mergeCell ref="A126:K126"/>
    <mergeCell ref="A127:B127"/>
    <mergeCell ref="C127:K127"/>
    <mergeCell ref="A128:B128"/>
    <mergeCell ref="C128:K128"/>
    <mergeCell ref="A129:B129"/>
    <mergeCell ref="C129:K129"/>
    <mergeCell ref="A208:B208"/>
    <mergeCell ref="C208:E208"/>
    <mergeCell ref="F208:G208"/>
    <mergeCell ref="H208:K208"/>
    <mergeCell ref="A209:B209"/>
    <mergeCell ref="C209:E209"/>
    <mergeCell ref="F209:G209"/>
    <mergeCell ref="H209:K209"/>
    <mergeCell ref="A1:K1"/>
    <mergeCell ref="A2:B2"/>
    <mergeCell ref="C2:D2"/>
    <mergeCell ref="E2:M2"/>
    <mergeCell ref="A3:B3"/>
    <mergeCell ref="C3:D3"/>
    <mergeCell ref="E3:M3"/>
    <mergeCell ref="F6:G6"/>
    <mergeCell ref="H6:K6"/>
    <mergeCell ref="A4:B4"/>
    <mergeCell ref="C4:D4"/>
    <mergeCell ref="E4:M4"/>
    <mergeCell ref="A5:B5"/>
    <mergeCell ref="C5:D5"/>
    <mergeCell ref="E5:M5"/>
    <mergeCell ref="A6:E6"/>
    <mergeCell ref="A7:B7"/>
    <mergeCell ref="C7:E7"/>
    <mergeCell ref="F7:G7"/>
    <mergeCell ref="H7:K7"/>
    <mergeCell ref="C8:E8"/>
    <mergeCell ref="F8:G8"/>
    <mergeCell ref="H8:K8"/>
    <mergeCell ref="A27:B27"/>
    <mergeCell ref="A28:B28"/>
    <mergeCell ref="A29:B29"/>
    <mergeCell ref="A30:B30"/>
    <mergeCell ref="A32:B32"/>
    <mergeCell ref="A33:B33"/>
    <mergeCell ref="A34:B34"/>
    <mergeCell ref="A8:B8"/>
    <mergeCell ref="A9:B9"/>
    <mergeCell ref="C9:E9"/>
    <mergeCell ref="F9:G9"/>
    <mergeCell ref="H9:K9"/>
    <mergeCell ref="A26:K26"/>
    <mergeCell ref="C27:K27"/>
    <mergeCell ref="C33:E33"/>
    <mergeCell ref="F33:G33"/>
    <mergeCell ref="H33:K33"/>
    <mergeCell ref="C34:E34"/>
    <mergeCell ref="F34:G34"/>
    <mergeCell ref="H34:K34"/>
    <mergeCell ref="A58:B58"/>
    <mergeCell ref="C58:E58"/>
    <mergeCell ref="F58:G58"/>
    <mergeCell ref="H58:K58"/>
    <mergeCell ref="A59:B59"/>
    <mergeCell ref="C59:E59"/>
    <mergeCell ref="F59:G59"/>
    <mergeCell ref="H59:K59"/>
    <mergeCell ref="A76:K76"/>
    <mergeCell ref="A77:B77"/>
    <mergeCell ref="C77:K77"/>
    <mergeCell ref="A78:B78"/>
    <mergeCell ref="C78:K78"/>
    <mergeCell ref="C79:K79"/>
    <mergeCell ref="F32:G32"/>
    <mergeCell ref="H32:K32"/>
    <mergeCell ref="C28:K28"/>
    <mergeCell ref="C29:K29"/>
    <mergeCell ref="C30:K30"/>
    <mergeCell ref="A31:E31"/>
    <mergeCell ref="F31:G31"/>
    <mergeCell ref="H31:K31"/>
    <mergeCell ref="C32:E32"/>
    <mergeCell ref="A51:K51"/>
    <mergeCell ref="A52:B52"/>
    <mergeCell ref="C52:K52"/>
    <mergeCell ref="A53:B53"/>
    <mergeCell ref="C53:K53"/>
    <mergeCell ref="A54:B54"/>
    <mergeCell ref="C54:K54"/>
    <mergeCell ref="F57:G57"/>
    <mergeCell ref="H57:K57"/>
    <mergeCell ref="A55:B55"/>
    <mergeCell ref="C55:K55"/>
    <mergeCell ref="A56:E56"/>
    <mergeCell ref="F56:G56"/>
    <mergeCell ref="H56:K56"/>
    <mergeCell ref="A57:B57"/>
    <mergeCell ref="C57:E57"/>
    <mergeCell ref="A79:B79"/>
    <mergeCell ref="A80:B80"/>
    <mergeCell ref="A82:B82"/>
    <mergeCell ref="A83:B83"/>
    <mergeCell ref="A84:B84"/>
    <mergeCell ref="C80:K80"/>
    <mergeCell ref="A81:E81"/>
    <mergeCell ref="F81:G81"/>
    <mergeCell ref="H81:K81"/>
    <mergeCell ref="C82:E82"/>
    <mergeCell ref="F82:G82"/>
    <mergeCell ref="H82:K82"/>
    <mergeCell ref="F132:G132"/>
    <mergeCell ref="H132:K132"/>
    <mergeCell ref="A130:B130"/>
    <mergeCell ref="C130:K130"/>
    <mergeCell ref="A131:E131"/>
    <mergeCell ref="F131:G131"/>
    <mergeCell ref="H131:K131"/>
    <mergeCell ref="A132:B132"/>
    <mergeCell ref="C132:E132"/>
    <mergeCell ref="A133:B133"/>
    <mergeCell ref="C133:E133"/>
    <mergeCell ref="F133:G133"/>
    <mergeCell ref="H133:K133"/>
    <mergeCell ref="A134:B134"/>
    <mergeCell ref="C134:E134"/>
    <mergeCell ref="F134:G134"/>
    <mergeCell ref="H134:K134"/>
    <mergeCell ref="A151:K151"/>
    <mergeCell ref="A152:B152"/>
    <mergeCell ref="C152:K152"/>
    <mergeCell ref="A153:B153"/>
    <mergeCell ref="C153:K153"/>
    <mergeCell ref="C154:K154"/>
    <mergeCell ref="A154:B154"/>
    <mergeCell ref="A155:B155"/>
    <mergeCell ref="C155:K155"/>
    <mergeCell ref="A156:E156"/>
    <mergeCell ref="F156:G156"/>
    <mergeCell ref="H156:K156"/>
    <mergeCell ref="A157:B157"/>
    <mergeCell ref="H157:K157"/>
    <mergeCell ref="C157:E157"/>
    <mergeCell ref="F157:G157"/>
    <mergeCell ref="A158:B158"/>
    <mergeCell ref="C158:E158"/>
    <mergeCell ref="F158:G158"/>
    <mergeCell ref="H158:K158"/>
    <mergeCell ref="A159:B159"/>
    <mergeCell ref="H159:K159"/>
    <mergeCell ref="A182:B182"/>
    <mergeCell ref="C182:E182"/>
    <mergeCell ref="F182:G182"/>
    <mergeCell ref="H182:K182"/>
    <mergeCell ref="C183:E183"/>
    <mergeCell ref="F183:G183"/>
    <mergeCell ref="H183:K183"/>
    <mergeCell ref="A183:B183"/>
    <mergeCell ref="A184:B184"/>
    <mergeCell ref="C184:E184"/>
    <mergeCell ref="F184:G184"/>
    <mergeCell ref="H184:K184"/>
    <mergeCell ref="A201:K201"/>
    <mergeCell ref="C202:K202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75"/>
    <col customWidth="1" min="2" max="2" width="13.13"/>
    <col customWidth="1" min="3" max="6" width="12.63"/>
  </cols>
  <sheetData>
    <row r="1" ht="15.75" customHeight="1">
      <c r="A1" s="1" t="s">
        <v>2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5.75" customHeight="1">
      <c r="A2" s="4" t="s">
        <v>1</v>
      </c>
      <c r="B2" s="3"/>
      <c r="C2" s="5" t="s">
        <v>2</v>
      </c>
      <c r="D2" s="2"/>
      <c r="E2" s="2"/>
      <c r="F2" s="2"/>
      <c r="G2" s="2"/>
      <c r="H2" s="2"/>
      <c r="I2" s="2"/>
      <c r="J2" s="2"/>
      <c r="K2" s="3"/>
    </row>
    <row r="3" ht="15.75" customHeight="1">
      <c r="A3" s="4" t="s">
        <v>5</v>
      </c>
      <c r="B3" s="3"/>
      <c r="C3" s="5" t="s">
        <v>6</v>
      </c>
      <c r="D3" s="2"/>
      <c r="E3" s="2"/>
      <c r="F3" s="2"/>
      <c r="G3" s="2"/>
      <c r="H3" s="2"/>
      <c r="I3" s="2"/>
      <c r="J3" s="2"/>
      <c r="K3" s="3"/>
    </row>
    <row r="4" ht="15.75" customHeight="1">
      <c r="A4" s="4" t="s">
        <v>7</v>
      </c>
      <c r="B4" s="3"/>
      <c r="C4" s="5" t="s">
        <v>37</v>
      </c>
      <c r="D4" s="2"/>
      <c r="E4" s="2"/>
      <c r="F4" s="2"/>
      <c r="G4" s="2"/>
      <c r="H4" s="2"/>
      <c r="I4" s="2"/>
      <c r="J4" s="2"/>
      <c r="K4" s="3"/>
    </row>
    <row r="5" ht="15.75" customHeight="1">
      <c r="A5" s="4" t="s">
        <v>11</v>
      </c>
      <c r="B5" s="3"/>
      <c r="C5" s="5">
        <v>7289584.0</v>
      </c>
      <c r="D5" s="2"/>
      <c r="E5" s="2"/>
      <c r="F5" s="2"/>
      <c r="G5" s="2"/>
      <c r="H5" s="2"/>
      <c r="I5" s="2"/>
      <c r="J5" s="2"/>
      <c r="K5" s="3"/>
    </row>
    <row r="6" ht="15.75" customHeight="1">
      <c r="A6" s="4" t="s">
        <v>167</v>
      </c>
      <c r="B6" s="2"/>
      <c r="C6" s="2"/>
      <c r="D6" s="2"/>
      <c r="E6" s="3"/>
      <c r="F6" s="10" t="s">
        <v>13</v>
      </c>
      <c r="G6" s="3"/>
      <c r="H6" s="11" t="s">
        <v>168</v>
      </c>
      <c r="I6" s="2"/>
      <c r="J6" s="2"/>
      <c r="K6" s="3"/>
    </row>
    <row r="7" ht="15.75" customHeight="1">
      <c r="A7" s="4" t="s">
        <v>15</v>
      </c>
      <c r="B7" s="3"/>
      <c r="C7" s="12" t="s">
        <v>50</v>
      </c>
      <c r="D7" s="2"/>
      <c r="E7" s="3"/>
      <c r="F7" s="10" t="s">
        <v>17</v>
      </c>
      <c r="G7" s="3"/>
      <c r="H7" s="12" t="s">
        <v>169</v>
      </c>
      <c r="I7" s="2"/>
      <c r="J7" s="2"/>
      <c r="K7" s="3"/>
    </row>
    <row r="8" ht="15.75" customHeight="1">
      <c r="A8" s="13" t="s">
        <v>18</v>
      </c>
      <c r="B8" s="14"/>
      <c r="C8" s="12" t="s">
        <v>118</v>
      </c>
      <c r="D8" s="2"/>
      <c r="E8" s="3"/>
      <c r="F8" s="10" t="s">
        <v>20</v>
      </c>
      <c r="G8" s="3"/>
      <c r="H8" s="12" t="s">
        <v>119</v>
      </c>
      <c r="I8" s="2"/>
      <c r="J8" s="2"/>
      <c r="K8" s="3"/>
    </row>
    <row r="9" ht="15.75" customHeight="1">
      <c r="A9" s="4" t="s">
        <v>22</v>
      </c>
      <c r="B9" s="3"/>
      <c r="C9" s="12">
        <v>0.66</v>
      </c>
      <c r="D9" s="2"/>
      <c r="E9" s="3"/>
      <c r="F9" s="10" t="s">
        <v>23</v>
      </c>
      <c r="G9" s="3"/>
      <c r="H9" s="12" t="s">
        <v>119</v>
      </c>
      <c r="I9" s="2"/>
      <c r="J9" s="2"/>
      <c r="K9" s="3"/>
    </row>
    <row r="10" ht="15.75" customHeight="1">
      <c r="A10" s="76" t="s">
        <v>120</v>
      </c>
      <c r="B10" s="25">
        <v>16.8</v>
      </c>
      <c r="C10" s="96">
        <v>20.31</v>
      </c>
      <c r="D10" s="96">
        <v>25.82</v>
      </c>
      <c r="E10" s="96">
        <v>30.92</v>
      </c>
      <c r="F10" s="96">
        <v>35.88</v>
      </c>
      <c r="G10" s="96">
        <v>37.21</v>
      </c>
      <c r="H10" s="23"/>
      <c r="I10" s="23"/>
      <c r="J10" s="23"/>
      <c r="K10" s="23"/>
    </row>
    <row r="11" ht="15.75" customHeight="1">
      <c r="A11" s="28" t="s">
        <v>26</v>
      </c>
      <c r="B11" s="79">
        <v>16.1</v>
      </c>
      <c r="C11" s="80">
        <v>19.5</v>
      </c>
      <c r="D11" s="80">
        <v>25.1</v>
      </c>
      <c r="E11" s="80">
        <v>30.2</v>
      </c>
      <c r="F11" s="80">
        <v>35.1</v>
      </c>
      <c r="G11" s="80">
        <v>36.3</v>
      </c>
      <c r="I11" s="23"/>
      <c r="J11" s="23"/>
      <c r="K11" s="23"/>
    </row>
    <row r="12" ht="15.75" customHeight="1">
      <c r="A12" s="28" t="s">
        <v>28</v>
      </c>
      <c r="B12" s="97">
        <f t="shared" ref="B12:G12" si="1">B10-B11</f>
        <v>0.7</v>
      </c>
      <c r="C12" s="97">
        <f t="shared" si="1"/>
        <v>0.81</v>
      </c>
      <c r="D12" s="97">
        <f t="shared" si="1"/>
        <v>0.72</v>
      </c>
      <c r="E12" s="97">
        <f t="shared" si="1"/>
        <v>0.72</v>
      </c>
      <c r="F12" s="97">
        <f t="shared" si="1"/>
        <v>0.78</v>
      </c>
      <c r="G12" s="97">
        <f t="shared" si="1"/>
        <v>0.91</v>
      </c>
      <c r="H12" s="23"/>
      <c r="I12" s="23"/>
      <c r="J12" s="23"/>
      <c r="K12" s="23"/>
    </row>
    <row r="13" ht="15.75" customHeight="1">
      <c r="A13" s="28" t="s">
        <v>29</v>
      </c>
      <c r="B13" s="98">
        <f>(B12+C12+D12+E12+F12+G12)/6</f>
        <v>0.7733333333</v>
      </c>
      <c r="C13" s="83"/>
      <c r="D13" s="50"/>
      <c r="E13" s="50"/>
      <c r="F13" s="50"/>
      <c r="G13" s="50"/>
      <c r="H13" s="23"/>
      <c r="I13" s="23"/>
      <c r="J13" s="23"/>
      <c r="K13" s="23"/>
    </row>
    <row r="14" ht="15.75" customHeight="1">
      <c r="A14" s="28" t="s">
        <v>30</v>
      </c>
      <c r="B14" s="99">
        <f>STDEV(B12:G12)
</f>
        <v>0.07890923055</v>
      </c>
      <c r="C14" s="83"/>
      <c r="D14" s="50"/>
      <c r="E14" s="50"/>
      <c r="F14" s="50"/>
      <c r="G14" s="50"/>
      <c r="H14" s="23"/>
      <c r="I14" s="23"/>
      <c r="J14" s="23"/>
      <c r="K14" s="23"/>
    </row>
    <row r="15" ht="15.75" customHeight="1">
      <c r="A15" s="57" t="s">
        <v>31</v>
      </c>
      <c r="B15" s="33" t="s">
        <v>10</v>
      </c>
      <c r="C15" s="34" t="s">
        <v>32</v>
      </c>
      <c r="D15" s="35">
        <f>B14/SQRT(6)</f>
        <v>0.03221455848</v>
      </c>
      <c r="E15" s="23"/>
      <c r="F15" s="23"/>
      <c r="G15" s="23"/>
      <c r="H15" s="23"/>
      <c r="I15" s="23"/>
      <c r="J15" s="23"/>
      <c r="K15" s="23"/>
    </row>
    <row r="16" ht="15.75" customHeight="1">
      <c r="A16" s="58" t="s">
        <v>33</v>
      </c>
      <c r="B16" s="36">
        <f>SQRT(D15^2 + D16^2 + D17^2)
</f>
        <v>0.5599444417</v>
      </c>
      <c r="C16" s="34" t="s">
        <v>34</v>
      </c>
      <c r="D16" s="34">
        <v>0.25</v>
      </c>
      <c r="E16" s="23"/>
      <c r="F16" s="23"/>
      <c r="G16" s="23"/>
      <c r="H16" s="23"/>
      <c r="I16" s="23"/>
      <c r="J16" s="23"/>
      <c r="K16" s="23"/>
    </row>
    <row r="17" ht="15.75" customHeight="1">
      <c r="A17" s="58" t="s">
        <v>35</v>
      </c>
      <c r="B17" s="36">
        <f>B16*2</f>
        <v>1.119888883</v>
      </c>
      <c r="C17" s="34" t="s">
        <v>36</v>
      </c>
      <c r="D17" s="34">
        <v>0.5</v>
      </c>
      <c r="E17" s="23"/>
      <c r="F17" s="23"/>
      <c r="G17" s="23"/>
      <c r="H17" s="23"/>
      <c r="I17" s="23"/>
      <c r="J17" s="23"/>
      <c r="K17" s="23"/>
    </row>
    <row r="18" ht="15.75" customHeight="1">
      <c r="A18" s="40" t="s">
        <v>31</v>
      </c>
      <c r="B18" s="40" t="s">
        <v>170</v>
      </c>
      <c r="C18" s="23"/>
      <c r="D18" s="23"/>
      <c r="E18" s="23"/>
      <c r="F18" s="23"/>
      <c r="G18" s="23"/>
      <c r="H18" s="23"/>
      <c r="I18" s="23"/>
      <c r="J18" s="23"/>
      <c r="K18" s="23"/>
    </row>
    <row r="19" ht="15.75" customHeight="1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</row>
    <row r="20" ht="15.75" customHeight="1">
      <c r="A20" s="1" t="s">
        <v>2</v>
      </c>
      <c r="B20" s="2"/>
      <c r="C20" s="2"/>
      <c r="D20" s="2"/>
      <c r="E20" s="2"/>
      <c r="F20" s="2"/>
      <c r="G20" s="2"/>
      <c r="H20" s="2"/>
      <c r="I20" s="2"/>
      <c r="J20" s="2"/>
      <c r="K20" s="3"/>
    </row>
    <row r="21" ht="15.75" customHeight="1">
      <c r="A21" s="4" t="s">
        <v>1</v>
      </c>
      <c r="B21" s="3"/>
      <c r="C21" s="5" t="s">
        <v>2</v>
      </c>
      <c r="D21" s="2"/>
      <c r="E21" s="2"/>
      <c r="F21" s="2"/>
      <c r="G21" s="2"/>
      <c r="H21" s="2"/>
      <c r="I21" s="2"/>
      <c r="J21" s="2"/>
      <c r="K21" s="3"/>
    </row>
    <row r="22" ht="15.75" customHeight="1">
      <c r="A22" s="4" t="s">
        <v>5</v>
      </c>
      <c r="B22" s="3"/>
      <c r="C22" s="5" t="s">
        <v>6</v>
      </c>
      <c r="D22" s="2"/>
      <c r="E22" s="2"/>
      <c r="F22" s="2"/>
      <c r="G22" s="2"/>
      <c r="H22" s="2"/>
      <c r="I22" s="2"/>
      <c r="J22" s="2"/>
      <c r="K22" s="3"/>
    </row>
    <row r="23" ht="15.75" customHeight="1">
      <c r="A23" s="4" t="s">
        <v>7</v>
      </c>
      <c r="B23" s="3"/>
      <c r="C23" s="5" t="s">
        <v>37</v>
      </c>
      <c r="D23" s="2"/>
      <c r="E23" s="2"/>
      <c r="F23" s="2"/>
      <c r="G23" s="2"/>
      <c r="H23" s="2"/>
      <c r="I23" s="2"/>
      <c r="J23" s="2"/>
      <c r="K23" s="3"/>
    </row>
    <row r="24" ht="15.75" customHeight="1">
      <c r="A24" s="4" t="s">
        <v>11</v>
      </c>
      <c r="B24" s="3"/>
      <c r="C24" s="5">
        <v>7289584.0</v>
      </c>
      <c r="D24" s="2"/>
      <c r="E24" s="2"/>
      <c r="F24" s="2"/>
      <c r="G24" s="2"/>
      <c r="H24" s="2"/>
      <c r="I24" s="2"/>
      <c r="J24" s="2"/>
      <c r="K24" s="3"/>
    </row>
    <row r="25" ht="15.75" customHeight="1">
      <c r="A25" s="4" t="s">
        <v>167</v>
      </c>
      <c r="B25" s="2"/>
      <c r="C25" s="2"/>
      <c r="D25" s="2"/>
      <c r="E25" s="3"/>
      <c r="F25" s="10" t="s">
        <v>13</v>
      </c>
      <c r="G25" s="3"/>
      <c r="H25" s="11" t="s">
        <v>171</v>
      </c>
      <c r="I25" s="2"/>
      <c r="J25" s="2"/>
      <c r="K25" s="3"/>
    </row>
    <row r="26" ht="15.75" customHeight="1">
      <c r="A26" s="4" t="s">
        <v>15</v>
      </c>
      <c r="B26" s="3"/>
      <c r="C26" s="12" t="s">
        <v>50</v>
      </c>
      <c r="D26" s="2"/>
      <c r="E26" s="3"/>
      <c r="F26" s="10" t="s">
        <v>17</v>
      </c>
      <c r="G26" s="3"/>
      <c r="H26" s="12" t="s">
        <v>172</v>
      </c>
      <c r="I26" s="2"/>
      <c r="J26" s="2"/>
      <c r="K26" s="3"/>
    </row>
    <row r="27" ht="15.75" customHeight="1">
      <c r="A27" s="13" t="s">
        <v>18</v>
      </c>
      <c r="B27" s="14"/>
      <c r="C27" s="12" t="s">
        <v>118</v>
      </c>
      <c r="D27" s="2"/>
      <c r="E27" s="3"/>
      <c r="F27" s="10" t="s">
        <v>20</v>
      </c>
      <c r="G27" s="3"/>
      <c r="H27" s="12" t="s">
        <v>159</v>
      </c>
      <c r="I27" s="2"/>
      <c r="J27" s="2"/>
      <c r="K27" s="3"/>
    </row>
    <row r="28" ht="15.75" customHeight="1">
      <c r="A28" s="4" t="s">
        <v>22</v>
      </c>
      <c r="B28" s="3"/>
      <c r="C28" s="12">
        <v>0.09</v>
      </c>
      <c r="D28" s="2"/>
      <c r="E28" s="3"/>
      <c r="F28" s="10" t="s">
        <v>23</v>
      </c>
      <c r="G28" s="3"/>
      <c r="H28" s="12" t="s">
        <v>159</v>
      </c>
      <c r="I28" s="2"/>
      <c r="J28" s="2"/>
      <c r="K28" s="3"/>
    </row>
    <row r="29" ht="15.75" customHeight="1">
      <c r="A29" s="76" t="s">
        <v>120</v>
      </c>
      <c r="B29" s="25">
        <v>16.8</v>
      </c>
      <c r="C29" s="96">
        <v>20.31</v>
      </c>
      <c r="D29" s="96">
        <v>25.82</v>
      </c>
      <c r="E29" s="96">
        <v>30.92</v>
      </c>
      <c r="F29" s="96">
        <v>35.88</v>
      </c>
      <c r="G29" s="96">
        <v>37.21</v>
      </c>
      <c r="H29" s="23"/>
      <c r="I29" s="23"/>
      <c r="J29" s="23"/>
      <c r="K29" s="23"/>
    </row>
    <row r="30" ht="15.75" customHeight="1">
      <c r="A30" s="28" t="s">
        <v>26</v>
      </c>
      <c r="B30" s="79">
        <v>16.7</v>
      </c>
      <c r="C30" s="80">
        <v>20.2</v>
      </c>
      <c r="D30" s="80">
        <v>25.7</v>
      </c>
      <c r="E30" s="80">
        <v>30.8</v>
      </c>
      <c r="F30" s="80">
        <v>35.6</v>
      </c>
      <c r="G30" s="80">
        <v>37.1</v>
      </c>
      <c r="H30" s="23"/>
      <c r="I30" s="23"/>
      <c r="J30" s="23"/>
      <c r="K30" s="23"/>
    </row>
    <row r="31" ht="15.75" customHeight="1">
      <c r="A31" s="28" t="s">
        <v>28</v>
      </c>
      <c r="B31" s="100">
        <f t="shared" ref="B31:G31" si="2">B29-B30</f>
        <v>0.1</v>
      </c>
      <c r="C31" s="52">
        <f t="shared" si="2"/>
        <v>0.11</v>
      </c>
      <c r="D31" s="52">
        <f t="shared" si="2"/>
        <v>0.12</v>
      </c>
      <c r="E31" s="52">
        <f t="shared" si="2"/>
        <v>0.12</v>
      </c>
      <c r="F31" s="52">
        <f t="shared" si="2"/>
        <v>0.28</v>
      </c>
      <c r="G31" s="52">
        <f t="shared" si="2"/>
        <v>0.11</v>
      </c>
      <c r="H31" s="23"/>
      <c r="I31" s="23"/>
      <c r="J31" s="23"/>
      <c r="K31" s="23"/>
    </row>
    <row r="32" ht="15.75" customHeight="1">
      <c r="A32" s="28" t="s">
        <v>29</v>
      </c>
      <c r="B32" s="101">
        <f>(B31+C31+D31+E31+F31+G31)/6</f>
        <v>0.14</v>
      </c>
      <c r="C32" s="83"/>
      <c r="D32" s="50"/>
      <c r="E32" s="50"/>
      <c r="F32" s="50"/>
      <c r="G32" s="50"/>
      <c r="H32" s="23"/>
      <c r="I32" s="23"/>
      <c r="J32" s="23"/>
      <c r="K32" s="23"/>
    </row>
    <row r="33" ht="15.75" customHeight="1">
      <c r="A33" s="28" t="s">
        <v>30</v>
      </c>
      <c r="B33" s="99">
        <f>STDEV(B31:G31)
</f>
        <v>0.06899275324</v>
      </c>
      <c r="C33" s="83"/>
      <c r="D33" s="50"/>
      <c r="E33" s="50"/>
      <c r="F33" s="50"/>
      <c r="G33" s="50"/>
      <c r="H33" s="23"/>
      <c r="I33" s="23"/>
      <c r="J33" s="23"/>
      <c r="K33" s="23"/>
    </row>
    <row r="34" ht="15.75" customHeight="1">
      <c r="A34" s="57" t="s">
        <v>31</v>
      </c>
      <c r="B34" s="33" t="s">
        <v>10</v>
      </c>
      <c r="C34" s="34" t="s">
        <v>32</v>
      </c>
      <c r="D34" s="35">
        <f>B33/SQRT(6)</f>
        <v>0.02816617357</v>
      </c>
      <c r="E34" s="23"/>
      <c r="F34" s="23"/>
      <c r="G34" s="23"/>
      <c r="H34" s="23"/>
      <c r="I34" s="23"/>
      <c r="J34" s="23"/>
      <c r="K34" s="23"/>
    </row>
    <row r="35" ht="15.75" customHeight="1">
      <c r="A35" s="58" t="s">
        <v>33</v>
      </c>
      <c r="B35" s="36">
        <f>SQRT(D34^2 + D35^2 + D36^2)
</f>
        <v>0.5597261235</v>
      </c>
      <c r="C35" s="34" t="s">
        <v>34</v>
      </c>
      <c r="D35" s="34">
        <v>0.25</v>
      </c>
      <c r="E35" s="23"/>
      <c r="F35" s="23"/>
      <c r="G35" s="23"/>
      <c r="H35" s="23"/>
      <c r="I35" s="23"/>
      <c r="J35" s="23"/>
      <c r="K35" s="23"/>
    </row>
    <row r="36" ht="15.75" customHeight="1">
      <c r="A36" s="58" t="s">
        <v>35</v>
      </c>
      <c r="B36" s="36">
        <f>B35*2</f>
        <v>1.119452247</v>
      </c>
      <c r="C36" s="34" t="s">
        <v>36</v>
      </c>
      <c r="D36" s="34">
        <v>0.5</v>
      </c>
      <c r="E36" s="23"/>
      <c r="F36" s="23"/>
      <c r="G36" s="23"/>
      <c r="H36" s="23"/>
      <c r="I36" s="23"/>
      <c r="J36" s="23"/>
      <c r="K36" s="23"/>
    </row>
    <row r="37" ht="15.75" customHeight="1">
      <c r="A37" s="40" t="s">
        <v>31</v>
      </c>
      <c r="B37" s="40" t="s">
        <v>170</v>
      </c>
      <c r="C37" s="23"/>
      <c r="D37" s="23"/>
      <c r="E37" s="23"/>
      <c r="F37" s="23"/>
      <c r="G37" s="23"/>
      <c r="H37" s="23"/>
      <c r="I37" s="23"/>
      <c r="J37" s="23"/>
      <c r="K37" s="23"/>
    </row>
    <row r="38" ht="15.7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</row>
    <row r="39" ht="15.75" customHeight="1">
      <c r="A39" s="1" t="s">
        <v>2</v>
      </c>
      <c r="B39" s="2"/>
      <c r="C39" s="2"/>
      <c r="D39" s="2"/>
      <c r="E39" s="2"/>
      <c r="F39" s="2"/>
      <c r="G39" s="2"/>
      <c r="H39" s="2"/>
      <c r="I39" s="2"/>
      <c r="J39" s="2"/>
      <c r="K39" s="3"/>
    </row>
    <row r="40" ht="15.75" customHeight="1">
      <c r="A40" s="4" t="s">
        <v>1</v>
      </c>
      <c r="B40" s="3"/>
      <c r="C40" s="5" t="s">
        <v>2</v>
      </c>
      <c r="D40" s="2"/>
      <c r="E40" s="2"/>
      <c r="F40" s="2"/>
      <c r="G40" s="2"/>
      <c r="H40" s="2"/>
      <c r="I40" s="2"/>
      <c r="J40" s="2"/>
      <c r="K40" s="3"/>
    </row>
    <row r="41" ht="15.75" customHeight="1">
      <c r="A41" s="4" t="s">
        <v>5</v>
      </c>
      <c r="B41" s="3"/>
      <c r="C41" s="5" t="s">
        <v>6</v>
      </c>
      <c r="D41" s="2"/>
      <c r="E41" s="2"/>
      <c r="F41" s="2"/>
      <c r="G41" s="2"/>
      <c r="H41" s="2"/>
      <c r="I41" s="2"/>
      <c r="J41" s="2"/>
      <c r="K41" s="3"/>
    </row>
    <row r="42" ht="15.75" customHeight="1">
      <c r="A42" s="4" t="s">
        <v>7</v>
      </c>
      <c r="B42" s="3"/>
      <c r="C42" s="5" t="s">
        <v>37</v>
      </c>
      <c r="D42" s="2"/>
      <c r="E42" s="2"/>
      <c r="F42" s="2"/>
      <c r="G42" s="2"/>
      <c r="H42" s="2"/>
      <c r="I42" s="2"/>
      <c r="J42" s="2"/>
      <c r="K42" s="3"/>
    </row>
    <row r="43" ht="15.75" customHeight="1">
      <c r="A43" s="4" t="s">
        <v>11</v>
      </c>
      <c r="B43" s="3"/>
      <c r="C43" s="5">
        <v>7289584.0</v>
      </c>
      <c r="D43" s="2"/>
      <c r="E43" s="2"/>
      <c r="F43" s="2"/>
      <c r="G43" s="2"/>
      <c r="H43" s="2"/>
      <c r="I43" s="2"/>
      <c r="J43" s="2"/>
      <c r="K43" s="3"/>
    </row>
    <row r="44" ht="15.75" customHeight="1">
      <c r="A44" s="4" t="s">
        <v>167</v>
      </c>
      <c r="B44" s="2"/>
      <c r="C44" s="2"/>
      <c r="D44" s="2"/>
      <c r="E44" s="3"/>
      <c r="F44" s="10" t="s">
        <v>13</v>
      </c>
      <c r="G44" s="3"/>
      <c r="H44" s="11" t="s">
        <v>173</v>
      </c>
      <c r="I44" s="2"/>
      <c r="J44" s="2"/>
      <c r="K44" s="3"/>
    </row>
    <row r="45" ht="15.75" customHeight="1">
      <c r="A45" s="4" t="s">
        <v>15</v>
      </c>
      <c r="B45" s="3"/>
      <c r="C45" s="12" t="s">
        <v>50</v>
      </c>
      <c r="D45" s="2"/>
      <c r="E45" s="3"/>
      <c r="F45" s="10" t="s">
        <v>17</v>
      </c>
      <c r="G45" s="3"/>
      <c r="H45" s="12" t="s">
        <v>174</v>
      </c>
      <c r="I45" s="2"/>
      <c r="J45" s="2"/>
      <c r="K45" s="3"/>
    </row>
    <row r="46" ht="15.75" customHeight="1">
      <c r="A46" s="13" t="s">
        <v>18</v>
      </c>
      <c r="B46" s="14"/>
      <c r="C46" s="12" t="s">
        <v>118</v>
      </c>
      <c r="D46" s="2"/>
      <c r="E46" s="3"/>
      <c r="F46" s="10" t="s">
        <v>20</v>
      </c>
      <c r="G46" s="3"/>
      <c r="H46" s="12" t="s">
        <v>164</v>
      </c>
      <c r="I46" s="2"/>
      <c r="J46" s="2"/>
      <c r="K46" s="3"/>
    </row>
    <row r="47" ht="15.75" customHeight="1">
      <c r="A47" s="4" t="s">
        <v>22</v>
      </c>
      <c r="B47" s="3"/>
      <c r="C47" s="12">
        <v>0.85</v>
      </c>
      <c r="D47" s="2"/>
      <c r="E47" s="3"/>
      <c r="F47" s="10" t="s">
        <v>23</v>
      </c>
      <c r="G47" s="3"/>
      <c r="H47" s="12" t="s">
        <v>164</v>
      </c>
      <c r="I47" s="2"/>
      <c r="J47" s="2"/>
      <c r="K47" s="3"/>
    </row>
    <row r="48" ht="15.75" customHeight="1">
      <c r="A48" s="76" t="s">
        <v>120</v>
      </c>
      <c r="B48" s="25">
        <v>16.8</v>
      </c>
      <c r="C48" s="96">
        <v>20.31</v>
      </c>
      <c r="D48" s="96">
        <v>25.82</v>
      </c>
      <c r="E48" s="96">
        <v>30.92</v>
      </c>
      <c r="F48" s="96">
        <v>35.88</v>
      </c>
      <c r="G48" s="96">
        <v>37.21</v>
      </c>
      <c r="H48" s="23"/>
      <c r="I48" s="23"/>
      <c r="J48" s="23"/>
      <c r="K48" s="23"/>
    </row>
    <row r="49" ht="15.75" customHeight="1">
      <c r="A49" s="28" t="s">
        <v>26</v>
      </c>
      <c r="B49" s="79">
        <v>15.7</v>
      </c>
      <c r="C49" s="80">
        <v>19.3</v>
      </c>
      <c r="D49" s="80">
        <v>24.7</v>
      </c>
      <c r="E49" s="80">
        <v>29.9</v>
      </c>
      <c r="F49" s="80">
        <v>34.8</v>
      </c>
      <c r="G49" s="80">
        <v>36.2</v>
      </c>
      <c r="H49" s="23"/>
      <c r="I49" s="23"/>
      <c r="J49" s="23"/>
      <c r="K49" s="23"/>
    </row>
    <row r="50" ht="15.75" customHeight="1">
      <c r="A50" s="28" t="s">
        <v>28</v>
      </c>
      <c r="B50" s="37">
        <f t="shared" ref="B50:G50" si="3">B48-B49</f>
        <v>1.1</v>
      </c>
      <c r="C50" s="37">
        <f t="shared" si="3"/>
        <v>1.01</v>
      </c>
      <c r="D50" s="37">
        <f t="shared" si="3"/>
        <v>1.12</v>
      </c>
      <c r="E50" s="37">
        <f t="shared" si="3"/>
        <v>1.02</v>
      </c>
      <c r="F50" s="37">
        <f t="shared" si="3"/>
        <v>1.08</v>
      </c>
      <c r="G50" s="37">
        <f t="shared" si="3"/>
        <v>1.01</v>
      </c>
      <c r="H50" s="23"/>
      <c r="I50" s="23"/>
      <c r="J50" s="23"/>
      <c r="K50" s="23"/>
    </row>
    <row r="51" ht="15.75" customHeight="1">
      <c r="A51" s="28" t="s">
        <v>29</v>
      </c>
      <c r="B51" s="99">
        <f>MEDIAN(B50:G50)</f>
        <v>1.05</v>
      </c>
      <c r="C51" s="83"/>
      <c r="D51" s="50"/>
      <c r="E51" s="50"/>
      <c r="F51" s="50"/>
      <c r="G51" s="50"/>
      <c r="H51" s="23"/>
      <c r="I51" s="23"/>
      <c r="J51" s="23"/>
      <c r="K51" s="23"/>
    </row>
    <row r="52" ht="15.75" customHeight="1">
      <c r="A52" s="28" t="s">
        <v>30</v>
      </c>
      <c r="B52" s="99">
        <f>STDEV(B50:G50)
</f>
        <v>0.04926120854</v>
      </c>
      <c r="C52" s="83"/>
      <c r="D52" s="50"/>
      <c r="E52" s="50"/>
      <c r="F52" s="50"/>
      <c r="G52" s="50"/>
      <c r="H52" s="23"/>
      <c r="I52" s="23"/>
      <c r="J52" s="23"/>
      <c r="K52" s="23"/>
    </row>
    <row r="53" ht="15.75" customHeight="1">
      <c r="A53" s="57" t="s">
        <v>31</v>
      </c>
      <c r="B53" s="33" t="s">
        <v>10</v>
      </c>
      <c r="C53" s="34" t="s">
        <v>32</v>
      </c>
      <c r="D53" s="35">
        <f>B52/SQRT(6)</f>
        <v>0.02011080417</v>
      </c>
      <c r="E53" s="23"/>
      <c r="F53" s="23"/>
      <c r="G53" s="23"/>
      <c r="H53" s="23"/>
      <c r="I53" s="23"/>
      <c r="J53" s="23"/>
      <c r="K53" s="23"/>
    </row>
    <row r="54" ht="15.75" customHeight="1">
      <c r="A54" s="58" t="s">
        <v>33</v>
      </c>
      <c r="B54" s="36">
        <f>SQRT(D53^2 + D54^2 + D55^2)
</f>
        <v>0.5593786235</v>
      </c>
      <c r="C54" s="34" t="s">
        <v>34</v>
      </c>
      <c r="D54" s="34">
        <v>0.25</v>
      </c>
      <c r="E54" s="23"/>
      <c r="F54" s="23"/>
      <c r="G54" s="23"/>
      <c r="H54" s="23"/>
      <c r="I54" s="23"/>
      <c r="J54" s="23"/>
      <c r="K54" s="23"/>
    </row>
    <row r="55" ht="15.75" customHeight="1">
      <c r="A55" s="58" t="s">
        <v>35</v>
      </c>
      <c r="B55" s="36">
        <f>B54*2</f>
        <v>1.118757247</v>
      </c>
      <c r="C55" s="34" t="s">
        <v>36</v>
      </c>
      <c r="D55" s="34">
        <v>0.5</v>
      </c>
      <c r="E55" s="23"/>
      <c r="F55" s="23"/>
      <c r="G55" s="23"/>
      <c r="H55" s="23"/>
      <c r="I55" s="23"/>
      <c r="J55" s="23"/>
      <c r="K55" s="23"/>
    </row>
    <row r="56" ht="15.75" customHeight="1">
      <c r="A56" s="40" t="s">
        <v>31</v>
      </c>
      <c r="B56" s="40" t="s">
        <v>170</v>
      </c>
      <c r="C56" s="23"/>
      <c r="D56" s="23"/>
      <c r="E56" s="23"/>
      <c r="F56" s="23"/>
      <c r="G56" s="23"/>
      <c r="H56" s="23"/>
      <c r="I56" s="23"/>
      <c r="J56" s="23"/>
      <c r="K56" s="23"/>
    </row>
    <row r="57" ht="15.7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</row>
    <row r="58" ht="15.75" customHeight="1">
      <c r="A58" s="1" t="s">
        <v>2</v>
      </c>
      <c r="B58" s="2"/>
      <c r="C58" s="2"/>
      <c r="D58" s="2"/>
      <c r="E58" s="2"/>
      <c r="F58" s="2"/>
      <c r="G58" s="2"/>
      <c r="H58" s="2"/>
      <c r="I58" s="2"/>
      <c r="J58" s="2"/>
      <c r="K58" s="3"/>
    </row>
    <row r="59" ht="15.75" customHeight="1">
      <c r="A59" s="4" t="s">
        <v>1</v>
      </c>
      <c r="B59" s="3"/>
      <c r="C59" s="5" t="s">
        <v>2</v>
      </c>
      <c r="D59" s="2"/>
      <c r="E59" s="2"/>
      <c r="F59" s="2"/>
      <c r="G59" s="2"/>
      <c r="H59" s="2"/>
      <c r="I59" s="2"/>
      <c r="J59" s="2"/>
      <c r="K59" s="3"/>
    </row>
    <row r="60" ht="15.75" customHeight="1">
      <c r="A60" s="4" t="s">
        <v>5</v>
      </c>
      <c r="B60" s="3"/>
      <c r="C60" s="5" t="s">
        <v>6</v>
      </c>
      <c r="D60" s="2"/>
      <c r="E60" s="2"/>
      <c r="F60" s="2"/>
      <c r="G60" s="2"/>
      <c r="H60" s="2"/>
      <c r="I60" s="2"/>
      <c r="J60" s="2"/>
      <c r="K60" s="3"/>
    </row>
    <row r="61" ht="15.75" customHeight="1">
      <c r="A61" s="4" t="s">
        <v>7</v>
      </c>
      <c r="B61" s="3"/>
      <c r="C61" s="5" t="s">
        <v>37</v>
      </c>
      <c r="D61" s="2"/>
      <c r="E61" s="2"/>
      <c r="F61" s="2"/>
      <c r="G61" s="2"/>
      <c r="H61" s="2"/>
      <c r="I61" s="2"/>
      <c r="J61" s="2"/>
      <c r="K61" s="3"/>
    </row>
    <row r="62" ht="15.75" customHeight="1">
      <c r="A62" s="4" t="s">
        <v>11</v>
      </c>
      <c r="B62" s="3"/>
      <c r="C62" s="5">
        <v>7289584.0</v>
      </c>
      <c r="D62" s="2"/>
      <c r="E62" s="2"/>
      <c r="F62" s="2"/>
      <c r="G62" s="2"/>
      <c r="H62" s="2"/>
      <c r="I62" s="2"/>
      <c r="J62" s="2"/>
      <c r="K62" s="3"/>
    </row>
    <row r="63" ht="15.75" customHeight="1">
      <c r="A63" s="4" t="s">
        <v>167</v>
      </c>
      <c r="B63" s="2"/>
      <c r="C63" s="2"/>
      <c r="D63" s="2"/>
      <c r="E63" s="3"/>
      <c r="F63" s="10" t="s">
        <v>13</v>
      </c>
      <c r="G63" s="3"/>
      <c r="H63" s="11" t="s">
        <v>175</v>
      </c>
      <c r="I63" s="2"/>
      <c r="J63" s="2"/>
      <c r="K63" s="3"/>
    </row>
    <row r="64" ht="15.75" customHeight="1">
      <c r="A64" s="4" t="s">
        <v>15</v>
      </c>
      <c r="B64" s="3"/>
      <c r="C64" s="12" t="s">
        <v>50</v>
      </c>
      <c r="D64" s="2"/>
      <c r="E64" s="3"/>
      <c r="F64" s="10" t="s">
        <v>17</v>
      </c>
      <c r="G64" s="3"/>
      <c r="H64" s="12" t="s">
        <v>176</v>
      </c>
      <c r="I64" s="2"/>
      <c r="J64" s="2"/>
      <c r="K64" s="3"/>
    </row>
    <row r="65" ht="15.75" customHeight="1">
      <c r="A65" s="13" t="s">
        <v>18</v>
      </c>
      <c r="B65" s="14"/>
      <c r="C65" s="12" t="s">
        <v>118</v>
      </c>
      <c r="D65" s="2"/>
      <c r="E65" s="3"/>
      <c r="F65" s="10" t="s">
        <v>20</v>
      </c>
      <c r="G65" s="3"/>
      <c r="H65" s="12" t="s">
        <v>164</v>
      </c>
      <c r="I65" s="2"/>
      <c r="J65" s="2"/>
      <c r="K65" s="3"/>
    </row>
    <row r="66" ht="15.75" customHeight="1">
      <c r="A66" s="4" t="s">
        <v>22</v>
      </c>
      <c r="B66" s="3"/>
      <c r="C66" s="12">
        <v>0.43</v>
      </c>
      <c r="D66" s="2"/>
      <c r="E66" s="3"/>
      <c r="F66" s="10" t="s">
        <v>23</v>
      </c>
      <c r="G66" s="3"/>
      <c r="H66" s="12" t="s">
        <v>164</v>
      </c>
      <c r="I66" s="2"/>
      <c r="J66" s="2"/>
      <c r="K66" s="3"/>
    </row>
    <row r="67" ht="15.75" customHeight="1">
      <c r="A67" s="76" t="s">
        <v>120</v>
      </c>
      <c r="B67" s="25">
        <v>16.8</v>
      </c>
      <c r="C67" s="96">
        <v>20.31</v>
      </c>
      <c r="D67" s="96">
        <v>25.82</v>
      </c>
      <c r="E67" s="96">
        <v>30.92</v>
      </c>
      <c r="F67" s="96">
        <v>35.88</v>
      </c>
      <c r="G67" s="96">
        <v>37.21</v>
      </c>
      <c r="H67" s="23"/>
      <c r="I67" s="23"/>
      <c r="J67" s="23"/>
      <c r="K67" s="23"/>
    </row>
    <row r="68" ht="15.75" customHeight="1">
      <c r="A68" s="28" t="s">
        <v>26</v>
      </c>
      <c r="B68" s="79">
        <v>16.6</v>
      </c>
      <c r="C68" s="80">
        <v>20.1</v>
      </c>
      <c r="D68" s="80">
        <v>25.6</v>
      </c>
      <c r="E68" s="80">
        <v>30.7</v>
      </c>
      <c r="F68" s="80">
        <v>35.6</v>
      </c>
      <c r="G68" s="95">
        <v>37.0</v>
      </c>
      <c r="H68" s="23"/>
      <c r="I68" s="23"/>
      <c r="J68" s="23"/>
      <c r="K68" s="23"/>
    </row>
    <row r="69" ht="15.75" customHeight="1">
      <c r="A69" s="28" t="s">
        <v>28</v>
      </c>
      <c r="B69" s="52">
        <f t="shared" ref="B69:G69" si="4">B67-B68</f>
        <v>0.2</v>
      </c>
      <c r="C69" s="52">
        <f t="shared" si="4"/>
        <v>0.21</v>
      </c>
      <c r="D69" s="52">
        <f t="shared" si="4"/>
        <v>0.22</v>
      </c>
      <c r="E69" s="52">
        <f t="shared" si="4"/>
        <v>0.22</v>
      </c>
      <c r="F69" s="52">
        <f t="shared" si="4"/>
        <v>0.28</v>
      </c>
      <c r="G69" s="52">
        <f t="shared" si="4"/>
        <v>0.21</v>
      </c>
      <c r="H69" s="23"/>
      <c r="I69" s="23"/>
      <c r="J69" s="23"/>
      <c r="K69" s="23"/>
    </row>
    <row r="70" ht="15.75" customHeight="1">
      <c r="A70" s="28" t="s">
        <v>29</v>
      </c>
      <c r="B70" s="102">
        <f>(B69+C69+D69+E69+F69+D71)/6</f>
        <v>0.1883333333</v>
      </c>
      <c r="C70" s="83"/>
      <c r="D70" s="50"/>
      <c r="E70" s="50"/>
      <c r="F70" s="50"/>
      <c r="G70" s="50"/>
      <c r="H70" s="23"/>
      <c r="I70" s="23"/>
      <c r="J70" s="23"/>
      <c r="K70" s="23"/>
    </row>
    <row r="71" ht="15.75" customHeight="1">
      <c r="A71" s="28" t="s">
        <v>30</v>
      </c>
      <c r="B71" s="99">
        <f>STDEV(B69:G69)
</f>
        <v>0.02875181154</v>
      </c>
      <c r="C71" s="83"/>
      <c r="D71" s="50"/>
      <c r="E71" s="50"/>
      <c r="F71" s="50"/>
      <c r="G71" s="50"/>
      <c r="H71" s="23"/>
      <c r="I71" s="23"/>
      <c r="J71" s="23"/>
      <c r="K71" s="23"/>
    </row>
    <row r="72" ht="15.75" customHeight="1">
      <c r="A72" s="57" t="s">
        <v>31</v>
      </c>
      <c r="B72" s="33" t="s">
        <v>10</v>
      </c>
      <c r="C72" s="34" t="s">
        <v>32</v>
      </c>
      <c r="D72" s="35">
        <f>B71/SQRT(6)</f>
        <v>0.01173787791</v>
      </c>
      <c r="E72" s="23"/>
      <c r="F72" s="23"/>
      <c r="G72" s="23"/>
      <c r="H72" s="23"/>
      <c r="I72" s="23"/>
      <c r="J72" s="23"/>
      <c r="K72" s="23"/>
    </row>
    <row r="73" ht="15.75" customHeight="1">
      <c r="A73" s="58" t="s">
        <v>33</v>
      </c>
      <c r="B73" s="36">
        <f>SQRT(D72^2 + D73^2 + D74^2)
</f>
        <v>0.559140213</v>
      </c>
      <c r="C73" s="34" t="s">
        <v>34</v>
      </c>
      <c r="D73" s="34">
        <v>0.25</v>
      </c>
      <c r="E73" s="23"/>
      <c r="F73" s="23"/>
      <c r="G73" s="23"/>
      <c r="H73" s="23"/>
      <c r="I73" s="23"/>
      <c r="J73" s="23"/>
      <c r="K73" s="23"/>
    </row>
    <row r="74" ht="15.75" customHeight="1">
      <c r="A74" s="58" t="s">
        <v>35</v>
      </c>
      <c r="B74" s="36">
        <f>B73*2</f>
        <v>1.118280426</v>
      </c>
      <c r="C74" s="34" t="s">
        <v>36</v>
      </c>
      <c r="D74" s="34">
        <v>0.5</v>
      </c>
      <c r="E74" s="23"/>
      <c r="F74" s="23"/>
      <c r="G74" s="23"/>
      <c r="H74" s="23"/>
      <c r="I74" s="23"/>
      <c r="J74" s="23"/>
      <c r="K74" s="23"/>
    </row>
    <row r="75" ht="15.75" customHeight="1">
      <c r="A75" s="40" t="s">
        <v>31</v>
      </c>
      <c r="B75" s="40" t="s">
        <v>170</v>
      </c>
      <c r="C75" s="23"/>
      <c r="D75" s="23"/>
      <c r="E75" s="23"/>
      <c r="F75" s="23"/>
      <c r="G75" s="23"/>
      <c r="H75" s="23"/>
      <c r="I75" s="23"/>
      <c r="J75" s="23"/>
      <c r="K75" s="23"/>
    </row>
    <row r="76" ht="15.7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</row>
    <row r="77" ht="15.75" customHeight="1">
      <c r="A77" s="1" t="s">
        <v>2</v>
      </c>
      <c r="B77" s="2"/>
      <c r="C77" s="2"/>
      <c r="D77" s="2"/>
      <c r="E77" s="2"/>
      <c r="F77" s="2"/>
      <c r="G77" s="2"/>
      <c r="H77" s="2"/>
      <c r="I77" s="2"/>
      <c r="J77" s="2"/>
      <c r="K77" s="3"/>
    </row>
    <row r="78" ht="15.75" customHeight="1">
      <c r="A78" s="4" t="s">
        <v>1</v>
      </c>
      <c r="B78" s="3"/>
      <c r="C78" s="5" t="s">
        <v>2</v>
      </c>
      <c r="D78" s="2"/>
      <c r="E78" s="2"/>
      <c r="F78" s="2"/>
      <c r="G78" s="2"/>
      <c r="H78" s="2"/>
      <c r="I78" s="2"/>
      <c r="J78" s="2"/>
      <c r="K78" s="3"/>
    </row>
    <row r="79" ht="15.75" customHeight="1">
      <c r="A79" s="4" t="s">
        <v>5</v>
      </c>
      <c r="B79" s="3"/>
      <c r="C79" s="5" t="s">
        <v>6</v>
      </c>
      <c r="D79" s="2"/>
      <c r="E79" s="2"/>
      <c r="F79" s="2"/>
      <c r="G79" s="2"/>
      <c r="H79" s="2"/>
      <c r="I79" s="2"/>
      <c r="J79" s="2"/>
      <c r="K79" s="3"/>
    </row>
    <row r="80" ht="15.75" customHeight="1">
      <c r="A80" s="4" t="s">
        <v>7</v>
      </c>
      <c r="B80" s="3"/>
      <c r="C80" s="5" t="s">
        <v>37</v>
      </c>
      <c r="D80" s="2"/>
      <c r="E80" s="2"/>
      <c r="F80" s="2"/>
      <c r="G80" s="2"/>
      <c r="H80" s="2"/>
      <c r="I80" s="2"/>
      <c r="J80" s="2"/>
      <c r="K80" s="3"/>
    </row>
    <row r="81" ht="15.75" customHeight="1">
      <c r="A81" s="4" t="s">
        <v>11</v>
      </c>
      <c r="B81" s="3"/>
      <c r="C81" s="5">
        <v>7289584.0</v>
      </c>
      <c r="D81" s="2"/>
      <c r="E81" s="2"/>
      <c r="F81" s="2"/>
      <c r="G81" s="2"/>
      <c r="H81" s="2"/>
      <c r="I81" s="2"/>
      <c r="J81" s="2"/>
      <c r="K81" s="3"/>
    </row>
    <row r="82" ht="15.75" customHeight="1">
      <c r="A82" s="4" t="s">
        <v>167</v>
      </c>
      <c r="B82" s="2"/>
      <c r="C82" s="2"/>
      <c r="D82" s="2"/>
      <c r="E82" s="3"/>
      <c r="F82" s="10" t="s">
        <v>13</v>
      </c>
      <c r="G82" s="3"/>
      <c r="H82" s="11" t="s">
        <v>177</v>
      </c>
      <c r="I82" s="2"/>
      <c r="J82" s="2"/>
      <c r="K82" s="3"/>
    </row>
    <row r="83" ht="15.75" customHeight="1">
      <c r="A83" s="4" t="s">
        <v>15</v>
      </c>
      <c r="B83" s="3"/>
      <c r="C83" s="12" t="s">
        <v>178</v>
      </c>
      <c r="D83" s="2"/>
      <c r="E83" s="3"/>
      <c r="F83" s="10" t="s">
        <v>17</v>
      </c>
      <c r="G83" s="3"/>
      <c r="H83" s="12" t="s">
        <v>179</v>
      </c>
      <c r="I83" s="2"/>
      <c r="J83" s="2"/>
      <c r="K83" s="3"/>
    </row>
    <row r="84" ht="15.75" customHeight="1">
      <c r="A84" s="13" t="s">
        <v>18</v>
      </c>
      <c r="B84" s="14"/>
      <c r="C84" s="12" t="s">
        <v>180</v>
      </c>
      <c r="D84" s="2"/>
      <c r="E84" s="3"/>
      <c r="F84" s="10" t="s">
        <v>20</v>
      </c>
      <c r="G84" s="3"/>
      <c r="H84" s="12" t="s">
        <v>181</v>
      </c>
      <c r="I84" s="2"/>
      <c r="J84" s="2"/>
      <c r="K84" s="3"/>
    </row>
    <row r="85" ht="15.75" customHeight="1">
      <c r="A85" s="4" t="s">
        <v>22</v>
      </c>
      <c r="B85" s="3"/>
      <c r="C85" s="12">
        <v>0.96</v>
      </c>
      <c r="D85" s="2"/>
      <c r="E85" s="3"/>
      <c r="F85" s="10" t="s">
        <v>23</v>
      </c>
      <c r="G85" s="3"/>
      <c r="H85" s="12" t="s">
        <v>181</v>
      </c>
      <c r="I85" s="2"/>
      <c r="J85" s="2"/>
      <c r="K85" s="3"/>
    </row>
    <row r="86" ht="15.75" customHeight="1">
      <c r="A86" s="76" t="s">
        <v>120</v>
      </c>
      <c r="B86" s="25">
        <v>32.68</v>
      </c>
      <c r="C86" s="96">
        <v>34.82</v>
      </c>
      <c r="D86" s="96">
        <v>36.46</v>
      </c>
      <c r="E86" s="96">
        <v>38.58</v>
      </c>
      <c r="F86" s="96">
        <v>39.69</v>
      </c>
      <c r="G86" s="96">
        <v>40.26</v>
      </c>
      <c r="H86" s="23"/>
      <c r="I86" s="23"/>
      <c r="J86" s="23"/>
      <c r="K86" s="23"/>
    </row>
    <row r="87" ht="15.75" customHeight="1">
      <c r="A87" s="28" t="s">
        <v>26</v>
      </c>
      <c r="B87" s="79">
        <v>33.1</v>
      </c>
      <c r="C87" s="80">
        <v>34.1</v>
      </c>
      <c r="D87" s="80">
        <v>36.3</v>
      </c>
      <c r="E87" s="80">
        <v>38.4</v>
      </c>
      <c r="F87" s="80">
        <v>39.6</v>
      </c>
      <c r="G87" s="80">
        <v>40.9</v>
      </c>
      <c r="H87" s="23"/>
      <c r="I87" s="23"/>
      <c r="J87" s="23"/>
      <c r="K87" s="23"/>
    </row>
    <row r="88" ht="15.75" customHeight="1">
      <c r="A88" s="28" t="s">
        <v>28</v>
      </c>
      <c r="B88" s="52">
        <f t="shared" ref="B88:G88" si="5">B86-B87</f>
        <v>-0.42</v>
      </c>
      <c r="C88" s="52">
        <f t="shared" si="5"/>
        <v>0.72</v>
      </c>
      <c r="D88" s="52">
        <f t="shared" si="5"/>
        <v>0.16</v>
      </c>
      <c r="E88" s="52">
        <f t="shared" si="5"/>
        <v>0.18</v>
      </c>
      <c r="F88" s="52">
        <f t="shared" si="5"/>
        <v>0.09</v>
      </c>
      <c r="G88" s="52">
        <f t="shared" si="5"/>
        <v>-0.64</v>
      </c>
      <c r="H88" s="23"/>
      <c r="I88" s="23"/>
      <c r="J88" s="23"/>
      <c r="K88" s="23"/>
    </row>
    <row r="89" ht="15.75" customHeight="1">
      <c r="A89" s="28" t="s">
        <v>29</v>
      </c>
      <c r="B89" s="102">
        <f>(B88+C88+D88+E88+F88+D90)/6</f>
        <v>0.1216666667</v>
      </c>
      <c r="C89" s="83"/>
      <c r="D89" s="50"/>
      <c r="E89" s="50"/>
      <c r="F89" s="50"/>
      <c r="G89" s="50"/>
      <c r="H89" s="23"/>
      <c r="I89" s="23"/>
      <c r="J89" s="23"/>
      <c r="K89" s="23"/>
    </row>
    <row r="90" ht="15.75" customHeight="1">
      <c r="A90" s="28" t="s">
        <v>30</v>
      </c>
      <c r="B90" s="99">
        <f>STDEV(B88:G88)
</f>
        <v>0.4835597171</v>
      </c>
      <c r="C90" s="83"/>
      <c r="D90" s="50"/>
      <c r="E90" s="50"/>
      <c r="F90" s="50"/>
      <c r="G90" s="50"/>
      <c r="H90" s="23"/>
      <c r="I90" s="23"/>
      <c r="J90" s="23"/>
      <c r="K90" s="23"/>
    </row>
    <row r="91" ht="15.75" customHeight="1">
      <c r="A91" s="57" t="s">
        <v>31</v>
      </c>
      <c r="B91" s="33" t="s">
        <v>10</v>
      </c>
      <c r="C91" s="34" t="s">
        <v>32</v>
      </c>
      <c r="D91" s="35">
        <f>B90/SQRT(6)</f>
        <v>0.1974124278</v>
      </c>
      <c r="E91" s="23"/>
      <c r="F91" s="23"/>
      <c r="G91" s="23"/>
      <c r="H91" s="23"/>
      <c r="I91" s="23"/>
      <c r="J91" s="23"/>
      <c r="K91" s="23"/>
    </row>
    <row r="92" ht="15.75" customHeight="1">
      <c r="A92" s="58" t="s">
        <v>33</v>
      </c>
      <c r="B92" s="36">
        <f>SQRT(D91^2 + D92^2 + D93^2)
</f>
        <v>0.5928504589</v>
      </c>
      <c r="C92" s="34" t="s">
        <v>34</v>
      </c>
      <c r="D92" s="34">
        <v>0.25</v>
      </c>
      <c r="E92" s="23"/>
      <c r="F92" s="23"/>
      <c r="G92" s="23"/>
      <c r="H92" s="23"/>
      <c r="I92" s="23"/>
      <c r="J92" s="23"/>
      <c r="K92" s="23"/>
    </row>
    <row r="93" ht="15.75" customHeight="1">
      <c r="A93" s="58" t="s">
        <v>35</v>
      </c>
      <c r="B93" s="36">
        <f>B92*2</f>
        <v>1.185700918</v>
      </c>
      <c r="C93" s="34" t="s">
        <v>36</v>
      </c>
      <c r="D93" s="34">
        <v>0.5</v>
      </c>
      <c r="E93" s="23"/>
      <c r="F93" s="23"/>
      <c r="G93" s="23"/>
      <c r="H93" s="23"/>
      <c r="I93" s="23"/>
      <c r="J93" s="23"/>
      <c r="K93" s="23"/>
    </row>
    <row r="94" ht="15.75" customHeight="1">
      <c r="A94" s="40" t="s">
        <v>31</v>
      </c>
      <c r="B94" s="40" t="s">
        <v>170</v>
      </c>
      <c r="C94" s="23"/>
      <c r="D94" s="23"/>
      <c r="E94" s="23"/>
      <c r="F94" s="23"/>
      <c r="G94" s="23"/>
      <c r="H94" s="23"/>
      <c r="I94" s="23"/>
      <c r="J94" s="23"/>
      <c r="K94" s="23"/>
    </row>
    <row r="95" ht="15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</row>
    <row r="96" ht="15.75" customHeight="1">
      <c r="A96" s="1" t="s">
        <v>2</v>
      </c>
      <c r="B96" s="2"/>
      <c r="C96" s="2"/>
      <c r="D96" s="2"/>
      <c r="E96" s="2"/>
      <c r="F96" s="2"/>
      <c r="G96" s="2"/>
      <c r="H96" s="2"/>
      <c r="I96" s="2"/>
      <c r="J96" s="2"/>
      <c r="K96" s="3"/>
    </row>
    <row r="97" ht="15.75" customHeight="1">
      <c r="A97" s="4" t="s">
        <v>1</v>
      </c>
      <c r="B97" s="3"/>
      <c r="C97" s="5" t="s">
        <v>2</v>
      </c>
      <c r="D97" s="2"/>
      <c r="E97" s="2"/>
      <c r="F97" s="2"/>
      <c r="G97" s="2"/>
      <c r="H97" s="2"/>
      <c r="I97" s="2"/>
      <c r="J97" s="2"/>
      <c r="K97" s="3"/>
    </row>
    <row r="98" ht="15.75" customHeight="1">
      <c r="A98" s="4" t="s">
        <v>5</v>
      </c>
      <c r="B98" s="3"/>
      <c r="C98" s="5" t="s">
        <v>6</v>
      </c>
      <c r="D98" s="2"/>
      <c r="E98" s="2"/>
      <c r="F98" s="2"/>
      <c r="G98" s="2"/>
      <c r="H98" s="2"/>
      <c r="I98" s="2"/>
      <c r="J98" s="2"/>
      <c r="K98" s="3"/>
    </row>
    <row r="99" ht="15.75" customHeight="1">
      <c r="A99" s="4" t="s">
        <v>7</v>
      </c>
      <c r="B99" s="3"/>
      <c r="C99" s="5" t="s">
        <v>37</v>
      </c>
      <c r="D99" s="2"/>
      <c r="E99" s="2"/>
      <c r="F99" s="2"/>
      <c r="G99" s="2"/>
      <c r="H99" s="2"/>
      <c r="I99" s="2"/>
      <c r="J99" s="2"/>
      <c r="K99" s="3"/>
    </row>
    <row r="100" ht="15.75" customHeight="1">
      <c r="A100" s="4" t="s">
        <v>11</v>
      </c>
      <c r="B100" s="3"/>
      <c r="C100" s="5">
        <v>7289584.0</v>
      </c>
      <c r="D100" s="2"/>
      <c r="E100" s="2"/>
      <c r="F100" s="2"/>
      <c r="G100" s="2"/>
      <c r="H100" s="2"/>
      <c r="I100" s="2"/>
      <c r="J100" s="2"/>
      <c r="K100" s="3"/>
    </row>
    <row r="101" ht="15.75" customHeight="1">
      <c r="A101" s="4" t="s">
        <v>167</v>
      </c>
      <c r="B101" s="2"/>
      <c r="C101" s="2"/>
      <c r="D101" s="2"/>
      <c r="E101" s="3"/>
      <c r="F101" s="10" t="s">
        <v>13</v>
      </c>
      <c r="G101" s="3"/>
      <c r="H101" s="11" t="s">
        <v>182</v>
      </c>
      <c r="I101" s="2"/>
      <c r="J101" s="2"/>
      <c r="K101" s="3"/>
    </row>
    <row r="102" ht="15.75" customHeight="1">
      <c r="A102" s="4" t="s">
        <v>15</v>
      </c>
      <c r="B102" s="3"/>
      <c r="C102" s="12" t="s">
        <v>183</v>
      </c>
      <c r="D102" s="2"/>
      <c r="E102" s="3"/>
      <c r="F102" s="10" t="s">
        <v>17</v>
      </c>
      <c r="G102" s="3"/>
      <c r="H102" s="12" t="s">
        <v>184</v>
      </c>
      <c r="I102" s="2"/>
      <c r="J102" s="2"/>
      <c r="K102" s="3"/>
    </row>
    <row r="103" ht="15.75" customHeight="1">
      <c r="A103" s="13" t="s">
        <v>18</v>
      </c>
      <c r="B103" s="14"/>
      <c r="C103" s="12" t="s">
        <v>185</v>
      </c>
      <c r="D103" s="2"/>
      <c r="E103" s="3"/>
      <c r="F103" s="10" t="s">
        <v>20</v>
      </c>
      <c r="G103" s="3"/>
      <c r="H103" s="12" t="s">
        <v>181</v>
      </c>
      <c r="I103" s="2"/>
      <c r="J103" s="2"/>
      <c r="K103" s="3"/>
    </row>
    <row r="104" ht="15.75" customHeight="1">
      <c r="A104" s="4" t="s">
        <v>22</v>
      </c>
      <c r="B104" s="3"/>
      <c r="C104" s="12">
        <v>0.83</v>
      </c>
      <c r="D104" s="2"/>
      <c r="E104" s="3"/>
      <c r="F104" s="10" t="s">
        <v>23</v>
      </c>
      <c r="G104" s="3"/>
      <c r="H104" s="12" t="s">
        <v>181</v>
      </c>
      <c r="I104" s="2"/>
      <c r="J104" s="2"/>
      <c r="K104" s="3"/>
    </row>
    <row r="105" ht="15.75" customHeight="1">
      <c r="A105" s="76" t="s">
        <v>120</v>
      </c>
      <c r="B105" s="25">
        <v>32.68</v>
      </c>
      <c r="C105" s="96">
        <v>34.82</v>
      </c>
      <c r="D105" s="96">
        <v>36.46</v>
      </c>
      <c r="E105" s="96">
        <v>38.58</v>
      </c>
      <c r="F105" s="96">
        <v>39.69</v>
      </c>
      <c r="G105" s="96">
        <v>40.26</v>
      </c>
      <c r="H105" s="23"/>
      <c r="I105" s="23"/>
      <c r="J105" s="23"/>
      <c r="K105" s="23"/>
    </row>
    <row r="106" ht="15.75" customHeight="1">
      <c r="A106" s="28" t="s">
        <v>26</v>
      </c>
      <c r="B106" s="79">
        <v>32.4</v>
      </c>
      <c r="C106" s="95">
        <v>34.0</v>
      </c>
      <c r="D106" s="95">
        <v>36.0</v>
      </c>
      <c r="E106" s="80">
        <v>38.4</v>
      </c>
      <c r="F106" s="80">
        <v>39.1</v>
      </c>
      <c r="G106" s="95">
        <v>41.0</v>
      </c>
      <c r="H106" s="23"/>
      <c r="I106" s="23"/>
      <c r="J106" s="23"/>
      <c r="K106" s="23"/>
    </row>
    <row r="107" ht="15.75" customHeight="1">
      <c r="A107" s="28" t="s">
        <v>28</v>
      </c>
      <c r="B107" s="52">
        <f t="shared" ref="B107:G107" si="6">B105-B106</f>
        <v>0.28</v>
      </c>
      <c r="C107" s="52">
        <f t="shared" si="6"/>
        <v>0.82</v>
      </c>
      <c r="D107" s="52">
        <f t="shared" si="6"/>
        <v>0.46</v>
      </c>
      <c r="E107" s="52">
        <f t="shared" si="6"/>
        <v>0.18</v>
      </c>
      <c r="F107" s="52">
        <f t="shared" si="6"/>
        <v>0.59</v>
      </c>
      <c r="G107" s="52">
        <f t="shared" si="6"/>
        <v>-0.74</v>
      </c>
      <c r="H107" s="23"/>
      <c r="I107" s="23"/>
      <c r="J107" s="23"/>
      <c r="K107" s="23"/>
    </row>
    <row r="108" ht="15.75" customHeight="1">
      <c r="A108" s="28" t="s">
        <v>29</v>
      </c>
      <c r="B108" s="102">
        <f>(B107+C107+D107+E107+F107+D109)/6</f>
        <v>0.3883333333</v>
      </c>
      <c r="C108" s="83"/>
      <c r="D108" s="50"/>
      <c r="E108" s="50"/>
      <c r="F108" s="50"/>
      <c r="G108" s="50"/>
      <c r="H108" s="23"/>
      <c r="I108" s="23"/>
      <c r="J108" s="23"/>
      <c r="K108" s="23"/>
    </row>
    <row r="109" ht="15.75" customHeight="1">
      <c r="A109" s="28" t="s">
        <v>30</v>
      </c>
      <c r="B109" s="99">
        <f>STDEV(B107:G107)
</f>
        <v>0.5420608822</v>
      </c>
      <c r="C109" s="83"/>
      <c r="D109" s="50"/>
      <c r="E109" s="50"/>
      <c r="F109" s="50"/>
      <c r="G109" s="50"/>
      <c r="H109" s="23"/>
      <c r="I109" s="23"/>
      <c r="J109" s="23"/>
      <c r="K109" s="23"/>
    </row>
    <row r="110" ht="15.75" customHeight="1">
      <c r="A110" s="57" t="s">
        <v>31</v>
      </c>
      <c r="B110" s="33" t="s">
        <v>10</v>
      </c>
      <c r="C110" s="34" t="s">
        <v>32</v>
      </c>
      <c r="D110" s="35">
        <f>B109/SQRT(6)</f>
        <v>0.2212954285</v>
      </c>
      <c r="E110" s="23"/>
      <c r="F110" s="23"/>
      <c r="G110" s="23"/>
      <c r="H110" s="23"/>
      <c r="I110" s="23"/>
      <c r="J110" s="23"/>
      <c r="K110" s="23"/>
    </row>
    <row r="111" ht="15.75" customHeight="1">
      <c r="A111" s="58" t="s">
        <v>33</v>
      </c>
      <c r="B111" s="36">
        <f>SQRT(D110^2 + D111^2 + D112^2)
</f>
        <v>0.6012251381</v>
      </c>
      <c r="C111" s="34" t="s">
        <v>34</v>
      </c>
      <c r="D111" s="34">
        <v>0.25</v>
      </c>
      <c r="E111" s="23"/>
      <c r="F111" s="23"/>
      <c r="G111" s="23"/>
      <c r="H111" s="23"/>
      <c r="I111" s="23"/>
      <c r="J111" s="23"/>
      <c r="K111" s="23"/>
    </row>
    <row r="112" ht="15.75" customHeight="1">
      <c r="A112" s="58" t="s">
        <v>35</v>
      </c>
      <c r="B112" s="36">
        <f>B111*2</f>
        <v>1.202450276</v>
      </c>
      <c r="C112" s="34" t="s">
        <v>36</v>
      </c>
      <c r="D112" s="34">
        <v>0.5</v>
      </c>
      <c r="E112" s="23"/>
      <c r="F112" s="23"/>
      <c r="G112" s="23"/>
      <c r="H112" s="23"/>
      <c r="I112" s="23"/>
      <c r="J112" s="23"/>
      <c r="K112" s="23"/>
    </row>
    <row r="113" ht="15.75" customHeight="1">
      <c r="A113" s="40" t="s">
        <v>31</v>
      </c>
      <c r="B113" s="40" t="s">
        <v>170</v>
      </c>
      <c r="C113" s="23"/>
      <c r="D113" s="23"/>
      <c r="E113" s="23"/>
      <c r="F113" s="23"/>
      <c r="G113" s="23"/>
      <c r="H113" s="23"/>
      <c r="I113" s="23"/>
      <c r="J113" s="23"/>
      <c r="K113" s="23"/>
    </row>
    <row r="114" ht="15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</row>
    <row r="115" ht="15.75" customHeight="1">
      <c r="A115" s="1" t="s">
        <v>2</v>
      </c>
      <c r="B115" s="2"/>
      <c r="C115" s="2"/>
      <c r="D115" s="2"/>
      <c r="E115" s="2"/>
      <c r="F115" s="2"/>
      <c r="G115" s="2"/>
      <c r="H115" s="2"/>
      <c r="I115" s="2"/>
      <c r="J115" s="2"/>
      <c r="K115" s="3"/>
    </row>
    <row r="116" ht="15.75" customHeight="1">
      <c r="A116" s="4" t="s">
        <v>1</v>
      </c>
      <c r="B116" s="3"/>
      <c r="C116" s="5" t="s">
        <v>2</v>
      </c>
      <c r="D116" s="2"/>
      <c r="E116" s="2"/>
      <c r="F116" s="2"/>
      <c r="G116" s="2"/>
      <c r="H116" s="2"/>
      <c r="I116" s="2"/>
      <c r="J116" s="2"/>
      <c r="K116" s="3"/>
    </row>
    <row r="117" ht="15.75" customHeight="1">
      <c r="A117" s="4" t="s">
        <v>5</v>
      </c>
      <c r="B117" s="3"/>
      <c r="C117" s="5" t="s">
        <v>6</v>
      </c>
      <c r="D117" s="2"/>
      <c r="E117" s="2"/>
      <c r="F117" s="2"/>
      <c r="G117" s="2"/>
      <c r="H117" s="2"/>
      <c r="I117" s="2"/>
      <c r="J117" s="2"/>
      <c r="K117" s="3"/>
    </row>
    <row r="118" ht="15.75" customHeight="1">
      <c r="A118" s="4" t="s">
        <v>7</v>
      </c>
      <c r="B118" s="3"/>
      <c r="C118" s="5" t="s">
        <v>37</v>
      </c>
      <c r="D118" s="2"/>
      <c r="E118" s="2"/>
      <c r="F118" s="2"/>
      <c r="G118" s="2"/>
      <c r="H118" s="2"/>
      <c r="I118" s="2"/>
      <c r="J118" s="2"/>
      <c r="K118" s="3"/>
    </row>
    <row r="119" ht="15.75" customHeight="1">
      <c r="A119" s="4" t="s">
        <v>11</v>
      </c>
      <c r="B119" s="3"/>
      <c r="C119" s="5">
        <v>7289584.0</v>
      </c>
      <c r="D119" s="2"/>
      <c r="E119" s="2"/>
      <c r="F119" s="2"/>
      <c r="G119" s="2"/>
      <c r="H119" s="2"/>
      <c r="I119" s="2"/>
      <c r="J119" s="2"/>
      <c r="K119" s="3"/>
    </row>
    <row r="120" ht="15.75" customHeight="1">
      <c r="A120" s="4" t="s">
        <v>167</v>
      </c>
      <c r="B120" s="2"/>
      <c r="C120" s="2"/>
      <c r="D120" s="2"/>
      <c r="E120" s="3"/>
      <c r="F120" s="10" t="s">
        <v>13</v>
      </c>
      <c r="G120" s="3"/>
      <c r="H120" s="11" t="s">
        <v>186</v>
      </c>
      <c r="I120" s="2"/>
      <c r="J120" s="2"/>
      <c r="K120" s="3"/>
    </row>
    <row r="121" ht="15.75" customHeight="1">
      <c r="A121" s="4" t="s">
        <v>15</v>
      </c>
      <c r="B121" s="3"/>
      <c r="C121" s="12" t="s">
        <v>187</v>
      </c>
      <c r="D121" s="2"/>
      <c r="E121" s="3"/>
      <c r="F121" s="10" t="s">
        <v>17</v>
      </c>
      <c r="G121" s="3"/>
      <c r="H121" s="12" t="s">
        <v>188</v>
      </c>
      <c r="I121" s="2"/>
      <c r="J121" s="2"/>
      <c r="K121" s="3"/>
    </row>
    <row r="122" ht="15.75" customHeight="1">
      <c r="A122" s="13" t="s">
        <v>18</v>
      </c>
      <c r="B122" s="14"/>
      <c r="C122" s="12" t="s">
        <v>189</v>
      </c>
      <c r="D122" s="2"/>
      <c r="E122" s="3"/>
      <c r="F122" s="10" t="s">
        <v>20</v>
      </c>
      <c r="G122" s="3"/>
      <c r="H122" s="12" t="s">
        <v>181</v>
      </c>
      <c r="I122" s="2"/>
      <c r="J122" s="2"/>
      <c r="K122" s="3"/>
    </row>
    <row r="123" ht="15.75" customHeight="1">
      <c r="A123" s="4" t="s">
        <v>22</v>
      </c>
      <c r="B123" s="3"/>
      <c r="C123" s="12">
        <v>0.36</v>
      </c>
      <c r="D123" s="2"/>
      <c r="E123" s="3"/>
      <c r="F123" s="10" t="s">
        <v>23</v>
      </c>
      <c r="G123" s="3"/>
      <c r="H123" s="12" t="s">
        <v>181</v>
      </c>
      <c r="I123" s="2"/>
      <c r="J123" s="2"/>
      <c r="K123" s="3"/>
    </row>
    <row r="124" ht="15.75" customHeight="1">
      <c r="A124" s="76" t="s">
        <v>120</v>
      </c>
      <c r="B124" s="25">
        <v>32.68</v>
      </c>
      <c r="C124" s="96">
        <v>34.82</v>
      </c>
      <c r="D124" s="96">
        <v>36.46</v>
      </c>
      <c r="E124" s="96">
        <v>38.58</v>
      </c>
      <c r="F124" s="96">
        <v>39.69</v>
      </c>
      <c r="G124" s="96">
        <v>40.26</v>
      </c>
      <c r="H124" s="23"/>
      <c r="I124" s="23"/>
      <c r="J124" s="23"/>
      <c r="K124" s="23"/>
    </row>
    <row r="125" ht="15.75" customHeight="1">
      <c r="A125" s="28" t="s">
        <v>26</v>
      </c>
      <c r="B125" s="79">
        <v>32.9</v>
      </c>
      <c r="C125" s="80">
        <v>34.6</v>
      </c>
      <c r="D125" s="80">
        <v>36.2</v>
      </c>
      <c r="E125" s="80">
        <v>38.2</v>
      </c>
      <c r="F125" s="80">
        <v>39.3</v>
      </c>
      <c r="G125" s="80">
        <v>40.7</v>
      </c>
      <c r="H125" s="23"/>
      <c r="I125" s="23"/>
      <c r="J125" s="23"/>
      <c r="K125" s="23"/>
    </row>
    <row r="126" ht="15.75" customHeight="1">
      <c r="A126" s="28" t="s">
        <v>28</v>
      </c>
      <c r="B126" s="52">
        <f t="shared" ref="B126:G126" si="7">B124-B125</f>
        <v>-0.22</v>
      </c>
      <c r="C126" s="52">
        <f t="shared" si="7"/>
        <v>0.22</v>
      </c>
      <c r="D126" s="52">
        <f t="shared" si="7"/>
        <v>0.26</v>
      </c>
      <c r="E126" s="52">
        <f t="shared" si="7"/>
        <v>0.38</v>
      </c>
      <c r="F126" s="52">
        <f t="shared" si="7"/>
        <v>0.39</v>
      </c>
      <c r="G126" s="52">
        <f t="shared" si="7"/>
        <v>-0.44</v>
      </c>
      <c r="H126" s="23"/>
      <c r="I126" s="23"/>
      <c r="J126" s="23"/>
      <c r="K126" s="23"/>
    </row>
    <row r="127" ht="15.75" customHeight="1">
      <c r="A127" s="28" t="s">
        <v>29</v>
      </c>
      <c r="B127" s="102">
        <f>(B126+C126+D126+E126+F126+D128)/6</f>
        <v>0.1716666667</v>
      </c>
      <c r="C127" s="83"/>
      <c r="D127" s="50"/>
      <c r="E127" s="50"/>
      <c r="F127" s="50"/>
      <c r="G127" s="50"/>
      <c r="H127" s="23"/>
      <c r="I127" s="23"/>
      <c r="J127" s="23"/>
      <c r="K127" s="23"/>
    </row>
    <row r="128" ht="15.75" customHeight="1">
      <c r="A128" s="28" t="s">
        <v>30</v>
      </c>
      <c r="B128" s="99">
        <f>STDEV(B126:G126)
</f>
        <v>0.3453934954</v>
      </c>
      <c r="C128" s="83"/>
      <c r="D128" s="50"/>
      <c r="E128" s="50"/>
      <c r="F128" s="50"/>
      <c r="G128" s="50"/>
      <c r="H128" s="23"/>
      <c r="I128" s="23"/>
      <c r="J128" s="23"/>
      <c r="K128" s="23"/>
    </row>
    <row r="129" ht="15.75" customHeight="1">
      <c r="A129" s="57" t="s">
        <v>31</v>
      </c>
      <c r="B129" s="33" t="s">
        <v>10</v>
      </c>
      <c r="C129" s="34" t="s">
        <v>32</v>
      </c>
      <c r="D129" s="35">
        <f>B128/SQRT(6)</f>
        <v>0.141006304</v>
      </c>
      <c r="E129" s="23"/>
      <c r="F129" s="23"/>
      <c r="G129" s="23"/>
      <c r="H129" s="23"/>
      <c r="I129" s="23"/>
      <c r="J129" s="23"/>
      <c r="K129" s="23"/>
    </row>
    <row r="130" ht="15.75" customHeight="1">
      <c r="A130" s="58" t="s">
        <v>33</v>
      </c>
      <c r="B130" s="36">
        <f>SQRT(D129^2 + D130^2 + D131^2)
</f>
        <v>0.5765264762</v>
      </c>
      <c r="C130" s="34" t="s">
        <v>34</v>
      </c>
      <c r="D130" s="34">
        <v>0.25</v>
      </c>
      <c r="E130" s="23"/>
      <c r="F130" s="23"/>
      <c r="G130" s="23"/>
      <c r="H130" s="23"/>
      <c r="I130" s="23"/>
      <c r="J130" s="23"/>
      <c r="K130" s="23"/>
    </row>
    <row r="131" ht="15.75" customHeight="1">
      <c r="A131" s="58" t="s">
        <v>35</v>
      </c>
      <c r="B131" s="36">
        <f>B130*2</f>
        <v>1.153052952</v>
      </c>
      <c r="C131" s="34" t="s">
        <v>36</v>
      </c>
      <c r="D131" s="34">
        <v>0.5</v>
      </c>
      <c r="E131" s="23"/>
      <c r="F131" s="23"/>
      <c r="G131" s="23"/>
      <c r="H131" s="23"/>
      <c r="I131" s="23"/>
      <c r="J131" s="23"/>
      <c r="K131" s="23"/>
    </row>
    <row r="132" ht="15.75" customHeight="1">
      <c r="A132" s="40" t="s">
        <v>31</v>
      </c>
      <c r="B132" s="40" t="s">
        <v>170</v>
      </c>
      <c r="C132" s="23"/>
      <c r="D132" s="23"/>
      <c r="E132" s="23"/>
      <c r="F132" s="23"/>
      <c r="G132" s="23"/>
      <c r="H132" s="23"/>
      <c r="I132" s="23"/>
      <c r="J132" s="23"/>
      <c r="K132" s="23"/>
    </row>
    <row r="133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</row>
    <row r="134" ht="15.75" customHeight="1">
      <c r="A134" s="1" t="s">
        <v>2</v>
      </c>
      <c r="B134" s="2"/>
      <c r="C134" s="2"/>
      <c r="D134" s="2"/>
      <c r="E134" s="2"/>
      <c r="F134" s="2"/>
      <c r="G134" s="2"/>
      <c r="H134" s="2"/>
      <c r="I134" s="2"/>
      <c r="J134" s="2"/>
      <c r="K134" s="3"/>
    </row>
    <row r="135" ht="15.75" customHeight="1">
      <c r="A135" s="4" t="s">
        <v>1</v>
      </c>
      <c r="B135" s="3"/>
      <c r="C135" s="5" t="s">
        <v>2</v>
      </c>
      <c r="D135" s="2"/>
      <c r="E135" s="2"/>
      <c r="F135" s="2"/>
      <c r="G135" s="2"/>
      <c r="H135" s="2"/>
      <c r="I135" s="2"/>
      <c r="J135" s="2"/>
      <c r="K135" s="3"/>
    </row>
    <row r="136" ht="15.75" customHeight="1">
      <c r="A136" s="4" t="s">
        <v>5</v>
      </c>
      <c r="B136" s="3"/>
      <c r="C136" s="5" t="s">
        <v>6</v>
      </c>
      <c r="D136" s="2"/>
      <c r="E136" s="2"/>
      <c r="F136" s="2"/>
      <c r="G136" s="2"/>
      <c r="H136" s="2"/>
      <c r="I136" s="2"/>
      <c r="J136" s="2"/>
      <c r="K136" s="3"/>
    </row>
    <row r="137" ht="15.75" customHeight="1">
      <c r="A137" s="4" t="s">
        <v>7</v>
      </c>
      <c r="B137" s="3"/>
      <c r="C137" s="5" t="s">
        <v>37</v>
      </c>
      <c r="D137" s="2"/>
      <c r="E137" s="2"/>
      <c r="F137" s="2"/>
      <c r="G137" s="2"/>
      <c r="H137" s="2"/>
      <c r="I137" s="2"/>
      <c r="J137" s="2"/>
      <c r="K137" s="3"/>
    </row>
    <row r="138" ht="15.75" customHeight="1">
      <c r="A138" s="4" t="s">
        <v>11</v>
      </c>
      <c r="B138" s="3"/>
      <c r="C138" s="5">
        <v>7289584.0</v>
      </c>
      <c r="D138" s="2"/>
      <c r="E138" s="2"/>
      <c r="F138" s="2"/>
      <c r="G138" s="2"/>
      <c r="H138" s="2"/>
      <c r="I138" s="2"/>
      <c r="J138" s="2"/>
      <c r="K138" s="3"/>
    </row>
    <row r="139" ht="15.75" customHeight="1">
      <c r="A139" s="4" t="s">
        <v>167</v>
      </c>
      <c r="B139" s="2"/>
      <c r="C139" s="2"/>
      <c r="D139" s="2"/>
      <c r="E139" s="3"/>
      <c r="F139" s="10" t="s">
        <v>13</v>
      </c>
      <c r="G139" s="3"/>
      <c r="H139" s="11" t="s">
        <v>190</v>
      </c>
      <c r="I139" s="2"/>
      <c r="J139" s="2"/>
      <c r="K139" s="3"/>
    </row>
    <row r="140" ht="15.75" customHeight="1">
      <c r="A140" s="4" t="s">
        <v>15</v>
      </c>
      <c r="B140" s="3"/>
      <c r="C140" s="12" t="s">
        <v>191</v>
      </c>
      <c r="D140" s="2"/>
      <c r="E140" s="3"/>
      <c r="F140" s="10" t="s">
        <v>17</v>
      </c>
      <c r="G140" s="3"/>
      <c r="H140" s="12" t="s">
        <v>192</v>
      </c>
      <c r="I140" s="2"/>
      <c r="J140" s="2"/>
      <c r="K140" s="3"/>
    </row>
    <row r="141" ht="15.75" customHeight="1">
      <c r="A141" s="13" t="s">
        <v>18</v>
      </c>
      <c r="B141" s="14"/>
      <c r="C141" s="12" t="s">
        <v>193</v>
      </c>
      <c r="D141" s="2"/>
      <c r="E141" s="3"/>
      <c r="F141" s="10" t="s">
        <v>20</v>
      </c>
      <c r="G141" s="3"/>
      <c r="H141" s="12" t="s">
        <v>194</v>
      </c>
      <c r="I141" s="2"/>
      <c r="J141" s="2"/>
      <c r="K141" s="3"/>
    </row>
    <row r="142" ht="15.75" customHeight="1">
      <c r="A142" s="4" t="s">
        <v>22</v>
      </c>
      <c r="B142" s="3"/>
      <c r="C142" s="12">
        <v>168.0</v>
      </c>
      <c r="D142" s="2"/>
      <c r="E142" s="3"/>
      <c r="F142" s="10" t="s">
        <v>23</v>
      </c>
      <c r="G142" s="3"/>
      <c r="H142" s="12" t="s">
        <v>194</v>
      </c>
      <c r="I142" s="2"/>
      <c r="J142" s="2"/>
      <c r="K142" s="3"/>
    </row>
    <row r="143" ht="15.75" customHeight="1">
      <c r="A143" s="76" t="s">
        <v>120</v>
      </c>
      <c r="B143" s="25">
        <v>32.68</v>
      </c>
      <c r="C143" s="96">
        <v>34.82</v>
      </c>
      <c r="D143" s="96">
        <v>36.46</v>
      </c>
      <c r="E143" s="96">
        <v>38.58</v>
      </c>
      <c r="F143" s="96">
        <v>39.69</v>
      </c>
      <c r="G143" s="96">
        <v>40.26</v>
      </c>
      <c r="H143" s="23"/>
      <c r="I143" s="23"/>
      <c r="J143" s="23"/>
      <c r="K143" s="23"/>
    </row>
    <row r="144" ht="15.75" customHeight="1">
      <c r="A144" s="28" t="s">
        <v>26</v>
      </c>
      <c r="B144" s="79">
        <v>32.4</v>
      </c>
      <c r="C144" s="80">
        <v>34.8</v>
      </c>
      <c r="D144" s="80">
        <v>36.4</v>
      </c>
      <c r="E144" s="80">
        <v>38.7</v>
      </c>
      <c r="F144" s="80">
        <v>39.2</v>
      </c>
      <c r="G144" s="95">
        <v>41.0</v>
      </c>
      <c r="H144" s="23"/>
      <c r="I144" s="23"/>
      <c r="J144" s="23"/>
      <c r="K144" s="23"/>
    </row>
    <row r="145" ht="15.75" customHeight="1">
      <c r="A145" s="28" t="s">
        <v>28</v>
      </c>
      <c r="B145" s="52">
        <f t="shared" ref="B145:G145" si="8">B143-B144</f>
        <v>0.28</v>
      </c>
      <c r="C145" s="52">
        <f t="shared" si="8"/>
        <v>0.02</v>
      </c>
      <c r="D145" s="52">
        <f t="shared" si="8"/>
        <v>0.06</v>
      </c>
      <c r="E145" s="52">
        <f t="shared" si="8"/>
        <v>-0.12</v>
      </c>
      <c r="F145" s="52">
        <f t="shared" si="8"/>
        <v>0.49</v>
      </c>
      <c r="G145" s="52">
        <f t="shared" si="8"/>
        <v>-0.74</v>
      </c>
      <c r="H145" s="23"/>
      <c r="I145" s="23"/>
      <c r="J145" s="23"/>
      <c r="K145" s="23"/>
    </row>
    <row r="146" ht="15.75" customHeight="1">
      <c r="A146" s="28" t="s">
        <v>29</v>
      </c>
      <c r="B146" s="102">
        <f>(B145+C145+D145+E145+F145+D147)/6</f>
        <v>0.1216666667</v>
      </c>
      <c r="C146" s="83"/>
      <c r="D146" s="50"/>
      <c r="E146" s="50"/>
      <c r="F146" s="50"/>
      <c r="G146" s="50"/>
      <c r="H146" s="23"/>
      <c r="I146" s="23"/>
      <c r="J146" s="23"/>
      <c r="K146" s="23"/>
    </row>
    <row r="147" ht="15.75" customHeight="1">
      <c r="A147" s="28" t="s">
        <v>30</v>
      </c>
      <c r="B147" s="99">
        <f>STDEV(B145:G145)
</f>
        <v>0.4205908542</v>
      </c>
      <c r="C147" s="83"/>
      <c r="D147" s="50"/>
      <c r="E147" s="50"/>
      <c r="F147" s="50"/>
      <c r="G147" s="50"/>
      <c r="H147" s="23"/>
      <c r="I147" s="23"/>
      <c r="J147" s="23"/>
      <c r="K147" s="23"/>
    </row>
    <row r="148" ht="15.75" customHeight="1">
      <c r="A148" s="57" t="s">
        <v>31</v>
      </c>
      <c r="B148" s="33" t="s">
        <v>10</v>
      </c>
      <c r="C148" s="34" t="s">
        <v>32</v>
      </c>
      <c r="D148" s="35">
        <f>B147/SQRT(6)</f>
        <v>0.1717054972</v>
      </c>
      <c r="E148" s="50"/>
      <c r="F148" s="50"/>
      <c r="G148" s="50"/>
      <c r="H148" s="50"/>
      <c r="I148" s="50"/>
      <c r="J148" s="50"/>
      <c r="K148" s="50"/>
    </row>
    <row r="149" ht="15.75" customHeight="1">
      <c r="A149" s="58" t="s">
        <v>33</v>
      </c>
      <c r="B149" s="36">
        <f>SQRT(D148^2 + D149^2 + D150^2)
</f>
        <v>0.5847929358</v>
      </c>
      <c r="C149" s="34" t="s">
        <v>34</v>
      </c>
      <c r="D149" s="34">
        <v>0.25</v>
      </c>
      <c r="E149" s="50"/>
      <c r="F149" s="50"/>
      <c r="G149" s="50"/>
      <c r="H149" s="50"/>
      <c r="I149" s="50"/>
      <c r="J149" s="50"/>
      <c r="K149" s="50"/>
    </row>
    <row r="150" ht="15.75" customHeight="1">
      <c r="A150" s="58" t="s">
        <v>35</v>
      </c>
      <c r="B150" s="36">
        <f>B149*2</f>
        <v>1.169585872</v>
      </c>
      <c r="C150" s="34" t="s">
        <v>36</v>
      </c>
      <c r="D150" s="34">
        <v>0.5</v>
      </c>
      <c r="E150" s="50"/>
      <c r="F150" s="50"/>
      <c r="G150" s="50"/>
      <c r="H150" s="50"/>
      <c r="I150" s="50"/>
      <c r="J150" s="50"/>
      <c r="K150" s="50"/>
    </row>
    <row r="151" ht="15.75" customHeight="1">
      <c r="A151" s="40" t="s">
        <v>31</v>
      </c>
      <c r="B151" s="40" t="s">
        <v>170</v>
      </c>
      <c r="C151" s="50"/>
      <c r="D151" s="50"/>
      <c r="E151" s="50"/>
      <c r="F151" s="50"/>
      <c r="G151" s="50"/>
      <c r="H151" s="50"/>
      <c r="I151" s="50"/>
      <c r="J151" s="50"/>
      <c r="K151" s="50"/>
    </row>
    <row r="152" ht="15.75" customHeight="1">
      <c r="A152" s="23"/>
      <c r="B152" s="23"/>
      <c r="C152" s="50"/>
      <c r="D152" s="50"/>
      <c r="E152" s="50"/>
      <c r="F152" s="50"/>
      <c r="G152" s="50"/>
      <c r="H152" s="50"/>
      <c r="I152" s="50"/>
      <c r="J152" s="50"/>
      <c r="K152" s="50"/>
    </row>
    <row r="153" ht="15.75" customHeight="1">
      <c r="A153" s="1" t="s">
        <v>2</v>
      </c>
      <c r="B153" s="2"/>
      <c r="C153" s="2"/>
      <c r="D153" s="2"/>
      <c r="E153" s="2"/>
      <c r="F153" s="2"/>
      <c r="G153" s="2"/>
      <c r="H153" s="2"/>
      <c r="I153" s="2"/>
      <c r="J153" s="2"/>
      <c r="K153" s="3"/>
    </row>
    <row r="154" ht="15.75" customHeight="1">
      <c r="A154" s="4" t="s">
        <v>1</v>
      </c>
      <c r="B154" s="3"/>
      <c r="C154" s="5" t="s">
        <v>2</v>
      </c>
      <c r="D154" s="2"/>
      <c r="E154" s="2"/>
      <c r="F154" s="2"/>
      <c r="G154" s="2"/>
      <c r="H154" s="2"/>
      <c r="I154" s="2"/>
      <c r="J154" s="2"/>
      <c r="K154" s="3"/>
    </row>
    <row r="155" ht="15.75" customHeight="1">
      <c r="A155" s="4" t="s">
        <v>5</v>
      </c>
      <c r="B155" s="3"/>
      <c r="C155" s="5" t="s">
        <v>6</v>
      </c>
      <c r="D155" s="2"/>
      <c r="E155" s="2"/>
      <c r="F155" s="2"/>
      <c r="G155" s="2"/>
      <c r="H155" s="2"/>
      <c r="I155" s="2"/>
      <c r="J155" s="2"/>
      <c r="K155" s="3"/>
    </row>
    <row r="156" ht="15.75" customHeight="1">
      <c r="A156" s="4" t="s">
        <v>7</v>
      </c>
      <c r="B156" s="3"/>
      <c r="C156" s="5" t="s">
        <v>37</v>
      </c>
      <c r="D156" s="2"/>
      <c r="E156" s="2"/>
      <c r="F156" s="2"/>
      <c r="G156" s="2"/>
      <c r="H156" s="2"/>
      <c r="I156" s="2"/>
      <c r="J156" s="2"/>
      <c r="K156" s="3"/>
    </row>
    <row r="157" ht="15.75" customHeight="1">
      <c r="A157" s="4" t="s">
        <v>11</v>
      </c>
      <c r="B157" s="3"/>
      <c r="C157" s="5">
        <v>7289584.0</v>
      </c>
      <c r="D157" s="2"/>
      <c r="E157" s="2"/>
      <c r="F157" s="2"/>
      <c r="G157" s="2"/>
      <c r="H157" s="2"/>
      <c r="I157" s="2"/>
      <c r="J157" s="2"/>
      <c r="K157" s="3"/>
    </row>
    <row r="158" ht="15.75" customHeight="1">
      <c r="A158" s="73" t="s">
        <v>167</v>
      </c>
      <c r="B158" s="2"/>
      <c r="C158" s="2"/>
      <c r="D158" s="2"/>
      <c r="E158" s="3"/>
      <c r="F158" s="86" t="s">
        <v>13</v>
      </c>
      <c r="G158" s="3"/>
      <c r="H158" s="87" t="s">
        <v>195</v>
      </c>
      <c r="I158" s="2"/>
      <c r="J158" s="2"/>
      <c r="K158" s="3"/>
    </row>
    <row r="159" ht="15.75" customHeight="1">
      <c r="A159" s="73" t="s">
        <v>15</v>
      </c>
      <c r="B159" s="3"/>
      <c r="C159" s="88" t="s">
        <v>191</v>
      </c>
      <c r="D159" s="2"/>
      <c r="E159" s="3"/>
      <c r="F159" s="86" t="s">
        <v>17</v>
      </c>
      <c r="G159" s="3"/>
      <c r="H159" s="88" t="s">
        <v>196</v>
      </c>
      <c r="I159" s="2"/>
      <c r="J159" s="2"/>
      <c r="K159" s="3"/>
    </row>
    <row r="160" ht="15.75" customHeight="1">
      <c r="A160" s="89" t="s">
        <v>18</v>
      </c>
      <c r="B160" s="14"/>
      <c r="C160" s="88" t="s">
        <v>193</v>
      </c>
      <c r="D160" s="2"/>
      <c r="E160" s="3"/>
      <c r="F160" s="86" t="s">
        <v>20</v>
      </c>
      <c r="G160" s="3"/>
      <c r="H160" s="88" t="s">
        <v>197</v>
      </c>
      <c r="I160" s="2"/>
      <c r="J160" s="2"/>
      <c r="K160" s="3"/>
    </row>
    <row r="161" ht="15.75" customHeight="1">
      <c r="A161" s="73" t="s">
        <v>22</v>
      </c>
      <c r="B161" s="3"/>
      <c r="C161" s="88">
        <v>247.0</v>
      </c>
      <c r="D161" s="2"/>
      <c r="E161" s="3"/>
      <c r="F161" s="86" t="s">
        <v>23</v>
      </c>
      <c r="G161" s="3"/>
      <c r="H161" s="88" t="s">
        <v>197</v>
      </c>
      <c r="I161" s="2"/>
      <c r="J161" s="2"/>
      <c r="K161" s="3"/>
    </row>
    <row r="162" ht="15.75" customHeight="1">
      <c r="A162" s="90" t="s">
        <v>120</v>
      </c>
      <c r="B162" s="25">
        <v>32.68</v>
      </c>
      <c r="C162" s="96">
        <v>34.82</v>
      </c>
      <c r="D162" s="96">
        <v>36.46</v>
      </c>
      <c r="E162" s="96">
        <v>38.58</v>
      </c>
      <c r="F162" s="96">
        <v>39.69</v>
      </c>
      <c r="G162" s="96">
        <v>40.26</v>
      </c>
      <c r="H162" s="50"/>
      <c r="I162" s="50"/>
      <c r="J162" s="50"/>
      <c r="K162" s="50"/>
    </row>
    <row r="163" ht="15.75" customHeight="1">
      <c r="A163" s="91" t="s">
        <v>26</v>
      </c>
      <c r="B163" s="79">
        <v>33.1</v>
      </c>
      <c r="C163" s="80">
        <v>34.6</v>
      </c>
      <c r="D163" s="80">
        <v>36.3</v>
      </c>
      <c r="E163" s="80">
        <v>38.5</v>
      </c>
      <c r="F163" s="80">
        <v>39.4</v>
      </c>
      <c r="G163" s="80">
        <v>40.8</v>
      </c>
      <c r="H163" s="50"/>
      <c r="I163" s="50"/>
      <c r="J163" s="50"/>
      <c r="K163" s="50"/>
    </row>
    <row r="164" ht="15.75" customHeight="1">
      <c r="A164" s="91" t="s">
        <v>28</v>
      </c>
      <c r="B164" s="52">
        <f t="shared" ref="B164:G164" si="9">B162-B163</f>
        <v>-0.42</v>
      </c>
      <c r="C164" s="52">
        <f t="shared" si="9"/>
        <v>0.22</v>
      </c>
      <c r="D164" s="52">
        <f t="shared" si="9"/>
        <v>0.16</v>
      </c>
      <c r="E164" s="52">
        <f t="shared" si="9"/>
        <v>0.08</v>
      </c>
      <c r="F164" s="52">
        <f t="shared" si="9"/>
        <v>0.29</v>
      </c>
      <c r="G164" s="52">
        <f t="shared" si="9"/>
        <v>-0.54</v>
      </c>
      <c r="H164" s="50"/>
      <c r="I164" s="50"/>
      <c r="J164" s="50"/>
      <c r="K164" s="50"/>
    </row>
    <row r="165" ht="15.75" customHeight="1">
      <c r="A165" s="91" t="s">
        <v>29</v>
      </c>
      <c r="B165" s="102">
        <f>(B164+C164+D164+E164+F164+D166)/6</f>
        <v>0.055</v>
      </c>
      <c r="C165" s="83"/>
      <c r="D165" s="50"/>
      <c r="E165" s="50"/>
      <c r="F165" s="50"/>
      <c r="G165" s="50"/>
      <c r="H165" s="50"/>
      <c r="I165" s="50"/>
      <c r="J165" s="50"/>
      <c r="K165" s="50"/>
    </row>
    <row r="166" ht="15.75" customHeight="1">
      <c r="A166" s="91" t="s">
        <v>30</v>
      </c>
      <c r="B166" s="99">
        <f>STDEV(B164:G164)
</f>
        <v>0.3535958145</v>
      </c>
      <c r="C166" s="83"/>
      <c r="D166" s="50"/>
      <c r="E166" s="50"/>
      <c r="F166" s="50"/>
      <c r="G166" s="50"/>
      <c r="H166" s="50"/>
      <c r="I166" s="50"/>
      <c r="J166" s="50"/>
      <c r="K166" s="50"/>
    </row>
    <row r="167" ht="15.75" customHeight="1">
      <c r="A167" s="57" t="s">
        <v>31</v>
      </c>
      <c r="B167" s="33" t="s">
        <v>10</v>
      </c>
      <c r="C167" s="34" t="s">
        <v>32</v>
      </c>
      <c r="D167" s="35">
        <f>B166/SQRT(6)</f>
        <v>0.1443548868</v>
      </c>
    </row>
    <row r="168" ht="15.75" customHeight="1">
      <c r="A168" s="58" t="s">
        <v>33</v>
      </c>
      <c r="B168" s="36">
        <f>SQRT(D167^2 + D168^2 + D169^2)
</f>
        <v>0.5773545993</v>
      </c>
      <c r="C168" s="34" t="s">
        <v>34</v>
      </c>
      <c r="D168" s="34">
        <v>0.25</v>
      </c>
    </row>
    <row r="169" ht="15.75" customHeight="1">
      <c r="A169" s="58" t="s">
        <v>35</v>
      </c>
      <c r="B169" s="36">
        <f>B168*2</f>
        <v>1.154709199</v>
      </c>
      <c r="C169" s="34" t="s">
        <v>36</v>
      </c>
      <c r="D169" s="34">
        <v>0.5</v>
      </c>
    </row>
    <row r="170" ht="15.75" customHeight="1">
      <c r="A170" s="40" t="s">
        <v>31</v>
      </c>
      <c r="B170" s="40" t="s">
        <v>170</v>
      </c>
    </row>
    <row r="171" ht="15.75" customHeight="1"/>
    <row r="172" ht="15.75" customHeight="1">
      <c r="A172" s="1" t="s">
        <v>2</v>
      </c>
      <c r="B172" s="2"/>
      <c r="C172" s="2"/>
      <c r="D172" s="2"/>
      <c r="E172" s="2"/>
      <c r="F172" s="2"/>
      <c r="G172" s="2"/>
      <c r="H172" s="2"/>
      <c r="I172" s="2"/>
      <c r="J172" s="2"/>
      <c r="K172" s="3"/>
    </row>
    <row r="173" ht="15.75" customHeight="1">
      <c r="A173" s="4" t="s">
        <v>1</v>
      </c>
      <c r="B173" s="3"/>
      <c r="C173" s="5" t="s">
        <v>2</v>
      </c>
      <c r="D173" s="2"/>
      <c r="E173" s="2"/>
      <c r="F173" s="2"/>
      <c r="G173" s="2"/>
      <c r="H173" s="2"/>
      <c r="I173" s="2"/>
      <c r="J173" s="2"/>
      <c r="K173" s="3"/>
    </row>
    <row r="174" ht="15.75" customHeight="1">
      <c r="A174" s="4" t="s">
        <v>5</v>
      </c>
      <c r="B174" s="3"/>
      <c r="C174" s="5" t="s">
        <v>6</v>
      </c>
      <c r="D174" s="2"/>
      <c r="E174" s="2"/>
      <c r="F174" s="2"/>
      <c r="G174" s="2"/>
      <c r="H174" s="2"/>
      <c r="I174" s="2"/>
      <c r="J174" s="2"/>
      <c r="K174" s="3"/>
    </row>
    <row r="175" ht="15.75" customHeight="1">
      <c r="A175" s="4" t="s">
        <v>7</v>
      </c>
      <c r="B175" s="3"/>
      <c r="C175" s="5" t="s">
        <v>37</v>
      </c>
      <c r="D175" s="2"/>
      <c r="E175" s="2"/>
      <c r="F175" s="2"/>
      <c r="G175" s="2"/>
      <c r="H175" s="2"/>
      <c r="I175" s="2"/>
      <c r="J175" s="2"/>
      <c r="K175" s="3"/>
    </row>
    <row r="176" ht="15.75" customHeight="1">
      <c r="A176" s="4" t="s">
        <v>11</v>
      </c>
      <c r="B176" s="3"/>
      <c r="C176" s="5">
        <v>7289584.0</v>
      </c>
      <c r="D176" s="2"/>
      <c r="E176" s="2"/>
      <c r="F176" s="2"/>
      <c r="G176" s="2"/>
      <c r="H176" s="2"/>
      <c r="I176" s="2"/>
      <c r="J176" s="2"/>
      <c r="K176" s="3"/>
    </row>
    <row r="177" ht="15.75" customHeight="1">
      <c r="A177" s="4" t="s">
        <v>167</v>
      </c>
      <c r="B177" s="2"/>
      <c r="C177" s="2"/>
      <c r="D177" s="2"/>
      <c r="E177" s="3"/>
      <c r="F177" s="10" t="s">
        <v>13</v>
      </c>
      <c r="G177" s="3"/>
      <c r="H177" s="11" t="s">
        <v>198</v>
      </c>
      <c r="I177" s="2"/>
      <c r="J177" s="2"/>
      <c r="K177" s="3"/>
    </row>
    <row r="178" ht="15.75" customHeight="1">
      <c r="A178" s="4" t="s">
        <v>15</v>
      </c>
      <c r="B178" s="3"/>
      <c r="C178" s="12" t="s">
        <v>191</v>
      </c>
      <c r="D178" s="2"/>
      <c r="E178" s="3"/>
      <c r="F178" s="10" t="s">
        <v>17</v>
      </c>
      <c r="G178" s="3"/>
      <c r="H178" s="12" t="s">
        <v>199</v>
      </c>
      <c r="I178" s="2"/>
      <c r="J178" s="2"/>
      <c r="K178" s="3"/>
    </row>
    <row r="179" ht="15.75" customHeight="1">
      <c r="A179" s="13" t="s">
        <v>18</v>
      </c>
      <c r="B179" s="14"/>
      <c r="C179" s="12" t="s">
        <v>193</v>
      </c>
      <c r="D179" s="2"/>
      <c r="E179" s="3"/>
      <c r="F179" s="10" t="s">
        <v>20</v>
      </c>
      <c r="G179" s="3"/>
      <c r="H179" s="12" t="s">
        <v>104</v>
      </c>
      <c r="I179" s="2"/>
      <c r="J179" s="2"/>
      <c r="K179" s="3"/>
    </row>
    <row r="180" ht="15.75" customHeight="1">
      <c r="A180" s="4" t="s">
        <v>22</v>
      </c>
      <c r="B180" s="3"/>
      <c r="C180" s="12">
        <v>167.0</v>
      </c>
      <c r="D180" s="2"/>
      <c r="E180" s="3"/>
      <c r="F180" s="10" t="s">
        <v>23</v>
      </c>
      <c r="G180" s="3"/>
      <c r="H180" s="12" t="s">
        <v>104</v>
      </c>
      <c r="I180" s="2"/>
      <c r="J180" s="2"/>
      <c r="K180" s="3"/>
    </row>
    <row r="181" ht="15.75" customHeight="1">
      <c r="A181" s="76" t="s">
        <v>120</v>
      </c>
      <c r="B181" s="25">
        <v>32.68</v>
      </c>
      <c r="C181" s="96">
        <v>34.82</v>
      </c>
      <c r="D181" s="96">
        <v>36.46</v>
      </c>
      <c r="E181" s="96">
        <v>38.58</v>
      </c>
      <c r="F181" s="96">
        <v>39.69</v>
      </c>
      <c r="G181" s="96">
        <v>40.26</v>
      </c>
      <c r="H181" s="23"/>
      <c r="I181" s="23"/>
      <c r="J181" s="23"/>
      <c r="K181" s="23"/>
    </row>
    <row r="182" ht="15.75" customHeight="1">
      <c r="A182" s="28" t="s">
        <v>26</v>
      </c>
      <c r="B182" s="79">
        <v>32.4</v>
      </c>
      <c r="C182" s="80">
        <v>34.4</v>
      </c>
      <c r="D182" s="80">
        <v>36.3</v>
      </c>
      <c r="E182" s="80">
        <v>38.5</v>
      </c>
      <c r="F182" s="80">
        <v>39.3</v>
      </c>
      <c r="G182" s="80">
        <v>40.8</v>
      </c>
      <c r="H182" s="23"/>
      <c r="I182" s="23"/>
      <c r="J182" s="23"/>
      <c r="K182" s="23"/>
    </row>
    <row r="183" ht="15.75" customHeight="1">
      <c r="A183" s="28" t="s">
        <v>28</v>
      </c>
      <c r="B183" s="52">
        <f t="shared" ref="B183:G183" si="10">B181-B182</f>
        <v>0.28</v>
      </c>
      <c r="C183" s="52">
        <f t="shared" si="10"/>
        <v>0.42</v>
      </c>
      <c r="D183" s="52">
        <f t="shared" si="10"/>
        <v>0.16</v>
      </c>
      <c r="E183" s="52">
        <f t="shared" si="10"/>
        <v>0.08</v>
      </c>
      <c r="F183" s="52">
        <f t="shared" si="10"/>
        <v>0.39</v>
      </c>
      <c r="G183" s="52">
        <f t="shared" si="10"/>
        <v>-0.54</v>
      </c>
      <c r="H183" s="23"/>
      <c r="I183" s="23"/>
      <c r="J183" s="23"/>
      <c r="K183" s="23"/>
    </row>
    <row r="184" ht="15.75" customHeight="1">
      <c r="A184" s="28" t="s">
        <v>29</v>
      </c>
      <c r="B184" s="102">
        <f>(B183+C183+D183+E183+F183+D185)/6</f>
        <v>0.2216666667</v>
      </c>
      <c r="C184" s="83"/>
      <c r="D184" s="50"/>
      <c r="E184" s="50"/>
      <c r="F184" s="50"/>
      <c r="G184" s="50"/>
      <c r="H184" s="23"/>
      <c r="I184" s="23"/>
      <c r="J184" s="23"/>
      <c r="K184" s="23"/>
    </row>
    <row r="185" ht="15.75" customHeight="1">
      <c r="A185" s="28" t="s">
        <v>30</v>
      </c>
      <c r="B185" s="99">
        <f>STDEV(B183:G183)
</f>
        <v>0.353972692</v>
      </c>
      <c r="C185" s="83"/>
      <c r="D185" s="50"/>
      <c r="E185" s="50"/>
      <c r="F185" s="50"/>
      <c r="G185" s="50"/>
      <c r="H185" s="23"/>
      <c r="I185" s="23"/>
      <c r="J185" s="23"/>
      <c r="K185" s="23"/>
    </row>
    <row r="186" ht="15.75" customHeight="1">
      <c r="A186" s="57" t="s">
        <v>31</v>
      </c>
      <c r="B186" s="33" t="s">
        <v>10</v>
      </c>
      <c r="C186" s="34" t="s">
        <v>32</v>
      </c>
      <c r="D186" s="35">
        <f>B185/SQRT(6)</f>
        <v>0.1445087464</v>
      </c>
      <c r="E186" s="23"/>
      <c r="F186" s="23"/>
      <c r="G186" s="23"/>
      <c r="H186" s="23"/>
      <c r="I186" s="23"/>
      <c r="J186" s="23"/>
      <c r="K186" s="23"/>
    </row>
    <row r="187" ht="15.75" customHeight="1">
      <c r="A187" s="58" t="s">
        <v>33</v>
      </c>
      <c r="B187" s="36">
        <f>SQRT(D186^2 + D187^2 + D188^2)
</f>
        <v>0.5773930877</v>
      </c>
      <c r="C187" s="34" t="s">
        <v>34</v>
      </c>
      <c r="D187" s="34">
        <v>0.25</v>
      </c>
      <c r="E187" s="23"/>
      <c r="F187" s="23"/>
      <c r="G187" s="23"/>
      <c r="H187" s="23"/>
      <c r="I187" s="23"/>
      <c r="J187" s="23"/>
      <c r="K187" s="23"/>
    </row>
    <row r="188" ht="15.75" customHeight="1">
      <c r="A188" s="58" t="s">
        <v>35</v>
      </c>
      <c r="B188" s="36">
        <f>B187*2</f>
        <v>1.154786175</v>
      </c>
      <c r="C188" s="34" t="s">
        <v>36</v>
      </c>
      <c r="D188" s="34">
        <v>0.5</v>
      </c>
      <c r="E188" s="23"/>
      <c r="F188" s="23"/>
      <c r="G188" s="23"/>
      <c r="H188" s="23"/>
      <c r="I188" s="23"/>
      <c r="J188" s="23"/>
      <c r="K188" s="23"/>
    </row>
    <row r="189" ht="15.75" customHeight="1">
      <c r="A189" s="40" t="s">
        <v>31</v>
      </c>
      <c r="B189" s="40" t="s">
        <v>170</v>
      </c>
      <c r="C189" s="23"/>
      <c r="D189" s="23"/>
      <c r="E189" s="23"/>
      <c r="F189" s="23"/>
      <c r="G189" s="23"/>
      <c r="H189" s="23"/>
      <c r="I189" s="23"/>
      <c r="J189" s="23"/>
      <c r="K189" s="23"/>
    </row>
    <row r="190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</row>
    <row r="191" ht="15.75" customHeight="1">
      <c r="A191" s="1" t="s">
        <v>2</v>
      </c>
      <c r="B191" s="2"/>
      <c r="C191" s="2"/>
      <c r="D191" s="2"/>
      <c r="E191" s="2"/>
      <c r="F191" s="2"/>
      <c r="G191" s="2"/>
      <c r="H191" s="2"/>
      <c r="I191" s="2"/>
      <c r="J191" s="2"/>
      <c r="K191" s="3"/>
    </row>
    <row r="192" ht="15.75" customHeight="1">
      <c r="A192" s="4" t="s">
        <v>1</v>
      </c>
      <c r="B192" s="3"/>
      <c r="C192" s="5" t="s">
        <v>2</v>
      </c>
      <c r="D192" s="2"/>
      <c r="E192" s="2"/>
      <c r="F192" s="2"/>
      <c r="G192" s="2"/>
      <c r="H192" s="2"/>
      <c r="I192" s="2"/>
      <c r="J192" s="2"/>
      <c r="K192" s="3"/>
    </row>
    <row r="193" ht="15.75" customHeight="1">
      <c r="A193" s="4" t="s">
        <v>5</v>
      </c>
      <c r="B193" s="3"/>
      <c r="C193" s="5" t="s">
        <v>6</v>
      </c>
      <c r="D193" s="2"/>
      <c r="E193" s="2"/>
      <c r="F193" s="2"/>
      <c r="G193" s="2"/>
      <c r="H193" s="2"/>
      <c r="I193" s="2"/>
      <c r="J193" s="2"/>
      <c r="K193" s="3"/>
    </row>
    <row r="194" ht="15.75" customHeight="1">
      <c r="A194" s="4" t="s">
        <v>7</v>
      </c>
      <c r="B194" s="3"/>
      <c r="C194" s="5" t="s">
        <v>37</v>
      </c>
      <c r="D194" s="2"/>
      <c r="E194" s="2"/>
      <c r="F194" s="2"/>
      <c r="G194" s="2"/>
      <c r="H194" s="2"/>
      <c r="I194" s="2"/>
      <c r="J194" s="2"/>
      <c r="K194" s="3"/>
    </row>
    <row r="195" ht="15.75" customHeight="1">
      <c r="A195" s="4" t="s">
        <v>11</v>
      </c>
      <c r="B195" s="3"/>
      <c r="C195" s="5">
        <v>7289584.0</v>
      </c>
      <c r="D195" s="2"/>
      <c r="E195" s="2"/>
      <c r="F195" s="2"/>
      <c r="G195" s="2"/>
      <c r="H195" s="2"/>
      <c r="I195" s="2"/>
      <c r="J195" s="2"/>
      <c r="K195" s="3"/>
    </row>
    <row r="196" ht="15.75" customHeight="1">
      <c r="A196" s="4" t="s">
        <v>167</v>
      </c>
      <c r="B196" s="2"/>
      <c r="C196" s="2"/>
      <c r="D196" s="2"/>
      <c r="E196" s="3"/>
      <c r="F196" s="10" t="s">
        <v>13</v>
      </c>
      <c r="G196" s="3"/>
      <c r="H196" s="11" t="s">
        <v>200</v>
      </c>
      <c r="I196" s="2"/>
      <c r="J196" s="2"/>
      <c r="K196" s="3"/>
    </row>
    <row r="197" ht="15.75" customHeight="1">
      <c r="A197" s="4" t="s">
        <v>15</v>
      </c>
      <c r="B197" s="3"/>
      <c r="C197" s="12" t="s">
        <v>187</v>
      </c>
      <c r="D197" s="2"/>
      <c r="E197" s="3"/>
      <c r="F197" s="10" t="s">
        <v>17</v>
      </c>
      <c r="G197" s="3"/>
      <c r="H197" s="12" t="s">
        <v>174</v>
      </c>
      <c r="I197" s="2"/>
      <c r="J197" s="2"/>
      <c r="K197" s="3"/>
    </row>
    <row r="198" ht="15.75" customHeight="1">
      <c r="A198" s="13" t="s">
        <v>18</v>
      </c>
      <c r="B198" s="14"/>
      <c r="C198" s="12" t="s">
        <v>201</v>
      </c>
      <c r="D198" s="2"/>
      <c r="E198" s="3"/>
      <c r="F198" s="10" t="s">
        <v>20</v>
      </c>
      <c r="G198" s="3"/>
      <c r="H198" s="12" t="s">
        <v>164</v>
      </c>
      <c r="I198" s="2"/>
      <c r="J198" s="2"/>
      <c r="K198" s="3"/>
    </row>
    <row r="199" ht="15.75" customHeight="1">
      <c r="A199" s="4" t="s">
        <v>22</v>
      </c>
      <c r="B199" s="3"/>
      <c r="C199" s="12" t="s">
        <v>202</v>
      </c>
      <c r="D199" s="2"/>
      <c r="E199" s="3"/>
      <c r="F199" s="10" t="s">
        <v>23</v>
      </c>
      <c r="G199" s="3"/>
      <c r="H199" s="12" t="s">
        <v>164</v>
      </c>
      <c r="I199" s="2"/>
      <c r="J199" s="2"/>
      <c r="K199" s="3"/>
    </row>
    <row r="200" ht="15.75" customHeight="1">
      <c r="A200" s="76" t="s">
        <v>120</v>
      </c>
      <c r="B200" s="25">
        <v>32.68</v>
      </c>
      <c r="C200" s="96">
        <v>34.82</v>
      </c>
      <c r="D200" s="96">
        <v>36.46</v>
      </c>
      <c r="E200" s="96">
        <v>38.58</v>
      </c>
      <c r="F200" s="96">
        <v>39.69</v>
      </c>
      <c r="G200" s="96">
        <v>40.26</v>
      </c>
      <c r="H200" s="23"/>
      <c r="I200" s="23"/>
      <c r="J200" s="23"/>
      <c r="K200" s="23"/>
    </row>
    <row r="201" ht="15.75" customHeight="1">
      <c r="A201" s="28" t="s">
        <v>26</v>
      </c>
      <c r="B201" s="79">
        <v>32.9</v>
      </c>
      <c r="C201" s="80">
        <v>34.3</v>
      </c>
      <c r="D201" s="80">
        <v>36.1</v>
      </c>
      <c r="E201" s="80">
        <v>38.3</v>
      </c>
      <c r="F201" s="80">
        <v>39.2</v>
      </c>
      <c r="G201" s="80">
        <v>40.8</v>
      </c>
      <c r="H201" s="23"/>
      <c r="I201" s="23"/>
      <c r="J201" s="23"/>
      <c r="K201" s="23"/>
    </row>
    <row r="202" ht="15.75" customHeight="1">
      <c r="A202" s="28" t="s">
        <v>28</v>
      </c>
      <c r="B202" s="52">
        <f t="shared" ref="B202:G202" si="11">B200-B201</f>
        <v>-0.22</v>
      </c>
      <c r="C202" s="52">
        <f t="shared" si="11"/>
        <v>0.52</v>
      </c>
      <c r="D202" s="52">
        <f t="shared" si="11"/>
        <v>0.36</v>
      </c>
      <c r="E202" s="52">
        <f t="shared" si="11"/>
        <v>0.28</v>
      </c>
      <c r="F202" s="52">
        <f t="shared" si="11"/>
        <v>0.49</v>
      </c>
      <c r="G202" s="52">
        <f t="shared" si="11"/>
        <v>-0.54</v>
      </c>
      <c r="H202" s="23"/>
      <c r="I202" s="23"/>
      <c r="J202" s="23"/>
      <c r="K202" s="23"/>
    </row>
    <row r="203" ht="15.75" customHeight="1">
      <c r="A203" s="28" t="s">
        <v>29</v>
      </c>
      <c r="B203" s="102">
        <f>(B202+C202+D202+E202+F202+D204)/6</f>
        <v>0.2383333333</v>
      </c>
      <c r="C203" s="83"/>
      <c r="D203" s="50"/>
      <c r="E203" s="50"/>
      <c r="F203" s="50"/>
      <c r="G203" s="50"/>
      <c r="H203" s="23"/>
      <c r="I203" s="23"/>
      <c r="J203" s="23"/>
      <c r="K203" s="23"/>
    </row>
    <row r="204" ht="15.75" customHeight="1">
      <c r="A204" s="28" t="s">
        <v>30</v>
      </c>
      <c r="B204" s="99">
        <f>STDEV(B202:G202)
</f>
        <v>0.4304609932</v>
      </c>
      <c r="C204" s="83"/>
      <c r="D204" s="50"/>
      <c r="E204" s="50"/>
      <c r="F204" s="50"/>
      <c r="G204" s="50"/>
      <c r="H204" s="23"/>
      <c r="I204" s="23"/>
      <c r="J204" s="23"/>
      <c r="K204" s="23"/>
    </row>
    <row r="205" ht="15.75" customHeight="1">
      <c r="A205" s="57" t="s">
        <v>31</v>
      </c>
      <c r="B205" s="33" t="s">
        <v>10</v>
      </c>
      <c r="C205" s="34" t="s">
        <v>32</v>
      </c>
      <c r="D205" s="35">
        <f>B204/SQRT(6)</f>
        <v>0.1757349646</v>
      </c>
      <c r="E205" s="23"/>
      <c r="F205" s="23"/>
      <c r="G205" s="23"/>
      <c r="H205" s="23"/>
      <c r="I205" s="23"/>
      <c r="J205" s="23"/>
      <c r="K205" s="23"/>
    </row>
    <row r="206" ht="15.75" customHeight="1">
      <c r="A206" s="58" t="s">
        <v>33</v>
      </c>
      <c r="B206" s="36">
        <f>SQRT(D205^2 + D206^2 + D207^2)
</f>
        <v>0.5859887181</v>
      </c>
      <c r="C206" s="34" t="s">
        <v>34</v>
      </c>
      <c r="D206" s="34">
        <v>0.25</v>
      </c>
      <c r="E206" s="23"/>
      <c r="F206" s="23"/>
      <c r="G206" s="23"/>
      <c r="H206" s="23"/>
      <c r="I206" s="23"/>
      <c r="J206" s="23"/>
      <c r="K206" s="23"/>
    </row>
    <row r="207" ht="15.75" customHeight="1">
      <c r="A207" s="58" t="s">
        <v>35</v>
      </c>
      <c r="B207" s="36">
        <f>B206*2</f>
        <v>1.171977436</v>
      </c>
      <c r="C207" s="34" t="s">
        <v>36</v>
      </c>
      <c r="D207" s="34">
        <v>0.5</v>
      </c>
      <c r="E207" s="23"/>
      <c r="F207" s="23"/>
      <c r="G207" s="23"/>
      <c r="H207" s="23"/>
      <c r="I207" s="23"/>
      <c r="J207" s="23"/>
      <c r="K207" s="23"/>
    </row>
    <row r="208" ht="15.75" customHeight="1">
      <c r="A208" s="40" t="s">
        <v>31</v>
      </c>
      <c r="B208" s="40" t="s">
        <v>170</v>
      </c>
      <c r="C208" s="23"/>
      <c r="D208" s="23"/>
      <c r="E208" s="23"/>
      <c r="F208" s="23"/>
      <c r="G208" s="23"/>
      <c r="H208" s="23"/>
      <c r="I208" s="23"/>
      <c r="J208" s="23"/>
      <c r="K208" s="23"/>
    </row>
    <row r="209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</row>
    <row r="210" ht="15.75" customHeight="1">
      <c r="A210" s="1" t="s">
        <v>2</v>
      </c>
      <c r="B210" s="2"/>
      <c r="C210" s="2"/>
      <c r="D210" s="2"/>
      <c r="E210" s="2"/>
      <c r="F210" s="2"/>
      <c r="G210" s="2"/>
      <c r="H210" s="2"/>
      <c r="I210" s="2"/>
      <c r="J210" s="2"/>
      <c r="K210" s="3"/>
    </row>
    <row r="211" ht="15.75" customHeight="1">
      <c r="A211" s="4" t="s">
        <v>1</v>
      </c>
      <c r="B211" s="3"/>
      <c r="C211" s="5" t="s">
        <v>2</v>
      </c>
      <c r="D211" s="2"/>
      <c r="E211" s="2"/>
      <c r="F211" s="2"/>
      <c r="G211" s="2"/>
      <c r="H211" s="2"/>
      <c r="I211" s="2"/>
      <c r="J211" s="2"/>
      <c r="K211" s="3"/>
    </row>
    <row r="212" ht="15.75" customHeight="1">
      <c r="A212" s="4" t="s">
        <v>5</v>
      </c>
      <c r="B212" s="3"/>
      <c r="C212" s="5" t="s">
        <v>6</v>
      </c>
      <c r="D212" s="2"/>
      <c r="E212" s="2"/>
      <c r="F212" s="2"/>
      <c r="G212" s="2"/>
      <c r="H212" s="2"/>
      <c r="I212" s="2"/>
      <c r="J212" s="2"/>
      <c r="K212" s="3"/>
    </row>
    <row r="213" ht="15.75" customHeight="1">
      <c r="A213" s="4" t="s">
        <v>7</v>
      </c>
      <c r="B213" s="3"/>
      <c r="C213" s="5" t="s">
        <v>37</v>
      </c>
      <c r="D213" s="2"/>
      <c r="E213" s="2"/>
      <c r="F213" s="2"/>
      <c r="G213" s="2"/>
      <c r="H213" s="2"/>
      <c r="I213" s="2"/>
      <c r="J213" s="2"/>
      <c r="K213" s="3"/>
    </row>
    <row r="214" ht="15.75" customHeight="1">
      <c r="A214" s="4" t="s">
        <v>11</v>
      </c>
      <c r="B214" s="3"/>
      <c r="C214" s="5">
        <v>7289584.0</v>
      </c>
      <c r="D214" s="2"/>
      <c r="E214" s="2"/>
      <c r="F214" s="2"/>
      <c r="G214" s="2"/>
      <c r="H214" s="2"/>
      <c r="I214" s="2"/>
      <c r="J214" s="2"/>
      <c r="K214" s="3"/>
    </row>
    <row r="215" ht="15.75" customHeight="1">
      <c r="A215" s="4" t="s">
        <v>167</v>
      </c>
      <c r="B215" s="2"/>
      <c r="C215" s="2"/>
      <c r="D215" s="2"/>
      <c r="E215" s="3"/>
      <c r="F215" s="10" t="s">
        <v>13</v>
      </c>
      <c r="G215" s="3"/>
      <c r="H215" s="11" t="s">
        <v>203</v>
      </c>
      <c r="I215" s="2"/>
      <c r="J215" s="2"/>
      <c r="K215" s="3"/>
    </row>
    <row r="216" ht="15.75" customHeight="1">
      <c r="A216" s="4" t="s">
        <v>15</v>
      </c>
      <c r="B216" s="3"/>
      <c r="C216" s="12" t="s">
        <v>204</v>
      </c>
      <c r="D216" s="2"/>
      <c r="E216" s="3"/>
      <c r="F216" s="10" t="s">
        <v>17</v>
      </c>
      <c r="G216" s="3"/>
      <c r="H216" s="12" t="s">
        <v>205</v>
      </c>
      <c r="I216" s="2"/>
      <c r="J216" s="2"/>
      <c r="K216" s="3"/>
    </row>
    <row r="217" ht="15.75" customHeight="1">
      <c r="A217" s="13" t="s">
        <v>18</v>
      </c>
      <c r="B217" s="14"/>
      <c r="C217" s="12" t="s">
        <v>206</v>
      </c>
      <c r="D217" s="2"/>
      <c r="E217" s="3"/>
      <c r="F217" s="10" t="s">
        <v>20</v>
      </c>
      <c r="G217" s="3"/>
      <c r="H217" s="12" t="s">
        <v>164</v>
      </c>
      <c r="I217" s="2"/>
      <c r="J217" s="2"/>
      <c r="K217" s="3"/>
    </row>
    <row r="218" ht="15.75" customHeight="1">
      <c r="A218" s="4" t="s">
        <v>22</v>
      </c>
      <c r="B218" s="3"/>
      <c r="C218" s="12">
        <v>246.0</v>
      </c>
      <c r="D218" s="2"/>
      <c r="E218" s="3"/>
      <c r="F218" s="10" t="s">
        <v>23</v>
      </c>
      <c r="G218" s="3"/>
      <c r="H218" s="12" t="s">
        <v>164</v>
      </c>
      <c r="I218" s="2"/>
      <c r="J218" s="2"/>
      <c r="K218" s="3"/>
    </row>
    <row r="219" ht="15.75" customHeight="1">
      <c r="A219" s="76" t="s">
        <v>120</v>
      </c>
      <c r="B219" s="25">
        <v>26.78</v>
      </c>
      <c r="C219" s="96">
        <v>30.58</v>
      </c>
      <c r="D219" s="96">
        <v>32.68</v>
      </c>
      <c r="E219" s="96">
        <v>34.82</v>
      </c>
      <c r="F219" s="96">
        <v>36.46</v>
      </c>
      <c r="G219" s="96">
        <v>38.58</v>
      </c>
      <c r="H219" s="96"/>
      <c r="I219" s="96"/>
      <c r="J219" s="23"/>
      <c r="K219" s="23"/>
    </row>
    <row r="220" ht="15.75" customHeight="1">
      <c r="A220" s="28" t="s">
        <v>26</v>
      </c>
      <c r="B220" s="97">
        <v>26.7</v>
      </c>
      <c r="C220" s="95">
        <v>30.5</v>
      </c>
      <c r="D220" s="46">
        <v>32.4</v>
      </c>
      <c r="E220" s="46">
        <v>34.8</v>
      </c>
      <c r="F220" s="46">
        <v>36.5</v>
      </c>
      <c r="G220" s="46">
        <v>38.8</v>
      </c>
      <c r="H220" s="46"/>
      <c r="I220" s="46"/>
      <c r="J220" s="23"/>
      <c r="K220" s="23"/>
    </row>
    <row r="221" ht="15.75" customHeight="1">
      <c r="A221" s="28" t="s">
        <v>28</v>
      </c>
      <c r="B221" s="52">
        <f t="shared" ref="B221:G221" si="12">B219-B220</f>
        <v>0.08</v>
      </c>
      <c r="C221" s="52">
        <f t="shared" si="12"/>
        <v>0.08</v>
      </c>
      <c r="D221" s="52">
        <f t="shared" si="12"/>
        <v>0.28</v>
      </c>
      <c r="E221" s="52">
        <f t="shared" si="12"/>
        <v>0.02</v>
      </c>
      <c r="F221" s="52">
        <f t="shared" si="12"/>
        <v>-0.04</v>
      </c>
      <c r="G221" s="52">
        <f t="shared" si="12"/>
        <v>-0.22</v>
      </c>
      <c r="H221" s="52"/>
      <c r="I221" s="52"/>
      <c r="J221" s="23"/>
      <c r="K221" s="23"/>
    </row>
    <row r="222" ht="15.75" customHeight="1">
      <c r="A222" s="28" t="s">
        <v>29</v>
      </c>
      <c r="B222" s="102">
        <f>(B221+C221+D221+E221+F221+D223)/6</f>
        <v>0.07</v>
      </c>
      <c r="C222" s="83"/>
      <c r="D222" s="50"/>
      <c r="E222" s="50"/>
      <c r="F222" s="50"/>
      <c r="G222" s="50"/>
      <c r="H222" s="23"/>
      <c r="I222" s="23"/>
      <c r="J222" s="23"/>
      <c r="K222" s="23"/>
    </row>
    <row r="223" ht="15.75" customHeight="1">
      <c r="A223" s="28" t="s">
        <v>30</v>
      </c>
      <c r="B223" s="99">
        <f>STDEV(B221:G221)
</f>
        <v>0.1642761902</v>
      </c>
      <c r="C223" s="83"/>
      <c r="D223" s="50"/>
      <c r="E223" s="50"/>
      <c r="F223" s="50"/>
      <c r="G223" s="50"/>
      <c r="H223" s="23"/>
      <c r="I223" s="23"/>
      <c r="J223" s="23"/>
      <c r="K223" s="23"/>
    </row>
    <row r="224" ht="15.75" customHeight="1">
      <c r="A224" s="57" t="s">
        <v>31</v>
      </c>
      <c r="B224" s="33" t="s">
        <v>10</v>
      </c>
      <c r="C224" s="34" t="s">
        <v>32</v>
      </c>
      <c r="D224" s="35">
        <f>B223/SQRT(6)</f>
        <v>0.06706547381</v>
      </c>
      <c r="E224" s="23"/>
      <c r="F224" s="23"/>
      <c r="G224" s="23"/>
      <c r="H224" s="23"/>
      <c r="I224" s="23"/>
      <c r="J224" s="23"/>
      <c r="K224" s="23"/>
    </row>
    <row r="225" ht="15.75" customHeight="1">
      <c r="A225" s="58" t="s">
        <v>33</v>
      </c>
      <c r="B225" s="36">
        <f>SQRT(D224^2 + D225^2 + D226^2)
</f>
        <v>0.5630255569</v>
      </c>
      <c r="C225" s="34" t="s">
        <v>34</v>
      </c>
      <c r="D225" s="34">
        <v>0.25</v>
      </c>
    </row>
    <row r="226" ht="15.75" customHeight="1">
      <c r="A226" s="58" t="s">
        <v>35</v>
      </c>
      <c r="B226" s="36">
        <f>B225*2</f>
        <v>1.126051114</v>
      </c>
      <c r="C226" s="34" t="s">
        <v>36</v>
      </c>
      <c r="D226" s="34">
        <v>0.5</v>
      </c>
    </row>
    <row r="227" ht="15.75" customHeight="1">
      <c r="A227" s="40" t="s">
        <v>31</v>
      </c>
      <c r="B227" s="40" t="s">
        <v>170</v>
      </c>
    </row>
    <row r="228" ht="15.75" customHeight="1"/>
    <row r="229" ht="15.75" customHeight="1">
      <c r="A229" s="1" t="s">
        <v>2</v>
      </c>
      <c r="B229" s="2"/>
      <c r="C229" s="2"/>
      <c r="D229" s="2"/>
      <c r="E229" s="2"/>
      <c r="F229" s="2"/>
      <c r="G229" s="2"/>
      <c r="H229" s="2"/>
      <c r="I229" s="2"/>
      <c r="J229" s="2"/>
      <c r="K229" s="3"/>
    </row>
    <row r="230" ht="15.75" customHeight="1">
      <c r="A230" s="4" t="s">
        <v>1</v>
      </c>
      <c r="B230" s="3"/>
      <c r="C230" s="5" t="s">
        <v>2</v>
      </c>
      <c r="D230" s="2"/>
      <c r="E230" s="2"/>
      <c r="F230" s="2"/>
      <c r="G230" s="2"/>
      <c r="H230" s="2"/>
      <c r="I230" s="2"/>
      <c r="J230" s="2"/>
      <c r="K230" s="3"/>
    </row>
    <row r="231" ht="15.75" customHeight="1">
      <c r="A231" s="4" t="s">
        <v>5</v>
      </c>
      <c r="B231" s="3"/>
      <c r="C231" s="5" t="s">
        <v>6</v>
      </c>
      <c r="D231" s="2"/>
      <c r="E231" s="2"/>
      <c r="F231" s="2"/>
      <c r="G231" s="2"/>
      <c r="H231" s="2"/>
      <c r="I231" s="2"/>
      <c r="J231" s="2"/>
      <c r="K231" s="3"/>
    </row>
    <row r="232" ht="15.75" customHeight="1">
      <c r="A232" s="4" t="s">
        <v>7</v>
      </c>
      <c r="B232" s="3"/>
      <c r="C232" s="5" t="s">
        <v>37</v>
      </c>
      <c r="D232" s="2"/>
      <c r="E232" s="2"/>
      <c r="F232" s="2"/>
      <c r="G232" s="2"/>
      <c r="H232" s="2"/>
      <c r="I232" s="2"/>
      <c r="J232" s="2"/>
      <c r="K232" s="3"/>
    </row>
    <row r="233" ht="15.75" customHeight="1">
      <c r="A233" s="4" t="s">
        <v>11</v>
      </c>
      <c r="B233" s="3"/>
      <c r="C233" s="5">
        <v>7289584.0</v>
      </c>
      <c r="D233" s="2"/>
      <c r="E233" s="2"/>
      <c r="F233" s="2"/>
      <c r="G233" s="2"/>
      <c r="H233" s="2"/>
      <c r="I233" s="2"/>
      <c r="J233" s="2"/>
      <c r="K233" s="3"/>
    </row>
    <row r="234" ht="15.75" customHeight="1">
      <c r="A234" s="4" t="s">
        <v>167</v>
      </c>
      <c r="B234" s="2"/>
      <c r="C234" s="2"/>
      <c r="D234" s="2"/>
      <c r="E234" s="3"/>
      <c r="F234" s="10" t="s">
        <v>13</v>
      </c>
      <c r="G234" s="3"/>
      <c r="H234" s="103" t="s">
        <v>207</v>
      </c>
      <c r="I234" s="2"/>
      <c r="J234" s="2"/>
      <c r="K234" s="3"/>
    </row>
    <row r="235" ht="15.75" customHeight="1">
      <c r="A235" s="4" t="s">
        <v>15</v>
      </c>
      <c r="B235" s="3"/>
      <c r="C235" s="41" t="s">
        <v>50</v>
      </c>
      <c r="D235" s="2"/>
      <c r="E235" s="3"/>
      <c r="F235" s="10" t="s">
        <v>17</v>
      </c>
      <c r="G235" s="3"/>
      <c r="H235" s="41" t="s">
        <v>208</v>
      </c>
      <c r="I235" s="2"/>
      <c r="J235" s="2"/>
      <c r="K235" s="3"/>
    </row>
    <row r="236" ht="15.75" customHeight="1">
      <c r="A236" s="13" t="s">
        <v>18</v>
      </c>
      <c r="B236" s="14"/>
      <c r="C236" s="41" t="s">
        <v>209</v>
      </c>
      <c r="D236" s="2"/>
      <c r="E236" s="3"/>
      <c r="F236" s="10" t="s">
        <v>20</v>
      </c>
      <c r="G236" s="3"/>
      <c r="H236" s="41" t="s">
        <v>210</v>
      </c>
      <c r="I236" s="2"/>
      <c r="J236" s="2"/>
      <c r="K236" s="3"/>
    </row>
    <row r="237" ht="15.75" customHeight="1">
      <c r="A237" s="4" t="s">
        <v>22</v>
      </c>
      <c r="B237" s="3"/>
      <c r="C237" s="41">
        <v>133.0</v>
      </c>
      <c r="D237" s="2"/>
      <c r="E237" s="3"/>
      <c r="F237" s="10" t="s">
        <v>23</v>
      </c>
      <c r="G237" s="3"/>
      <c r="H237" s="41" t="s">
        <v>210</v>
      </c>
      <c r="I237" s="2"/>
      <c r="J237" s="2"/>
      <c r="K237" s="3"/>
    </row>
    <row r="238" ht="15.75" customHeight="1">
      <c r="A238" s="76" t="s">
        <v>120</v>
      </c>
      <c r="B238" s="25">
        <v>26.78</v>
      </c>
      <c r="C238" s="96">
        <v>30.58</v>
      </c>
      <c r="D238" s="96">
        <v>32.68</v>
      </c>
      <c r="E238" s="96">
        <v>34.82</v>
      </c>
      <c r="F238" s="96">
        <v>36.46</v>
      </c>
      <c r="G238" s="96">
        <v>38.58</v>
      </c>
      <c r="H238" s="96"/>
      <c r="I238" s="96"/>
      <c r="J238" s="23"/>
      <c r="K238" s="23"/>
    </row>
    <row r="239" ht="15.75" customHeight="1">
      <c r="A239" s="28" t="s">
        <v>26</v>
      </c>
      <c r="B239" s="104">
        <v>26.6</v>
      </c>
      <c r="C239" s="105">
        <v>30.0</v>
      </c>
      <c r="D239" s="106">
        <v>32.1</v>
      </c>
      <c r="E239" s="106">
        <v>34.3</v>
      </c>
      <c r="F239" s="106">
        <v>35.9</v>
      </c>
      <c r="G239" s="107">
        <v>38.0</v>
      </c>
      <c r="H239" s="46"/>
      <c r="I239" s="46"/>
      <c r="J239" s="40"/>
      <c r="K239" s="23"/>
    </row>
    <row r="240" ht="15.75" customHeight="1">
      <c r="A240" s="28" t="s">
        <v>28</v>
      </c>
      <c r="B240" s="52">
        <f t="shared" ref="B240:G240" si="13">B238-B239</f>
        <v>0.18</v>
      </c>
      <c r="C240" s="52">
        <f t="shared" si="13"/>
        <v>0.58</v>
      </c>
      <c r="D240" s="52">
        <f t="shared" si="13"/>
        <v>0.58</v>
      </c>
      <c r="E240" s="52">
        <f t="shared" si="13"/>
        <v>0.52</v>
      </c>
      <c r="F240" s="52">
        <f t="shared" si="13"/>
        <v>0.56</v>
      </c>
      <c r="G240" s="52">
        <f t="shared" si="13"/>
        <v>0.58</v>
      </c>
      <c r="H240" s="52"/>
      <c r="I240" s="52"/>
      <c r="J240" s="23"/>
      <c r="K240" s="23"/>
    </row>
    <row r="241" ht="15.75" customHeight="1">
      <c r="A241" s="28" t="s">
        <v>29</v>
      </c>
      <c r="B241" s="102">
        <f>(B240+C240+D240+E240+F240+D242)/6</f>
        <v>0.4033333333</v>
      </c>
      <c r="C241" s="83"/>
      <c r="D241" s="50"/>
      <c r="E241" s="50"/>
      <c r="F241" s="50"/>
      <c r="G241" s="50"/>
      <c r="H241" s="23"/>
      <c r="I241" s="23"/>
      <c r="J241" s="23"/>
      <c r="K241" s="23"/>
    </row>
    <row r="242" ht="15.75" customHeight="1">
      <c r="A242" s="28" t="s">
        <v>30</v>
      </c>
      <c r="B242" s="99">
        <f>STDEV(B240:G240)
</f>
        <v>0.158492902</v>
      </c>
      <c r="C242" s="83"/>
      <c r="D242" s="50"/>
      <c r="E242" s="50"/>
      <c r="F242" s="50"/>
      <c r="G242" s="50"/>
      <c r="H242" s="23"/>
      <c r="I242" s="23"/>
      <c r="J242" s="23"/>
      <c r="K242" s="23"/>
    </row>
    <row r="243" ht="15.75" customHeight="1">
      <c r="A243" s="57" t="s">
        <v>31</v>
      </c>
      <c r="B243" s="33" t="s">
        <v>10</v>
      </c>
      <c r="C243" s="34" t="s">
        <v>32</v>
      </c>
      <c r="D243" s="35">
        <f>B242/SQRT(6)</f>
        <v>0.06470445631</v>
      </c>
      <c r="E243" s="23"/>
      <c r="F243" s="23"/>
      <c r="G243" s="23"/>
      <c r="H243" s="23"/>
      <c r="I243" s="23"/>
      <c r="J243" s="23"/>
      <c r="K243" s="23"/>
    </row>
    <row r="244" ht="15.75" customHeight="1">
      <c r="A244" s="58" t="s">
        <v>33</v>
      </c>
      <c r="B244" s="36">
        <f>SQRT(D243^2 + D244^2 + D245^2)
</f>
        <v>0.5627492041</v>
      </c>
      <c r="C244" s="34" t="s">
        <v>34</v>
      </c>
      <c r="D244" s="34">
        <v>0.25</v>
      </c>
    </row>
    <row r="245" ht="15.75" customHeight="1">
      <c r="A245" s="58" t="s">
        <v>35</v>
      </c>
      <c r="B245" s="36">
        <f>B244*2</f>
        <v>1.125498408</v>
      </c>
      <c r="C245" s="34" t="s">
        <v>36</v>
      </c>
      <c r="D245" s="34">
        <v>0.5</v>
      </c>
    </row>
    <row r="246" ht="15.75" customHeight="1">
      <c r="A246" s="40" t="s">
        <v>31</v>
      </c>
      <c r="B246" s="40" t="s">
        <v>170</v>
      </c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</sheetData>
  <mergeCells count="312">
    <mergeCell ref="A1:K1"/>
    <mergeCell ref="A2:B2"/>
    <mergeCell ref="C2:K2"/>
    <mergeCell ref="A3:B3"/>
    <mergeCell ref="C3:K3"/>
    <mergeCell ref="A4:B4"/>
    <mergeCell ref="C4:K4"/>
    <mergeCell ref="F7:G7"/>
    <mergeCell ref="H7:K7"/>
    <mergeCell ref="A5:B5"/>
    <mergeCell ref="C5:K5"/>
    <mergeCell ref="A6:E6"/>
    <mergeCell ref="F6:G6"/>
    <mergeCell ref="H6:K6"/>
    <mergeCell ref="A7:B7"/>
    <mergeCell ref="C7:E7"/>
    <mergeCell ref="A8:B8"/>
    <mergeCell ref="C8:E8"/>
    <mergeCell ref="F8:G8"/>
    <mergeCell ref="H8:K8"/>
    <mergeCell ref="A9:B9"/>
    <mergeCell ref="C9:E9"/>
    <mergeCell ref="F9:G9"/>
    <mergeCell ref="A23:B23"/>
    <mergeCell ref="A24:B24"/>
    <mergeCell ref="A26:B26"/>
    <mergeCell ref="A27:B27"/>
    <mergeCell ref="A28:B28"/>
    <mergeCell ref="H9:K9"/>
    <mergeCell ref="A20:K20"/>
    <mergeCell ref="A21:B21"/>
    <mergeCell ref="C21:K21"/>
    <mergeCell ref="A22:B22"/>
    <mergeCell ref="C22:K22"/>
    <mergeCell ref="C23:K23"/>
    <mergeCell ref="C24:K24"/>
    <mergeCell ref="A25:E25"/>
    <mergeCell ref="F25:G25"/>
    <mergeCell ref="H25:K25"/>
    <mergeCell ref="C26:E26"/>
    <mergeCell ref="F26:G26"/>
    <mergeCell ref="H26:K26"/>
    <mergeCell ref="F64:G64"/>
    <mergeCell ref="H64:K64"/>
    <mergeCell ref="A62:B62"/>
    <mergeCell ref="C62:K62"/>
    <mergeCell ref="A63:E63"/>
    <mergeCell ref="F63:G63"/>
    <mergeCell ref="H63:K63"/>
    <mergeCell ref="A64:B64"/>
    <mergeCell ref="C64:E64"/>
    <mergeCell ref="A65:B65"/>
    <mergeCell ref="C65:E65"/>
    <mergeCell ref="F65:G65"/>
    <mergeCell ref="H65:K65"/>
    <mergeCell ref="A66:B66"/>
    <mergeCell ref="C66:E66"/>
    <mergeCell ref="F66:G66"/>
    <mergeCell ref="H66:K66"/>
    <mergeCell ref="A77:K77"/>
    <mergeCell ref="A78:B78"/>
    <mergeCell ref="C78:K78"/>
    <mergeCell ref="A79:B79"/>
    <mergeCell ref="C79:K79"/>
    <mergeCell ref="C80:K80"/>
    <mergeCell ref="A80:B80"/>
    <mergeCell ref="A81:B81"/>
    <mergeCell ref="C81:K81"/>
    <mergeCell ref="A82:E82"/>
    <mergeCell ref="F82:G82"/>
    <mergeCell ref="H82:K82"/>
    <mergeCell ref="A83:B83"/>
    <mergeCell ref="H83:K83"/>
    <mergeCell ref="C83:E83"/>
    <mergeCell ref="F83:G83"/>
    <mergeCell ref="A84:B84"/>
    <mergeCell ref="C84:E84"/>
    <mergeCell ref="F84:G84"/>
    <mergeCell ref="H84:K84"/>
    <mergeCell ref="A85:B85"/>
    <mergeCell ref="H85:K85"/>
    <mergeCell ref="A102:B102"/>
    <mergeCell ref="C102:E102"/>
    <mergeCell ref="F102:G102"/>
    <mergeCell ref="H102:K102"/>
    <mergeCell ref="C103:E103"/>
    <mergeCell ref="F103:G103"/>
    <mergeCell ref="H103:K103"/>
    <mergeCell ref="A103:B103"/>
    <mergeCell ref="A104:B104"/>
    <mergeCell ref="C104:E104"/>
    <mergeCell ref="F104:G104"/>
    <mergeCell ref="H104:K104"/>
    <mergeCell ref="A115:K115"/>
    <mergeCell ref="C116:K116"/>
    <mergeCell ref="A116:B116"/>
    <mergeCell ref="A117:B117"/>
    <mergeCell ref="C117:K117"/>
    <mergeCell ref="A118:B118"/>
    <mergeCell ref="C118:K118"/>
    <mergeCell ref="A119:B119"/>
    <mergeCell ref="C119:K119"/>
    <mergeCell ref="A120:E120"/>
    <mergeCell ref="F120:G120"/>
    <mergeCell ref="H120:K120"/>
    <mergeCell ref="A121:B121"/>
    <mergeCell ref="C121:E121"/>
    <mergeCell ref="F121:G121"/>
    <mergeCell ref="H121:K121"/>
    <mergeCell ref="A122:B122"/>
    <mergeCell ref="C122:E122"/>
    <mergeCell ref="F122:G122"/>
    <mergeCell ref="H122:K122"/>
    <mergeCell ref="A123:B123"/>
    <mergeCell ref="C123:E123"/>
    <mergeCell ref="F123:G123"/>
    <mergeCell ref="H123:K123"/>
    <mergeCell ref="A134:K134"/>
    <mergeCell ref="A135:B135"/>
    <mergeCell ref="C135:K135"/>
    <mergeCell ref="A136:B136"/>
    <mergeCell ref="C136:K136"/>
    <mergeCell ref="C137:K137"/>
    <mergeCell ref="C199:E199"/>
    <mergeCell ref="F199:G199"/>
    <mergeCell ref="A210:K210"/>
    <mergeCell ref="A211:B211"/>
    <mergeCell ref="C211:K211"/>
    <mergeCell ref="A212:B212"/>
    <mergeCell ref="C212:K212"/>
    <mergeCell ref="A213:B213"/>
    <mergeCell ref="C213:K213"/>
    <mergeCell ref="A214:B214"/>
    <mergeCell ref="C214:K214"/>
    <mergeCell ref="A215:E215"/>
    <mergeCell ref="F215:G215"/>
    <mergeCell ref="H215:K215"/>
    <mergeCell ref="A216:B216"/>
    <mergeCell ref="C216:E216"/>
    <mergeCell ref="F216:G216"/>
    <mergeCell ref="H216:K216"/>
    <mergeCell ref="C217:E217"/>
    <mergeCell ref="F217:G217"/>
    <mergeCell ref="H217:K217"/>
    <mergeCell ref="A217:B217"/>
    <mergeCell ref="A218:B218"/>
    <mergeCell ref="C218:E218"/>
    <mergeCell ref="F218:G218"/>
    <mergeCell ref="H218:K218"/>
    <mergeCell ref="A229:K229"/>
    <mergeCell ref="C230:K230"/>
    <mergeCell ref="A230:B230"/>
    <mergeCell ref="A231:B231"/>
    <mergeCell ref="C231:K231"/>
    <mergeCell ref="A232:B232"/>
    <mergeCell ref="C232:K232"/>
    <mergeCell ref="A233:B233"/>
    <mergeCell ref="C233:K233"/>
    <mergeCell ref="A234:E234"/>
    <mergeCell ref="F234:G234"/>
    <mergeCell ref="H234:K234"/>
    <mergeCell ref="A235:B235"/>
    <mergeCell ref="C235:E235"/>
    <mergeCell ref="F235:G235"/>
    <mergeCell ref="H235:K235"/>
    <mergeCell ref="C27:E27"/>
    <mergeCell ref="F27:G27"/>
    <mergeCell ref="H27:K27"/>
    <mergeCell ref="C28:E28"/>
    <mergeCell ref="F28:G28"/>
    <mergeCell ref="H28:K28"/>
    <mergeCell ref="A39:K39"/>
    <mergeCell ref="A40:B40"/>
    <mergeCell ref="C40:K40"/>
    <mergeCell ref="A41:B41"/>
    <mergeCell ref="C41:K41"/>
    <mergeCell ref="A42:B42"/>
    <mergeCell ref="C42:K42"/>
    <mergeCell ref="C43:K43"/>
    <mergeCell ref="A43:B43"/>
    <mergeCell ref="A44:E44"/>
    <mergeCell ref="F44:G44"/>
    <mergeCell ref="H44:K44"/>
    <mergeCell ref="C45:E45"/>
    <mergeCell ref="F45:G45"/>
    <mergeCell ref="H45:K45"/>
    <mergeCell ref="F47:G47"/>
    <mergeCell ref="H47:K47"/>
    <mergeCell ref="A45:B45"/>
    <mergeCell ref="A46:B46"/>
    <mergeCell ref="C46:E46"/>
    <mergeCell ref="F46:G46"/>
    <mergeCell ref="H46:K46"/>
    <mergeCell ref="A47:B47"/>
    <mergeCell ref="C47:E47"/>
    <mergeCell ref="A58:K58"/>
    <mergeCell ref="A59:B59"/>
    <mergeCell ref="C59:K59"/>
    <mergeCell ref="A60:B60"/>
    <mergeCell ref="C60:K60"/>
    <mergeCell ref="A61:B61"/>
    <mergeCell ref="C61:K61"/>
    <mergeCell ref="A236:B236"/>
    <mergeCell ref="C236:E236"/>
    <mergeCell ref="F236:G236"/>
    <mergeCell ref="H236:K236"/>
    <mergeCell ref="A237:B237"/>
    <mergeCell ref="C237:E237"/>
    <mergeCell ref="F237:G237"/>
    <mergeCell ref="H237:K237"/>
    <mergeCell ref="C85:E85"/>
    <mergeCell ref="F85:G85"/>
    <mergeCell ref="A96:K96"/>
    <mergeCell ref="A97:B97"/>
    <mergeCell ref="C97:K97"/>
    <mergeCell ref="A98:B98"/>
    <mergeCell ref="C98:K98"/>
    <mergeCell ref="A99:B99"/>
    <mergeCell ref="C99:K99"/>
    <mergeCell ref="A100:B100"/>
    <mergeCell ref="C100:K100"/>
    <mergeCell ref="A101:E101"/>
    <mergeCell ref="F101:G101"/>
    <mergeCell ref="H101:K101"/>
    <mergeCell ref="A137:B137"/>
    <mergeCell ref="A138:B138"/>
    <mergeCell ref="C138:K138"/>
    <mergeCell ref="A139:E139"/>
    <mergeCell ref="F139:G139"/>
    <mergeCell ref="H139:K139"/>
    <mergeCell ref="A140:B140"/>
    <mergeCell ref="H140:K140"/>
    <mergeCell ref="C140:E140"/>
    <mergeCell ref="F140:G140"/>
    <mergeCell ref="A141:B141"/>
    <mergeCell ref="C141:E141"/>
    <mergeCell ref="F141:G141"/>
    <mergeCell ref="H141:K141"/>
    <mergeCell ref="A142:B142"/>
    <mergeCell ref="H142:K142"/>
    <mergeCell ref="C142:E142"/>
    <mergeCell ref="F142:G142"/>
    <mergeCell ref="A153:K153"/>
    <mergeCell ref="A154:B154"/>
    <mergeCell ref="C154:K154"/>
    <mergeCell ref="A155:B155"/>
    <mergeCell ref="C155:K155"/>
    <mergeCell ref="A156:B156"/>
    <mergeCell ref="C156:K156"/>
    <mergeCell ref="A157:B157"/>
    <mergeCell ref="C157:K157"/>
    <mergeCell ref="A158:E158"/>
    <mergeCell ref="F158:G158"/>
    <mergeCell ref="H158:K158"/>
    <mergeCell ref="A159:B159"/>
    <mergeCell ref="C159:E159"/>
    <mergeCell ref="F159:G159"/>
    <mergeCell ref="H159:K159"/>
    <mergeCell ref="C160:E160"/>
    <mergeCell ref="F160:G160"/>
    <mergeCell ref="H160:K160"/>
    <mergeCell ref="A160:B160"/>
    <mergeCell ref="A161:B161"/>
    <mergeCell ref="C161:E161"/>
    <mergeCell ref="F161:G161"/>
    <mergeCell ref="H161:K161"/>
    <mergeCell ref="A172:K172"/>
    <mergeCell ref="C173:K173"/>
    <mergeCell ref="A173:B173"/>
    <mergeCell ref="A174:B174"/>
    <mergeCell ref="C174:K174"/>
    <mergeCell ref="A175:B175"/>
    <mergeCell ref="C175:K175"/>
    <mergeCell ref="A176:B176"/>
    <mergeCell ref="C176:K176"/>
    <mergeCell ref="A177:E177"/>
    <mergeCell ref="F177:G177"/>
    <mergeCell ref="H177:K177"/>
    <mergeCell ref="A178:B178"/>
    <mergeCell ref="C178:E178"/>
    <mergeCell ref="F178:G178"/>
    <mergeCell ref="H178:K178"/>
    <mergeCell ref="A179:B179"/>
    <mergeCell ref="C179:E179"/>
    <mergeCell ref="F179:G179"/>
    <mergeCell ref="H179:K179"/>
    <mergeCell ref="A180:B180"/>
    <mergeCell ref="C180:E180"/>
    <mergeCell ref="F180:G180"/>
    <mergeCell ref="H180:K180"/>
    <mergeCell ref="A191:K191"/>
    <mergeCell ref="A192:B192"/>
    <mergeCell ref="C192:K192"/>
    <mergeCell ref="A193:B193"/>
    <mergeCell ref="C193:K193"/>
    <mergeCell ref="C194:K194"/>
    <mergeCell ref="A194:B194"/>
    <mergeCell ref="A195:B195"/>
    <mergeCell ref="C195:K195"/>
    <mergeCell ref="A196:E196"/>
    <mergeCell ref="F196:G196"/>
    <mergeCell ref="H196:K196"/>
    <mergeCell ref="A197:B197"/>
    <mergeCell ref="H197:K197"/>
    <mergeCell ref="C197:E197"/>
    <mergeCell ref="F197:G197"/>
    <mergeCell ref="A198:B198"/>
    <mergeCell ref="C198:E198"/>
    <mergeCell ref="F198:G198"/>
    <mergeCell ref="H198:K198"/>
    <mergeCell ref="A199:B199"/>
    <mergeCell ref="H199:K199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110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5.75" customHeight="1">
      <c r="A2" s="4" t="s">
        <v>1</v>
      </c>
      <c r="B2" s="3"/>
      <c r="C2" s="74" t="s">
        <v>2</v>
      </c>
      <c r="D2" s="2"/>
      <c r="E2" s="2"/>
      <c r="F2" s="2"/>
      <c r="G2" s="2"/>
      <c r="H2" s="2"/>
      <c r="I2" s="2"/>
      <c r="J2" s="2"/>
      <c r="K2" s="3"/>
    </row>
    <row r="3" ht="15.75" customHeight="1">
      <c r="A3" s="4" t="s">
        <v>5</v>
      </c>
      <c r="B3" s="3"/>
      <c r="C3" s="75" t="s">
        <v>6</v>
      </c>
      <c r="D3" s="2"/>
      <c r="E3" s="2"/>
      <c r="F3" s="2"/>
      <c r="G3" s="2"/>
      <c r="H3" s="2"/>
      <c r="I3" s="2"/>
      <c r="J3" s="2"/>
      <c r="K3" s="3"/>
    </row>
    <row r="4" ht="15.75" customHeight="1">
      <c r="A4" s="4" t="s">
        <v>7</v>
      </c>
      <c r="B4" s="3"/>
      <c r="C4" s="74" t="s">
        <v>114</v>
      </c>
      <c r="D4" s="2"/>
      <c r="E4" s="2"/>
      <c r="F4" s="2"/>
      <c r="G4" s="2"/>
      <c r="H4" s="2"/>
      <c r="I4" s="2"/>
      <c r="J4" s="2"/>
      <c r="K4" s="3"/>
    </row>
    <row r="5" ht="15.75" customHeight="1">
      <c r="A5" s="4" t="s">
        <v>11</v>
      </c>
      <c r="B5" s="3"/>
      <c r="C5" s="74">
        <v>7449918.0</v>
      </c>
      <c r="D5" s="2"/>
      <c r="E5" s="2"/>
      <c r="F5" s="2"/>
      <c r="G5" s="2"/>
      <c r="H5" s="2"/>
      <c r="I5" s="2"/>
      <c r="J5" s="2"/>
      <c r="K5" s="3"/>
    </row>
    <row r="6" ht="15.75" customHeight="1">
      <c r="A6" s="4" t="s">
        <v>12</v>
      </c>
      <c r="B6" s="2"/>
      <c r="C6" s="2"/>
      <c r="D6" s="2"/>
      <c r="E6" s="3"/>
      <c r="F6" s="108" t="s">
        <v>13</v>
      </c>
      <c r="H6" s="11" t="s">
        <v>211</v>
      </c>
      <c r="I6" s="2"/>
      <c r="J6" s="2"/>
      <c r="K6" s="3"/>
    </row>
    <row r="7" ht="15.75" customHeight="1">
      <c r="A7" s="4" t="s">
        <v>15</v>
      </c>
      <c r="B7" s="3"/>
      <c r="C7" s="12" t="s">
        <v>212</v>
      </c>
      <c r="D7" s="2"/>
      <c r="E7" s="3"/>
      <c r="F7" s="10" t="s">
        <v>17</v>
      </c>
      <c r="G7" s="3"/>
      <c r="H7" s="12">
        <v>41596.0</v>
      </c>
      <c r="I7" s="2"/>
      <c r="J7" s="2"/>
      <c r="K7" s="3"/>
    </row>
    <row r="8" ht="15.75" customHeight="1">
      <c r="A8" s="13" t="s">
        <v>18</v>
      </c>
      <c r="B8" s="14"/>
      <c r="C8" s="15" t="s">
        <v>213</v>
      </c>
      <c r="D8" s="16"/>
      <c r="E8" s="17"/>
      <c r="F8" s="10" t="s">
        <v>20</v>
      </c>
      <c r="G8" s="3"/>
      <c r="H8" s="12" t="s">
        <v>119</v>
      </c>
      <c r="I8" s="2"/>
      <c r="J8" s="2"/>
      <c r="K8" s="3"/>
    </row>
    <row r="9" ht="15.75" customHeight="1">
      <c r="A9" s="13" t="s">
        <v>22</v>
      </c>
      <c r="B9" s="14"/>
      <c r="C9" s="12">
        <v>62.0</v>
      </c>
      <c r="D9" s="2"/>
      <c r="E9" s="3"/>
      <c r="F9" s="10" t="s">
        <v>23</v>
      </c>
      <c r="G9" s="3"/>
      <c r="H9" s="12" t="s">
        <v>119</v>
      </c>
      <c r="I9" s="2"/>
      <c r="J9" s="2"/>
      <c r="K9" s="3"/>
    </row>
    <row r="10" ht="15.75" customHeight="1">
      <c r="A10" s="19" t="s">
        <v>214</v>
      </c>
      <c r="B10" s="109" t="s">
        <v>215</v>
      </c>
      <c r="C10" s="79" t="s">
        <v>216</v>
      </c>
      <c r="D10" s="79" t="s">
        <v>217</v>
      </c>
      <c r="E10" s="110"/>
      <c r="F10" s="110"/>
      <c r="G10" s="23"/>
      <c r="H10" s="23"/>
      <c r="I10" s="23"/>
      <c r="J10" s="23"/>
      <c r="K10" s="23"/>
    </row>
    <row r="11" ht="15.75" customHeight="1">
      <c r="A11" s="28" t="s">
        <v>26</v>
      </c>
      <c r="B11" s="111">
        <v>5.0</v>
      </c>
      <c r="C11" s="79">
        <v>25.2</v>
      </c>
      <c r="D11" s="79">
        <v>50.1</v>
      </c>
      <c r="E11" s="110"/>
      <c r="F11" s="110"/>
      <c r="G11" s="23"/>
      <c r="H11" s="23"/>
      <c r="I11" s="23"/>
      <c r="J11" s="23"/>
      <c r="K11" s="23"/>
    </row>
    <row r="12" ht="15.75" customHeight="1">
      <c r="A12" s="28" t="s">
        <v>27</v>
      </c>
      <c r="B12" s="79">
        <v>5.1</v>
      </c>
      <c r="C12" s="79">
        <v>24.7</v>
      </c>
      <c r="D12" s="111">
        <v>50.0</v>
      </c>
      <c r="E12" s="110"/>
      <c r="F12" s="110"/>
      <c r="G12" s="23"/>
      <c r="H12" s="23"/>
      <c r="I12" s="23"/>
      <c r="J12" s="23"/>
      <c r="K12" s="23"/>
    </row>
    <row r="13" ht="15.75" customHeight="1">
      <c r="A13" s="28" t="s">
        <v>218</v>
      </c>
      <c r="B13" s="79">
        <v>4.9</v>
      </c>
      <c r="C13" s="79">
        <v>25.3</v>
      </c>
      <c r="D13" s="79">
        <v>49.8</v>
      </c>
      <c r="E13" s="37"/>
      <c r="F13" s="37"/>
      <c r="G13" s="23"/>
      <c r="H13" s="23"/>
      <c r="I13" s="23"/>
      <c r="J13" s="23"/>
      <c r="K13" s="23"/>
    </row>
    <row r="14" ht="15.75" customHeight="1">
      <c r="A14" s="66" t="s">
        <v>219</v>
      </c>
      <c r="B14" s="79">
        <v>4.9</v>
      </c>
      <c r="C14" s="79">
        <v>24.8</v>
      </c>
      <c r="D14" s="111">
        <v>50.0</v>
      </c>
      <c r="E14" s="37"/>
      <c r="F14" s="37"/>
      <c r="G14" s="23"/>
      <c r="H14" s="23"/>
      <c r="I14" s="23"/>
      <c r="J14" s="23"/>
      <c r="K14" s="23"/>
    </row>
    <row r="15" ht="15.75" customHeight="1">
      <c r="A15" s="66" t="s">
        <v>220</v>
      </c>
      <c r="B15" s="79">
        <v>5.1</v>
      </c>
      <c r="C15" s="79">
        <v>25.3</v>
      </c>
      <c r="D15" s="79">
        <v>49.9</v>
      </c>
      <c r="E15" s="37"/>
      <c r="F15" s="37"/>
      <c r="G15" s="23"/>
      <c r="H15" s="23"/>
      <c r="I15" s="23"/>
      <c r="J15" s="23"/>
      <c r="K15" s="23"/>
    </row>
    <row r="16" ht="15.75" customHeight="1">
      <c r="A16" s="66" t="s">
        <v>221</v>
      </c>
      <c r="B16" s="79">
        <v>4.8</v>
      </c>
      <c r="C16" s="79">
        <v>24.8</v>
      </c>
      <c r="D16" s="79">
        <v>49.8</v>
      </c>
      <c r="E16" s="37"/>
      <c r="F16" s="37"/>
      <c r="G16" s="23"/>
      <c r="H16" s="23"/>
      <c r="I16" s="23"/>
      <c r="J16" s="23"/>
      <c r="K16" s="23"/>
    </row>
    <row r="17" ht="15.75" customHeight="1">
      <c r="A17" s="28" t="s">
        <v>28</v>
      </c>
      <c r="B17" s="37" t="s">
        <v>222</v>
      </c>
      <c r="C17" s="37" t="s">
        <v>223</v>
      </c>
      <c r="D17" s="37" t="s">
        <v>224</v>
      </c>
      <c r="E17" s="23"/>
      <c r="F17" s="23"/>
      <c r="G17" s="23"/>
      <c r="H17" s="23"/>
      <c r="I17" s="23"/>
      <c r="J17" s="23"/>
      <c r="K17" s="23"/>
    </row>
    <row r="18" ht="15.75" customHeight="1">
      <c r="A18" s="28" t="s">
        <v>29</v>
      </c>
      <c r="B18" s="37" t="s">
        <v>223</v>
      </c>
      <c r="C18" s="23"/>
      <c r="D18" s="23"/>
      <c r="E18" s="23"/>
      <c r="F18" s="23"/>
      <c r="G18" s="23"/>
      <c r="H18" s="23"/>
      <c r="I18" s="23"/>
      <c r="J18" s="23"/>
      <c r="K18" s="23"/>
    </row>
    <row r="19" ht="15.75" customHeight="1">
      <c r="A19" s="28" t="s">
        <v>30</v>
      </c>
      <c r="B19" s="37" t="s">
        <v>225</v>
      </c>
      <c r="C19" s="23"/>
      <c r="D19" s="23"/>
      <c r="E19" s="23"/>
      <c r="F19" s="23"/>
      <c r="G19" s="23"/>
      <c r="H19" s="23"/>
      <c r="I19" s="23"/>
      <c r="J19" s="23"/>
      <c r="K19" s="23"/>
    </row>
    <row r="20" ht="15.75" customHeight="1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</row>
    <row r="21" ht="15.75" customHeight="1"/>
    <row r="22" ht="15.75" customHeight="1"/>
    <row r="23" ht="15.75" customHeight="1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</row>
    <row r="24" ht="15.75" customHeight="1">
      <c r="A24" s="85" t="s">
        <v>110</v>
      </c>
      <c r="B24" s="2"/>
      <c r="C24" s="2"/>
      <c r="D24" s="2"/>
      <c r="E24" s="2"/>
      <c r="F24" s="2"/>
      <c r="G24" s="2"/>
      <c r="H24" s="2"/>
      <c r="I24" s="2"/>
      <c r="J24" s="2"/>
      <c r="K24" s="3"/>
    </row>
    <row r="25" ht="15.75" customHeight="1">
      <c r="A25" s="73" t="s">
        <v>1</v>
      </c>
      <c r="B25" s="3"/>
      <c r="C25" s="74" t="s">
        <v>2</v>
      </c>
      <c r="D25" s="2"/>
      <c r="E25" s="2"/>
      <c r="F25" s="2"/>
      <c r="G25" s="2"/>
      <c r="H25" s="2"/>
      <c r="I25" s="2"/>
      <c r="J25" s="2"/>
      <c r="K25" s="3"/>
    </row>
    <row r="26" ht="15.75" customHeight="1">
      <c r="A26" s="73" t="s">
        <v>5</v>
      </c>
      <c r="B26" s="3"/>
      <c r="C26" s="75" t="s">
        <v>6</v>
      </c>
      <c r="D26" s="2"/>
      <c r="E26" s="2"/>
      <c r="F26" s="2"/>
      <c r="G26" s="2"/>
      <c r="H26" s="2"/>
      <c r="I26" s="2"/>
      <c r="J26" s="2"/>
      <c r="K26" s="3"/>
    </row>
    <row r="27" ht="15.75" customHeight="1">
      <c r="A27" s="73" t="s">
        <v>7</v>
      </c>
      <c r="B27" s="3"/>
      <c r="C27" s="74" t="s">
        <v>114</v>
      </c>
      <c r="D27" s="2"/>
      <c r="E27" s="2"/>
      <c r="F27" s="2"/>
      <c r="G27" s="2"/>
      <c r="H27" s="2"/>
      <c r="I27" s="2"/>
      <c r="J27" s="2"/>
      <c r="K27" s="3"/>
    </row>
    <row r="28" ht="15.75" customHeight="1">
      <c r="A28" s="73" t="s">
        <v>11</v>
      </c>
      <c r="B28" s="3"/>
      <c r="C28" s="74">
        <v>7449918.0</v>
      </c>
      <c r="D28" s="2"/>
      <c r="E28" s="2"/>
      <c r="F28" s="2"/>
      <c r="G28" s="2"/>
      <c r="H28" s="2"/>
      <c r="I28" s="2"/>
      <c r="J28" s="2"/>
      <c r="K28" s="3"/>
    </row>
    <row r="29" ht="15.75" customHeight="1">
      <c r="A29" s="73" t="s">
        <v>12</v>
      </c>
      <c r="B29" s="2"/>
      <c r="C29" s="2"/>
      <c r="D29" s="2"/>
      <c r="E29" s="3"/>
      <c r="F29" s="112" t="s">
        <v>13</v>
      </c>
      <c r="H29" s="87" t="s">
        <v>226</v>
      </c>
      <c r="I29" s="2"/>
      <c r="J29" s="2"/>
      <c r="K29" s="3"/>
    </row>
    <row r="30" ht="15.75" customHeight="1">
      <c r="A30" s="73" t="s">
        <v>15</v>
      </c>
      <c r="B30" s="3"/>
      <c r="C30" s="88" t="s">
        <v>227</v>
      </c>
      <c r="D30" s="2"/>
      <c r="E30" s="3"/>
      <c r="F30" s="86" t="s">
        <v>17</v>
      </c>
      <c r="G30" s="3"/>
      <c r="H30" s="88" t="s">
        <v>228</v>
      </c>
      <c r="I30" s="2"/>
      <c r="J30" s="2"/>
      <c r="K30" s="3"/>
    </row>
    <row r="31" ht="15.75" customHeight="1">
      <c r="A31" s="89" t="s">
        <v>18</v>
      </c>
      <c r="B31" s="14"/>
      <c r="C31" s="113" t="s">
        <v>229</v>
      </c>
      <c r="D31" s="16"/>
      <c r="E31" s="17"/>
      <c r="F31" s="86" t="s">
        <v>20</v>
      </c>
      <c r="G31" s="3"/>
      <c r="H31" s="88" t="s">
        <v>119</v>
      </c>
      <c r="I31" s="2"/>
      <c r="J31" s="2"/>
      <c r="K31" s="3"/>
    </row>
    <row r="32" ht="15.75" customHeight="1">
      <c r="A32" s="89" t="s">
        <v>22</v>
      </c>
      <c r="B32" s="14"/>
      <c r="C32" s="114">
        <v>244.0</v>
      </c>
      <c r="D32" s="2"/>
      <c r="E32" s="3"/>
      <c r="F32" s="86" t="s">
        <v>23</v>
      </c>
      <c r="G32" s="3"/>
      <c r="H32" s="88" t="s">
        <v>119</v>
      </c>
      <c r="I32" s="2"/>
      <c r="J32" s="2"/>
      <c r="K32" s="3"/>
    </row>
    <row r="33" ht="15.75" customHeight="1">
      <c r="A33" s="19" t="s">
        <v>214</v>
      </c>
      <c r="B33" s="109">
        <v>100.0</v>
      </c>
      <c r="C33" s="79">
        <v>500.0</v>
      </c>
      <c r="D33" s="79">
        <v>1000.0</v>
      </c>
      <c r="E33" s="110"/>
      <c r="F33" s="110"/>
      <c r="G33" s="23"/>
      <c r="H33" s="23"/>
      <c r="I33" s="23"/>
      <c r="J33" s="23"/>
      <c r="K33" s="23"/>
    </row>
    <row r="34" ht="15.75" customHeight="1">
      <c r="A34" s="28" t="s">
        <v>26</v>
      </c>
      <c r="B34" s="79">
        <v>100.0</v>
      </c>
      <c r="C34" s="79">
        <v>498.1</v>
      </c>
      <c r="D34" s="79">
        <v>998.7</v>
      </c>
      <c r="E34" s="110"/>
      <c r="F34" s="110"/>
      <c r="G34" s="23"/>
      <c r="H34" s="23"/>
      <c r="I34" s="23"/>
      <c r="J34" s="23"/>
      <c r="K34" s="23"/>
    </row>
    <row r="35" ht="15.75" customHeight="1">
      <c r="A35" s="28" t="s">
        <v>27</v>
      </c>
      <c r="B35" s="79">
        <v>100.2</v>
      </c>
      <c r="C35" s="79">
        <v>499.3</v>
      </c>
      <c r="D35" s="79">
        <v>998.3</v>
      </c>
      <c r="E35" s="110"/>
      <c r="F35" s="110"/>
      <c r="G35" s="23"/>
      <c r="H35" s="23"/>
      <c r="I35" s="23"/>
      <c r="J35" s="23"/>
      <c r="K35" s="23"/>
    </row>
    <row r="36" ht="15.75" customHeight="1">
      <c r="A36" s="28" t="s">
        <v>218</v>
      </c>
      <c r="B36" s="79">
        <v>100.3</v>
      </c>
      <c r="C36" s="79">
        <v>497.7</v>
      </c>
      <c r="D36" s="79">
        <v>999.6</v>
      </c>
      <c r="E36" s="37"/>
      <c r="F36" s="37"/>
      <c r="G36" s="23"/>
      <c r="H36" s="23"/>
      <c r="I36" s="23"/>
      <c r="J36" s="23"/>
      <c r="K36" s="23"/>
    </row>
    <row r="37" ht="15.75" customHeight="1">
      <c r="A37" s="66" t="s">
        <v>219</v>
      </c>
      <c r="B37" s="79">
        <v>99.4</v>
      </c>
      <c r="C37" s="79">
        <v>499.5</v>
      </c>
      <c r="D37" s="79">
        <v>1000.0</v>
      </c>
      <c r="E37" s="37"/>
      <c r="F37" s="37"/>
      <c r="G37" s="23"/>
      <c r="H37" s="23"/>
      <c r="I37" s="23"/>
      <c r="J37" s="23"/>
      <c r="K37" s="23"/>
    </row>
    <row r="38" ht="15.75" customHeight="1">
      <c r="A38" s="66" t="s">
        <v>220</v>
      </c>
      <c r="B38" s="79">
        <v>99.7</v>
      </c>
      <c r="C38" s="79">
        <v>498.9</v>
      </c>
      <c r="D38" s="79">
        <v>999.7</v>
      </c>
      <c r="E38" s="37"/>
      <c r="F38" s="37"/>
      <c r="G38" s="23"/>
      <c r="H38" s="23"/>
      <c r="I38" s="23"/>
      <c r="J38" s="23"/>
      <c r="K38" s="23"/>
    </row>
    <row r="39" ht="15.75" customHeight="1">
      <c r="A39" s="66" t="s">
        <v>221</v>
      </c>
      <c r="B39" s="79">
        <v>99.8</v>
      </c>
      <c r="C39" s="79">
        <v>499.8</v>
      </c>
      <c r="D39" s="79">
        <v>998.9</v>
      </c>
      <c r="E39" s="37"/>
      <c r="F39" s="37"/>
      <c r="G39" s="23"/>
      <c r="H39" s="23"/>
      <c r="I39" s="23"/>
      <c r="J39" s="23"/>
      <c r="K39" s="23"/>
    </row>
    <row r="40" ht="15.75" customHeight="1">
      <c r="A40" s="28"/>
      <c r="B40" s="37"/>
      <c r="C40" s="37"/>
      <c r="D40" s="37"/>
      <c r="E40" s="23"/>
      <c r="F40" s="23"/>
      <c r="G40" s="23"/>
      <c r="H40" s="23"/>
      <c r="I40" s="23"/>
      <c r="J40" s="23"/>
      <c r="K40" s="23"/>
    </row>
    <row r="41" ht="15.75" customHeight="1">
      <c r="A41" s="28"/>
      <c r="B41" s="37"/>
      <c r="C41" s="23"/>
      <c r="D41" s="23"/>
      <c r="E41" s="23"/>
      <c r="F41" s="23"/>
      <c r="G41" s="23"/>
      <c r="H41" s="23"/>
      <c r="I41" s="23"/>
      <c r="J41" s="23"/>
      <c r="K41" s="23"/>
    </row>
    <row r="42" ht="15.75" customHeight="1">
      <c r="A42" s="28"/>
      <c r="B42" s="37"/>
      <c r="C42" s="23"/>
      <c r="D42" s="23"/>
      <c r="E42" s="23"/>
      <c r="F42" s="23"/>
      <c r="G42" s="23"/>
      <c r="H42" s="23"/>
      <c r="I42" s="23"/>
      <c r="J42" s="23"/>
      <c r="K42" s="23"/>
    </row>
    <row r="43" ht="15.75" customHeight="1">
      <c r="A43" s="23"/>
      <c r="B43" s="30"/>
      <c r="C43" s="23"/>
      <c r="D43" s="23"/>
      <c r="E43" s="23"/>
      <c r="F43" s="23"/>
      <c r="G43" s="23"/>
      <c r="H43" s="23"/>
      <c r="I43" s="23"/>
      <c r="J43" s="23"/>
      <c r="K43" s="23"/>
    </row>
    <row r="44" ht="15.75" customHeight="1">
      <c r="A44" s="115"/>
      <c r="B44" s="115"/>
      <c r="C44" s="115"/>
      <c r="D44" s="115"/>
      <c r="E44" s="115"/>
      <c r="F44" s="115"/>
      <c r="G44" s="115"/>
      <c r="H44" s="115"/>
      <c r="I44" s="115"/>
      <c r="J44" s="115"/>
      <c r="K44" s="115"/>
    </row>
    <row r="45" ht="15.75" customHeight="1">
      <c r="A45" s="116"/>
      <c r="B45" s="116"/>
      <c r="C45" s="116"/>
      <c r="D45" s="116"/>
      <c r="E45" s="116"/>
      <c r="F45" s="116"/>
      <c r="G45" s="116"/>
      <c r="H45" s="116"/>
      <c r="I45" s="116"/>
      <c r="J45" s="116"/>
      <c r="K45" s="116"/>
    </row>
    <row r="46" ht="15.75" customHeight="1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6"/>
    </row>
    <row r="47" ht="15.75" customHeight="1">
      <c r="A47" s="85" t="s">
        <v>110</v>
      </c>
      <c r="B47" s="2"/>
      <c r="C47" s="2"/>
      <c r="D47" s="2"/>
      <c r="E47" s="2"/>
      <c r="F47" s="2"/>
      <c r="G47" s="2"/>
      <c r="H47" s="2"/>
      <c r="I47" s="2"/>
      <c r="J47" s="2"/>
      <c r="K47" s="3"/>
    </row>
    <row r="48" ht="15.75" customHeight="1">
      <c r="A48" s="73" t="s">
        <v>1</v>
      </c>
      <c r="B48" s="3"/>
      <c r="C48" s="74" t="s">
        <v>2</v>
      </c>
      <c r="D48" s="2"/>
      <c r="E48" s="2"/>
      <c r="F48" s="2"/>
      <c r="G48" s="2"/>
      <c r="H48" s="2"/>
      <c r="I48" s="2"/>
      <c r="J48" s="2"/>
      <c r="K48" s="3"/>
    </row>
    <row r="49" ht="15.75" customHeight="1">
      <c r="A49" s="73" t="s">
        <v>5</v>
      </c>
      <c r="B49" s="3"/>
      <c r="C49" s="75" t="s">
        <v>6</v>
      </c>
      <c r="D49" s="2"/>
      <c r="E49" s="2"/>
      <c r="F49" s="2"/>
      <c r="G49" s="2"/>
      <c r="H49" s="2"/>
      <c r="I49" s="2"/>
      <c r="J49" s="2"/>
      <c r="K49" s="3"/>
    </row>
    <row r="50" ht="15.75" customHeight="1">
      <c r="A50" s="73" t="s">
        <v>7</v>
      </c>
      <c r="B50" s="3"/>
      <c r="C50" s="74" t="s">
        <v>114</v>
      </c>
      <c r="D50" s="2"/>
      <c r="E50" s="2"/>
      <c r="F50" s="2"/>
      <c r="G50" s="2"/>
      <c r="H50" s="2"/>
      <c r="I50" s="2"/>
      <c r="J50" s="2"/>
      <c r="K50" s="3"/>
    </row>
    <row r="51" ht="15.75" customHeight="1">
      <c r="A51" s="73" t="s">
        <v>11</v>
      </c>
      <c r="B51" s="3"/>
      <c r="C51" s="74">
        <v>7449918.0</v>
      </c>
      <c r="D51" s="2"/>
      <c r="E51" s="2"/>
      <c r="F51" s="2"/>
      <c r="G51" s="2"/>
      <c r="H51" s="2"/>
      <c r="I51" s="2"/>
      <c r="J51" s="2"/>
      <c r="K51" s="3"/>
    </row>
    <row r="52" ht="15.75" customHeight="1">
      <c r="A52" s="73" t="s">
        <v>12</v>
      </c>
      <c r="B52" s="2"/>
      <c r="C52" s="2"/>
      <c r="D52" s="2"/>
      <c r="E52" s="3"/>
      <c r="F52" s="112" t="s">
        <v>13</v>
      </c>
      <c r="H52" s="87" t="s">
        <v>230</v>
      </c>
      <c r="I52" s="2"/>
      <c r="J52" s="2"/>
      <c r="K52" s="3"/>
    </row>
    <row r="53" ht="15.75" customHeight="1">
      <c r="A53" s="73" t="s">
        <v>15</v>
      </c>
      <c r="B53" s="3"/>
      <c r="C53" s="88" t="s">
        <v>227</v>
      </c>
      <c r="D53" s="2"/>
      <c r="E53" s="3"/>
      <c r="F53" s="86" t="s">
        <v>17</v>
      </c>
      <c r="G53" s="3"/>
      <c r="H53" s="88" t="s">
        <v>231</v>
      </c>
      <c r="I53" s="2"/>
      <c r="J53" s="2"/>
      <c r="K53" s="3"/>
    </row>
    <row r="54" ht="15.75" customHeight="1">
      <c r="A54" s="89" t="s">
        <v>18</v>
      </c>
      <c r="B54" s="14"/>
      <c r="C54" s="113" t="s">
        <v>213</v>
      </c>
      <c r="D54" s="16"/>
      <c r="E54" s="17"/>
      <c r="F54" s="86" t="s">
        <v>20</v>
      </c>
      <c r="G54" s="3"/>
      <c r="H54" s="88" t="s">
        <v>119</v>
      </c>
      <c r="I54" s="2"/>
      <c r="J54" s="2"/>
      <c r="K54" s="3"/>
    </row>
    <row r="55" ht="15.75" customHeight="1">
      <c r="A55" s="89" t="s">
        <v>22</v>
      </c>
      <c r="B55" s="14"/>
      <c r="C55" s="117">
        <v>245.0</v>
      </c>
      <c r="D55" s="2"/>
      <c r="E55" s="3"/>
      <c r="F55" s="86" t="s">
        <v>23</v>
      </c>
      <c r="G55" s="3"/>
      <c r="H55" s="88" t="s">
        <v>119</v>
      </c>
      <c r="I55" s="2"/>
      <c r="J55" s="2"/>
      <c r="K55" s="3"/>
    </row>
    <row r="56" ht="15.75" customHeight="1">
      <c r="A56" s="19" t="s">
        <v>214</v>
      </c>
      <c r="B56" s="109" t="s">
        <v>215</v>
      </c>
      <c r="C56" s="79" t="s">
        <v>216</v>
      </c>
      <c r="D56" s="79" t="s">
        <v>217</v>
      </c>
      <c r="E56" s="110"/>
      <c r="F56" s="110"/>
      <c r="G56" s="23"/>
      <c r="H56" s="23"/>
      <c r="I56" s="23"/>
      <c r="J56" s="23"/>
      <c r="K56" s="23"/>
    </row>
    <row r="57" ht="15.75" customHeight="1">
      <c r="A57" s="28" t="s">
        <v>26</v>
      </c>
      <c r="B57" s="111">
        <v>4.9</v>
      </c>
      <c r="C57" s="79">
        <v>24.9</v>
      </c>
      <c r="D57" s="79">
        <v>49.9</v>
      </c>
      <c r="E57" s="110"/>
      <c r="F57" s="110"/>
      <c r="G57" s="23"/>
      <c r="H57" s="23"/>
      <c r="I57" s="23"/>
      <c r="J57" s="23"/>
      <c r="K57" s="23"/>
    </row>
    <row r="58" ht="15.75" customHeight="1">
      <c r="A58" s="28" t="s">
        <v>27</v>
      </c>
      <c r="B58" s="79">
        <v>4.8</v>
      </c>
      <c r="C58" s="79">
        <v>25.2</v>
      </c>
      <c r="D58" s="79">
        <v>49.7</v>
      </c>
      <c r="E58" s="110"/>
      <c r="F58" s="110"/>
      <c r="G58" s="23"/>
      <c r="H58" s="23"/>
      <c r="I58" s="23"/>
      <c r="J58" s="23"/>
      <c r="K58" s="23"/>
    </row>
    <row r="59" ht="15.75" customHeight="1">
      <c r="A59" s="28" t="s">
        <v>218</v>
      </c>
      <c r="B59" s="79">
        <v>5.1</v>
      </c>
      <c r="C59" s="79">
        <v>24.8</v>
      </c>
      <c r="D59" s="79">
        <v>50.1</v>
      </c>
      <c r="E59" s="37"/>
      <c r="F59" s="37"/>
      <c r="G59" s="23"/>
      <c r="H59" s="23"/>
      <c r="I59" s="23"/>
      <c r="J59" s="23"/>
      <c r="K59" s="23"/>
    </row>
    <row r="60" ht="15.75" customHeight="1">
      <c r="A60" s="66" t="s">
        <v>219</v>
      </c>
      <c r="B60" s="79">
        <v>5.2</v>
      </c>
      <c r="C60" s="79">
        <v>25.3</v>
      </c>
      <c r="D60" s="79">
        <v>49.8</v>
      </c>
      <c r="E60" s="37"/>
      <c r="F60" s="37"/>
      <c r="G60" s="23"/>
      <c r="H60" s="23"/>
      <c r="I60" s="23"/>
      <c r="J60" s="23"/>
      <c r="K60" s="23"/>
    </row>
    <row r="61" ht="15.75" customHeight="1">
      <c r="A61" s="66" t="s">
        <v>220</v>
      </c>
      <c r="B61" s="79">
        <v>4.9</v>
      </c>
      <c r="C61" s="79">
        <v>24.8</v>
      </c>
      <c r="D61" s="111">
        <v>50.0</v>
      </c>
      <c r="E61" s="37"/>
      <c r="F61" s="37"/>
      <c r="G61" s="23"/>
      <c r="H61" s="23"/>
      <c r="I61" s="23"/>
      <c r="J61" s="23"/>
      <c r="K61" s="23"/>
    </row>
    <row r="62" ht="15.75" customHeight="1">
      <c r="A62" s="66" t="s">
        <v>221</v>
      </c>
      <c r="B62" s="111">
        <v>5.0</v>
      </c>
      <c r="C62" s="79">
        <v>25.2</v>
      </c>
      <c r="D62" s="79">
        <v>50.2</v>
      </c>
      <c r="E62" s="37"/>
      <c r="F62" s="37"/>
      <c r="G62" s="23"/>
      <c r="H62" s="23"/>
      <c r="I62" s="23"/>
      <c r="J62" s="23"/>
      <c r="K62" s="23"/>
    </row>
    <row r="63" ht="15.75" customHeight="1">
      <c r="A63" s="118" t="s">
        <v>232</v>
      </c>
      <c r="B63" s="29" t="str">
        <f>PROMEDIO</f>
        <v>#NAME?</v>
      </c>
      <c r="C63" s="29"/>
      <c r="D63" s="29"/>
      <c r="E63" s="118" t="s">
        <v>233</v>
      </c>
      <c r="F63" s="23"/>
      <c r="G63" s="23"/>
      <c r="H63" s="23"/>
      <c r="I63" s="23"/>
      <c r="J63" s="23"/>
      <c r="K63" s="23"/>
    </row>
    <row r="64" ht="15.75" customHeight="1">
      <c r="A64" s="118" t="s">
        <v>234</v>
      </c>
      <c r="B64" s="29"/>
      <c r="C64" s="35"/>
      <c r="D64" s="35"/>
      <c r="E64" s="118" t="s">
        <v>235</v>
      </c>
      <c r="F64" s="23"/>
      <c r="G64" s="23"/>
      <c r="H64" s="23"/>
      <c r="I64" s="23"/>
      <c r="J64" s="23"/>
      <c r="K64" s="23"/>
    </row>
    <row r="65" ht="15.75" customHeight="1">
      <c r="A65" s="118" t="s">
        <v>236</v>
      </c>
      <c r="B65" s="29"/>
      <c r="C65" s="35"/>
      <c r="D65" s="35"/>
      <c r="E65" s="118" t="s">
        <v>237</v>
      </c>
      <c r="F65" s="23"/>
      <c r="G65" s="23"/>
      <c r="H65" s="23"/>
      <c r="I65" s="23"/>
      <c r="J65" s="23"/>
      <c r="K65" s="23"/>
    </row>
    <row r="66" ht="15.75" customHeight="1">
      <c r="A66" s="118" t="s">
        <v>238</v>
      </c>
      <c r="B66" s="35"/>
      <c r="C66" s="35"/>
      <c r="D66" s="35"/>
      <c r="E66" s="118" t="s">
        <v>235</v>
      </c>
      <c r="F66" s="23"/>
      <c r="G66" s="23"/>
      <c r="H66" s="23"/>
      <c r="I66" s="23"/>
      <c r="J66" s="23"/>
      <c r="K66" s="23"/>
    </row>
    <row r="67" ht="15.75" customHeight="1">
      <c r="A67" s="119" t="s">
        <v>239</v>
      </c>
      <c r="B67" s="119"/>
      <c r="C67" s="119"/>
      <c r="D67" s="119"/>
      <c r="E67" s="119" t="s">
        <v>233</v>
      </c>
    </row>
    <row r="68" ht="15.75" customHeight="1">
      <c r="A68" s="119" t="s">
        <v>240</v>
      </c>
      <c r="B68" s="119"/>
      <c r="C68" s="119"/>
      <c r="D68" s="119"/>
      <c r="E68" s="119" t="s">
        <v>237</v>
      </c>
    </row>
    <row r="69" ht="15.75" customHeight="1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2">
    <mergeCell ref="C31:E31"/>
    <mergeCell ref="F31:G31"/>
    <mergeCell ref="H31:K31"/>
    <mergeCell ref="C32:E32"/>
    <mergeCell ref="F32:G32"/>
    <mergeCell ref="H32:K32"/>
    <mergeCell ref="A47:K47"/>
    <mergeCell ref="A48:B48"/>
    <mergeCell ref="C48:K48"/>
    <mergeCell ref="A49:B49"/>
    <mergeCell ref="C49:K49"/>
    <mergeCell ref="A50:B50"/>
    <mergeCell ref="C50:K50"/>
    <mergeCell ref="C51:K51"/>
    <mergeCell ref="A51:B51"/>
    <mergeCell ref="A52:E52"/>
    <mergeCell ref="F52:G52"/>
    <mergeCell ref="H52:K52"/>
    <mergeCell ref="C53:E53"/>
    <mergeCell ref="F53:G53"/>
    <mergeCell ref="H53:K53"/>
    <mergeCell ref="F55:G55"/>
    <mergeCell ref="H55:K55"/>
    <mergeCell ref="A53:B53"/>
    <mergeCell ref="A54:B54"/>
    <mergeCell ref="C54:E54"/>
    <mergeCell ref="F54:G54"/>
    <mergeCell ref="H54:K54"/>
    <mergeCell ref="A55:B55"/>
    <mergeCell ref="C55:E55"/>
    <mergeCell ref="A1:K1"/>
    <mergeCell ref="A2:B2"/>
    <mergeCell ref="C2:K2"/>
    <mergeCell ref="A3:B3"/>
    <mergeCell ref="C3:K3"/>
    <mergeCell ref="A4:B4"/>
    <mergeCell ref="C4:K4"/>
    <mergeCell ref="F7:G7"/>
    <mergeCell ref="H7:K7"/>
    <mergeCell ref="A5:B5"/>
    <mergeCell ref="C5:K5"/>
    <mergeCell ref="A6:E6"/>
    <mergeCell ref="F6:G6"/>
    <mergeCell ref="H6:K6"/>
    <mergeCell ref="A7:B7"/>
    <mergeCell ref="C7:E7"/>
    <mergeCell ref="A8:B8"/>
    <mergeCell ref="C8:E8"/>
    <mergeCell ref="F8:G8"/>
    <mergeCell ref="H8:K8"/>
    <mergeCell ref="A9:B9"/>
    <mergeCell ref="C9:E9"/>
    <mergeCell ref="F9:G9"/>
    <mergeCell ref="A27:B27"/>
    <mergeCell ref="A28:B28"/>
    <mergeCell ref="A30:B30"/>
    <mergeCell ref="A31:B31"/>
    <mergeCell ref="A32:B32"/>
    <mergeCell ref="H9:K9"/>
    <mergeCell ref="A24:K24"/>
    <mergeCell ref="A25:B25"/>
    <mergeCell ref="C25:K25"/>
    <mergeCell ref="A26:B26"/>
    <mergeCell ref="C26:K26"/>
    <mergeCell ref="C27:K27"/>
    <mergeCell ref="C28:K28"/>
    <mergeCell ref="A29:E29"/>
    <mergeCell ref="F29:G29"/>
    <mergeCell ref="H29:K29"/>
    <mergeCell ref="C30:E30"/>
    <mergeCell ref="F30:G30"/>
    <mergeCell ref="H30:K30"/>
  </mergeCells>
  <printOptions/>
  <pageMargins bottom="0.75" footer="0.0" header="0.0" left="0.7" right="0.7" top="0.75"/>
  <pageSetup orientation="landscape"/>
  <drawing r:id="rId1"/>
</worksheet>
</file>