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hidePivotFieldList="1"/>
  <mc:AlternateContent xmlns:mc="http://schemas.openxmlformats.org/markup-compatibility/2006">
    <mc:Choice Requires="x15">
      <x15ac:absPath xmlns:x15ac="http://schemas.microsoft.com/office/spreadsheetml/2010/11/ac" url="C:\Users\iamst\Documents\excel\hr_dashboard_files_yt\"/>
    </mc:Choice>
  </mc:AlternateContent>
  <xr:revisionPtr revIDLastSave="0" documentId="13_ncr:1_{A37D70F5-62C2-48E1-BDB2-191B6D2590BE}" xr6:coauthVersionLast="47" xr6:coauthVersionMax="47" xr10:uidLastSave="{00000000-0000-0000-0000-000000000000}"/>
  <bookViews>
    <workbookView xWindow="-110" yWindow="-110" windowWidth="19420" windowHeight="10300" xr2:uid="{00000000-000D-0000-FFFF-FFFF00000000}"/>
  </bookViews>
  <sheets>
    <sheet name="Board" sheetId="1" r:id="rId1"/>
    <sheet name="Active by ethnic group" sheetId="3" state="hidden" r:id="rId2"/>
    <sheet name="Region" sheetId="5" r:id="rId3"/>
    <sheet name="Separations" sheetId="6" r:id="rId4"/>
    <sheet name="TermReason" sheetId="7" r:id="rId5"/>
    <sheet name="Tenure" sheetId="4" r:id="rId6"/>
    <sheet name="Total Active EE" sheetId="2" r:id="rId7"/>
    <sheet name="Headline" sheetId="8" r:id="rId8"/>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360" r:id="rId9"/>
    <pivotCache cacheId="423" r:id="rId10"/>
    <pivotCache cacheId="426" r:id="rId11"/>
    <pivotCache cacheId="429" r:id="rId12"/>
    <pivotCache cacheId="432" r:id="rId13"/>
    <pivotCache cacheId="435" r:id="rId14"/>
    <pivotCache cacheId="438" r:id="rId15"/>
    <pivotCache cacheId="441" r:id="rId16"/>
    <pivotCache cacheId="444" r:id="rId17"/>
    <pivotCache cacheId="447" r:id="rId18"/>
    <pivotCache cacheId="450" r:id="rId19"/>
  </pivotCaches>
  <extLst>
    <ext xmlns:x14="http://schemas.microsoft.com/office/spreadsheetml/2009/9/main" uri="{876F7934-8845-4945-9796-88D515C7AA90}">
      <x14:pivotCaches>
        <pivotCache cacheId="216" r:id="rId20"/>
      </x14:pivotCaches>
    </ex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3a575246-3fd7-466e-ad26-296e98b24741"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5" i="1" l="1"/>
  <c r="V5" i="1"/>
  <c r="U5" i="1"/>
  <c r="O5" i="1"/>
  <c r="O4" i="1"/>
  <c r="N5" i="1"/>
  <c r="N4" i="1"/>
  <c r="K5" i="1"/>
  <c r="J5" i="1"/>
  <c r="K4" i="1"/>
  <c r="J4" i="1"/>
  <c r="G5" i="1"/>
  <c r="F5" i="1"/>
  <c r="E5" i="1"/>
  <c r="F4" i="1" l="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266C58-185C-4863-B0AB-3655051E3277}" name="Query - HR Data" description="Connection to the 'HR Data' query in the workbook." type="100" refreshedVersion="8" minRefreshableVersion="5">
    <extLst>
      <ext xmlns:x15="http://schemas.microsoft.com/office/spreadsheetml/2010/11/main" uri="{DE250136-89BD-433C-8126-D09CA5730AF9}">
        <x15:connection id="6ac018df-881b-4201-86b8-4ceb8cff96cb"/>
      </ext>
    </extLst>
  </connection>
  <connection id="2" xr16:uid="{887A26CC-F348-4F60-86A8-CC4D14DFE37D}"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2831275C-5028-462D-9EC3-2635C8CDCAC9}"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46710AFA-C0E6-408C-A461-3983F0133982}"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E7CA630E-40A2-498E-A022-5E21E2CBC81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9692F93D-B98E-4BED-ACE8-39E37B8AC73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<sst xmlns="http://schemas.openxmlformats.org/spreadsheetml/2006/main" count="231" uniqueCount="67">
  <si>
    <t>Row Labels</t>
  </si>
  <si>
    <t>Grand Total</t>
  </si>
  <si>
    <t>2015</t>
  </si>
  <si>
    <t>Qtr1</t>
  </si>
  <si>
    <t>янв</t>
  </si>
  <si>
    <t>фев</t>
  </si>
  <si>
    <t>мар</t>
  </si>
  <si>
    <t>Qtr2</t>
  </si>
  <si>
    <t>апр</t>
  </si>
  <si>
    <t>май</t>
  </si>
  <si>
    <t>июн</t>
  </si>
  <si>
    <t>Qtr3</t>
  </si>
  <si>
    <t>июл</t>
  </si>
  <si>
    <t>авг</t>
  </si>
  <si>
    <t>сен</t>
  </si>
  <si>
    <t>Qtr4</t>
  </si>
  <si>
    <t>окт</t>
  </si>
  <si>
    <t>ноя</t>
  </si>
  <si>
    <t>дек</t>
  </si>
  <si>
    <t>2016</t>
  </si>
  <si>
    <t>2017</t>
  </si>
  <si>
    <t>2018</t>
  </si>
  <si>
    <t>Qtr1 Total</t>
  </si>
  <si>
    <t>Qtr2 Total</t>
  </si>
  <si>
    <t>Qtr3 Total</t>
  </si>
  <si>
    <t>Qtr4 Total</t>
  </si>
  <si>
    <t>2015 Total</t>
  </si>
  <si>
    <t>2016 Total</t>
  </si>
  <si>
    <t>2017 Total</t>
  </si>
  <si>
    <t>2018 Total</t>
  </si>
  <si>
    <t>New_hires</t>
  </si>
  <si>
    <t>Group A</t>
  </si>
  <si>
    <t>Group B</t>
  </si>
  <si>
    <t>Group C</t>
  </si>
  <si>
    <t>Group D</t>
  </si>
  <si>
    <t>Group E</t>
  </si>
  <si>
    <t>Group F</t>
  </si>
  <si>
    <t>Group G</t>
  </si>
  <si>
    <t>F</t>
  </si>
  <si>
    <t>M</t>
  </si>
  <si>
    <t>Column Labels</t>
  </si>
  <si>
    <t>FT</t>
  </si>
  <si>
    <t>PT</t>
  </si>
  <si>
    <t>Avr._Tenure_Months</t>
  </si>
  <si>
    <t>Active_EEs</t>
  </si>
  <si>
    <t>Central</t>
  </si>
  <si>
    <t>East</t>
  </si>
  <si>
    <t>Midwest</t>
  </si>
  <si>
    <t>North</t>
  </si>
  <si>
    <t>Northwest</t>
  </si>
  <si>
    <t>South</t>
  </si>
  <si>
    <t>West</t>
  </si>
  <si>
    <t>Separations</t>
  </si>
  <si>
    <t>Bad Hires</t>
  </si>
  <si>
    <t>Involuntary</t>
  </si>
  <si>
    <t>Voluntary</t>
  </si>
  <si>
    <t>Total EEs</t>
  </si>
  <si>
    <t>Hourly</t>
  </si>
  <si>
    <t>Salary</t>
  </si>
  <si>
    <t>Full Time</t>
  </si>
  <si>
    <t>Part Time</t>
  </si>
  <si>
    <t>&lt;30</t>
  </si>
  <si>
    <t>30-49</t>
  </si>
  <si>
    <t>50+</t>
  </si>
  <si>
    <t>TurnOver%</t>
  </si>
  <si>
    <t>Turnover 2015 - 2018</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</si>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</sst>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10" x14ac:knownFonts="1">
    <font>
      <sz val="11"/>
      <color theme="1"/>
      <name val="Calibri"/>
      <family val="2"/>
      <scheme val="minor"/>
    </font>
    <font>
      <sz val="11"/>
      <color theme="1"/>
      <name val="Calibri"/>
      <family val="2"/>
      <scheme val="minor"/>
    </font>
    <font>
      <b/>
      <sz val="14"/>
      <color rgb="FF0AA6A2"/>
      <name val="Calibri"/>
      <family val="2"/>
      <charset val="204"/>
      <scheme val="minor"/>
    </font>
    <font>
      <b/>
      <sz val="14"/>
      <color rgb="FF0AA685"/>
      <name val="Calibri"/>
      <family val="2"/>
      <charset val="204"/>
      <scheme val="minor"/>
    </font>
    <font>
      <b/>
      <sz val="14"/>
      <color rgb="FF088AA8"/>
      <name val="Calibri"/>
      <family val="2"/>
      <charset val="204"/>
      <scheme val="minor"/>
    </font>
    <font>
      <b/>
      <sz val="12"/>
      <color rgb="FF0AA6A2"/>
      <name val="Calibri"/>
      <family val="2"/>
      <charset val="204"/>
      <scheme val="minor"/>
    </font>
    <font>
      <b/>
      <sz val="12"/>
      <color rgb="FF009ED6"/>
      <name val="Calibri"/>
      <family val="2"/>
      <charset val="204"/>
      <scheme val="minor"/>
    </font>
    <font>
      <b/>
      <sz val="12"/>
      <color theme="0" tint="-0.499984740745262"/>
      <name val="Calibri"/>
      <family val="2"/>
      <charset val="204"/>
      <scheme val="minor"/>
    </font>
    <font>
      <b/>
      <sz val="14"/>
      <color theme="0" tint="-0.499984740745262"/>
      <name val="Calibri"/>
      <family val="2"/>
      <charset val="204"/>
      <scheme val="minor"/>
    </font>
    <font>
      <b/>
      <sz val="20"/>
      <color rgb="FF007FAC"/>
      <name val="Calibri"/>
      <family val="2"/>
      <charset val="204"/>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 fontId="0" fillId="0" borderId="0" xfId="0" applyNumberFormat="1"/>
    <xf numFmtId="1" fontId="0" fillId="0" borderId="0" xfId="0" pivotButton="1" applyNumberFormat="1"/>
    <xf numFmtId="1" fontId="0" fillId="0" borderId="0" xfId="0" applyNumberFormat="1" applyAlignment="1">
      <alignment horizontal="left"/>
    </xf>
    <xf numFmtId="1" fontId="0" fillId="0" borderId="0" xfId="0" applyNumberFormat="1" applyAlignment="1">
      <alignment horizontal="left" indent="1"/>
    </xf>
    <xf numFmtId="0" fontId="0" fillId="0" borderId="0" xfId="0" applyNumberFormat="1"/>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9" fontId="3" fillId="0" borderId="0" xfId="1" applyFont="1" applyAlignment="1">
      <alignment horizontal="center"/>
    </xf>
    <xf numFmtId="9" fontId="4" fillId="0" borderId="0" xfId="1" applyFont="1" applyAlignment="1">
      <alignment horizontal="center"/>
    </xf>
    <xf numFmtId="10" fontId="0" fillId="0" borderId="0" xfId="0" applyNumberFormat="1"/>
    <xf numFmtId="0" fontId="5" fillId="0" borderId="0" xfId="0" applyFont="1" applyAlignment="1">
      <alignment horizontal="center"/>
    </xf>
    <xf numFmtId="0" fontId="6" fillId="0" borderId="0" xfId="0" applyFont="1"/>
    <xf numFmtId="164" fontId="0" fillId="0" borderId="0" xfId="0" applyNumberFormat="1"/>
    <xf numFmtId="9" fontId="8" fillId="0" borderId="0" xfId="1" applyFont="1"/>
    <xf numFmtId="0" fontId="7" fillId="0" borderId="0" xfId="0" applyFont="1" applyAlignment="1">
      <alignment horizontal="center"/>
    </xf>
    <xf numFmtId="0" fontId="7" fillId="0" borderId="0" xfId="0" applyFont="1" applyAlignment="1"/>
    <xf numFmtId="9" fontId="7" fillId="0" borderId="0" xfId="1" applyFont="1" applyAlignment="1">
      <alignment horizontal="center"/>
    </xf>
    <xf numFmtId="0" fontId="9" fillId="0" borderId="0" xfId="0" applyFont="1" applyAlignment="1">
      <alignment horizontal="left"/>
    </xf>
  </cellXfs>
  <cellStyles count="2">
    <cellStyle name="Normal" xfId="0" builtinId="0"/>
    <cellStyle name="Percent" xfId="1" builtinId="5"/>
  </cellStyles>
  <dxfs count="70">
    <dxf>
      <font>
        <sz val="12"/>
        <color theme="1"/>
      </font>
      <border>
        <bottom style="thin">
          <color theme="4"/>
        </bottom>
        <vertical/>
        <horizontal/>
      </border>
    </dxf>
    <dxf>
      <font>
        <color theme="1"/>
      </font>
      <border diagonalUp="0" diagonalDown="0">
        <left/>
        <right/>
        <top/>
        <bottom/>
        <vertical/>
        <horizontal/>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1" defaultTableStyle="TableStyleMedium2" defaultPivotStyle="PivotStyleLight16">
    <tableStyle name="SlicerStyleLight1 2" pivot="0" table="0" count="10" xr9:uid="{BFAEA1E0-DBDC-4A94-B2B5-6447957DA1FB}">
      <tableStyleElement type="wholeTable" dxfId="1"/>
      <tableStyleElement type="headerRow" dxfId="0"/>
    </tableStyle>
  </tableStyles>
  <colors>
    <mruColors>
      <color rgb="FF0AA6A2"/>
      <color rgb="FF4EADFC"/>
      <color rgb="FF83C6FD"/>
      <color rgb="FF30A0FC"/>
      <color rgb="FF009BD2"/>
      <color rgb="FF6FBDFD"/>
      <color rgb="FF77C0FD"/>
      <color rgb="FF2DC8FF"/>
      <color rgb="FF0AA685"/>
      <color rgb="FF088AA8"/>
    </mruColors>
  </colors>
  <extLst>
    <ext xmlns:x14="http://schemas.microsoft.com/office/spreadsheetml/2009/9/main" uri="{46F421CA-312F-682f-3DD2-61675219B42D}">
      <x14:dxfs count="5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009BD2"/>
              <bgColor rgb="FF83C6FD"/>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009BD2"/>
              <bgColor rgb="FF2DC8FF"/>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009BD2"/>
              <bgColor rgb="FF00B0F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83C6FD"/>
              <bgColor theme="4" tint="0.59999389629810485"/>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55" Type="http://schemas.openxmlformats.org/officeDocument/2006/relationships/customXml" Target="../customXml/item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haredStrings" Target="sharedStrings.xml"/><Relationship Id="rId11" Type="http://schemas.openxmlformats.org/officeDocument/2006/relationships/pivotCacheDefinition" Target="pivotCache/pivotCacheDefinition3.xml"/><Relationship Id="rId24" Type="http://schemas.microsoft.com/office/2007/relationships/slicerCache" Target="slicerCaches/slicerCache4.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8" Type="http://schemas.openxmlformats.org/officeDocument/2006/relationships/customXml" Target="../customXml/item27.xml"/><Relationship Id="rId5" Type="http://schemas.openxmlformats.org/officeDocument/2006/relationships/worksheet" Target="worksheets/sheet5.xml"/><Relationship Id="rId19" Type="http://schemas.openxmlformats.org/officeDocument/2006/relationships/pivotCacheDefinition" Target="pivotCache/pivotCacheDefinition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5.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20" Type="http://schemas.openxmlformats.org/officeDocument/2006/relationships/pivotCacheDefinition" Target="pivotCache/pivotCacheDefinition12.xml"/><Relationship Id="rId41" Type="http://schemas.openxmlformats.org/officeDocument/2006/relationships/customXml" Target="../customXml/item10.xml"/><Relationship Id="rId54"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07/relationships/slicerCache" Target="slicerCaches/slicerCache3.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pivotCacheDefinition" Target="pivotCache/pivotCacheDefinition2.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[hr_dashboard Sonya.xlsx]Headline!Age</c:name>
    <c:fmtId val="8"/>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AA68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88A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559609331702049E-2"/>
          <c:y val="1.5705060272392976E-2"/>
          <c:w val="0.815827503633759"/>
          <c:h val="0.76248171374281715"/>
        </c:manualLayout>
      </c:layout>
      <c:barChart>
        <c:barDir val="col"/>
        <c:grouping val="clustered"/>
        <c:varyColors val="0"/>
        <c:ser>
          <c:idx val="0"/>
          <c:order val="0"/>
          <c:tx>
            <c:strRef>
              <c:f>Headline!$B$22:$B$23</c:f>
              <c:strCache>
                <c:ptCount val="1"/>
                <c:pt idx="0">
                  <c:v>F</c:v>
                </c:pt>
              </c:strCache>
            </c:strRef>
          </c:tx>
          <c:spPr>
            <a:solidFill>
              <a:srgbClr val="0AA68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Headline!$A$24:$A$27</c:f>
              <c:strCache>
                <c:ptCount val="3"/>
                <c:pt idx="0">
                  <c:v>&lt;30</c:v>
                </c:pt>
                <c:pt idx="1">
                  <c:v>30-49</c:v>
                </c:pt>
                <c:pt idx="2">
                  <c:v>50+</c:v>
                </c:pt>
              </c:strCache>
            </c:strRef>
          </c:cat>
          <c:val>
            <c:numRef>
              <c:f>Headline!$B$24:$B$27</c:f>
              <c:numCache>
                <c:formatCode>0</c:formatCode>
                <c:ptCount val="3"/>
                <c:pt idx="0">
                  <c:v>174</c:v>
                </c:pt>
                <c:pt idx="1">
                  <c:v>82</c:v>
                </c:pt>
                <c:pt idx="2">
                  <c:v>44</c:v>
                </c:pt>
              </c:numCache>
            </c:numRef>
          </c:val>
          <c:extLst>
            <c:ext xmlns:c16="http://schemas.microsoft.com/office/drawing/2014/chart" uri="{C3380CC4-5D6E-409C-BE32-E72D297353CC}">
              <c16:uniqueId val="{00000000-2404-442A-8A72-C11E7750346E}"/>
            </c:ext>
          </c:extLst>
        </c:ser>
        <c:ser>
          <c:idx val="1"/>
          <c:order val="1"/>
          <c:tx>
            <c:strRef>
              <c:f>Headline!$C$22:$C$23</c:f>
              <c:strCache>
                <c:ptCount val="1"/>
                <c:pt idx="0">
                  <c:v>M</c:v>
                </c:pt>
              </c:strCache>
            </c:strRef>
          </c:tx>
          <c:spPr>
            <a:solidFill>
              <a:srgbClr val="088AA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Headline!$A$24:$A$27</c:f>
              <c:strCache>
                <c:ptCount val="3"/>
                <c:pt idx="0">
                  <c:v>&lt;30</c:v>
                </c:pt>
                <c:pt idx="1">
                  <c:v>30-49</c:v>
                </c:pt>
                <c:pt idx="2">
                  <c:v>50+</c:v>
                </c:pt>
              </c:strCache>
            </c:strRef>
          </c:cat>
          <c:val>
            <c:numRef>
              <c:f>Headline!$C$24:$C$27</c:f>
              <c:numCache>
                <c:formatCode>0</c:formatCode>
                <c:ptCount val="3"/>
                <c:pt idx="0">
                  <c:v>168</c:v>
                </c:pt>
                <c:pt idx="1">
                  <c:v>105</c:v>
                </c:pt>
                <c:pt idx="2">
                  <c:v>84</c:v>
                </c:pt>
              </c:numCache>
            </c:numRef>
          </c:val>
          <c:extLst>
            <c:ext xmlns:c16="http://schemas.microsoft.com/office/drawing/2014/chart" uri="{C3380CC4-5D6E-409C-BE32-E72D297353CC}">
              <c16:uniqueId val="{00000001-2404-442A-8A72-C11E7750346E}"/>
            </c:ext>
          </c:extLst>
        </c:ser>
        <c:dLbls>
          <c:dLblPos val="inEnd"/>
          <c:showLegendKey val="0"/>
          <c:showVal val="1"/>
          <c:showCatName val="0"/>
          <c:showSerName val="0"/>
          <c:showPercent val="0"/>
          <c:showBubbleSize val="0"/>
        </c:dLbls>
        <c:gapWidth val="50"/>
        <c:axId val="944809152"/>
        <c:axId val="823409664"/>
      </c:barChart>
      <c:catAx>
        <c:axId val="94480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409664"/>
        <c:crosses val="autoZero"/>
        <c:auto val="1"/>
        <c:lblAlgn val="ctr"/>
        <c:lblOffset val="100"/>
        <c:noMultiLvlLbl val="0"/>
      </c:catAx>
      <c:valAx>
        <c:axId val="823409664"/>
        <c:scaling>
          <c:orientation val="minMax"/>
        </c:scaling>
        <c:delete val="1"/>
        <c:axPos val="l"/>
        <c:numFmt formatCode="0" sourceLinked="1"/>
        <c:majorTickMark val="none"/>
        <c:minorTickMark val="none"/>
        <c:tickLblPos val="nextTo"/>
        <c:crossAx val="944809152"/>
        <c:crosses val="autoZero"/>
        <c:crossBetween val="between"/>
      </c:valAx>
      <c:spPr>
        <a:noFill/>
        <a:ln>
          <a:noFill/>
        </a:ln>
        <a:effectLst/>
      </c:spPr>
    </c:plotArea>
    <c:legend>
      <c:legendPos val="t"/>
      <c:layout>
        <c:manualLayout>
          <c:xMode val="edge"/>
          <c:yMode val="edge"/>
          <c:x val="0.68694778284293412"/>
          <c:y val="8.3333333333333329E-2"/>
          <c:w val="0.3130518027351844"/>
          <c:h val="0.15882475873997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[hr_dashboard Sonya.xlsx]Total Active EE!Actives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Active Employees</a:t>
            </a:r>
          </a:p>
        </c:rich>
      </c:tx>
      <c:layout>
        <c:manualLayout>
          <c:xMode val="edge"/>
          <c:yMode val="edge"/>
          <c:x val="5.088747539060922E-2"/>
          <c:y val="2.06540879774120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380285005867859E-2"/>
          <c:y val="9.550792540083361E-2"/>
          <c:w val="0.93460854614016919"/>
          <c:h val="0.71100762494087544"/>
        </c:manualLayout>
      </c:layout>
      <c:barChart>
        <c:barDir val="col"/>
        <c:grouping val="clustered"/>
        <c:varyColors val="0"/>
        <c:ser>
          <c:idx val="0"/>
          <c:order val="0"/>
          <c:tx>
            <c:strRef>
              <c:f>'Total Active EE'!$B$3</c:f>
              <c:strCache>
                <c:ptCount val="1"/>
                <c:pt idx="0">
                  <c:v>Active_EEs</c:v>
                </c:pt>
              </c:strCache>
            </c:strRef>
          </c:tx>
          <c:spPr>
            <a:solidFill>
              <a:schemeClr val="accent5">
                <a:tint val="77000"/>
              </a:schemeClr>
            </a:solidFill>
            <a:ln>
              <a:noFill/>
            </a:ln>
            <a:effectLst/>
          </c:spPr>
          <c:invertIfNegative val="0"/>
          <c:cat>
            <c:multiLvlStrRef>
              <c:f>'Total Active EE'!$A$4:$A$91</c:f>
              <c:multiLvlStrCache>
                <c:ptCount val="47"/>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pt idx="21">
                    <c:v>окт</c:v>
                  </c:pt>
                  <c:pt idx="22">
                    <c:v>ноя</c:v>
                  </c:pt>
                  <c:pt idx="23">
                    <c:v>дек</c:v>
                  </c:pt>
                  <c:pt idx="24">
                    <c:v>янв</c:v>
                  </c:pt>
                  <c:pt idx="25">
                    <c:v>фев</c:v>
                  </c:pt>
                  <c:pt idx="26">
                    <c:v>мар</c:v>
                  </c:pt>
                  <c:pt idx="27">
                    <c:v>апр</c:v>
                  </c:pt>
                  <c:pt idx="28">
                    <c:v>май</c:v>
                  </c:pt>
                  <c:pt idx="29">
                    <c:v>июн</c:v>
                  </c:pt>
                  <c:pt idx="30">
                    <c:v>июл</c:v>
                  </c:pt>
                  <c:pt idx="31">
                    <c:v>авг</c:v>
                  </c:pt>
                  <c:pt idx="32">
                    <c:v>сен</c:v>
                  </c:pt>
                  <c:pt idx="33">
                    <c:v>окт</c:v>
                  </c:pt>
                  <c:pt idx="34">
                    <c:v>ноя</c:v>
                  </c:pt>
                  <c:pt idx="35">
                    <c:v>дек</c:v>
                  </c:pt>
                  <c:pt idx="36">
                    <c:v>янв</c:v>
                  </c:pt>
                  <c:pt idx="37">
                    <c:v>фев</c:v>
                  </c:pt>
                  <c:pt idx="38">
                    <c:v>мар</c:v>
                  </c:pt>
                  <c:pt idx="39">
                    <c:v>апр</c:v>
                  </c:pt>
                  <c:pt idx="40">
                    <c:v>май</c:v>
                  </c:pt>
                  <c:pt idx="41">
                    <c:v>июн</c:v>
                  </c:pt>
                  <c:pt idx="42">
                    <c:v>июл</c:v>
                  </c:pt>
                  <c:pt idx="43">
                    <c:v>авг</c:v>
                  </c:pt>
                  <c:pt idx="44">
                    <c:v>сен</c:v>
                  </c:pt>
                  <c:pt idx="45">
                    <c:v>окт</c:v>
                  </c:pt>
                  <c:pt idx="46">
                    <c:v>ноя</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'Total Active EE'!$B$4:$B$91</c:f>
              <c:numCache>
                <c:formatCode>0</c:formatCode>
                <c:ptCount val="47"/>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numCache>
            </c:numRef>
          </c:val>
          <c:extLst>
            <c:ext xmlns:c16="http://schemas.microsoft.com/office/drawing/2014/chart" uri="{C3380CC4-5D6E-409C-BE32-E72D297353CC}">
              <c16:uniqueId val="{00000000-8F7F-4B5B-8EAA-A4D617CCC8F4}"/>
            </c:ext>
          </c:extLst>
        </c:ser>
        <c:ser>
          <c:idx val="1"/>
          <c:order val="1"/>
          <c:tx>
            <c:strRef>
              <c:f>'Total Active EE'!$C$3</c:f>
              <c:strCache>
                <c:ptCount val="1"/>
                <c:pt idx="0">
                  <c:v>New_hires</c:v>
                </c:pt>
              </c:strCache>
            </c:strRef>
          </c:tx>
          <c:spPr>
            <a:solidFill>
              <a:schemeClr val="accent5">
                <a:shade val="76000"/>
              </a:schemeClr>
            </a:solidFill>
            <a:ln>
              <a:noFill/>
            </a:ln>
            <a:effectLst/>
          </c:spPr>
          <c:invertIfNegative val="0"/>
          <c:cat>
            <c:multiLvlStrRef>
              <c:f>'Total Active EE'!$A$4:$A$91</c:f>
              <c:multiLvlStrCache>
                <c:ptCount val="47"/>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pt idx="21">
                    <c:v>окт</c:v>
                  </c:pt>
                  <c:pt idx="22">
                    <c:v>ноя</c:v>
                  </c:pt>
                  <c:pt idx="23">
                    <c:v>дек</c:v>
                  </c:pt>
                  <c:pt idx="24">
                    <c:v>янв</c:v>
                  </c:pt>
                  <c:pt idx="25">
                    <c:v>фев</c:v>
                  </c:pt>
                  <c:pt idx="26">
                    <c:v>мар</c:v>
                  </c:pt>
                  <c:pt idx="27">
                    <c:v>апр</c:v>
                  </c:pt>
                  <c:pt idx="28">
                    <c:v>май</c:v>
                  </c:pt>
                  <c:pt idx="29">
                    <c:v>июн</c:v>
                  </c:pt>
                  <c:pt idx="30">
                    <c:v>июл</c:v>
                  </c:pt>
                  <c:pt idx="31">
                    <c:v>авг</c:v>
                  </c:pt>
                  <c:pt idx="32">
                    <c:v>сен</c:v>
                  </c:pt>
                  <c:pt idx="33">
                    <c:v>окт</c:v>
                  </c:pt>
                  <c:pt idx="34">
                    <c:v>ноя</c:v>
                  </c:pt>
                  <c:pt idx="35">
                    <c:v>дек</c:v>
                  </c:pt>
                  <c:pt idx="36">
                    <c:v>янв</c:v>
                  </c:pt>
                  <c:pt idx="37">
                    <c:v>фев</c:v>
                  </c:pt>
                  <c:pt idx="38">
                    <c:v>мар</c:v>
                  </c:pt>
                  <c:pt idx="39">
                    <c:v>апр</c:v>
                  </c:pt>
                  <c:pt idx="40">
                    <c:v>май</c:v>
                  </c:pt>
                  <c:pt idx="41">
                    <c:v>июн</c:v>
                  </c:pt>
                  <c:pt idx="42">
                    <c:v>июл</c:v>
                  </c:pt>
                  <c:pt idx="43">
                    <c:v>авг</c:v>
                  </c:pt>
                  <c:pt idx="44">
                    <c:v>сен</c:v>
                  </c:pt>
                  <c:pt idx="45">
                    <c:v>окт</c:v>
                  </c:pt>
                  <c:pt idx="46">
                    <c:v>ноя</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'Total Active EE'!$C$4:$C$91</c:f>
              <c:numCache>
                <c:formatCode>0</c:formatCode>
                <c:ptCount val="47"/>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numCache>
            </c:numRef>
          </c:val>
          <c:extLst>
            <c:ext xmlns:c16="http://schemas.microsoft.com/office/drawing/2014/chart" uri="{C3380CC4-5D6E-409C-BE32-E72D297353CC}">
              <c16:uniqueId val="{00000001-8F7F-4B5B-8EAA-A4D617CCC8F4}"/>
            </c:ext>
          </c:extLst>
        </c:ser>
        <c:dLbls>
          <c:showLegendKey val="0"/>
          <c:showVal val="0"/>
          <c:showCatName val="0"/>
          <c:showSerName val="0"/>
          <c:showPercent val="0"/>
          <c:showBubbleSize val="0"/>
        </c:dLbls>
        <c:gapWidth val="50"/>
        <c:overlap val="100"/>
        <c:axId val="1193831264"/>
        <c:axId val="1195642288"/>
      </c:barChart>
      <c:catAx>
        <c:axId val="119383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642288"/>
        <c:crosses val="autoZero"/>
        <c:auto val="1"/>
        <c:lblAlgn val="ctr"/>
        <c:lblOffset val="100"/>
        <c:noMultiLvlLbl val="0"/>
      </c:catAx>
      <c:valAx>
        <c:axId val="119564228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831264"/>
        <c:crosses val="autoZero"/>
        <c:crossBetween val="between"/>
      </c:valAx>
      <c:spPr>
        <a:noFill/>
        <a:ln>
          <a:noFill/>
        </a:ln>
        <a:effectLst/>
      </c:spPr>
    </c:plotArea>
    <c:legend>
      <c:legendPos val="t"/>
      <c:layout>
        <c:manualLayout>
          <c:xMode val="edge"/>
          <c:yMode val="edge"/>
          <c:x val="0.78470799710830186"/>
          <c:y val="3.1290877796901907E-2"/>
          <c:w val="0.19522257608617782"/>
          <c:h val="5.808990743626926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[hr_dashboard Sonya.xlsx]Active by ethnic group!Ethnicity</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EE</a:t>
            </a:r>
            <a:r>
              <a:rPr lang="en-US" baseline="0"/>
              <a:t> by ethnic group</a:t>
            </a:r>
            <a:endParaRPr lang="en-US"/>
          </a:p>
        </c:rich>
      </c:tx>
      <c:layout>
        <c:manualLayout>
          <c:xMode val="edge"/>
          <c:yMode val="edge"/>
          <c:x val="5.6381348557845351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AA68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88A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606829806651528E-2"/>
          <c:y val="0.14335702828813066"/>
          <c:w val="0.90574357450601695"/>
          <c:h val="0.58036490230387872"/>
        </c:manualLayout>
      </c:layout>
      <c:barChart>
        <c:barDir val="col"/>
        <c:grouping val="clustered"/>
        <c:varyColors val="0"/>
        <c:ser>
          <c:idx val="0"/>
          <c:order val="0"/>
          <c:tx>
            <c:strRef>
              <c:f>'Active by ethnic group'!$B$3:$B$4</c:f>
              <c:strCache>
                <c:ptCount val="1"/>
                <c:pt idx="0">
                  <c:v>FT</c:v>
                </c:pt>
              </c:strCache>
            </c:strRef>
          </c:tx>
          <c:spPr>
            <a:solidFill>
              <a:srgbClr val="0AA685"/>
            </a:solidFill>
            <a:ln>
              <a:noFill/>
            </a:ln>
            <a:effectLst/>
          </c:spPr>
          <c:invertIfNegative val="0"/>
          <c:cat>
            <c:multiLvlStrRef>
              <c:f>'Active by ethnic group'!$A$5:$A$26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'Active by ethnic group'!$B$5:$B$26</c:f>
              <c:numCache>
                <c:formatCode>0</c:formatCode>
                <c:ptCount val="14"/>
                <c:pt idx="0">
                  <c:v>21</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B76D-42DC-AD15-1F5360B45FD0}"/>
            </c:ext>
          </c:extLst>
        </c:ser>
        <c:ser>
          <c:idx val="1"/>
          <c:order val="1"/>
          <c:tx>
            <c:strRef>
              <c:f>'Active by ethnic group'!$C$3:$C$4</c:f>
              <c:strCache>
                <c:ptCount val="1"/>
                <c:pt idx="0">
                  <c:v>PT</c:v>
                </c:pt>
              </c:strCache>
            </c:strRef>
          </c:tx>
          <c:spPr>
            <a:solidFill>
              <a:srgbClr val="088AA8"/>
            </a:solidFill>
            <a:ln>
              <a:noFill/>
            </a:ln>
            <a:effectLst/>
          </c:spPr>
          <c:invertIfNegative val="0"/>
          <c:cat>
            <c:multiLvlStrRef>
              <c:f>'Active by ethnic group'!$A$5:$A$26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'Active by ethnic group'!$C$5:$C$26</c:f>
              <c:numCache>
                <c:formatCode>0</c:formatCode>
                <c:ptCount val="14"/>
                <c:pt idx="0">
                  <c:v>25</c:v>
                </c:pt>
                <c:pt idx="1">
                  <c:v>35</c:v>
                </c:pt>
                <c:pt idx="2">
                  <c:v>17</c:v>
                </c:pt>
                <c:pt idx="3">
                  <c:v>35</c:v>
                </c:pt>
                <c:pt idx="4">
                  <c:v>17</c:v>
                </c:pt>
                <c:pt idx="5">
                  <c:v>51</c:v>
                </c:pt>
                <c:pt idx="6">
                  <c:v>24</c:v>
                </c:pt>
                <c:pt idx="7">
                  <c:v>36</c:v>
                </c:pt>
                <c:pt idx="8">
                  <c:v>23</c:v>
                </c:pt>
                <c:pt idx="9">
                  <c:v>31</c:v>
                </c:pt>
                <c:pt idx="10">
                  <c:v>24</c:v>
                </c:pt>
                <c:pt idx="11">
                  <c:v>40</c:v>
                </c:pt>
                <c:pt idx="12">
                  <c:v>20</c:v>
                </c:pt>
                <c:pt idx="13">
                  <c:v>31</c:v>
                </c:pt>
              </c:numCache>
            </c:numRef>
          </c:val>
          <c:extLst>
            <c:ext xmlns:c16="http://schemas.microsoft.com/office/drawing/2014/chart" uri="{C3380CC4-5D6E-409C-BE32-E72D297353CC}">
              <c16:uniqueId val="{00000001-B76D-42DC-AD15-1F5360B45FD0}"/>
            </c:ext>
          </c:extLst>
        </c:ser>
        <c:dLbls>
          <c:showLegendKey val="0"/>
          <c:showVal val="0"/>
          <c:showCatName val="0"/>
          <c:showSerName val="0"/>
          <c:showPercent val="0"/>
          <c:showBubbleSize val="0"/>
        </c:dLbls>
        <c:gapWidth val="219"/>
        <c:overlap val="-27"/>
        <c:axId val="1203060096"/>
        <c:axId val="1195647744"/>
      </c:barChart>
      <c:catAx>
        <c:axId val="120306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647744"/>
        <c:crosses val="autoZero"/>
        <c:auto val="1"/>
        <c:lblAlgn val="ctr"/>
        <c:lblOffset val="100"/>
        <c:noMultiLvlLbl val="0"/>
      </c:catAx>
      <c:valAx>
        <c:axId val="11956477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060096"/>
        <c:crosses val="autoZero"/>
        <c:crossBetween val="between"/>
      </c:valAx>
      <c:spPr>
        <a:noFill/>
        <a:ln>
          <a:noFill/>
        </a:ln>
        <a:effectLst/>
      </c:spPr>
    </c:plotArea>
    <c:legend>
      <c:legendPos val="t"/>
      <c:layout>
        <c:manualLayout>
          <c:xMode val="edge"/>
          <c:yMode val="edge"/>
          <c:x val="0.85742067618906115"/>
          <c:y val="4.2083333333333355E-2"/>
          <c:w val="0.11680255417877199"/>
          <c:h val="7.305245935167195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[hr_dashboard Sonya.xlsx]Tenure!Tenure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Tenure by Months</a:t>
            </a:r>
          </a:p>
        </c:rich>
      </c:tx>
      <c:layout>
        <c:manualLayout>
          <c:xMode val="edge"/>
          <c:yMode val="edge"/>
          <c:x val="8.4489901613572824E-2"/>
          <c:y val="2.77778985191342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AA68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88A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599024324848151E-2"/>
          <c:y val="0.12712096042390955"/>
          <c:w val="0.90574357450601695"/>
          <c:h val="0.68752344335484605"/>
        </c:manualLayout>
      </c:layout>
      <c:barChart>
        <c:barDir val="col"/>
        <c:grouping val="clustered"/>
        <c:varyColors val="0"/>
        <c:ser>
          <c:idx val="0"/>
          <c:order val="0"/>
          <c:tx>
            <c:strRef>
              <c:f>Tenure!$B$3:$B$4</c:f>
              <c:strCache>
                <c:ptCount val="1"/>
                <c:pt idx="0">
                  <c:v>FT</c:v>
                </c:pt>
              </c:strCache>
            </c:strRef>
          </c:tx>
          <c:spPr>
            <a:solidFill>
              <a:srgbClr val="0AA685"/>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75.813809523809525</c:v>
                </c:pt>
                <c:pt idx="1">
                  <c:v>111.63642857142858</c:v>
                </c:pt>
                <c:pt idx="2">
                  <c:v>83.064999999999998</c:v>
                </c:pt>
                <c:pt idx="3">
                  <c:v>62.764000000000003</c:v>
                </c:pt>
                <c:pt idx="4">
                  <c:v>54.173571428571428</c:v>
                </c:pt>
                <c:pt idx="5">
                  <c:v>129.64363636363635</c:v>
                </c:pt>
                <c:pt idx="6">
                  <c:v>87.446315789473687</c:v>
                </c:pt>
                <c:pt idx="7">
                  <c:v>82.696923076923071</c:v>
                </c:pt>
                <c:pt idx="8">
                  <c:v>85.20703703703704</c:v>
                </c:pt>
                <c:pt idx="9">
                  <c:v>65.261538461538464</c:v>
                </c:pt>
                <c:pt idx="10">
                  <c:v>67.322173913043486</c:v>
                </c:pt>
                <c:pt idx="11">
                  <c:v>73.398571428571429</c:v>
                </c:pt>
                <c:pt idx="12">
                  <c:v>72.84571428571428</c:v>
                </c:pt>
                <c:pt idx="13">
                  <c:v>92.846666666666664</c:v>
                </c:pt>
              </c:numCache>
            </c:numRef>
          </c:val>
          <c:extLst>
            <c:ext xmlns:c16="http://schemas.microsoft.com/office/drawing/2014/chart" uri="{C3380CC4-5D6E-409C-BE32-E72D297353CC}">
              <c16:uniqueId val="{00000000-813C-4DCD-A9E7-A0F7F076912B}"/>
            </c:ext>
          </c:extLst>
        </c:ser>
        <c:ser>
          <c:idx val="1"/>
          <c:order val="1"/>
          <c:tx>
            <c:strRef>
              <c:f>Tenure!$C$3:$C$4</c:f>
              <c:strCache>
                <c:ptCount val="1"/>
                <c:pt idx="0">
                  <c:v>PT</c:v>
                </c:pt>
              </c:strCache>
            </c:strRef>
          </c:tx>
          <c:spPr>
            <a:solidFill>
              <a:srgbClr val="088AA8"/>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24.816551724137931</c:v>
                </c:pt>
                <c:pt idx="1">
                  <c:v>16.048837209302327</c:v>
                </c:pt>
                <c:pt idx="2">
                  <c:v>10.776400000000001</c:v>
                </c:pt>
                <c:pt idx="3">
                  <c:v>12.453999999999999</c:v>
                </c:pt>
                <c:pt idx="4">
                  <c:v>8.5980000000000008</c:v>
                </c:pt>
                <c:pt idx="5">
                  <c:v>15.773559322033899</c:v>
                </c:pt>
                <c:pt idx="6">
                  <c:v>16.203571428571429</c:v>
                </c:pt>
                <c:pt idx="7">
                  <c:v>14.474318181818182</c:v>
                </c:pt>
                <c:pt idx="8">
                  <c:v>9.0920000000000005</c:v>
                </c:pt>
                <c:pt idx="9">
                  <c:v>25.273414634146341</c:v>
                </c:pt>
                <c:pt idx="10">
                  <c:v>11.321153846153846</c:v>
                </c:pt>
                <c:pt idx="11">
                  <c:v>17.119782608695651</c:v>
                </c:pt>
                <c:pt idx="12">
                  <c:v>6.2944000000000004</c:v>
                </c:pt>
                <c:pt idx="13">
                  <c:v>13.067250000000001</c:v>
                </c:pt>
              </c:numCache>
            </c:numRef>
          </c:val>
          <c:extLst>
            <c:ext xmlns:c16="http://schemas.microsoft.com/office/drawing/2014/chart" uri="{C3380CC4-5D6E-409C-BE32-E72D297353CC}">
              <c16:uniqueId val="{00000001-813C-4DCD-A9E7-A0F7F076912B}"/>
            </c:ext>
          </c:extLst>
        </c:ser>
        <c:dLbls>
          <c:showLegendKey val="0"/>
          <c:showVal val="0"/>
          <c:showCatName val="0"/>
          <c:showSerName val="0"/>
          <c:showPercent val="0"/>
          <c:showBubbleSize val="0"/>
        </c:dLbls>
        <c:gapWidth val="219"/>
        <c:overlap val="-27"/>
        <c:axId val="1203060096"/>
        <c:axId val="1195647744"/>
      </c:barChart>
      <c:catAx>
        <c:axId val="120306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647744"/>
        <c:crosses val="autoZero"/>
        <c:auto val="1"/>
        <c:lblAlgn val="ctr"/>
        <c:lblOffset val="100"/>
        <c:noMultiLvlLbl val="0"/>
      </c:catAx>
      <c:valAx>
        <c:axId val="11956477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060096"/>
        <c:crosses val="autoZero"/>
        <c:crossBetween val="between"/>
      </c:valAx>
      <c:spPr>
        <a:noFill/>
        <a:ln>
          <a:noFill/>
        </a:ln>
        <a:effectLst/>
      </c:spPr>
    </c:plotArea>
    <c:legend>
      <c:legendPos val="t"/>
      <c:layout>
        <c:manualLayout>
          <c:xMode val="edge"/>
          <c:yMode val="edge"/>
          <c:x val="0.85742067618906115"/>
          <c:y val="4.2083333333333355E-2"/>
          <c:w val="0.10665185601799775"/>
          <c:h val="8.544363600119606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[hr_dashboard Sonya.xlsx]Region!Region</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EE by region</a:t>
            </a:r>
          </a:p>
        </c:rich>
      </c:tx>
      <c:layout>
        <c:manualLayout>
          <c:xMode val="edge"/>
          <c:yMode val="edge"/>
          <c:x val="2.6159667541557342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1182429181149"/>
          <c:y val="0.12027534201295779"/>
          <c:w val="0.82106537692839665"/>
          <c:h val="0.84347568997208489"/>
        </c:manualLayout>
      </c:layout>
      <c:barChart>
        <c:barDir val="bar"/>
        <c:grouping val="clustered"/>
        <c:varyColors val="0"/>
        <c:ser>
          <c:idx val="0"/>
          <c:order val="0"/>
          <c:tx>
            <c:strRef>
              <c:f>Region!$B$3:$B$4</c:f>
              <c:strCache>
                <c:ptCount val="1"/>
                <c:pt idx="0">
                  <c:v>FT</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26</c:v>
                </c:pt>
                <c:pt idx="1">
                  <c:v>86</c:v>
                </c:pt>
                <c:pt idx="2">
                  <c:v>21</c:v>
                </c:pt>
                <c:pt idx="3">
                  <c:v>34</c:v>
                </c:pt>
                <c:pt idx="4">
                  <c:v>21</c:v>
                </c:pt>
                <c:pt idx="5">
                  <c:v>33</c:v>
                </c:pt>
                <c:pt idx="6">
                  <c:v>27</c:v>
                </c:pt>
              </c:numCache>
            </c:numRef>
          </c:val>
          <c:extLst>
            <c:ext xmlns:c16="http://schemas.microsoft.com/office/drawing/2014/chart" uri="{C3380CC4-5D6E-409C-BE32-E72D297353CC}">
              <c16:uniqueId val="{00000000-2B4F-4EC4-A7CD-83F06B31C0E1}"/>
            </c:ext>
          </c:extLst>
        </c:ser>
        <c:ser>
          <c:idx val="1"/>
          <c:order val="1"/>
          <c:tx>
            <c:strRef>
              <c:f>Region!$C$3:$C$4</c:f>
              <c:strCache>
                <c:ptCount val="1"/>
                <c:pt idx="0">
                  <c:v>PT</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51</c:v>
                </c:pt>
                <c:pt idx="1">
                  <c:v>27</c:v>
                </c:pt>
                <c:pt idx="2">
                  <c:v>41</c:v>
                </c:pt>
                <c:pt idx="3">
                  <c:v>94</c:v>
                </c:pt>
                <c:pt idx="4">
                  <c:v>72</c:v>
                </c:pt>
                <c:pt idx="5">
                  <c:v>81</c:v>
                </c:pt>
                <c:pt idx="6">
                  <c:v>43</c:v>
                </c:pt>
              </c:numCache>
            </c:numRef>
          </c:val>
          <c:extLst>
            <c:ext xmlns:c16="http://schemas.microsoft.com/office/drawing/2014/chart" uri="{C3380CC4-5D6E-409C-BE32-E72D297353CC}">
              <c16:uniqueId val="{00000001-2B4F-4EC4-A7CD-83F06B31C0E1}"/>
            </c:ext>
          </c:extLst>
        </c:ser>
        <c:dLbls>
          <c:dLblPos val="inEnd"/>
          <c:showLegendKey val="0"/>
          <c:showVal val="1"/>
          <c:showCatName val="0"/>
          <c:showSerName val="0"/>
          <c:showPercent val="0"/>
          <c:showBubbleSize val="0"/>
        </c:dLbls>
        <c:gapWidth val="50"/>
        <c:axId val="1850089343"/>
        <c:axId val="543279648"/>
      </c:barChart>
      <c:catAx>
        <c:axId val="185008934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279648"/>
        <c:crosses val="autoZero"/>
        <c:auto val="1"/>
        <c:lblAlgn val="ctr"/>
        <c:lblOffset val="100"/>
        <c:noMultiLvlLbl val="0"/>
      </c:catAx>
      <c:valAx>
        <c:axId val="543279648"/>
        <c:scaling>
          <c:orientation val="minMax"/>
        </c:scaling>
        <c:delete val="1"/>
        <c:axPos val="t"/>
        <c:numFmt formatCode="0" sourceLinked="1"/>
        <c:majorTickMark val="none"/>
        <c:minorTickMark val="none"/>
        <c:tickLblPos val="nextTo"/>
        <c:crossAx val="1850089343"/>
        <c:crosses val="autoZero"/>
        <c:crossBetween val="between"/>
      </c:valAx>
      <c:spPr>
        <a:noFill/>
        <a:ln>
          <a:noFill/>
        </a:ln>
        <a:effectLst/>
      </c:spPr>
    </c:plotArea>
    <c:legend>
      <c:legendPos val="t"/>
      <c:layout>
        <c:manualLayout>
          <c:xMode val="edge"/>
          <c:yMode val="edge"/>
          <c:x val="0.78778630796150473"/>
          <c:y val="3.2824074074074089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[hr_dashboard Sonya.xlsx]Separations!Separations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Separations</a:t>
            </a:r>
          </a:p>
        </c:rich>
      </c:tx>
      <c:layout>
        <c:manualLayout>
          <c:xMode val="edge"/>
          <c:yMode val="edge"/>
          <c:x val="2.0604111986001782E-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dLbl>
          <c:idx val="0"/>
          <c:layout>
            <c:manualLayout>
              <c:x val="-0.10833333333333334"/>
              <c:y val="1.7602799650043743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dLbl>
          <c:idx val="0"/>
          <c:layout>
            <c:manualLayout>
              <c:x val="-0.10833333333333334"/>
              <c:y val="1.7602799650043743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hade val="76000"/>
            </a:schemeClr>
          </a:solidFill>
          <a:ln>
            <a:noFill/>
          </a:ln>
          <a:effectLst/>
        </c:spPr>
        <c:dLbl>
          <c:idx val="0"/>
          <c:layout>
            <c:manualLayout>
              <c:x val="-0.10833333333333334"/>
              <c:y val="1.7602799650043743E-2"/>
            </c:manualLayout>
          </c:layout>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199999999999999E-2"/>
          <c:y val="4.5612630382202042E-2"/>
          <c:w val="0.883244544431946"/>
          <c:h val="0.83770889802207282"/>
        </c:manualLayout>
      </c:layout>
      <c:barChart>
        <c:barDir val="col"/>
        <c:grouping val="clustered"/>
        <c:varyColors val="0"/>
        <c:ser>
          <c:idx val="0"/>
          <c:order val="0"/>
          <c:tx>
            <c:strRef>
              <c:f>Separations!$B$3</c:f>
              <c:strCache>
                <c:ptCount val="1"/>
                <c:pt idx="0">
                  <c:v>Separations</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11</c:v>
                </c:pt>
                <c:pt idx="1">
                  <c:v>96</c:v>
                </c:pt>
                <c:pt idx="2">
                  <c:v>599</c:v>
                </c:pt>
                <c:pt idx="3">
                  <c:v>943</c:v>
                </c:pt>
              </c:numCache>
            </c:numRef>
          </c:val>
          <c:extLst>
            <c:ext xmlns:c16="http://schemas.microsoft.com/office/drawing/2014/chart" uri="{C3380CC4-5D6E-409C-BE32-E72D297353CC}">
              <c16:uniqueId val="{00000000-3F65-475D-A69D-9775865C7BDE}"/>
            </c:ext>
          </c:extLst>
        </c:ser>
        <c:ser>
          <c:idx val="1"/>
          <c:order val="1"/>
          <c:tx>
            <c:strRef>
              <c:f>Separations!$C$3</c:f>
              <c:strCache>
                <c:ptCount val="1"/>
                <c:pt idx="0">
                  <c:v>Bad Hires</c:v>
                </c:pt>
              </c:strCache>
            </c:strRef>
          </c:tx>
          <c:spPr>
            <a:solidFill>
              <a:schemeClr val="accent3">
                <a:shade val="76000"/>
              </a:schemeClr>
            </a:solidFill>
            <a:ln>
              <a:noFill/>
            </a:ln>
            <a:effectLst/>
          </c:spPr>
          <c:invertIfNegative val="0"/>
          <c:dLbls>
            <c:dLbl>
              <c:idx val="0"/>
              <c:layout>
                <c:manualLayout>
                  <c:x val="-0.10833333333333334"/>
                  <c:y val="1.7602799650043743E-2"/>
                </c:manualLayout>
              </c:layout>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F65-475D-A69D-9775865C7BD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11</c:v>
                </c:pt>
                <c:pt idx="1">
                  <c:v>92</c:v>
                </c:pt>
                <c:pt idx="2">
                  <c:v>400</c:v>
                </c:pt>
                <c:pt idx="3">
                  <c:v>672</c:v>
                </c:pt>
              </c:numCache>
            </c:numRef>
          </c:val>
          <c:extLst>
            <c:ext xmlns:c16="http://schemas.microsoft.com/office/drawing/2014/chart" uri="{C3380CC4-5D6E-409C-BE32-E72D297353CC}">
              <c16:uniqueId val="{00000002-3F65-475D-A69D-9775865C7BDE}"/>
            </c:ext>
          </c:extLst>
        </c:ser>
        <c:dLbls>
          <c:showLegendKey val="0"/>
          <c:showVal val="0"/>
          <c:showCatName val="0"/>
          <c:showSerName val="0"/>
          <c:showPercent val="0"/>
          <c:showBubbleSize val="0"/>
        </c:dLbls>
        <c:gapWidth val="50"/>
        <c:overlap val="100"/>
        <c:axId val="1257295663"/>
        <c:axId val="823430496"/>
      </c:barChart>
      <c:catAx>
        <c:axId val="125729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430496"/>
        <c:crosses val="autoZero"/>
        <c:auto val="1"/>
        <c:lblAlgn val="ctr"/>
        <c:lblOffset val="100"/>
        <c:noMultiLvlLbl val="0"/>
      </c:catAx>
      <c:valAx>
        <c:axId val="823430496"/>
        <c:scaling>
          <c:orientation val="minMax"/>
        </c:scaling>
        <c:delete val="1"/>
        <c:axPos val="l"/>
        <c:numFmt formatCode="0" sourceLinked="1"/>
        <c:majorTickMark val="none"/>
        <c:minorTickMark val="none"/>
        <c:tickLblPos val="nextTo"/>
        <c:crossAx val="1257295663"/>
        <c:crosses val="autoZero"/>
        <c:crossBetween val="between"/>
      </c:valAx>
      <c:spPr>
        <a:noFill/>
        <a:ln>
          <a:noFill/>
        </a:ln>
        <a:effectLst/>
      </c:spPr>
    </c:plotArea>
    <c:legend>
      <c:legendPos val="t"/>
      <c:layout>
        <c:manualLayout>
          <c:xMode val="edge"/>
          <c:yMode val="edge"/>
          <c:x val="3.0588582677165334E-2"/>
          <c:y val="0.2157154987556954"/>
          <c:w val="0.21300719555621389"/>
          <c:h val="0.207517048179935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[hr_dashboard Sonya.xlsx]TermReason!TermReason</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TermReason</a:t>
            </a:r>
          </a:p>
        </c:rich>
      </c:tx>
      <c:layout>
        <c:manualLayout>
          <c:xMode val="edge"/>
          <c:yMode val="edge"/>
          <c:x val="2.0604111986001782E-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153330111714E-2"/>
          <c:y val="7.3042628292153133E-2"/>
          <c:w val="0.87753018372703417"/>
          <c:h val="0.77926194428791173"/>
        </c:manualLayout>
      </c:layout>
      <c:barChart>
        <c:barDir val="col"/>
        <c:grouping val="clustered"/>
        <c:varyColors val="0"/>
        <c:ser>
          <c:idx val="0"/>
          <c:order val="0"/>
          <c:tx>
            <c:strRef>
              <c:f>TermReason!$B$3:$B$4</c:f>
              <c:strCache>
                <c:ptCount val="1"/>
                <c:pt idx="0">
                  <c:v>Involuntary</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TermReason!$A$5:$A$9</c:f>
              <c:strCache>
                <c:ptCount val="4"/>
                <c:pt idx="0">
                  <c:v>2015</c:v>
                </c:pt>
                <c:pt idx="1">
                  <c:v>2016</c:v>
                </c:pt>
                <c:pt idx="2">
                  <c:v>2017</c:v>
                </c:pt>
                <c:pt idx="3">
                  <c:v>2018</c:v>
                </c:pt>
              </c:strCache>
            </c:strRef>
          </c:cat>
          <c:val>
            <c:numRef>
              <c:f>TermReason!$B$5:$B$9</c:f>
              <c:numCache>
                <c:formatCode>0</c:formatCode>
                <c:ptCount val="4"/>
                <c:pt idx="0">
                  <c:v>11</c:v>
                </c:pt>
                <c:pt idx="1">
                  <c:v>73</c:v>
                </c:pt>
                <c:pt idx="2">
                  <c:v>127</c:v>
                </c:pt>
                <c:pt idx="3">
                  <c:v>225</c:v>
                </c:pt>
              </c:numCache>
            </c:numRef>
          </c:val>
          <c:extLst>
            <c:ext xmlns:c16="http://schemas.microsoft.com/office/drawing/2014/chart" uri="{C3380CC4-5D6E-409C-BE32-E72D297353CC}">
              <c16:uniqueId val="{00000000-FE66-435F-BCEE-A678D31BB958}"/>
            </c:ext>
          </c:extLst>
        </c:ser>
        <c:ser>
          <c:idx val="1"/>
          <c:order val="1"/>
          <c:tx>
            <c:strRef>
              <c:f>TermReason!$C$3:$C$4</c:f>
              <c:strCache>
                <c:ptCount val="1"/>
                <c:pt idx="0">
                  <c:v>Voluntary</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TermReason!$A$5:$A$9</c:f>
              <c:strCache>
                <c:ptCount val="4"/>
                <c:pt idx="0">
                  <c:v>2015</c:v>
                </c:pt>
                <c:pt idx="1">
                  <c:v>2016</c:v>
                </c:pt>
                <c:pt idx="2">
                  <c:v>2017</c:v>
                </c:pt>
                <c:pt idx="3">
                  <c:v>2018</c:v>
                </c:pt>
              </c:strCache>
            </c:strRef>
          </c:cat>
          <c:val>
            <c:numRef>
              <c:f>TermReason!$C$5:$C$9</c:f>
              <c:numCache>
                <c:formatCode>0</c:formatCode>
                <c:ptCount val="4"/>
                <c:pt idx="1">
                  <c:v>23</c:v>
                </c:pt>
                <c:pt idx="2">
                  <c:v>472</c:v>
                </c:pt>
                <c:pt idx="3">
                  <c:v>718</c:v>
                </c:pt>
              </c:numCache>
            </c:numRef>
          </c:val>
          <c:extLst>
            <c:ext xmlns:c16="http://schemas.microsoft.com/office/drawing/2014/chart" uri="{C3380CC4-5D6E-409C-BE32-E72D297353CC}">
              <c16:uniqueId val="{00000003-FE66-435F-BCEE-A678D31BB958}"/>
            </c:ext>
          </c:extLst>
        </c:ser>
        <c:dLbls>
          <c:showLegendKey val="0"/>
          <c:showVal val="0"/>
          <c:showCatName val="0"/>
          <c:showSerName val="0"/>
          <c:showPercent val="0"/>
          <c:showBubbleSize val="0"/>
        </c:dLbls>
        <c:gapWidth val="50"/>
        <c:axId val="1257295663"/>
        <c:axId val="823430496"/>
      </c:barChart>
      <c:catAx>
        <c:axId val="125729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430496"/>
        <c:crosses val="autoZero"/>
        <c:auto val="1"/>
        <c:lblAlgn val="ctr"/>
        <c:lblOffset val="100"/>
        <c:noMultiLvlLbl val="0"/>
      </c:catAx>
      <c:valAx>
        <c:axId val="823430496"/>
        <c:scaling>
          <c:orientation val="minMax"/>
        </c:scaling>
        <c:delete val="1"/>
        <c:axPos val="l"/>
        <c:numFmt formatCode="0" sourceLinked="1"/>
        <c:majorTickMark val="none"/>
        <c:minorTickMark val="none"/>
        <c:tickLblPos val="nextTo"/>
        <c:crossAx val="1257295663"/>
        <c:crosses val="autoZero"/>
        <c:crossBetween val="between"/>
      </c:valAx>
      <c:spPr>
        <a:noFill/>
        <a:ln>
          <a:noFill/>
        </a:ln>
        <a:effectLst/>
      </c:spPr>
    </c:plotArea>
    <c:legend>
      <c:legendPos val="t"/>
      <c:layout>
        <c:manualLayout>
          <c:xMode val="edge"/>
          <c:yMode val="edge"/>
          <c:x val="1.1785147674384568E-2"/>
          <c:y val="0.16989963295207056"/>
          <c:w val="0.40414207938419222"/>
          <c:h val="0.112397829809439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Reversed" id="23">
  <a:schemeClr val="accent3"/>
</cs:colorStyle>
</file>

<file path=xl/charts/colors7.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2.svg"/><Relationship Id="rId18" Type="http://schemas.openxmlformats.org/officeDocument/2006/relationships/chart" Target="../charts/chart2.xml"/><Relationship Id="rId3" Type="http://schemas.openxmlformats.org/officeDocument/2006/relationships/image" Target="../media/image3.png"/><Relationship Id="rId21" Type="http://schemas.openxmlformats.org/officeDocument/2006/relationships/chart" Target="../charts/chart5.xml"/><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6.svg"/><Relationship Id="rId2" Type="http://schemas.openxmlformats.org/officeDocument/2006/relationships/image" Target="../media/image2.svg"/><Relationship Id="rId16" Type="http://schemas.openxmlformats.org/officeDocument/2006/relationships/image" Target="../media/image15.png"/><Relationship Id="rId20"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chart" Target="../charts/chart7.xml"/><Relationship Id="rId10" Type="http://schemas.openxmlformats.org/officeDocument/2006/relationships/image" Target="../media/image10.svg"/><Relationship Id="rId19"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12</xdr:col>
      <xdr:colOff>155121</xdr:colOff>
      <xdr:row>0</xdr:row>
      <xdr:rowOff>296635</xdr:rowOff>
    </xdr:from>
    <xdr:to>
      <xdr:col>12</xdr:col>
      <xdr:colOff>526671</xdr:colOff>
      <xdr:row>2</xdr:row>
      <xdr:rowOff>184678</xdr:rowOff>
    </xdr:to>
    <xdr:pic>
      <xdr:nvPicPr>
        <xdr:cNvPr id="3" name="Graphic 2" descr="Clock with solid fill">
          <a:extLst>
            <a:ext uri="{FF2B5EF4-FFF2-40B4-BE49-F238E27FC236}">
              <a16:creationId xmlns:a16="http://schemas.microsoft.com/office/drawing/2014/main" id="{B84DBF04-A6D9-5820-3CDC-2C8A3DE4EDB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274050" y="296635"/>
          <a:ext cx="371550" cy="372457"/>
        </a:xfrm>
        <a:prstGeom prst="rect">
          <a:avLst/>
        </a:prstGeom>
      </xdr:spPr>
    </xdr:pic>
    <xdr:clientData/>
  </xdr:twoCellAnchor>
  <xdr:twoCellAnchor editAs="oneCell">
    <xdr:from>
      <xdr:col>8</xdr:col>
      <xdr:colOff>133671</xdr:colOff>
      <xdr:row>1</xdr:row>
      <xdr:rowOff>1228</xdr:rowOff>
    </xdr:from>
    <xdr:to>
      <xdr:col>8</xdr:col>
      <xdr:colOff>505221</xdr:colOff>
      <xdr:row>2</xdr:row>
      <xdr:rowOff>190745</xdr:rowOff>
    </xdr:to>
    <xdr:pic>
      <xdr:nvPicPr>
        <xdr:cNvPr id="5" name="Graphic 4" descr="Coins with solid fill">
          <a:extLst>
            <a:ext uri="{FF2B5EF4-FFF2-40B4-BE49-F238E27FC236}">
              <a16:creationId xmlns:a16="http://schemas.microsoft.com/office/drawing/2014/main" id="{75547BFE-C450-1532-B894-F466B85A6FF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821457" y="300585"/>
          <a:ext cx="371550" cy="372457"/>
        </a:xfrm>
        <a:prstGeom prst="rect">
          <a:avLst/>
        </a:prstGeom>
      </xdr:spPr>
    </xdr:pic>
    <xdr:clientData/>
  </xdr:twoCellAnchor>
  <xdr:twoCellAnchor editAs="oneCell">
    <xdr:from>
      <xdr:col>5</xdr:col>
      <xdr:colOff>142932</xdr:colOff>
      <xdr:row>1</xdr:row>
      <xdr:rowOff>44025</xdr:rowOff>
    </xdr:from>
    <xdr:to>
      <xdr:col>5</xdr:col>
      <xdr:colOff>461282</xdr:colOff>
      <xdr:row>2</xdr:row>
      <xdr:rowOff>178225</xdr:rowOff>
    </xdr:to>
    <xdr:pic>
      <xdr:nvPicPr>
        <xdr:cNvPr id="7" name="Graphic 6" descr="Female Profile with solid fill">
          <a:extLst>
            <a:ext uri="{FF2B5EF4-FFF2-40B4-BE49-F238E27FC236}">
              <a16:creationId xmlns:a16="http://schemas.microsoft.com/office/drawing/2014/main" id="{2986B616-496B-E9DF-8433-C1E77615FE4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998289" y="524811"/>
          <a:ext cx="318350" cy="315629"/>
        </a:xfrm>
        <a:prstGeom prst="rect">
          <a:avLst/>
        </a:prstGeom>
      </xdr:spPr>
    </xdr:pic>
    <xdr:clientData/>
  </xdr:twoCellAnchor>
  <xdr:twoCellAnchor editAs="oneCell">
    <xdr:from>
      <xdr:col>6</xdr:col>
      <xdr:colOff>120707</xdr:colOff>
      <xdr:row>1</xdr:row>
      <xdr:rowOff>31325</xdr:rowOff>
    </xdr:from>
    <xdr:to>
      <xdr:col>6</xdr:col>
      <xdr:colOff>439057</xdr:colOff>
      <xdr:row>2</xdr:row>
      <xdr:rowOff>165525</xdr:rowOff>
    </xdr:to>
    <xdr:pic>
      <xdr:nvPicPr>
        <xdr:cNvPr id="9" name="Graphic 8" descr="Male profile with solid fill">
          <a:extLst>
            <a:ext uri="{FF2B5EF4-FFF2-40B4-BE49-F238E27FC236}">
              <a16:creationId xmlns:a16="http://schemas.microsoft.com/office/drawing/2014/main" id="{A22DC9F2-C1FF-F582-0EA6-37F2596680D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592921" y="512111"/>
          <a:ext cx="318350" cy="315629"/>
        </a:xfrm>
        <a:prstGeom prst="rect">
          <a:avLst/>
        </a:prstGeom>
      </xdr:spPr>
    </xdr:pic>
    <xdr:clientData/>
  </xdr:twoCellAnchor>
  <xdr:twoCellAnchor editAs="oneCell">
    <xdr:from>
      <xdr:col>4</xdr:col>
      <xdr:colOff>94062</xdr:colOff>
      <xdr:row>0</xdr:row>
      <xdr:rowOff>261034</xdr:rowOff>
    </xdr:from>
    <xdr:to>
      <xdr:col>4</xdr:col>
      <xdr:colOff>465612</xdr:colOff>
      <xdr:row>2</xdr:row>
      <xdr:rowOff>187534</xdr:rowOff>
    </xdr:to>
    <xdr:pic>
      <xdr:nvPicPr>
        <xdr:cNvPr id="11" name="Graphic 10" descr="Users with solid fill">
          <a:extLst>
            <a:ext uri="{FF2B5EF4-FFF2-40B4-BE49-F238E27FC236}">
              <a16:creationId xmlns:a16="http://schemas.microsoft.com/office/drawing/2014/main" id="{A26B4595-06EF-6B94-8A31-64DEE7EA24A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153607" y="261034"/>
          <a:ext cx="371550" cy="375426"/>
        </a:xfrm>
        <a:prstGeom prst="rect">
          <a:avLst/>
        </a:prstGeom>
      </xdr:spPr>
    </xdr:pic>
    <xdr:clientData/>
  </xdr:twoCellAnchor>
  <xdr:twoCellAnchor editAs="oneCell">
    <xdr:from>
      <xdr:col>9</xdr:col>
      <xdr:colOff>142421</xdr:colOff>
      <xdr:row>1</xdr:row>
      <xdr:rowOff>41728</xdr:rowOff>
    </xdr:from>
    <xdr:to>
      <xdr:col>9</xdr:col>
      <xdr:colOff>460771</xdr:colOff>
      <xdr:row>2</xdr:row>
      <xdr:rowOff>179556</xdr:rowOff>
    </xdr:to>
    <xdr:pic>
      <xdr:nvPicPr>
        <xdr:cNvPr id="12" name="Graphic 11" descr="Female Profile with solid fill">
          <a:extLst>
            <a:ext uri="{FF2B5EF4-FFF2-40B4-BE49-F238E27FC236}">
              <a16:creationId xmlns:a16="http://schemas.microsoft.com/office/drawing/2014/main" id="{DC02E8D7-769A-4E6D-96CC-699D4053C25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437992" y="341085"/>
          <a:ext cx="318350" cy="319257"/>
        </a:xfrm>
        <a:prstGeom prst="rect">
          <a:avLst/>
        </a:prstGeom>
      </xdr:spPr>
    </xdr:pic>
    <xdr:clientData/>
  </xdr:twoCellAnchor>
  <xdr:twoCellAnchor editAs="oneCell">
    <xdr:from>
      <xdr:col>10</xdr:col>
      <xdr:colOff>126546</xdr:colOff>
      <xdr:row>1</xdr:row>
      <xdr:rowOff>29028</xdr:rowOff>
    </xdr:from>
    <xdr:to>
      <xdr:col>10</xdr:col>
      <xdr:colOff>444896</xdr:colOff>
      <xdr:row>2</xdr:row>
      <xdr:rowOff>166856</xdr:rowOff>
    </xdr:to>
    <xdr:pic>
      <xdr:nvPicPr>
        <xdr:cNvPr id="13" name="Graphic 12" descr="Male profile with solid fill">
          <a:extLst>
            <a:ext uri="{FF2B5EF4-FFF2-40B4-BE49-F238E27FC236}">
              <a16:creationId xmlns:a16="http://schemas.microsoft.com/office/drawing/2014/main" id="{8A740DA6-E1E9-48F8-B179-CEDC1AD4256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029903" y="328385"/>
          <a:ext cx="318350" cy="319257"/>
        </a:xfrm>
        <a:prstGeom prst="rect">
          <a:avLst/>
        </a:prstGeom>
      </xdr:spPr>
    </xdr:pic>
    <xdr:clientData/>
  </xdr:twoCellAnchor>
  <xdr:twoCellAnchor editAs="oneCell">
    <xdr:from>
      <xdr:col>13</xdr:col>
      <xdr:colOff>155121</xdr:colOff>
      <xdr:row>1</xdr:row>
      <xdr:rowOff>48078</xdr:rowOff>
    </xdr:from>
    <xdr:to>
      <xdr:col>13</xdr:col>
      <xdr:colOff>473471</xdr:colOff>
      <xdr:row>2</xdr:row>
      <xdr:rowOff>184395</xdr:rowOff>
    </xdr:to>
    <xdr:pic>
      <xdr:nvPicPr>
        <xdr:cNvPr id="15" name="Graphic 14" descr="Female Profile with solid fill">
          <a:extLst>
            <a:ext uri="{FF2B5EF4-FFF2-40B4-BE49-F238E27FC236}">
              <a16:creationId xmlns:a16="http://schemas.microsoft.com/office/drawing/2014/main" id="{292DB9EF-8029-5D89-ABF0-6D6636D3353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945335" y="347435"/>
          <a:ext cx="318350" cy="319257"/>
        </a:xfrm>
        <a:prstGeom prst="rect">
          <a:avLst/>
        </a:prstGeom>
      </xdr:spPr>
    </xdr:pic>
    <xdr:clientData/>
  </xdr:twoCellAnchor>
  <xdr:twoCellAnchor editAs="oneCell">
    <xdr:from>
      <xdr:col>14</xdr:col>
      <xdr:colOff>139246</xdr:colOff>
      <xdr:row>1</xdr:row>
      <xdr:rowOff>35378</xdr:rowOff>
    </xdr:from>
    <xdr:to>
      <xdr:col>14</xdr:col>
      <xdr:colOff>457596</xdr:colOff>
      <xdr:row>2</xdr:row>
      <xdr:rowOff>173206</xdr:rowOff>
    </xdr:to>
    <xdr:pic>
      <xdr:nvPicPr>
        <xdr:cNvPr id="16" name="Graphic 15" descr="Male profile with solid fill">
          <a:extLst>
            <a:ext uri="{FF2B5EF4-FFF2-40B4-BE49-F238E27FC236}">
              <a16:creationId xmlns:a16="http://schemas.microsoft.com/office/drawing/2014/main" id="{69BA741E-8659-90D1-9D39-AA73051B525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537246" y="334735"/>
          <a:ext cx="318350" cy="319257"/>
        </a:xfrm>
        <a:prstGeom prst="rect">
          <a:avLst/>
        </a:prstGeom>
      </xdr:spPr>
    </xdr:pic>
    <xdr:clientData/>
  </xdr:twoCellAnchor>
  <xdr:twoCellAnchor>
    <xdr:from>
      <xdr:col>15</xdr:col>
      <xdr:colOff>385810</xdr:colOff>
      <xdr:row>0</xdr:row>
      <xdr:rowOff>59766</xdr:rowOff>
    </xdr:from>
    <xdr:to>
      <xdr:col>19</xdr:col>
      <xdr:colOff>170668</xdr:colOff>
      <xdr:row>5</xdr:row>
      <xdr:rowOff>84667</xdr:rowOff>
    </xdr:to>
    <xdr:graphicFrame macro="">
      <xdr:nvGraphicFramePr>
        <xdr:cNvPr id="17" name="Chart 16">
          <a:extLst>
            <a:ext uri="{FF2B5EF4-FFF2-40B4-BE49-F238E27FC236}">
              <a16:creationId xmlns:a16="http://schemas.microsoft.com/office/drawing/2014/main" id="{0AE11EB0-3E31-4842-A370-A94221EA7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21</xdr:col>
      <xdr:colOff>174229</xdr:colOff>
      <xdr:row>1</xdr:row>
      <xdr:rowOff>35378</xdr:rowOff>
    </xdr:from>
    <xdr:to>
      <xdr:col>21</xdr:col>
      <xdr:colOff>492579</xdr:colOff>
      <xdr:row>2</xdr:row>
      <xdr:rowOff>169578</xdr:rowOff>
    </xdr:to>
    <xdr:pic>
      <xdr:nvPicPr>
        <xdr:cNvPr id="21" name="Graphic 20" descr="Female Profile with solid fill">
          <a:extLst>
            <a:ext uri="{FF2B5EF4-FFF2-40B4-BE49-F238E27FC236}">
              <a16:creationId xmlns:a16="http://schemas.microsoft.com/office/drawing/2014/main" id="{68BF4811-1485-7954-162F-0BEE9C0A4D4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4434515" y="334735"/>
          <a:ext cx="318350" cy="315629"/>
        </a:xfrm>
        <a:prstGeom prst="rect">
          <a:avLst/>
        </a:prstGeom>
      </xdr:spPr>
    </xdr:pic>
    <xdr:clientData/>
  </xdr:twoCellAnchor>
  <xdr:twoCellAnchor editAs="oneCell">
    <xdr:from>
      <xdr:col>22</xdr:col>
      <xdr:colOff>200537</xdr:colOff>
      <xdr:row>1</xdr:row>
      <xdr:rowOff>35378</xdr:rowOff>
    </xdr:from>
    <xdr:to>
      <xdr:col>22</xdr:col>
      <xdr:colOff>518887</xdr:colOff>
      <xdr:row>2</xdr:row>
      <xdr:rowOff>169578</xdr:rowOff>
    </xdr:to>
    <xdr:pic>
      <xdr:nvPicPr>
        <xdr:cNvPr id="22" name="Graphic 21" descr="Male profile with solid fill">
          <a:extLst>
            <a:ext uri="{FF2B5EF4-FFF2-40B4-BE49-F238E27FC236}">
              <a16:creationId xmlns:a16="http://schemas.microsoft.com/office/drawing/2014/main" id="{20EFE59B-05FD-E950-34CD-D7A653DBAF3A}"/>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5068608" y="334735"/>
          <a:ext cx="318350" cy="315629"/>
        </a:xfrm>
        <a:prstGeom prst="rect">
          <a:avLst/>
        </a:prstGeom>
      </xdr:spPr>
    </xdr:pic>
    <xdr:clientData/>
  </xdr:twoCellAnchor>
  <xdr:twoCellAnchor editAs="oneCell">
    <xdr:from>
      <xdr:col>20</xdr:col>
      <xdr:colOff>94723</xdr:colOff>
      <xdr:row>1</xdr:row>
      <xdr:rowOff>35378</xdr:rowOff>
    </xdr:from>
    <xdr:to>
      <xdr:col>20</xdr:col>
      <xdr:colOff>466273</xdr:colOff>
      <xdr:row>3</xdr:row>
      <xdr:rowOff>9601</xdr:rowOff>
    </xdr:to>
    <xdr:pic>
      <xdr:nvPicPr>
        <xdr:cNvPr id="23" name="Graphic 22" descr="Users with solid fill">
          <a:extLst>
            <a:ext uri="{FF2B5EF4-FFF2-40B4-BE49-F238E27FC236}">
              <a16:creationId xmlns:a16="http://schemas.microsoft.com/office/drawing/2014/main" id="{F3D93A47-6CC3-DCAC-1D4F-67D23C0546F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3747223" y="334735"/>
          <a:ext cx="371550" cy="368829"/>
        </a:xfrm>
        <a:prstGeom prst="rect">
          <a:avLst/>
        </a:prstGeom>
      </xdr:spPr>
    </xdr:pic>
    <xdr:clientData/>
  </xdr:twoCellAnchor>
  <xdr:twoCellAnchor>
    <xdr:from>
      <xdr:col>3</xdr:col>
      <xdr:colOff>106795</xdr:colOff>
      <xdr:row>6</xdr:row>
      <xdr:rowOff>34635</xdr:rowOff>
    </xdr:from>
    <xdr:to>
      <xdr:col>16</xdr:col>
      <xdr:colOff>57727</xdr:colOff>
      <xdr:row>23</xdr:row>
      <xdr:rowOff>0</xdr:rowOff>
    </xdr:to>
    <xdr:graphicFrame macro="">
      <xdr:nvGraphicFramePr>
        <xdr:cNvPr id="24" name="Chart 23">
          <a:extLst>
            <a:ext uri="{FF2B5EF4-FFF2-40B4-BE49-F238E27FC236}">
              <a16:creationId xmlns:a16="http://schemas.microsoft.com/office/drawing/2014/main" id="{BE3B978E-7677-4229-BCAC-6404B1278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96692</xdr:colOff>
      <xdr:row>6</xdr:row>
      <xdr:rowOff>4328</xdr:rowOff>
    </xdr:from>
    <xdr:to>
      <xdr:col>28</xdr:col>
      <xdr:colOff>96693</xdr:colOff>
      <xdr:row>25</xdr:row>
      <xdr:rowOff>147204</xdr:rowOff>
    </xdr:to>
    <xdr:graphicFrame macro="">
      <xdr:nvGraphicFramePr>
        <xdr:cNvPr id="25" name="Chart 24">
          <a:extLst>
            <a:ext uri="{FF2B5EF4-FFF2-40B4-BE49-F238E27FC236}">
              <a16:creationId xmlns:a16="http://schemas.microsoft.com/office/drawing/2014/main" id="{ACF18F1F-E999-494E-BF5C-B569F98A5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152978</xdr:colOff>
      <xdr:row>25</xdr:row>
      <xdr:rowOff>56283</xdr:rowOff>
    </xdr:from>
    <xdr:to>
      <xdr:col>27</xdr:col>
      <xdr:colOff>359353</xdr:colOff>
      <xdr:row>46</xdr:row>
      <xdr:rowOff>88033</xdr:rowOff>
    </xdr:to>
    <xdr:graphicFrame macro="">
      <xdr:nvGraphicFramePr>
        <xdr:cNvPr id="26" name="Chart 25">
          <a:extLst>
            <a:ext uri="{FF2B5EF4-FFF2-40B4-BE49-F238E27FC236}">
              <a16:creationId xmlns:a16="http://schemas.microsoft.com/office/drawing/2014/main" id="{F8AE6228-A72E-4EFC-9025-EDF8C4CD3C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127004</xdr:colOff>
      <xdr:row>23</xdr:row>
      <xdr:rowOff>88033</xdr:rowOff>
    </xdr:from>
    <xdr:to>
      <xdr:col>10</xdr:col>
      <xdr:colOff>336745</xdr:colOff>
      <xdr:row>45</xdr:row>
      <xdr:rowOff>124113</xdr:rowOff>
    </xdr:to>
    <xdr:graphicFrame macro="">
      <xdr:nvGraphicFramePr>
        <xdr:cNvPr id="27" name="Chart 26">
          <a:extLst>
            <a:ext uri="{FF2B5EF4-FFF2-40B4-BE49-F238E27FC236}">
              <a16:creationId xmlns:a16="http://schemas.microsoft.com/office/drawing/2014/main" id="{ECF926ED-D0A6-479F-8A2A-D4EE269E6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10</xdr:col>
      <xdr:colOff>528205</xdr:colOff>
      <xdr:row>23</xdr:row>
      <xdr:rowOff>144319</xdr:rowOff>
    </xdr:from>
    <xdr:to>
      <xdr:col>16</xdr:col>
      <xdr:colOff>391103</xdr:colOff>
      <xdr:row>34</xdr:row>
      <xdr:rowOff>70718</xdr:rowOff>
    </xdr:to>
    <xdr:graphicFrame macro="">
      <xdr:nvGraphicFramePr>
        <xdr:cNvPr id="28" name="Chart 27">
          <a:extLst>
            <a:ext uri="{FF2B5EF4-FFF2-40B4-BE49-F238E27FC236}">
              <a16:creationId xmlns:a16="http://schemas.microsoft.com/office/drawing/2014/main" id="{85B260F1-42D3-4016-86CE-BCF72BFD0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10</xdr:col>
      <xdr:colOff>577274</xdr:colOff>
      <xdr:row>35</xdr:row>
      <xdr:rowOff>46182</xdr:rowOff>
    </xdr:from>
    <xdr:to>
      <xdr:col>16</xdr:col>
      <xdr:colOff>440172</xdr:colOff>
      <xdr:row>45</xdr:row>
      <xdr:rowOff>103909</xdr:rowOff>
    </xdr:to>
    <xdr:graphicFrame macro="">
      <xdr:nvGraphicFramePr>
        <xdr:cNvPr id="29" name="Chart 28">
          <a:extLst>
            <a:ext uri="{FF2B5EF4-FFF2-40B4-BE49-F238E27FC236}">
              <a16:creationId xmlns:a16="http://schemas.microsoft.com/office/drawing/2014/main" id="{1A535ACF-91AD-43D7-AF22-1F291E802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94938</xdr:colOff>
      <xdr:row>5</xdr:row>
      <xdr:rowOff>158127</xdr:rowOff>
    </xdr:from>
    <xdr:to>
      <xdr:col>27</xdr:col>
      <xdr:colOff>477211</xdr:colOff>
      <xdr:row>5</xdr:row>
      <xdr:rowOff>203846</xdr:rowOff>
    </xdr:to>
    <xdr:sp macro="" textlink="">
      <xdr:nvSpPr>
        <xdr:cNvPr id="32" name="Rectangle 31">
          <a:extLst>
            <a:ext uri="{FF2B5EF4-FFF2-40B4-BE49-F238E27FC236}">
              <a16:creationId xmlns:a16="http://schemas.microsoft.com/office/drawing/2014/main" id="{94671378-1EA0-ED3A-A73B-FDEDFCC84479}"/>
            </a:ext>
          </a:extLst>
        </xdr:cNvPr>
        <xdr:cNvSpPr/>
      </xdr:nvSpPr>
      <xdr:spPr>
        <a:xfrm>
          <a:off x="94938" y="1301127"/>
          <a:ext cx="17611940" cy="45719"/>
        </a:xfrm>
        <a:prstGeom prst="rect">
          <a:avLst/>
        </a:prstGeom>
        <a:solidFill>
          <a:srgbClr val="83C6F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305080</xdr:colOff>
      <xdr:row>0</xdr:row>
      <xdr:rowOff>149750</xdr:rowOff>
    </xdr:from>
    <xdr:to>
      <xdr:col>3</xdr:col>
      <xdr:colOff>305080</xdr:colOff>
      <xdr:row>5</xdr:row>
      <xdr:rowOff>94221</xdr:rowOff>
    </xdr:to>
    <xdr:cxnSp macro="">
      <xdr:nvCxnSpPr>
        <xdr:cNvPr id="35" name="Straight Connector 34">
          <a:extLst>
            <a:ext uri="{FF2B5EF4-FFF2-40B4-BE49-F238E27FC236}">
              <a16:creationId xmlns:a16="http://schemas.microsoft.com/office/drawing/2014/main" id="{C651BC65-467B-2684-347A-C412C69CB8C1}"/>
            </a:ext>
          </a:extLst>
        </xdr:cNvPr>
        <xdr:cNvCxnSpPr/>
      </xdr:nvCxnSpPr>
      <xdr:spPr>
        <a:xfrm>
          <a:off x="2760413" y="149750"/>
          <a:ext cx="0" cy="108747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7</xdr:col>
      <xdr:colOff>302773</xdr:colOff>
      <xdr:row>0</xdr:row>
      <xdr:rowOff>149750</xdr:rowOff>
    </xdr:from>
    <xdr:to>
      <xdr:col>7</xdr:col>
      <xdr:colOff>302773</xdr:colOff>
      <xdr:row>5</xdr:row>
      <xdr:rowOff>94221</xdr:rowOff>
    </xdr:to>
    <xdr:cxnSp macro="">
      <xdr:nvCxnSpPr>
        <xdr:cNvPr id="36" name="Straight Connector 35">
          <a:extLst>
            <a:ext uri="{FF2B5EF4-FFF2-40B4-BE49-F238E27FC236}">
              <a16:creationId xmlns:a16="http://schemas.microsoft.com/office/drawing/2014/main" id="{4237785E-9D02-F960-A4A2-9CC014918BA4}"/>
            </a:ext>
          </a:extLst>
        </xdr:cNvPr>
        <xdr:cNvCxnSpPr/>
      </xdr:nvCxnSpPr>
      <xdr:spPr>
        <a:xfrm>
          <a:off x="5405864" y="149750"/>
          <a:ext cx="0" cy="1075926"/>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11</xdr:col>
      <xdr:colOff>300465</xdr:colOff>
      <xdr:row>0</xdr:row>
      <xdr:rowOff>138205</xdr:rowOff>
    </xdr:from>
    <xdr:to>
      <xdr:col>11</xdr:col>
      <xdr:colOff>300465</xdr:colOff>
      <xdr:row>5</xdr:row>
      <xdr:rowOff>82676</xdr:rowOff>
    </xdr:to>
    <xdr:cxnSp macro="">
      <xdr:nvCxnSpPr>
        <xdr:cNvPr id="37" name="Straight Connector 36">
          <a:extLst>
            <a:ext uri="{FF2B5EF4-FFF2-40B4-BE49-F238E27FC236}">
              <a16:creationId xmlns:a16="http://schemas.microsoft.com/office/drawing/2014/main" id="{1686FED2-5501-21F2-7609-2FD90B8AFF76}"/>
            </a:ext>
          </a:extLst>
        </xdr:cNvPr>
        <xdr:cNvCxnSpPr/>
      </xdr:nvCxnSpPr>
      <xdr:spPr>
        <a:xfrm>
          <a:off x="7851192" y="138205"/>
          <a:ext cx="0" cy="1075926"/>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15</xdr:col>
      <xdr:colOff>309701</xdr:colOff>
      <xdr:row>0</xdr:row>
      <xdr:rowOff>138205</xdr:rowOff>
    </xdr:from>
    <xdr:to>
      <xdr:col>15</xdr:col>
      <xdr:colOff>309701</xdr:colOff>
      <xdr:row>5</xdr:row>
      <xdr:rowOff>82676</xdr:rowOff>
    </xdr:to>
    <xdr:cxnSp macro="">
      <xdr:nvCxnSpPr>
        <xdr:cNvPr id="38" name="Straight Connector 37">
          <a:extLst>
            <a:ext uri="{FF2B5EF4-FFF2-40B4-BE49-F238E27FC236}">
              <a16:creationId xmlns:a16="http://schemas.microsoft.com/office/drawing/2014/main" id="{A941EDF8-6E37-7417-0C3B-9DF471CDECFE}"/>
            </a:ext>
          </a:extLst>
        </xdr:cNvPr>
        <xdr:cNvCxnSpPr/>
      </xdr:nvCxnSpPr>
      <xdr:spPr>
        <a:xfrm>
          <a:off x="10365792" y="138205"/>
          <a:ext cx="0" cy="1075926"/>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19</xdr:col>
      <xdr:colOff>307393</xdr:colOff>
      <xdr:row>0</xdr:row>
      <xdr:rowOff>138205</xdr:rowOff>
    </xdr:from>
    <xdr:to>
      <xdr:col>19</xdr:col>
      <xdr:colOff>307393</xdr:colOff>
      <xdr:row>5</xdr:row>
      <xdr:rowOff>82676</xdr:rowOff>
    </xdr:to>
    <xdr:cxnSp macro="">
      <xdr:nvCxnSpPr>
        <xdr:cNvPr id="39" name="Straight Connector 38">
          <a:extLst>
            <a:ext uri="{FF2B5EF4-FFF2-40B4-BE49-F238E27FC236}">
              <a16:creationId xmlns:a16="http://schemas.microsoft.com/office/drawing/2014/main" id="{E8EE397F-8F79-B82C-624E-0AA9AAA6FDF3}"/>
            </a:ext>
          </a:extLst>
        </xdr:cNvPr>
        <xdr:cNvCxnSpPr/>
      </xdr:nvCxnSpPr>
      <xdr:spPr>
        <a:xfrm>
          <a:off x="12811120" y="138205"/>
          <a:ext cx="0" cy="1075926"/>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23</xdr:col>
      <xdr:colOff>305082</xdr:colOff>
      <xdr:row>0</xdr:row>
      <xdr:rowOff>138205</xdr:rowOff>
    </xdr:from>
    <xdr:to>
      <xdr:col>23</xdr:col>
      <xdr:colOff>305082</xdr:colOff>
      <xdr:row>5</xdr:row>
      <xdr:rowOff>82676</xdr:rowOff>
    </xdr:to>
    <xdr:cxnSp macro="">
      <xdr:nvCxnSpPr>
        <xdr:cNvPr id="40" name="Straight Connector 39">
          <a:extLst>
            <a:ext uri="{FF2B5EF4-FFF2-40B4-BE49-F238E27FC236}">
              <a16:creationId xmlns:a16="http://schemas.microsoft.com/office/drawing/2014/main" id="{F6954E45-6427-3C30-CE28-8AC142652B31}"/>
            </a:ext>
          </a:extLst>
        </xdr:cNvPr>
        <xdr:cNvCxnSpPr/>
      </xdr:nvCxnSpPr>
      <xdr:spPr>
        <a:xfrm>
          <a:off x="15256446" y="138205"/>
          <a:ext cx="0" cy="1075926"/>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editAs="oneCell">
    <xdr:from>
      <xdr:col>23</xdr:col>
      <xdr:colOff>601902</xdr:colOff>
      <xdr:row>0</xdr:row>
      <xdr:rowOff>105834</xdr:rowOff>
    </xdr:from>
    <xdr:to>
      <xdr:col>27</xdr:col>
      <xdr:colOff>222250</xdr:colOff>
      <xdr:row>5</xdr:row>
      <xdr:rowOff>31751</xdr:rowOff>
    </xdr:to>
    <mc:AlternateContent xmlns:mc="http://schemas.openxmlformats.org/markup-compatibility/2006">
      <mc:Choice xmlns:a14="http://schemas.microsoft.com/office/drawing/2010/main" Requires="a14">
        <xdr:graphicFrame macro="">
          <xdr:nvGraphicFramePr>
            <xdr:cNvPr id="41" name="Date (Year)">
              <a:extLst>
                <a:ext uri="{FF2B5EF4-FFF2-40B4-BE49-F238E27FC236}">
                  <a16:creationId xmlns:a16="http://schemas.microsoft.com/office/drawing/2014/main" id="{85575FDF-E35A-3728-6625-DCB6D5B80FD2}"/>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14995235" y="105834"/>
              <a:ext cx="2075682"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303646</xdr:colOff>
      <xdr:row>31</xdr:row>
      <xdr:rowOff>108858</xdr:rowOff>
    </xdr:from>
    <xdr:to>
      <xdr:col>2</xdr:col>
      <xdr:colOff>582083</xdr:colOff>
      <xdr:row>44</xdr:row>
      <xdr:rowOff>137584</xdr:rowOff>
    </xdr:to>
    <mc:AlternateContent xmlns:mc="http://schemas.openxmlformats.org/markup-compatibility/2006">
      <mc:Choice xmlns:a14="http://schemas.microsoft.com/office/drawing/2010/main" Requires="a14">
        <xdr:graphicFrame macro="">
          <xdr:nvGraphicFramePr>
            <xdr:cNvPr id="42" name="EthnicGroup">
              <a:extLst>
                <a:ext uri="{FF2B5EF4-FFF2-40B4-BE49-F238E27FC236}">
                  <a16:creationId xmlns:a16="http://schemas.microsoft.com/office/drawing/2014/main" id="{6453C1D9-C98E-8ED5-BD8C-B6B272C77DC6}"/>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dr:sp macro="" textlink="">
          <xdr:nvSpPr>
            <xdr:cNvPr id="0" name=""/>
            <xdr:cNvSpPr>
              <a:spLocks noTextEdit="1"/>
            </xdr:cNvSpPr>
          </xdr:nvSpPr>
          <xdr:spPr>
            <a:xfrm>
              <a:off x="303646" y="5876775"/>
              <a:ext cx="1506104" cy="23676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294112</xdr:colOff>
      <xdr:row>7</xdr:row>
      <xdr:rowOff>123537</xdr:rowOff>
    </xdr:from>
    <xdr:to>
      <xdr:col>2</xdr:col>
      <xdr:colOff>510294</xdr:colOff>
      <xdr:row>11</xdr:row>
      <xdr:rowOff>104629</xdr:rowOff>
    </xdr:to>
    <mc:AlternateContent xmlns:mc="http://schemas.openxmlformats.org/markup-compatibility/2006">
      <mc:Choice xmlns:a14="http://schemas.microsoft.com/office/drawing/2010/main" Requires="a14">
        <xdr:graphicFrame macro="">
          <xdr:nvGraphicFramePr>
            <xdr:cNvPr id="43" name="FP">
              <a:extLst>
                <a:ext uri="{FF2B5EF4-FFF2-40B4-BE49-F238E27FC236}">
                  <a16:creationId xmlns:a16="http://schemas.microsoft.com/office/drawing/2014/main" id="{2FB01A74-D93F-B1CD-9BC6-14AA3C1D6674}"/>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dr:sp macro="" textlink="">
          <xdr:nvSpPr>
            <xdr:cNvPr id="0" name=""/>
            <xdr:cNvSpPr>
              <a:spLocks noTextEdit="1"/>
            </xdr:cNvSpPr>
          </xdr:nvSpPr>
          <xdr:spPr>
            <a:xfrm>
              <a:off x="294112" y="1573454"/>
              <a:ext cx="1443849" cy="7007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298879</xdr:colOff>
      <xdr:row>12</xdr:row>
      <xdr:rowOff>113935</xdr:rowOff>
    </xdr:from>
    <xdr:to>
      <xdr:col>2</xdr:col>
      <xdr:colOff>515061</xdr:colOff>
      <xdr:row>16</xdr:row>
      <xdr:rowOff>95026</xdr:rowOff>
    </xdr:to>
    <mc:AlternateContent xmlns:mc="http://schemas.openxmlformats.org/markup-compatibility/2006">
      <mc:Choice xmlns:a14="http://schemas.microsoft.com/office/drawing/2010/main" Requires="a14">
        <xdr:graphicFrame macro="">
          <xdr:nvGraphicFramePr>
            <xdr:cNvPr id="44" name="Gender">
              <a:extLst>
                <a:ext uri="{FF2B5EF4-FFF2-40B4-BE49-F238E27FC236}">
                  <a16:creationId xmlns:a16="http://schemas.microsoft.com/office/drawing/2014/main" id="{0C4B5F79-05BB-71BA-AB16-0E2A42A4208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98879" y="2463435"/>
              <a:ext cx="1443849" cy="7007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303646</xdr:colOff>
      <xdr:row>17</xdr:row>
      <xdr:rowOff>104334</xdr:rowOff>
    </xdr:from>
    <xdr:to>
      <xdr:col>2</xdr:col>
      <xdr:colOff>505527</xdr:colOff>
      <xdr:row>30</xdr:row>
      <xdr:rowOff>99551</xdr:rowOff>
    </xdr:to>
    <mc:AlternateContent xmlns:mc="http://schemas.openxmlformats.org/markup-compatibility/2006">
      <mc:Choice xmlns:a14="http://schemas.microsoft.com/office/drawing/2010/main" Requires="a14">
        <xdr:graphicFrame macro="">
          <xdr:nvGraphicFramePr>
            <xdr:cNvPr id="45" name="BU Region">
              <a:extLst>
                <a:ext uri="{FF2B5EF4-FFF2-40B4-BE49-F238E27FC236}">
                  <a16:creationId xmlns:a16="http://schemas.microsoft.com/office/drawing/2014/main" id="{57D4F6BA-0664-64AA-9C64-2CEF73AE0516}"/>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dr:sp macro="" textlink="">
          <xdr:nvSpPr>
            <xdr:cNvPr id="0" name=""/>
            <xdr:cNvSpPr>
              <a:spLocks noTextEdit="1"/>
            </xdr:cNvSpPr>
          </xdr:nvSpPr>
          <xdr:spPr>
            <a:xfrm>
              <a:off x="303646" y="3353417"/>
              <a:ext cx="1429548" cy="23341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179916</xdr:colOff>
      <xdr:row>2</xdr:row>
      <xdr:rowOff>-1</xdr:rowOff>
    </xdr:from>
    <xdr:to>
      <xdr:col>3</xdr:col>
      <xdr:colOff>127000</xdr:colOff>
      <xdr:row>4</xdr:row>
      <xdr:rowOff>21166</xdr:rowOff>
    </xdr:to>
    <xdr:sp macro="" textlink="">
      <xdr:nvSpPr>
        <xdr:cNvPr id="48" name="TextBox 47">
          <a:extLst>
            <a:ext uri="{FF2B5EF4-FFF2-40B4-BE49-F238E27FC236}">
              <a16:creationId xmlns:a16="http://schemas.microsoft.com/office/drawing/2014/main" id="{D8366B7E-3C08-5F5E-98B0-B92819FD50B8}"/>
            </a:ext>
          </a:extLst>
        </xdr:cNvPr>
        <xdr:cNvSpPr txBox="1"/>
      </xdr:nvSpPr>
      <xdr:spPr>
        <a:xfrm>
          <a:off x="179916" y="402166"/>
          <a:ext cx="2021417" cy="455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6FBDFD"/>
              </a:solidFill>
            </a:rPr>
            <a:t>   </a:t>
          </a:r>
          <a:r>
            <a:rPr lang="en-US" sz="2000" b="1">
              <a:solidFill>
                <a:srgbClr val="4EADFC"/>
              </a:solidFill>
            </a:rPr>
            <a:t>HR Dashboard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Софья Афонина" refreshedDate="45248.540828703706" backgroundQuery="1" createdVersion="8" refreshedVersion="8" minRefreshableVersion="3" recordCount="0" supportSubquery="1" supportAdvancedDrill="1" xr:uid="{A14768FF-F337-4737-9BDA-6C2F198FF08A}">
  <cacheSource type="external" connectionId="6"/>
  <cacheFields count="6">
    <cacheField name="[HR Data].[Date].[Date]" caption="Date" numFmtId="0"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18" level="1">
      <sharedItems count="12">
        <s v="янв"/>
        <s v="фев"/>
        <s v="мар"/>
        <s v="апр"/>
        <s v="май"/>
        <s v="июн"/>
        <s v="июл"/>
        <s v="авг"/>
        <s v="сен"/>
        <s v="окт"/>
        <s v="ноя"/>
        <s v="дек"/>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Measures].[New_hires]" caption="New_hires" numFmtId="0" hierarchy="29" level="32767"/>
    <cacheField name="[Measures].[Active_EEs]" caption="Active_EEs" numFmtId="0" hierarchy="31" level="32767"/>
  </cacheFields>
  <cacheHierarchies count="36">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EE_count]" caption="EE_count" measure="1" displayFolder="" measureGroup="HR Data" count="0"/>
    <cacheHierarchy uniqueName="[Measures].[New_hires]" caption="New_hires" measure="1" displayFolder="" measureGroup="HR Data" count="0" oneField="1">
      <fieldsUsage count="1">
        <fieldUsage x="4"/>
      </fieldsUsage>
    </cacheHierarchy>
    <cacheHierarchy uniqueName="[Measures].[Avr._Tenure_Months]" caption="Avr._Tenure_Months" measure="1" displayFolder="" measureGroup="HR Data" count="0"/>
    <cacheHierarchy uniqueName="[Measures].[Active_EEs]" caption="Active_EEs" measure="1" displayFolder="" measureGroup="HR Data" count="0" oneField="1">
      <fieldsUsage count="1">
        <fieldUsage x="5"/>
      </fieldsUsage>
    </cacheHierarchy>
    <cacheHierarchy uniqueName="[Measures].[Separations]" caption="Separations"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Софья Афонина" refreshedDate="45248.554635532404" backgroundQuery="1" createdVersion="8" refreshedVersion="8" minRefreshableVersion="3" recordCount="0" supportSubquery="1" supportAdvancedDrill="1" xr:uid="{D124BE80-1047-492E-8A64-D68F75D5A0BF}">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Measures].[Avr._Tenure_Months]" caption="Avr._Tenure_Months" numFmtId="0" hierarchy="30" level="32767"/>
    <cacheField name="[HR Data].[Date (Year)].[Date (Year)]" caption="Date (Year)" numFmtId="0" hierarchy="16" level="1">
      <sharedItems containsSemiMixedTypes="0" containsNonDate="0" containsString="0"/>
    </cacheField>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EE_count]" caption="EE_count" measure="1" displayFolder="" measureGroup="HR Data" count="0"/>
    <cacheHierarchy uniqueName="[Measures].[New_hires]" caption="New_hires" measure="1" displayFolder="" measureGroup="HR Data" count="0"/>
    <cacheHierarchy uniqueName="[Measures].[Avr._Tenure_Months]" caption="Avr._Tenure_Months" measure="1" displayFolder="" measureGroup="HR Data" count="0" oneField="1">
      <fieldsUsage count="1">
        <fieldUsage x="3"/>
      </fieldsUsage>
    </cacheHierarchy>
    <cacheHierarchy uniqueName="[Measures].[Active_EEs]" caption="Active_EEs" measure="1" displayFolder="" measureGroup="HR Data" count="0"/>
    <cacheHierarchy uniqueName="[Measures].[Separations]" caption="Separations"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Софья Афонина" refreshedDate="45248.554636921297" backgroundQuery="1" createdVersion="8" refreshedVersion="8" minRefreshableVersion="3" recordCount="0" supportSubquery="1" supportAdvancedDrill="1" xr:uid="{9F179629-C114-4952-9D3F-2FA5022FC74B}">
  <cacheSource type="external" connectionId="6"/>
  <cacheFields count="3">
    <cacheField name="[Measures].[Separations]" caption="Separations" numFmtId="0" hierarchy="32" level="32767"/>
    <cacheField name="[HR Data].[Date (Year)].[Date (Year)]" caption="Date (Year)" numFmtId="0" hierarchy="16" level="1">
      <sharedItems count="4">
        <s v="2015"/>
        <s v="2016"/>
        <s v="2017"/>
        <s v="2018"/>
      </sharedItems>
    </cacheField>
    <cacheField name="[HR Data].[TermReason].[TermReason]" caption="TermReason" numFmtId="0" hierarchy="11" level="1">
      <sharedItems count="2">
        <s v="Involuntary"/>
        <s v="Voluntary"/>
      </sharedItems>
    </cacheField>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EE_count]" caption="EE_count" measure="1" displayFolder="" measureGroup="HR Data" count="0"/>
    <cacheHierarchy uniqueName="[Measures].[New_hires]" caption="New_hires" measure="1" displayFolder="" measureGroup="HR Data" count="0"/>
    <cacheHierarchy uniqueName="[Measures].[Avr._Tenure_Months]" caption="Avr._Tenure_Months" measure="1" displayFolder="" measureGroup="HR Data" count="0"/>
    <cacheHierarchy uniqueName="[Measures].[Active_EEs]" caption="Active_EEs" measure="1" displayFolder="" measureGroup="HR Data" count="0"/>
    <cacheHierarchy uniqueName="[Measures].[Separations]" caption="Separations" measure="1" displayFolder="" measureGroup="HR Data" count="0" oneField="1">
      <fieldsUsage count="1">
        <fieldUsage x="0"/>
      </fieldsUsage>
    </cacheHierarchy>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Софья Афонина" refreshedDate="45248.525502777775" backgroundQuery="1" createdVersion="3" refreshedVersion="8" minRefreshableVersion="3" recordCount="0" supportSubquery="1" supportAdvancedDrill="1" xr:uid="{D2F78A1A-542E-4864-9BDE-17C7A003539C}">
  <cacheSource type="external" connectionId="6">
    <extLst>
      <ext xmlns:x14="http://schemas.microsoft.com/office/spreadsheetml/2009/9/main" uri="{F057638F-6D5F-4e77-A914-E7F072B9BCA8}">
        <x14:sourceConnection name="ThisWorkbookDataModel"/>
      </ext>
    </extLst>
  </cacheSource>
  <cacheFields count="0"/>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EE_count]" caption="EE_count" measure="1" displayFolder="" measureGroup="HR Data" count="0"/>
    <cacheHierarchy uniqueName="[Measures].[New_hires]" caption="New_hires" measure="1" displayFolder="" measureGroup="HR Data" count="0"/>
    <cacheHierarchy uniqueName="[Measures].[Avr._Tenure_Months]" caption="Avr._Tenure_Months" measure="1" displayFolder="" measureGroup="HR Data" count="0"/>
    <cacheHierarchy uniqueName="[Measures].[Active_EEs]" caption="Active_EEs" measure="1" displayFolder="" measureGroup="HR Data" count="0"/>
    <cacheHierarchy uniqueName="[Measures].[Separations]" caption="Separations"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680652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Софья Афонина" refreshedDate="45248.554628356484" backgroundQuery="1" createdVersion="8" refreshedVersion="8" minRefreshableVersion="3" recordCount="0" supportSubquery="1" supportAdvancedDrill="1" xr:uid="{E0B2181B-A726-4369-910C-73853986491F}">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Measures].[Active_EEs]" caption="Active_EEs" numFmtId="0" hierarchy="31" level="32767"/>
    <cacheField name="[HR Data].[Date (Year)].[Date (Year)]" caption="Date (Year)" numFmtId="0" hierarchy="16" level="1">
      <sharedItems containsSemiMixedTypes="0" containsNonDate="0" containsString="0"/>
    </cacheField>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EE_count]" caption="EE_count" measure="1" displayFolder="" measureGroup="HR Data" count="0"/>
    <cacheHierarchy uniqueName="[Measures].[New_hires]" caption="New_hires" measure="1" displayFolder="" measureGroup="HR Data" count="0"/>
    <cacheHierarchy uniqueName="[Measures].[Avr._Tenure_Months]" caption="Avr._Tenure_Months" measure="1" displayFolder="" measureGroup="HR Data" count="0"/>
    <cacheHierarchy uniqueName="[Measures].[Active_EEs]" caption="Active_EEs" measure="1" displayFolder="" measureGroup="HR Data" count="0" oneField="1">
      <fieldsUsage count="1">
        <fieldUsage x="3"/>
      </fieldsUsage>
    </cacheHierarchy>
    <cacheHierarchy uniqueName="[Measures].[Separations]" caption="Separations"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Софья Афонина" refreshedDate="45248.554629398146" backgroundQuery="1" createdVersion="8" refreshedVersion="8" minRefreshableVersion="3" recordCount="0" supportSubquery="1" supportAdvancedDrill="1" xr:uid="{9321A785-BBF3-402C-B6BF-FABECE8E8765}">
  <cacheSource type="external" connectionId="6"/>
  <cacheFields count="4">
    <cacheField name="[HR Data].[Gender].[Gender]" caption="Gender" numFmtId="0" hierarchy="2" level="1">
      <sharedItems count="2">
        <s v="F"/>
        <s v="M"/>
      </sharedItems>
    </cacheField>
    <cacheField name="[Measures].[Active_EEs]" caption="Active_EEs" numFmtId="0" hierarchy="31" level="32767"/>
    <cacheField name="[HR Data].[FP].[FP]" caption="FP" numFmtId="0" hierarchy="5" level="1">
      <sharedItems count="2">
        <s v="FT"/>
        <s v="PT"/>
      </sharedItems>
    </cacheField>
    <cacheField name="[HR Data].[Date (Year)].[Date (Year)]" caption="Date (Year)" numFmtId="0" hierarchy="16" level="1">
      <sharedItems containsSemiMixedTypes="0" containsNonDate="0" containsString="0"/>
    </cacheField>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EE_count]" caption="EE_count" measure="1" displayFolder="" measureGroup="HR Data" count="0"/>
    <cacheHierarchy uniqueName="[Measures].[New_hires]" caption="New_hires" measure="1" displayFolder="" measureGroup="HR Data" count="0"/>
    <cacheHierarchy uniqueName="[Measures].[Avr._Tenure_Months]" caption="Avr._Tenure_Months" measure="1" displayFolder="" measureGroup="HR Data" count="0"/>
    <cacheHierarchy uniqueName="[Measures].[Active_EEs]" caption="Active_EEs" measure="1" displayFolder="" measureGroup="HR Data" count="0" oneField="1">
      <fieldsUsage count="1">
        <fieldUsage x="1"/>
      </fieldsUsage>
    </cacheHierarchy>
    <cacheHierarchy uniqueName="[Measures].[Separations]" caption="Separations"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Софья Афонина" refreshedDate="45248.554630208331" backgroundQuery="1" createdVersion="8" refreshedVersion="8" minRefreshableVersion="3" recordCount="0" supportSubquery="1" supportAdvancedDrill="1" xr:uid="{428CAC87-3514-4555-80F2-CA3EDD2037E1}">
  <cacheSource type="external" connectionId="6"/>
  <cacheFields count="3">
    <cacheField name="[HR Data].[Gender].[Gender]" caption="Gender" numFmtId="0" hierarchy="2" level="1">
      <sharedItems count="2">
        <s v="F"/>
        <s v="M"/>
      </sharedItems>
    </cacheField>
    <cacheField name="[Measures].[Active_EEs]" caption="Active_EEs" numFmtId="0" hierarchy="31" level="32767"/>
    <cacheField name="[HR Data].[Date (Year)].[Date (Year)]" caption="Date (Year)" numFmtId="0" hierarchy="16" level="1">
      <sharedItems containsSemiMixedTypes="0" containsNonDate="0" containsString="0"/>
    </cacheField>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EE_count]" caption="EE_count" measure="1" displayFolder="" measureGroup="HR Data" count="0"/>
    <cacheHierarchy uniqueName="[Measures].[New_hires]" caption="New_hires" measure="1" displayFolder="" measureGroup="HR Data" count="0"/>
    <cacheHierarchy uniqueName="[Measures].[Avr._Tenure_Months]" caption="Avr._Tenure_Months" measure="1" displayFolder="" measureGroup="HR Data" count="0"/>
    <cacheHierarchy uniqueName="[Measures].[Active_EEs]" caption="Active_EEs" measure="1" displayFolder="" measureGroup="HR Data" count="0" oneField="1">
      <fieldsUsage count="1">
        <fieldUsage x="1"/>
      </fieldsUsage>
    </cacheHierarchy>
    <cacheHierarchy uniqueName="[Measures].[Separations]" caption="Separations"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Софья Афонина" refreshedDate="45248.554631018516" backgroundQuery="1" createdVersion="8" refreshedVersion="8" minRefreshableVersion="3" recordCount="0" supportSubquery="1" supportAdvancedDrill="1" xr:uid="{CD73FA28-EFC9-4E0C-85EF-8BFABF2E5461}">
  <cacheSource type="external" connectionId="6"/>
  <cacheFields count="4">
    <cacheField name="[HR Data].[Gender].[Gender]" caption="Gender" numFmtId="0" hierarchy="2" level="1">
      <sharedItems count="2">
        <s v="F"/>
        <s v="M"/>
      </sharedItems>
    </cacheField>
    <cacheField name="[Measures].[Active_EEs]" caption="Active_EEs" numFmtId="0" hierarchy="31" level="32767"/>
    <cacheField name="[HR Data].[AgeGroup].[AgeGroup]" caption="AgeGroup" numFmtId="0" hierarchy="12" level="1">
      <sharedItems count="3">
        <s v="&lt;30"/>
        <s v="30-49"/>
        <s v="50+"/>
      </sharedItems>
    </cacheField>
    <cacheField name="[HR Data].[Date (Year)].[Date (Year)]" caption="Date (Year)" numFmtId="0" hierarchy="16" level="1">
      <sharedItems containsSemiMixedTypes="0" containsNonDate="0" containsString="0"/>
    </cacheField>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2"/>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EE_count]" caption="EE_count" measure="1" displayFolder="" measureGroup="HR Data" count="0"/>
    <cacheHierarchy uniqueName="[Measures].[New_hires]" caption="New_hires" measure="1" displayFolder="" measureGroup="HR Data" count="0"/>
    <cacheHierarchy uniqueName="[Measures].[Avr._Tenure_Months]" caption="Avr._Tenure_Months" measure="1" displayFolder="" measureGroup="HR Data" count="0"/>
    <cacheHierarchy uniqueName="[Measures].[Active_EEs]" caption="Active_EEs" measure="1" displayFolder="" measureGroup="HR Data" count="0" oneField="1">
      <fieldsUsage count="1">
        <fieldUsage x="1"/>
      </fieldsUsage>
    </cacheHierarchy>
    <cacheHierarchy uniqueName="[Measures].[Separations]" caption="Separations"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Софья Афонина" refreshedDate="45248.554631712963" backgroundQuery="1" createdVersion="8" refreshedVersion="8" minRefreshableVersion="3" recordCount="0" supportSubquery="1" supportAdvancedDrill="1" xr:uid="{E4F771FA-A7CC-4089-8F74-6FD68894D2D8}">
  <cacheSource type="external" connectionId="6"/>
  <cacheFields count="4">
    <cacheField name="[HR Data].[Gender].[Gender]" caption="Gender" numFmtId="0" hierarchy="2" level="1">
      <sharedItems count="2">
        <s v="F"/>
        <s v="M"/>
      </sharedItems>
    </cacheField>
    <cacheField name="[HR Data].[PayType].[PayType]" caption="PayType" numFmtId="0" hierarchy="10" level="1">
      <sharedItems count="2">
        <s v="Hourly"/>
        <s v="Salary"/>
      </sharedItems>
    </cacheField>
    <cacheField name="[Measures].[Active_EEs]" caption="Active_EEs" numFmtId="0" hierarchy="31" level="32767"/>
    <cacheField name="[HR Data].[Date (Year)].[Date (Year)]" caption="Date (Year)" numFmtId="0" hierarchy="16" level="1">
      <sharedItems containsSemiMixedTypes="0" containsNonDate="0" containsString="0"/>
    </cacheField>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EE_count]" caption="EE_count" measure="1" displayFolder="" measureGroup="HR Data" count="0"/>
    <cacheHierarchy uniqueName="[Measures].[New_hires]" caption="New_hires" measure="1" displayFolder="" measureGroup="HR Data" count="0"/>
    <cacheHierarchy uniqueName="[Measures].[Avr._Tenure_Months]" caption="Avr._Tenure_Months" measure="1" displayFolder="" measureGroup="HR Data" count="0"/>
    <cacheHierarchy uniqueName="[Measures].[Active_EEs]" caption="Active_EEs" measure="1" displayFolder="" measureGroup="HR Data" count="0" oneField="1">
      <fieldsUsage count="1">
        <fieldUsage x="2"/>
      </fieldsUsage>
    </cacheHierarchy>
    <cacheHierarchy uniqueName="[Measures].[Separations]" caption="Separations"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Софья Афонина" refreshedDate="45248.554632523148" backgroundQuery="1" createdVersion="8" refreshedVersion="8" minRefreshableVersion="3" recordCount="0" supportSubquery="1" supportAdvancedDrill="1" xr:uid="{64FA57C2-A0A3-4F1E-8372-441A88F07937}">
  <cacheSource type="external" connectionId="6"/>
  <cacheFields count="3">
    <cacheField name="[HR Data].[Gender].[Gender]" caption="Gender" numFmtId="0" hierarchy="2" level="1">
      <sharedItems count="2">
        <s v="F"/>
        <s v="M"/>
      </sharedItems>
    </cacheField>
    <cacheField name="[Measures].[TurnOver%]" caption="TurnOver%" numFmtId="0" hierarchy="33" level="32767"/>
    <cacheField name="[HR Data].[Date (Year)].[Date (Year)]" caption="Date (Year)" numFmtId="0" hierarchy="16" level="1">
      <sharedItems count="4">
        <s v="2015"/>
        <s v="2016"/>
        <s v="2017"/>
        <s v="2018"/>
      </sharedItems>
    </cacheField>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EE_count]" caption="EE_count" measure="1" displayFolder="" measureGroup="HR Data" count="0"/>
    <cacheHierarchy uniqueName="[Measures].[New_hires]" caption="New_hires" measure="1" displayFolder="" measureGroup="HR Data" count="0"/>
    <cacheHierarchy uniqueName="[Measures].[Avr._Tenure_Months]" caption="Avr._Tenure_Months" measure="1" displayFolder="" measureGroup="HR Data" count="0"/>
    <cacheHierarchy uniqueName="[Measures].[Active_EEs]" caption="Active_EEs" measure="1" displayFolder="" measureGroup="HR Data" count="0"/>
    <cacheHierarchy uniqueName="[Measures].[Separations]" caption="Separations" measure="1" displayFolder="" measureGroup="HR Data" count="0"/>
    <cacheHierarchy uniqueName="[Measures].[TurnOver%]" caption="TurnOver%" measure="1" displayFolder="" measureGroup="HR Data" count="0" oneField="1">
      <fieldsUsage count="1">
        <fieldUsage x="1"/>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Софья Афонина" refreshedDate="45248.554633333333" backgroundQuery="1" createdVersion="8" refreshedVersion="8" minRefreshableVersion="3" recordCount="0" supportSubquery="1" supportAdvancedDrill="1" xr:uid="{D914EB6A-5FCF-4D0E-BCBC-609E34E7E208}">
  <cacheSource type="external" connectionId="6"/>
  <cacheFields count="4">
    <cacheField name="[Measures].[Active_EEs]" caption="Active_EEs" numFmtId="0" hierarchy="31" level="32767"/>
    <cacheField name="[HR Data].[BU Region].[BU Region]" caption="BU Region" numFmtId="0" hierarchy="8" level="1">
      <sharedItems count="7">
        <s v="Central"/>
        <s v="East"/>
        <s v="Midwest"/>
        <s v="North"/>
        <s v="Northwest"/>
        <s v="South"/>
        <s v="West"/>
      </sharedItems>
    </cacheField>
    <cacheField name="[HR Data].[FP].[FP]" caption="FP" numFmtId="0" hierarchy="5" level="1">
      <sharedItems count="2">
        <s v="FT"/>
        <s v="PT"/>
      </sharedItems>
    </cacheField>
    <cacheField name="[HR Data].[Date (Year)].[Date (Year)]" caption="Date (Year)" numFmtId="0" hierarchy="16" level="1">
      <sharedItems containsSemiMixedTypes="0" containsNonDate="0" containsString="0"/>
    </cacheField>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EE_count]" caption="EE_count" measure="1" displayFolder="" measureGroup="HR Data" count="0"/>
    <cacheHierarchy uniqueName="[Measures].[New_hires]" caption="New_hires" measure="1" displayFolder="" measureGroup="HR Data" count="0"/>
    <cacheHierarchy uniqueName="[Measures].[Avr._Tenure_Months]" caption="Avr._Tenure_Months" measure="1" displayFolder="" measureGroup="HR Data" count="0"/>
    <cacheHierarchy uniqueName="[Measures].[Active_EEs]" caption="Active_EEs" measure="1" displayFolder="" measureGroup="HR Data" count="0" oneField="1">
      <fieldsUsage count="1">
        <fieldUsage x="0"/>
      </fieldsUsage>
    </cacheHierarchy>
    <cacheHierarchy uniqueName="[Measures].[Separations]" caption="Separations"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Софья Афонина" refreshedDate="45248.554634143518" backgroundQuery="1" createdVersion="8" refreshedVersion="8" minRefreshableVersion="3" recordCount="0" supportSubquery="1" supportAdvancedDrill="1" xr:uid="{D1B00DE8-6387-4617-97F1-74AF48B0F0E7}">
  <cacheSource type="external" connectionId="6"/>
  <cacheFields count="3">
    <cacheField name="[Measures].[Separations]" caption="Separations" numFmtId="0" hierarchy="32" level="32767"/>
    <cacheField name="[HR Data].[Date (Year)].[Date (Year)]" caption="Date (Year)" numFmtId="0" hierarchy="16" level="1">
      <sharedItems count="4">
        <s v="2015"/>
        <s v="2016"/>
        <s v="2017"/>
        <s v="2018"/>
      </sharedItems>
    </cacheField>
    <cacheField name="[Measures].[Sum of BadHires]" caption="Sum of BadHires" numFmtId="0" hierarchy="25" level="32767"/>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EE_count]" caption="EE_count" measure="1" displayFolder="" measureGroup="HR Data" count="0"/>
    <cacheHierarchy uniqueName="[Measures].[New_hires]" caption="New_hires" measure="1" displayFolder="" measureGroup="HR Data" count="0"/>
    <cacheHierarchy uniqueName="[Measures].[Avr._Tenure_Months]" caption="Avr._Tenure_Months" measure="1" displayFolder="" measureGroup="HR Data" count="0"/>
    <cacheHierarchy uniqueName="[Measures].[Active_EEs]" caption="Active_EEs" measure="1" displayFolder="" measureGroup="HR Data" count="0"/>
    <cacheHierarchy uniqueName="[Measures].[Separations]" caption="Separations" measure="1" displayFolder="" measureGroup="HR Data" count="0" oneField="1">
      <fieldsUsage count="1">
        <fieldUsage x="0"/>
      </fieldsUsage>
    </cacheHierarchy>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6F2C4D-E50C-44FF-851F-B8A52297C33B}" name="Ethnicity" cacheId="423" applyNumberFormats="0" applyBorderFormats="0" applyFontFormats="0" applyPatternFormats="0" applyAlignmentFormats="0" applyWidthHeightFormats="1" dataCaption="Values" tag="ba92fca0-66ad-4cf4-9a59-43c4d8ad0972" updatedVersion="8" minRefreshableVersion="3" useAutoFormatting="1" itemPrintTitles="1" createdVersion="8" indent="0" outline="1" outlineData="1" multipleFieldFilters="0" chartFormat="6">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2">
    <chartFormat chart="5" format="8" series="1">
      <pivotArea type="data" outline="0" fieldPosition="0">
        <references count="2">
          <reference field="4294967294" count="1" selected="0">
            <x v="0"/>
          </reference>
          <reference field="2" count="1" selected="0">
            <x v="0"/>
          </reference>
        </references>
      </pivotArea>
    </chartFormat>
    <chartFormat chart="5" format="9" series="1">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0277B81-323F-48B2-8FCC-E84A89492399}" name="PayType" cacheId="435" applyNumberFormats="0" applyBorderFormats="0" applyFontFormats="0" applyPatternFormats="0" applyAlignmentFormats="0" applyWidthHeightFormats="1" dataCaption="Values" tag="2ca06116-b1dc-4411-9bf3-baafd0e235d0" updatedVersion="8" minRefreshableVersion="3" useAutoFormatting="1" itemPrintTitles="1" createdVersion="8" indent="0" outline="1" outlineData="1" multipleFieldFilters="0">
  <location ref="A8:D12"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36">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AD6B60E-CEA7-45E9-9E07-A90A05D937EF}" name="Gender" cacheId="429" applyNumberFormats="0" applyBorderFormats="0" applyFontFormats="0" applyPatternFormats="0" applyAlignmentFormats="0" applyWidthHeightFormats="1" dataCaption="Values" tag="abcdd68a-e311-4ad7-8cf6-f16c5519f0b9" updatedVersion="8" minRefreshableVersion="3" useAutoFormatting="1" itemPrintTitles="1" createdVersion="8" indent="0" outline="1" outlineData="1" multipleFieldFilters="0">
  <location ref="A2:B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6">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685546-A21A-4BA8-A0AA-6BE681E99E29}" name="Region" cacheId="441" applyNumberFormats="0" applyBorderFormats="0" applyFontFormats="0" applyPatternFormats="0" applyAlignmentFormats="0" applyWidthHeightFormats="1" dataCaption="Values" tag="d4cc3591-2f5a-42e2-b70b-1754266b7708" updatedVersion="8" minRefreshableVersion="3" useAutoFormatting="1" subtotalHiddenItems="1" itemPrintTitles="1" createdVersion="8" indent="0" outline="1" outlineData="1" multipleFieldFilters="0" chartFormat="11">
  <location ref="A3:D12" firstHeaderRow="1" firstDataRow="2" firstDataCol="1"/>
  <pivotFields count="4">
    <pivotField dataField="1" subtotalTop="0" showAll="0" defaultSubtotal="0"/>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8">
    <i>
      <x/>
    </i>
    <i>
      <x v="1"/>
    </i>
    <i>
      <x v="2"/>
    </i>
    <i>
      <x v="3"/>
    </i>
    <i>
      <x v="4"/>
    </i>
    <i>
      <x v="5"/>
    </i>
    <i>
      <x v="6"/>
    </i>
    <i t="grand">
      <x/>
    </i>
  </rowItems>
  <colFields count="1">
    <field x="2"/>
  </colFields>
  <colItems count="3">
    <i>
      <x/>
    </i>
    <i>
      <x v="1"/>
    </i>
    <i t="grand">
      <x/>
    </i>
  </colItems>
  <dataFields count="1">
    <dataField fld="0" subtotal="count" baseField="0" baseItem="0"/>
  </dataFields>
  <chartFormats count="2">
    <chartFormat chart="8" format="4" series="1">
      <pivotArea type="data" outline="0" fieldPosition="0">
        <references count="2">
          <reference field="4294967294" count="1" selected="0">
            <x v="0"/>
          </reference>
          <reference field="2" count="1" selected="0">
            <x v="0"/>
          </reference>
        </references>
      </pivotArea>
    </chartFormat>
    <chartFormat chart="8" format="5" series="1">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6B2F60-F658-41FC-9D35-66DC20B81725}" name="Separations" cacheId="444" applyNumberFormats="0" applyBorderFormats="0" applyFontFormats="0" applyPatternFormats="0" applyAlignmentFormats="0" applyWidthHeightFormats="1" dataCaption="Values" tag="3377fc98-73e2-4c8b-bdca-c4da86c7d625" updatedVersion="8" minRefreshableVersion="3" useAutoFormatting="1" subtotalHiddenItems="1" itemPrintTitles="1" createdVersion="8" indent="0" outline="1" outlineData="1" multipleFieldFilters="0" chartFormat="15">
  <location ref="A3:C8" firstHeaderRow="0"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 Hires" fld="2" baseField="1" baseItem="1"/>
  </dataFields>
  <chartFormats count="9">
    <chartFormat chart="8"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1"/>
          </reference>
        </references>
      </pivotArea>
    </chartFormat>
    <chartFormat chart="8" format="5">
      <pivotArea type="data" outline="0" fieldPosition="0">
        <references count="2">
          <reference field="4294967294" count="1" selected="0">
            <x v="1"/>
          </reference>
          <reference field="1"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9" format="8">
      <pivotArea type="data" outline="0" fieldPosition="0">
        <references count="2">
          <reference field="4294967294" count="1" selected="0">
            <x v="1"/>
          </reference>
          <reference field="1"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10" format="8">
      <pivotArea type="data" outline="0" fieldPosition="0">
        <references count="2">
          <reference field="4294967294" count="1" selected="0">
            <x v="1"/>
          </reference>
          <reference field="1" count="1" selected="0">
            <x v="0"/>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Data="1" caption="Bad Hire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A353E7-F2CF-46EA-BD13-C1D21E39A589}" name="TermReason" cacheId="450" applyNumberFormats="0" applyBorderFormats="0" applyFontFormats="0" applyPatternFormats="0" applyAlignmentFormats="0" applyWidthHeightFormats="1" dataCaption="Values" tag="184e2ca3-1324-4a6d-a2a1-75086a2bad60" updatedVersion="8" minRefreshableVersion="3" useAutoFormatting="1" subtotalHiddenItems="1" itemPrintTitles="1" createdVersion="8" indent="0" outline="1" outlineData="1" multipleFieldFilters="0" chartFormat="14">
  <location ref="A3:D9" firstHeaderRow="1" firstDataRow="2"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chartFormats count="2">
    <chartFormat chart="13" format="9" series="1">
      <pivotArea type="data" outline="0" fieldPosition="0">
        <references count="2">
          <reference field="4294967294" count="1" selected="0">
            <x v="0"/>
          </reference>
          <reference field="2" count="1" selected="0">
            <x v="0"/>
          </reference>
        </references>
      </pivotArea>
    </chartFormat>
    <chartFormat chart="13" format="10" series="1">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Sum of BadHires"/>
    <pivotHierarchy dragToData="1" caption="Bad Hire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2844A4-E7E6-4ACF-98E4-874E2C41BA83}" name="Tenure" cacheId="447" applyNumberFormats="0" applyBorderFormats="0" applyFontFormats="0" applyPatternFormats="0" applyAlignmentFormats="0" applyWidthHeightFormats="1" dataCaption="Values" tag="746ada0e-26e3-4c7a-821e-ea52ce43e939" updatedVersion="8" minRefreshableVersion="3" useAutoFormatting="1" itemPrintTitles="1" createdVersion="8" indent="0" outline="1" outlineData="1" multipleFieldFilters="0" chartFormat="7">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formats count="17">
    <format dxfId="69">
      <pivotArea type="all" dataOnly="0" outline="0" fieldPosition="0"/>
    </format>
    <format dxfId="68">
      <pivotArea outline="0" collapsedLevelsAreSubtotals="1" fieldPosition="0"/>
    </format>
    <format dxfId="67">
      <pivotArea type="origin" dataOnly="0" labelOnly="1" outline="0" fieldPosition="0"/>
    </format>
    <format dxfId="66">
      <pivotArea field="2" type="button" dataOnly="0" labelOnly="1" outline="0" axis="axisCol" fieldPosition="0"/>
    </format>
    <format dxfId="65">
      <pivotArea type="topRight" dataOnly="0" labelOnly="1" outline="0" fieldPosition="0"/>
    </format>
    <format dxfId="64">
      <pivotArea field="0" type="button" dataOnly="0" labelOnly="1" outline="0" axis="axisRow" fieldPosition="0"/>
    </format>
    <format dxfId="63">
      <pivotArea dataOnly="0" labelOnly="1" fieldPosition="0">
        <references count="1">
          <reference field="0" count="0"/>
        </references>
      </pivotArea>
    </format>
    <format dxfId="62">
      <pivotArea dataOnly="0" labelOnly="1" grandRow="1" outline="0" fieldPosition="0"/>
    </format>
    <format dxfId="61">
      <pivotArea dataOnly="0" labelOnly="1" fieldPosition="0">
        <references count="2">
          <reference field="0" count="1" selected="0">
            <x v="0"/>
          </reference>
          <reference field="1" count="0"/>
        </references>
      </pivotArea>
    </format>
    <format dxfId="60">
      <pivotArea dataOnly="0" labelOnly="1" fieldPosition="0">
        <references count="2">
          <reference field="0" count="1" selected="0">
            <x v="1"/>
          </reference>
          <reference field="1" count="0"/>
        </references>
      </pivotArea>
    </format>
    <format dxfId="59">
      <pivotArea dataOnly="0" labelOnly="1" fieldPosition="0">
        <references count="2">
          <reference field="0" count="1" selected="0">
            <x v="2"/>
          </reference>
          <reference field="1" count="0"/>
        </references>
      </pivotArea>
    </format>
    <format dxfId="58">
      <pivotArea dataOnly="0" labelOnly="1" fieldPosition="0">
        <references count="2">
          <reference field="0" count="1" selected="0">
            <x v="3"/>
          </reference>
          <reference field="1" count="0"/>
        </references>
      </pivotArea>
    </format>
    <format dxfId="57">
      <pivotArea dataOnly="0" labelOnly="1" fieldPosition="0">
        <references count="2">
          <reference field="0" count="1" selected="0">
            <x v="4"/>
          </reference>
          <reference field="1" count="0"/>
        </references>
      </pivotArea>
    </format>
    <format dxfId="56">
      <pivotArea dataOnly="0" labelOnly="1" fieldPosition="0">
        <references count="2">
          <reference field="0" count="1" selected="0">
            <x v="5"/>
          </reference>
          <reference field="1" count="0"/>
        </references>
      </pivotArea>
    </format>
    <format dxfId="55">
      <pivotArea dataOnly="0" labelOnly="1" fieldPosition="0">
        <references count="2">
          <reference field="0" count="1" selected="0">
            <x v="6"/>
          </reference>
          <reference field="1" count="0"/>
        </references>
      </pivotArea>
    </format>
    <format dxfId="54">
      <pivotArea dataOnly="0" labelOnly="1" fieldPosition="0">
        <references count="1">
          <reference field="2" count="0"/>
        </references>
      </pivotArea>
    </format>
    <format dxfId="53">
      <pivotArea dataOnly="0" labelOnly="1" grandCol="1" outline="0" fieldPosition="0"/>
    </format>
  </formats>
  <chartFormats count="6">
    <chartFormat chart="4" format="9" series="1">
      <pivotArea type="data" outline="0" fieldPosition="0">
        <references count="2">
          <reference field="4294967294" count="1" selected="0">
            <x v="0"/>
          </reference>
          <reference field="2" count="1" selected="0">
            <x v="0"/>
          </reference>
        </references>
      </pivotArea>
    </chartFormat>
    <chartFormat chart="4" format="10" series="1">
      <pivotArea type="data" outline="0" fieldPosition="0">
        <references count="2">
          <reference field="4294967294" count="1" selected="0">
            <x v="0"/>
          </reference>
          <reference field="2" count="1" selected="0">
            <x v="1"/>
          </reference>
        </references>
      </pivotArea>
    </chartFormat>
    <chartFormat chart="5" format="11" series="1">
      <pivotArea type="data" outline="0" fieldPosition="0">
        <references count="2">
          <reference field="4294967294" count="1" selected="0">
            <x v="0"/>
          </reference>
          <reference field="2" count="1" selected="0">
            <x v="0"/>
          </reference>
        </references>
      </pivotArea>
    </chartFormat>
    <chartFormat chart="5" format="12" series="1">
      <pivotArea type="data" outline="0" fieldPosition="0">
        <references count="2">
          <reference field="4294967294" count="1" selected="0">
            <x v="0"/>
          </reference>
          <reference field="2" count="1" selected="0">
            <x v="1"/>
          </reference>
        </references>
      </pivotArea>
    </chartFormat>
    <chartFormat chart="6" format="11" series="1">
      <pivotArea type="data" outline="0" fieldPosition="0">
        <references count="2">
          <reference field="4294967294" count="1" selected="0">
            <x v="0"/>
          </reference>
          <reference field="2" count="1" selected="0">
            <x v="0"/>
          </reference>
        </references>
      </pivotArea>
    </chartFormat>
    <chartFormat chart="6" format="12" series="1">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59B9A7-6F15-4E5F-8FB5-B6C6F2C81DA6}" name="Actives" cacheId="360" applyNumberFormats="0" applyBorderFormats="0" applyFontFormats="0" applyPatternFormats="0" applyAlignmentFormats="0" applyWidthHeightFormats="1" dataCaption="Values" tag="10401cb4-cfdb-43d8-9b10-c990f2525977" updatedVersion="8" minRefreshableVersion="3" useAutoFormatting="1" subtotalHiddenItems="1" itemPrintTitles="1" createdVersion="8" indent="0" outline="1" outlineData="1" multipleFieldFilters="0" chartFormat="10">
  <location ref="A3:C91" firstHeaderRow="0" firstDataRow="1" firstDataCol="1"/>
  <pivotFields count="6">
    <pivotField axis="axisRow" allDrilled="1" subtotalTop="0"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s>
  <rowFields count="4">
    <field x="3"/>
    <field x="2"/>
    <field x="1"/>
    <field x="0"/>
  </rowFields>
  <rowItems count="88">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t="default" r="1">
      <x v="3"/>
    </i>
    <i t="default">
      <x v="3"/>
    </i>
    <i t="grand">
      <x/>
    </i>
  </rowItems>
  <colFields count="1">
    <field x="-2"/>
  </colFields>
  <colItems count="2">
    <i>
      <x/>
    </i>
    <i i="1">
      <x v="1"/>
    </i>
  </colItems>
  <dataFields count="2">
    <dataField fld="5" subtotal="count" baseField="0" baseItem="0"/>
    <dataField fld="4" subtotal="count" baseField="0" baseItem="0"/>
  </dataFields>
  <chartFormats count="2">
    <chartFormat chart="6" format="7"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1"/>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Count of EmpID"/>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A5B094C-C295-4B11-B88C-3A3D607297FC}" name="Turnover" cacheId="438" applyNumberFormats="0" applyBorderFormats="0" applyFontFormats="0" applyPatternFormats="0" applyAlignmentFormats="0" applyWidthHeightFormats="1" dataCaption="Values" tag="1b057096-4a73-44b8-a0a6-3ebf779665e2" updatedVersion="8" minRefreshableVersion="3" useAutoFormatting="1" itemPrintTitles="1" createdVersion="8" indent="0" outline="1" outlineData="1" multipleFieldFilters="0">
  <location ref="A30:D36"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Fields count="1">
    <field x="0"/>
  </colFields>
  <colItems count="3">
    <i>
      <x/>
    </i>
    <i>
      <x v="1"/>
    </i>
    <i t="grand">
      <x/>
    </i>
  </colItems>
  <dataFields count="1">
    <dataField fld="1" subtotal="count" baseField="0" baseItem="0"/>
  </dataFields>
  <pivotHierarchies count="36">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E06A191-6AAB-4F97-B162-C306D26EE0CF}" name="Age" cacheId="432" applyNumberFormats="0" applyBorderFormats="0" applyFontFormats="0" applyPatternFormats="0" applyAlignmentFormats="0" applyWidthHeightFormats="1" dataCaption="Values" tag="a7b8008f-cdef-466c-a043-8270f99d06d5" updatedVersion="8" minRefreshableVersion="3" useAutoFormatting="1" itemPrintTitles="1" createdVersion="8" indent="0" outline="1" outlineData="1" multipleFieldFilters="0" chartFormat="10">
  <location ref="A22:D27"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0"/>
  </colFields>
  <colItems count="3">
    <i>
      <x/>
    </i>
    <i>
      <x v="1"/>
    </i>
    <i t="grand">
      <x/>
    </i>
  </colItems>
  <dataFields count="1">
    <dataField fld="1" subtotal="count" baseField="0" baseItem="0"/>
  </dataFields>
  <chartFormats count="2">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s>
  <pivotHierarchies count="36">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D76C97-2529-4C22-B5EF-63B082B78F87}" name="F/P_Time" cacheId="426" applyNumberFormats="0" applyBorderFormats="0" applyFontFormats="0" applyPatternFormats="0" applyAlignmentFormats="0" applyWidthHeightFormats="1" dataCaption="Values" tag="4f79dfb7-ba78-4e4b-9c6e-0b1ef6f7232b" updatedVersion="8" minRefreshableVersion="3" useAutoFormatting="1" itemPrintTitles="1" createdVersion="8" indent="0" outline="1" outlineData="1" multipleFieldFilters="0">
  <location ref="A15:D19"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6">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D80C88E-D506-45A5-A5EF-2B382DF6A5D1}" sourceName="[HR Data].[Date (Year)]">
  <pivotTables>
    <pivotTable tabId="3" name="Ethnicity"/>
    <pivotTable tabId="8" name="F/P_Time"/>
    <pivotTable tabId="8" name="Gender"/>
    <pivotTable tabId="8" name="Age"/>
    <pivotTable tabId="8" name="PayType"/>
    <pivotTable tabId="8" name="Turnover"/>
    <pivotTable tabId="5" name="Region"/>
    <pivotTable tabId="6" name="Separations"/>
    <pivotTable tabId="4" name="Tenure"/>
    <pivotTable tabId="7" name="TermReason"/>
  </pivotTables>
  <data>
    <olap pivotCacheId="1616806523">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DEEFBCCB-A5C2-4411-A865-D2AEE1F12D42}" sourceName="[HR Data].[EthnicGroup]">
  <pivotTables>
    <pivotTable tabId="2" name="Actives"/>
    <pivotTable tabId="8" name="Age"/>
    <pivotTable tabId="8" name="F/P_Time"/>
    <pivotTable tabId="8" name="Gender"/>
    <pivotTable tabId="8" name="PayType"/>
    <pivotTable tabId="8" name="Turnover"/>
    <pivotTable tabId="5" name="Region"/>
    <pivotTable tabId="6" name="Separations"/>
    <pivotTable tabId="7" name="TermReason"/>
  </pivotTables>
  <data>
    <olap pivotCacheId="1616806523">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450C2A84-AE63-4E0E-B880-6A97441954AA}" sourceName="[HR Data].[FP]">
  <pivotTables>
    <pivotTable tabId="2" name="Actives"/>
    <pivotTable tabId="8" name="Gender"/>
    <pivotTable tabId="8" name="Age"/>
    <pivotTable tabId="8" name="PayType"/>
    <pivotTable tabId="6" name="Separations"/>
    <pivotTable tabId="7" name="TermReason"/>
  </pivotTables>
  <data>
    <olap pivotCacheId="1616806523">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5BF1829-ED80-4F57-804D-A5B2D8665BDD}" sourceName="[HR Data].[Gender]">
  <pivotTables>
    <pivotTable tabId="2" name="Actives"/>
    <pivotTable tabId="5" name="Region"/>
    <pivotTable tabId="6" name="Separations"/>
    <pivotTable tabId="7" name="TermReason"/>
  </pivotTables>
  <data>
    <olap pivotCacheId="1616806523">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894B0CB6-9F36-45D0-9B23-FFC0F8D366D0}" sourceName="[HR Data].[BU Region]">
  <pivotTables>
    <pivotTable tabId="2" name="Actives"/>
    <pivotTable tabId="3" name="Ethnicity"/>
    <pivotTable tabId="8" name="F/P_Time"/>
    <pivotTable tabId="8" name="Gender"/>
    <pivotTable tabId="8" name="Age"/>
    <pivotTable tabId="8" name="PayType"/>
    <pivotTable tabId="8" name="Turnover"/>
    <pivotTable tabId="6" name="Separations"/>
    <pivotTable tabId="4" name="Tenure"/>
    <pivotTable tabId="7" name="TermReason"/>
  </pivotTables>
  <data>
    <olap pivotCacheId="1616806523">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3D153EB6-F511-410C-8C18-A069B023B8B1}" cache="Slicer_Date__Year" caption="Year" columnCount="2" level="1" style="SlicerStyleLight1 2" rowHeight="241300"/>
  <slicer name="EthnicGroup" xr10:uid="{66ABBE1B-93E8-461D-9913-803C8E687369}" cache="Slicer_EthnicGroup" caption="Ethnicity" level="1" style="SlicerStyleLight1 2" rowHeight="241300"/>
  <slicer name="FP" xr10:uid="{A4121CC4-B629-495B-80A5-0683B967F3C3}" cache="Slicer_FP" caption="Full / Part" columnCount="2" level="1" style="SlicerStyleLight1 2" rowHeight="241300"/>
  <slicer name="Gender" xr10:uid="{2367CBDF-D2CF-4A8D-9C62-00A1351FFCB1}" cache="Slicer_Gender" caption="Gender" columnCount="2" level="1" style="SlicerStyleLight1 2" rowHeight="241300"/>
  <slicer name="BU Region" xr10:uid="{DE87FD8B-3ADA-4387-974B-9E739844151E}" cache="Slicer_BU_Region" caption="Region" level="1" style="SlicerStyleLight1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6"/>
  <sheetViews>
    <sheetView showGridLines="0" tabSelected="1" zoomScale="60" zoomScaleNormal="60" workbookViewId="0">
      <selection activeCell="AD5" sqref="AD5"/>
    </sheetView>
  </sheetViews>
  <sheetFormatPr defaultRowHeight="14.5" x14ac:dyDescent="0.35"/>
  <cols>
    <col min="3" max="3" width="12.08984375" customWidth="1"/>
    <col min="6" max="7" width="8.6328125" customWidth="1"/>
    <col min="14" max="14" width="9.6328125" bestFit="1" customWidth="1"/>
    <col min="17" max="17" width="8.81640625" customWidth="1"/>
  </cols>
  <sheetData>
    <row r="1" spans="1:31" ht="17.5" customHeight="1" x14ac:dyDescent="0.45">
      <c r="H1" s="14"/>
      <c r="V1" s="21"/>
    </row>
    <row r="3" spans="1:31" ht="17" customHeight="1" x14ac:dyDescent="0.6">
      <c r="A3" s="23"/>
    </row>
    <row r="4" spans="1:31" ht="17.5" customHeight="1" x14ac:dyDescent="0.45">
      <c r="E4" s="16" t="s">
        <v>56</v>
      </c>
      <c r="F4" s="13">
        <f>F5/E5</f>
        <v>0.45662100456621002</v>
      </c>
      <c r="G4" s="14">
        <f>G5/E5</f>
        <v>0.54337899543378998</v>
      </c>
      <c r="H4" s="12"/>
      <c r="I4" s="17" t="s">
        <v>57</v>
      </c>
      <c r="J4" s="13">
        <f>GETPIVOTDATA("[Measures].[Active_EEs]",Headline!$A$8,"[HR Data].[Gender]","[HR Data].[Gender].&amp;[F]","[HR Data].[PayType]","[HR Data].[PayType].&amp;[Hourly]")</f>
        <v>0.81666666666666665</v>
      </c>
      <c r="K4" s="14">
        <f>GETPIVOTDATA("[Measures].[Active_EEs]",Headline!$A$8,"[HR Data].[Gender]","[HR Data].[Gender].&amp;[M]","[HR Data].[PayType]","[HR Data].[PayType].&amp;[Hourly]")</f>
        <v>0.91596638655462181</v>
      </c>
      <c r="M4" s="17" t="s">
        <v>59</v>
      </c>
      <c r="N4" s="13">
        <f>GETPIVOTDATA("[Measures].[Active_EEs]",Headline!$A$15,"[HR Data].[Gender]","[HR Data].[Gender].&amp;[F]","[HR Data].[FP]","[HR Data].[FP].&amp;[FT]")</f>
        <v>0.5</v>
      </c>
      <c r="O4" s="14">
        <f>GETPIVOTDATA("[Measures].[Active_EEs]",Headline!$A$15,"[HR Data].[Gender]","[HR Data].[Gender].&amp;[M]","[HR Data].[FP]","[HR Data].[FP].&amp;[FT]")</f>
        <v>0.27450980392156865</v>
      </c>
      <c r="U4" s="20"/>
      <c r="V4" s="22" t="s">
        <v>65</v>
      </c>
    </row>
    <row r="5" spans="1:31" ht="15" customHeight="1" x14ac:dyDescent="0.45">
      <c r="E5" s="10">
        <f>GETPIVOTDATA("[Measures].[Active_EEs]",Headline!$A$2)</f>
        <v>657</v>
      </c>
      <c r="F5" s="11">
        <f>GETPIVOTDATA("[Measures].[Active_EEs]",Headline!$A$2,"[HR Data].[Gender]","[HR Data].[Gender].&amp;[F]")</f>
        <v>300</v>
      </c>
      <c r="G5" s="12">
        <f>GETPIVOTDATA("[Measures].[Active_EEs]",Headline!$A$2,"[HR Data].[Gender]","[HR Data].[Gender].&amp;[M]")</f>
        <v>357</v>
      </c>
      <c r="I5" s="17" t="s">
        <v>58</v>
      </c>
      <c r="J5" s="13">
        <f>GETPIVOTDATA("[Measures].[Active_EEs]",Headline!$A$8,"[HR Data].[Gender]","[HR Data].[Gender].&amp;[F]","[HR Data].[PayType]","[HR Data].[PayType].&amp;[Salary]")</f>
        <v>0.18333333333333332</v>
      </c>
      <c r="K5" s="14">
        <f>GETPIVOTDATA("[Measures].[Active_EEs]",Headline!$A$8,"[HR Data].[Gender]","[HR Data].[Gender].&amp;[M]","[HR Data].[PayType]","[HR Data].[PayType].&amp;[Salary]")</f>
        <v>8.4033613445378158E-2</v>
      </c>
      <c r="M5" s="17" t="s">
        <v>60</v>
      </c>
      <c r="N5" s="13">
        <f>GETPIVOTDATA("[Measures].[Active_EEs]",Headline!$A$15,"[HR Data].[Gender]","[HR Data].[Gender].&amp;[F]","[HR Data].[FP]","[HR Data].[FP].&amp;[PT]")</f>
        <v>0.5</v>
      </c>
      <c r="O5" s="14">
        <f>GETPIVOTDATA("[Measures].[Active_EEs]",Headline!$A$15,"[HR Data].[Gender]","[HR Data].[Gender].&amp;[M]","[HR Data].[FP]","[HR Data].[FP].&amp;[PT]")</f>
        <v>0.72549019607843135</v>
      </c>
      <c r="U5" s="19">
        <f>GETPIVOTDATA("[Measures].[TurnOver%]",Headline!$A$30)</f>
        <v>2.5098934550989345</v>
      </c>
      <c r="V5" s="19">
        <f>GETPIVOTDATA("[Measures].[TurnOver%]",Headline!$A$30,"[HR Data].[Gender]","[HR Data].[Gender].&amp;[F]")</f>
        <v>2.5033333333333334</v>
      </c>
      <c r="W5" s="19">
        <f>GETPIVOTDATA("[Measures].[TurnOver%]",Headline!$A$30,"[HR Data].[Gender]","[HR Data].[Gender].&amp;[M]")</f>
        <v>2.5154061624649859</v>
      </c>
    </row>
    <row r="6" spans="1:31" ht="19.5" customHeight="1" x14ac:dyDescent="0.35">
      <c r="AE6" t="s">
        <v>66</v>
      </c>
    </row>
  </sheetData>
  <pageMargins left="0.7" right="0.7" top="0.75" bottom="0.75" header="0.3" footer="0.3"/>
  <pageSetup paperSize="9" scale="47"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D07EF-3B8C-4E73-B03F-460ADE0F156F}">
  <dimension ref="A3:D26"/>
  <sheetViews>
    <sheetView topLeftCell="A22" workbookViewId="0">
      <selection activeCell="B8" sqref="B8"/>
    </sheetView>
  </sheetViews>
  <sheetFormatPr defaultRowHeight="14.5" x14ac:dyDescent="0.35"/>
  <cols>
    <col min="1" max="1" width="12.36328125" bestFit="1" customWidth="1"/>
    <col min="2" max="2" width="15.26953125" bestFit="1" customWidth="1"/>
    <col min="3" max="3" width="3.81640625" bestFit="1" customWidth="1"/>
    <col min="4" max="4" width="10.7265625" bestFit="1" customWidth="1"/>
  </cols>
  <sheetData>
    <row r="3" spans="1:4" x14ac:dyDescent="0.35">
      <c r="A3" s="1" t="s">
        <v>44</v>
      </c>
      <c r="B3" s="1" t="s">
        <v>40</v>
      </c>
    </row>
    <row r="4" spans="1:4" x14ac:dyDescent="0.35">
      <c r="A4" s="1" t="s">
        <v>0</v>
      </c>
      <c r="B4" t="s">
        <v>41</v>
      </c>
      <c r="C4" t="s">
        <v>42</v>
      </c>
      <c r="D4" t="s">
        <v>1</v>
      </c>
    </row>
    <row r="5" spans="1:4" x14ac:dyDescent="0.35">
      <c r="A5" s="2" t="s">
        <v>31</v>
      </c>
      <c r="B5" s="9"/>
      <c r="C5" s="9"/>
      <c r="D5" s="9"/>
    </row>
    <row r="6" spans="1:4" x14ac:dyDescent="0.35">
      <c r="A6" s="3" t="s">
        <v>38</v>
      </c>
      <c r="B6" s="5">
        <v>21</v>
      </c>
      <c r="C6" s="5">
        <v>25</v>
      </c>
      <c r="D6" s="5">
        <v>46</v>
      </c>
    </row>
    <row r="7" spans="1:4" x14ac:dyDescent="0.35">
      <c r="A7" s="3" t="s">
        <v>39</v>
      </c>
      <c r="B7" s="5">
        <v>14</v>
      </c>
      <c r="C7" s="5">
        <v>35</v>
      </c>
      <c r="D7" s="5">
        <v>49</v>
      </c>
    </row>
    <row r="8" spans="1:4" x14ac:dyDescent="0.35">
      <c r="A8" s="2" t="s">
        <v>32</v>
      </c>
      <c r="B8" s="9"/>
      <c r="C8" s="9"/>
      <c r="D8" s="9"/>
    </row>
    <row r="9" spans="1:4" x14ac:dyDescent="0.35">
      <c r="A9" s="3" t="s">
        <v>38</v>
      </c>
      <c r="B9" s="5">
        <v>25</v>
      </c>
      <c r="C9" s="5">
        <v>17</v>
      </c>
      <c r="D9" s="5">
        <v>42</v>
      </c>
    </row>
    <row r="10" spans="1:4" x14ac:dyDescent="0.35">
      <c r="A10" s="3" t="s">
        <v>39</v>
      </c>
      <c r="B10" s="5">
        <v>15</v>
      </c>
      <c r="C10" s="5">
        <v>35</v>
      </c>
      <c r="D10" s="5">
        <v>50</v>
      </c>
    </row>
    <row r="11" spans="1:4" x14ac:dyDescent="0.35">
      <c r="A11" s="2" t="s">
        <v>33</v>
      </c>
      <c r="B11" s="9"/>
      <c r="C11" s="9"/>
      <c r="D11" s="9"/>
    </row>
    <row r="12" spans="1:4" x14ac:dyDescent="0.35">
      <c r="A12" s="3" t="s">
        <v>38</v>
      </c>
      <c r="B12" s="5">
        <v>14</v>
      </c>
      <c r="C12" s="5">
        <v>17</v>
      </c>
      <c r="D12" s="5">
        <v>31</v>
      </c>
    </row>
    <row r="13" spans="1:4" x14ac:dyDescent="0.35">
      <c r="A13" s="3" t="s">
        <v>39</v>
      </c>
      <c r="B13" s="5">
        <v>11</v>
      </c>
      <c r="C13" s="5">
        <v>51</v>
      </c>
      <c r="D13" s="5">
        <v>62</v>
      </c>
    </row>
    <row r="14" spans="1:4" x14ac:dyDescent="0.35">
      <c r="A14" s="2" t="s">
        <v>34</v>
      </c>
      <c r="B14" s="9"/>
      <c r="C14" s="9"/>
      <c r="D14" s="9"/>
    </row>
    <row r="15" spans="1:4" x14ac:dyDescent="0.35">
      <c r="A15" s="3" t="s">
        <v>38</v>
      </c>
      <c r="B15" s="5">
        <v>19</v>
      </c>
      <c r="C15" s="5">
        <v>24</v>
      </c>
      <c r="D15" s="5">
        <v>43</v>
      </c>
    </row>
    <row r="16" spans="1:4" x14ac:dyDescent="0.35">
      <c r="A16" s="3" t="s">
        <v>39</v>
      </c>
      <c r="B16" s="5">
        <v>13</v>
      </c>
      <c r="C16" s="5">
        <v>36</v>
      </c>
      <c r="D16" s="5">
        <v>49</v>
      </c>
    </row>
    <row r="17" spans="1:4" x14ac:dyDescent="0.35">
      <c r="A17" s="2" t="s">
        <v>35</v>
      </c>
      <c r="B17" s="9"/>
      <c r="C17" s="9"/>
      <c r="D17" s="9"/>
    </row>
    <row r="18" spans="1:4" x14ac:dyDescent="0.35">
      <c r="A18" s="3" t="s">
        <v>38</v>
      </c>
      <c r="B18" s="5">
        <v>27</v>
      </c>
      <c r="C18" s="5">
        <v>23</v>
      </c>
      <c r="D18" s="5">
        <v>50</v>
      </c>
    </row>
    <row r="19" spans="1:4" x14ac:dyDescent="0.35">
      <c r="A19" s="3" t="s">
        <v>39</v>
      </c>
      <c r="B19" s="5">
        <v>13</v>
      </c>
      <c r="C19" s="5">
        <v>31</v>
      </c>
      <c r="D19" s="5">
        <v>44</v>
      </c>
    </row>
    <row r="20" spans="1:4" x14ac:dyDescent="0.35">
      <c r="A20" s="2" t="s">
        <v>36</v>
      </c>
      <c r="B20" s="9"/>
      <c r="C20" s="9"/>
      <c r="D20" s="9"/>
    </row>
    <row r="21" spans="1:4" x14ac:dyDescent="0.35">
      <c r="A21" s="3" t="s">
        <v>38</v>
      </c>
      <c r="B21" s="5">
        <v>23</v>
      </c>
      <c r="C21" s="5">
        <v>24</v>
      </c>
      <c r="D21" s="5">
        <v>47</v>
      </c>
    </row>
    <row r="22" spans="1:4" x14ac:dyDescent="0.35">
      <c r="A22" s="3" t="s">
        <v>39</v>
      </c>
      <c r="B22" s="5">
        <v>14</v>
      </c>
      <c r="C22" s="5">
        <v>40</v>
      </c>
      <c r="D22" s="5">
        <v>54</v>
      </c>
    </row>
    <row r="23" spans="1:4" x14ac:dyDescent="0.35">
      <c r="A23" s="2" t="s">
        <v>37</v>
      </c>
      <c r="B23" s="9"/>
      <c r="C23" s="9"/>
      <c r="D23" s="9"/>
    </row>
    <row r="24" spans="1:4" x14ac:dyDescent="0.35">
      <c r="A24" s="3" t="s">
        <v>38</v>
      </c>
      <c r="B24" s="5">
        <v>21</v>
      </c>
      <c r="C24" s="5">
        <v>20</v>
      </c>
      <c r="D24" s="5">
        <v>41</v>
      </c>
    </row>
    <row r="25" spans="1:4" x14ac:dyDescent="0.35">
      <c r="A25" s="3" t="s">
        <v>39</v>
      </c>
      <c r="B25" s="5">
        <v>18</v>
      </c>
      <c r="C25" s="5">
        <v>31</v>
      </c>
      <c r="D25" s="5">
        <v>49</v>
      </c>
    </row>
    <row r="26" spans="1:4" x14ac:dyDescent="0.35">
      <c r="A26" s="2" t="s">
        <v>1</v>
      </c>
      <c r="B26" s="5">
        <v>248</v>
      </c>
      <c r="C26" s="5">
        <v>409</v>
      </c>
      <c r="D26" s="5">
        <v>657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E31B5-4CA3-4051-AA08-EF69161FE0FC}">
  <dimension ref="A3:D12"/>
  <sheetViews>
    <sheetView workbookViewId="0">
      <selection activeCell="B14" sqref="B14"/>
    </sheetView>
  </sheetViews>
  <sheetFormatPr defaultRowHeight="14.5" x14ac:dyDescent="0.35"/>
  <cols>
    <col min="1" max="1" width="12.36328125" bestFit="1" customWidth="1"/>
    <col min="2" max="2" width="15.26953125" bestFit="1" customWidth="1"/>
    <col min="3" max="3" width="3.81640625" bestFit="1" customWidth="1"/>
    <col min="4" max="4" width="10.7265625" bestFit="1" customWidth="1"/>
  </cols>
  <sheetData>
    <row r="3" spans="1:4" x14ac:dyDescent="0.35">
      <c r="A3" s="1" t="s">
        <v>44</v>
      </c>
      <c r="B3" s="1" t="s">
        <v>40</v>
      </c>
    </row>
    <row r="4" spans="1:4" x14ac:dyDescent="0.35">
      <c r="A4" s="1" t="s">
        <v>0</v>
      </c>
      <c r="B4" t="s">
        <v>41</v>
      </c>
      <c r="C4" t="s">
        <v>42</v>
      </c>
      <c r="D4" t="s">
        <v>1</v>
      </c>
    </row>
    <row r="5" spans="1:4" x14ac:dyDescent="0.35">
      <c r="A5" s="2" t="s">
        <v>45</v>
      </c>
      <c r="B5" s="5">
        <v>26</v>
      </c>
      <c r="C5" s="5">
        <v>51</v>
      </c>
      <c r="D5" s="5">
        <v>77</v>
      </c>
    </row>
    <row r="6" spans="1:4" x14ac:dyDescent="0.35">
      <c r="A6" s="2" t="s">
        <v>46</v>
      </c>
      <c r="B6" s="5">
        <v>86</v>
      </c>
      <c r="C6" s="5">
        <v>27</v>
      </c>
      <c r="D6" s="5">
        <v>113</v>
      </c>
    </row>
    <row r="7" spans="1:4" x14ac:dyDescent="0.35">
      <c r="A7" s="2" t="s">
        <v>47</v>
      </c>
      <c r="B7" s="5">
        <v>21</v>
      </c>
      <c r="C7" s="5">
        <v>41</v>
      </c>
      <c r="D7" s="5">
        <v>62</v>
      </c>
    </row>
    <row r="8" spans="1:4" x14ac:dyDescent="0.35">
      <c r="A8" s="2" t="s">
        <v>48</v>
      </c>
      <c r="B8" s="5">
        <v>34</v>
      </c>
      <c r="C8" s="5">
        <v>94</v>
      </c>
      <c r="D8" s="5">
        <v>128</v>
      </c>
    </row>
    <row r="9" spans="1:4" x14ac:dyDescent="0.35">
      <c r="A9" s="2" t="s">
        <v>49</v>
      </c>
      <c r="B9" s="5">
        <v>21</v>
      </c>
      <c r="C9" s="5">
        <v>72</v>
      </c>
      <c r="D9" s="5">
        <v>93</v>
      </c>
    </row>
    <row r="10" spans="1:4" x14ac:dyDescent="0.35">
      <c r="A10" s="2" t="s">
        <v>50</v>
      </c>
      <c r="B10" s="5">
        <v>33</v>
      </c>
      <c r="C10" s="5">
        <v>81</v>
      </c>
      <c r="D10" s="5">
        <v>114</v>
      </c>
    </row>
    <row r="11" spans="1:4" x14ac:dyDescent="0.35">
      <c r="A11" s="2" t="s">
        <v>51</v>
      </c>
      <c r="B11" s="5">
        <v>27</v>
      </c>
      <c r="C11" s="5">
        <v>43</v>
      </c>
      <c r="D11" s="5">
        <v>70</v>
      </c>
    </row>
    <row r="12" spans="1:4" x14ac:dyDescent="0.35">
      <c r="A12" s="2" t="s">
        <v>1</v>
      </c>
      <c r="B12" s="5">
        <v>248</v>
      </c>
      <c r="C12" s="5">
        <v>409</v>
      </c>
      <c r="D12" s="5">
        <v>657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348AD-68CE-40D2-B743-0A14AFE705CA}">
  <dimension ref="A3:C8"/>
  <sheetViews>
    <sheetView workbookViewId="0">
      <selection activeCell="M9" sqref="M9"/>
    </sheetView>
  </sheetViews>
  <sheetFormatPr defaultRowHeight="14.5" x14ac:dyDescent="0.35"/>
  <cols>
    <col min="1" max="1" width="12.36328125" bestFit="1" customWidth="1"/>
    <col min="2" max="2" width="10.7265625" bestFit="1" customWidth="1"/>
    <col min="3" max="3" width="8.7265625" bestFit="1" customWidth="1"/>
    <col min="4" max="4" width="10.7265625" bestFit="1" customWidth="1"/>
  </cols>
  <sheetData>
    <row r="3" spans="1:3" x14ac:dyDescent="0.35">
      <c r="A3" s="1" t="s">
        <v>0</v>
      </c>
      <c r="B3" t="s">
        <v>52</v>
      </c>
      <c r="C3" t="s">
        <v>53</v>
      </c>
    </row>
    <row r="4" spans="1:3" x14ac:dyDescent="0.35">
      <c r="A4" s="2" t="s">
        <v>2</v>
      </c>
      <c r="B4" s="5">
        <v>11</v>
      </c>
      <c r="C4" s="9">
        <v>11</v>
      </c>
    </row>
    <row r="5" spans="1:3" x14ac:dyDescent="0.35">
      <c r="A5" s="2" t="s">
        <v>19</v>
      </c>
      <c r="B5" s="5">
        <v>96</v>
      </c>
      <c r="C5" s="9">
        <v>92</v>
      </c>
    </row>
    <row r="6" spans="1:3" x14ac:dyDescent="0.35">
      <c r="A6" s="2" t="s">
        <v>20</v>
      </c>
      <c r="B6" s="5">
        <v>599</v>
      </c>
      <c r="C6" s="9">
        <v>400</v>
      </c>
    </row>
    <row r="7" spans="1:3" x14ac:dyDescent="0.35">
      <c r="A7" s="2" t="s">
        <v>21</v>
      </c>
      <c r="B7" s="5">
        <v>943</v>
      </c>
      <c r="C7" s="9">
        <v>672</v>
      </c>
    </row>
    <row r="8" spans="1:3" x14ac:dyDescent="0.35">
      <c r="A8" s="2" t="s">
        <v>1</v>
      </c>
      <c r="B8" s="5">
        <v>1649</v>
      </c>
      <c r="C8" s="9">
        <v>1175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A4D37-A00D-4729-A25B-6E50822BAE62}">
  <dimension ref="A3:D9"/>
  <sheetViews>
    <sheetView workbookViewId="0">
      <selection activeCell="D14" sqref="D14"/>
    </sheetView>
  </sheetViews>
  <sheetFormatPr defaultRowHeight="14.5" x14ac:dyDescent="0.35"/>
  <cols>
    <col min="1" max="1" width="12.36328125" bestFit="1" customWidth="1"/>
    <col min="2" max="2" width="15.26953125" bestFit="1" customWidth="1"/>
    <col min="3" max="3" width="9.08984375" bestFit="1" customWidth="1"/>
    <col min="4" max="4" width="10.7265625" bestFit="1" customWidth="1"/>
    <col min="5" max="5" width="10.453125" bestFit="1" customWidth="1"/>
    <col min="6" max="6" width="9.08984375" bestFit="1" customWidth="1"/>
    <col min="7" max="7" width="15.54296875" bestFit="1" customWidth="1"/>
    <col min="8" max="8" width="19.453125" bestFit="1" customWidth="1"/>
  </cols>
  <sheetData>
    <row r="3" spans="1:4" x14ac:dyDescent="0.35">
      <c r="A3" s="1" t="s">
        <v>52</v>
      </c>
      <c r="B3" s="1" t="s">
        <v>40</v>
      </c>
    </row>
    <row r="4" spans="1:4" x14ac:dyDescent="0.35">
      <c r="A4" s="1" t="s">
        <v>0</v>
      </c>
      <c r="B4" t="s">
        <v>54</v>
      </c>
      <c r="C4" t="s">
        <v>55</v>
      </c>
      <c r="D4" t="s">
        <v>1</v>
      </c>
    </row>
    <row r="5" spans="1:4" x14ac:dyDescent="0.35">
      <c r="A5" s="2" t="s">
        <v>2</v>
      </c>
      <c r="B5" s="5">
        <v>11</v>
      </c>
      <c r="C5" s="5"/>
      <c r="D5" s="5">
        <v>11</v>
      </c>
    </row>
    <row r="6" spans="1:4" x14ac:dyDescent="0.35">
      <c r="A6" s="2" t="s">
        <v>19</v>
      </c>
      <c r="B6" s="5">
        <v>73</v>
      </c>
      <c r="C6" s="5">
        <v>23</v>
      </c>
      <c r="D6" s="5">
        <v>96</v>
      </c>
    </row>
    <row r="7" spans="1:4" x14ac:dyDescent="0.35">
      <c r="A7" s="2" t="s">
        <v>20</v>
      </c>
      <c r="B7" s="5">
        <v>127</v>
      </c>
      <c r="C7" s="5">
        <v>472</v>
      </c>
      <c r="D7" s="5">
        <v>599</v>
      </c>
    </row>
    <row r="8" spans="1:4" x14ac:dyDescent="0.35">
      <c r="A8" s="2" t="s">
        <v>21</v>
      </c>
      <c r="B8" s="5">
        <v>225</v>
      </c>
      <c r="C8" s="5">
        <v>718</v>
      </c>
      <c r="D8" s="5">
        <v>943</v>
      </c>
    </row>
    <row r="9" spans="1:4" x14ac:dyDescent="0.35">
      <c r="A9" s="2" t="s">
        <v>1</v>
      </c>
      <c r="B9" s="5">
        <v>436</v>
      </c>
      <c r="C9" s="5">
        <v>1213</v>
      </c>
      <c r="D9" s="5">
        <v>1649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9829C-90E1-4699-A75F-EF22533EA4E6}">
  <dimension ref="A3:D26"/>
  <sheetViews>
    <sheetView workbookViewId="0">
      <selection activeCell="A3" sqref="A3:D26"/>
    </sheetView>
  </sheetViews>
  <sheetFormatPr defaultRowHeight="14.5" x14ac:dyDescent="0.35"/>
  <cols>
    <col min="1" max="1" width="18.81640625" bestFit="1" customWidth="1"/>
    <col min="2" max="2" width="15.26953125" bestFit="1" customWidth="1"/>
    <col min="3" max="3" width="2.90625" bestFit="1" customWidth="1"/>
    <col min="4" max="4" width="10.7265625" bestFit="1" customWidth="1"/>
    <col min="5" max="8" width="8.81640625" customWidth="1"/>
  </cols>
  <sheetData>
    <row r="3" spans="1:4" x14ac:dyDescent="0.35">
      <c r="A3" s="6" t="s">
        <v>43</v>
      </c>
      <c r="B3" s="6" t="s">
        <v>40</v>
      </c>
      <c r="C3" s="5"/>
      <c r="D3" s="5"/>
    </row>
    <row r="4" spans="1:4" x14ac:dyDescent="0.35">
      <c r="A4" s="6" t="s">
        <v>0</v>
      </c>
      <c r="B4" s="5" t="s">
        <v>41</v>
      </c>
      <c r="C4" s="5" t="s">
        <v>42</v>
      </c>
      <c r="D4" s="5" t="s">
        <v>1</v>
      </c>
    </row>
    <row r="5" spans="1:4" x14ac:dyDescent="0.35">
      <c r="A5" s="7" t="s">
        <v>31</v>
      </c>
      <c r="B5" s="5"/>
      <c r="C5" s="5"/>
      <c r="D5" s="5"/>
    </row>
    <row r="6" spans="1:4" x14ac:dyDescent="0.35">
      <c r="A6" s="8" t="s">
        <v>38</v>
      </c>
      <c r="B6" s="5">
        <v>75.813809523809525</v>
      </c>
      <c r="C6" s="5">
        <v>24.816551724137931</v>
      </c>
      <c r="D6" s="5">
        <v>46.235399999999998</v>
      </c>
    </row>
    <row r="7" spans="1:4" x14ac:dyDescent="0.35">
      <c r="A7" s="8" t="s">
        <v>39</v>
      </c>
      <c r="B7" s="5">
        <v>111.63642857142858</v>
      </c>
      <c r="C7" s="5">
        <v>16.048837209302327</v>
      </c>
      <c r="D7" s="5">
        <v>39.526491228070178</v>
      </c>
    </row>
    <row r="8" spans="1:4" x14ac:dyDescent="0.35">
      <c r="A8" s="7" t="s">
        <v>32</v>
      </c>
      <c r="B8" s="5"/>
      <c r="C8" s="5"/>
      <c r="D8" s="5"/>
    </row>
    <row r="9" spans="1:4" x14ac:dyDescent="0.35">
      <c r="A9" s="8" t="s">
        <v>38</v>
      </c>
      <c r="B9" s="5">
        <v>83.064999999999998</v>
      </c>
      <c r="C9" s="5">
        <v>10.776400000000001</v>
      </c>
      <c r="D9" s="5">
        <v>47.629411764705878</v>
      </c>
    </row>
    <row r="10" spans="1:4" x14ac:dyDescent="0.35">
      <c r="A10" s="8" t="s">
        <v>39</v>
      </c>
      <c r="B10" s="5">
        <v>62.764000000000003</v>
      </c>
      <c r="C10" s="5">
        <v>12.453999999999999</v>
      </c>
      <c r="D10" s="5">
        <v>25.031500000000001</v>
      </c>
    </row>
    <row r="11" spans="1:4" x14ac:dyDescent="0.35">
      <c r="A11" s="7" t="s">
        <v>33</v>
      </c>
      <c r="B11" s="5"/>
      <c r="C11" s="5"/>
      <c r="D11" s="5"/>
    </row>
    <row r="12" spans="1:4" x14ac:dyDescent="0.35">
      <c r="A12" s="8" t="s">
        <v>38</v>
      </c>
      <c r="B12" s="5">
        <v>54.173571428571428</v>
      </c>
      <c r="C12" s="5">
        <v>8.5980000000000008</v>
      </c>
      <c r="D12" s="5">
        <v>27.364411764705881</v>
      </c>
    </row>
    <row r="13" spans="1:4" x14ac:dyDescent="0.35">
      <c r="A13" s="8" t="s">
        <v>39</v>
      </c>
      <c r="B13" s="5">
        <v>129.64363636363635</v>
      </c>
      <c r="C13" s="5">
        <v>15.773559322033899</v>
      </c>
      <c r="D13" s="5">
        <v>33.667428571428566</v>
      </c>
    </row>
    <row r="14" spans="1:4" x14ac:dyDescent="0.35">
      <c r="A14" s="7" t="s">
        <v>34</v>
      </c>
      <c r="B14" s="5"/>
      <c r="C14" s="5"/>
      <c r="D14" s="5"/>
    </row>
    <row r="15" spans="1:4" x14ac:dyDescent="0.35">
      <c r="A15" s="8" t="s">
        <v>38</v>
      </c>
      <c r="B15" s="5">
        <v>87.446315789473687</v>
      </c>
      <c r="C15" s="5">
        <v>16.203571428571429</v>
      </c>
      <c r="D15" s="5">
        <v>45.003829787234039</v>
      </c>
    </row>
    <row r="16" spans="1:4" x14ac:dyDescent="0.35">
      <c r="A16" s="8" t="s">
        <v>39</v>
      </c>
      <c r="B16" s="5">
        <v>82.696923076923071</v>
      </c>
      <c r="C16" s="5">
        <v>14.474318181818182</v>
      </c>
      <c r="D16" s="5">
        <v>30.033859649122807</v>
      </c>
    </row>
    <row r="17" spans="1:4" x14ac:dyDescent="0.35">
      <c r="A17" s="7" t="s">
        <v>35</v>
      </c>
      <c r="B17" s="5"/>
      <c r="C17" s="5"/>
      <c r="D17" s="5"/>
    </row>
    <row r="18" spans="1:4" x14ac:dyDescent="0.35">
      <c r="A18" s="8" t="s">
        <v>38</v>
      </c>
      <c r="B18" s="5">
        <v>85.20703703703704</v>
      </c>
      <c r="C18" s="5">
        <v>9.0920000000000005</v>
      </c>
      <c r="D18" s="5">
        <v>45.146491228070175</v>
      </c>
    </row>
    <row r="19" spans="1:4" x14ac:dyDescent="0.35">
      <c r="A19" s="8" t="s">
        <v>39</v>
      </c>
      <c r="B19" s="5">
        <v>65.261538461538464</v>
      </c>
      <c r="C19" s="5">
        <v>25.273414634146341</v>
      </c>
      <c r="D19" s="5">
        <v>34.900185185185187</v>
      </c>
    </row>
    <row r="20" spans="1:4" x14ac:dyDescent="0.35">
      <c r="A20" s="7" t="s">
        <v>36</v>
      </c>
      <c r="B20" s="5"/>
      <c r="C20" s="5"/>
      <c r="D20" s="5"/>
    </row>
    <row r="21" spans="1:4" x14ac:dyDescent="0.35">
      <c r="A21" s="8" t="s">
        <v>38</v>
      </c>
      <c r="B21" s="5">
        <v>67.322173913043486</v>
      </c>
      <c r="C21" s="5">
        <v>11.321153846153846</v>
      </c>
      <c r="D21" s="5">
        <v>37.607346938775507</v>
      </c>
    </row>
    <row r="22" spans="1:4" x14ac:dyDescent="0.35">
      <c r="A22" s="8" t="s">
        <v>39</v>
      </c>
      <c r="B22" s="5">
        <v>73.398571428571429</v>
      </c>
      <c r="C22" s="5">
        <v>17.119782608695651</v>
      </c>
      <c r="D22" s="5">
        <v>30.2515</v>
      </c>
    </row>
    <row r="23" spans="1:4" x14ac:dyDescent="0.35">
      <c r="A23" s="7" t="s">
        <v>37</v>
      </c>
      <c r="B23" s="5"/>
      <c r="C23" s="5"/>
      <c r="D23" s="5"/>
    </row>
    <row r="24" spans="1:4" x14ac:dyDescent="0.35">
      <c r="A24" s="8" t="s">
        <v>38</v>
      </c>
      <c r="B24" s="5">
        <v>72.84571428571428</v>
      </c>
      <c r="C24" s="5">
        <v>6.2944000000000004</v>
      </c>
      <c r="D24" s="5">
        <v>36.676521739130429</v>
      </c>
    </row>
    <row r="25" spans="1:4" x14ac:dyDescent="0.35">
      <c r="A25" s="8" t="s">
        <v>39</v>
      </c>
      <c r="B25" s="5">
        <v>92.846666666666664</v>
      </c>
      <c r="C25" s="5">
        <v>13.067250000000001</v>
      </c>
      <c r="D25" s="5">
        <v>37.826379310344826</v>
      </c>
    </row>
    <row r="26" spans="1:4" x14ac:dyDescent="0.35">
      <c r="A26" s="7" t="s">
        <v>1</v>
      </c>
      <c r="B26" s="5">
        <v>80.735662650602407</v>
      </c>
      <c r="C26" s="5">
        <v>14.977385229540918</v>
      </c>
      <c r="D26" s="5">
        <v>36.809133333333328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4D1D6-C6C5-4DDF-9530-901D20165DE3}">
  <dimension ref="A3:C91"/>
  <sheetViews>
    <sheetView workbookViewId="0">
      <selection activeCell="D9" sqref="D9"/>
    </sheetView>
  </sheetViews>
  <sheetFormatPr defaultRowHeight="14.5" x14ac:dyDescent="0.35"/>
  <cols>
    <col min="1" max="1" width="12.36328125" bestFit="1" customWidth="1"/>
    <col min="2" max="2" width="9.7265625" bestFit="1" customWidth="1"/>
    <col min="3" max="4" width="9.6328125" bestFit="1" customWidth="1"/>
  </cols>
  <sheetData>
    <row r="3" spans="1:3" x14ac:dyDescent="0.35">
      <c r="A3" s="1" t="s">
        <v>0</v>
      </c>
      <c r="B3" t="s">
        <v>44</v>
      </c>
      <c r="C3" t="s">
        <v>30</v>
      </c>
    </row>
    <row r="4" spans="1:3" x14ac:dyDescent="0.35">
      <c r="A4" s="2" t="s">
        <v>2</v>
      </c>
      <c r="B4" s="9"/>
      <c r="C4" s="9"/>
    </row>
    <row r="5" spans="1:3" x14ac:dyDescent="0.35">
      <c r="A5" s="3" t="s">
        <v>3</v>
      </c>
      <c r="B5" s="9"/>
      <c r="C5" s="9"/>
    </row>
    <row r="6" spans="1:3" x14ac:dyDescent="0.35">
      <c r="A6" s="4" t="s">
        <v>4</v>
      </c>
      <c r="B6" s="5">
        <v>228</v>
      </c>
      <c r="C6" s="5">
        <v>1</v>
      </c>
    </row>
    <row r="7" spans="1:3" x14ac:dyDescent="0.35">
      <c r="A7" s="4" t="s">
        <v>5</v>
      </c>
      <c r="B7" s="5">
        <v>229</v>
      </c>
      <c r="C7" s="5">
        <v>1</v>
      </c>
    </row>
    <row r="8" spans="1:3" x14ac:dyDescent="0.35">
      <c r="A8" s="4" t="s">
        <v>6</v>
      </c>
      <c r="B8" s="5">
        <v>229</v>
      </c>
      <c r="C8" s="5">
        <v>1</v>
      </c>
    </row>
    <row r="9" spans="1:3" x14ac:dyDescent="0.35">
      <c r="A9" s="3" t="s">
        <v>22</v>
      </c>
      <c r="B9" s="5">
        <v>229</v>
      </c>
      <c r="C9" s="5">
        <v>3</v>
      </c>
    </row>
    <row r="10" spans="1:3" x14ac:dyDescent="0.35">
      <c r="A10" s="3" t="s">
        <v>7</v>
      </c>
      <c r="B10" s="9"/>
      <c r="C10" s="9"/>
    </row>
    <row r="11" spans="1:3" x14ac:dyDescent="0.35">
      <c r="A11" s="4" t="s">
        <v>8</v>
      </c>
      <c r="B11" s="5">
        <v>233</v>
      </c>
      <c r="C11" s="5">
        <v>4</v>
      </c>
    </row>
    <row r="12" spans="1:3" x14ac:dyDescent="0.35">
      <c r="A12" s="4" t="s">
        <v>9</v>
      </c>
      <c r="B12" s="5">
        <v>242</v>
      </c>
      <c r="C12" s="5">
        <v>8</v>
      </c>
    </row>
    <row r="13" spans="1:3" x14ac:dyDescent="0.35">
      <c r="A13" s="4" t="s">
        <v>10</v>
      </c>
      <c r="B13" s="5">
        <v>251</v>
      </c>
      <c r="C13" s="5">
        <v>9</v>
      </c>
    </row>
    <row r="14" spans="1:3" x14ac:dyDescent="0.35">
      <c r="A14" s="3" t="s">
        <v>23</v>
      </c>
      <c r="B14" s="5">
        <v>251</v>
      </c>
      <c r="C14" s="5">
        <v>21</v>
      </c>
    </row>
    <row r="15" spans="1:3" x14ac:dyDescent="0.35">
      <c r="A15" s="3" t="s">
        <v>11</v>
      </c>
      <c r="B15" s="9"/>
      <c r="C15" s="9"/>
    </row>
    <row r="16" spans="1:3" x14ac:dyDescent="0.35">
      <c r="A16" s="4" t="s">
        <v>12</v>
      </c>
      <c r="B16" s="5">
        <v>258</v>
      </c>
      <c r="C16" s="5">
        <v>7</v>
      </c>
    </row>
    <row r="17" spans="1:3" x14ac:dyDescent="0.35">
      <c r="A17" s="4" t="s">
        <v>13</v>
      </c>
      <c r="B17" s="5">
        <v>269</v>
      </c>
      <c r="C17" s="5">
        <v>11</v>
      </c>
    </row>
    <row r="18" spans="1:3" x14ac:dyDescent="0.35">
      <c r="A18" s="4" t="s">
        <v>14</v>
      </c>
      <c r="B18" s="5">
        <v>275</v>
      </c>
      <c r="C18" s="5">
        <v>6</v>
      </c>
    </row>
    <row r="19" spans="1:3" x14ac:dyDescent="0.35">
      <c r="A19" s="3" t="s">
        <v>24</v>
      </c>
      <c r="B19" s="5">
        <v>275</v>
      </c>
      <c r="C19" s="5">
        <v>24</v>
      </c>
    </row>
    <row r="20" spans="1:3" x14ac:dyDescent="0.35">
      <c r="A20" s="3" t="s">
        <v>15</v>
      </c>
      <c r="B20" s="9"/>
      <c r="C20" s="9"/>
    </row>
    <row r="21" spans="1:3" x14ac:dyDescent="0.35">
      <c r="A21" s="4" t="s">
        <v>16</v>
      </c>
      <c r="B21" s="5">
        <v>289</v>
      </c>
      <c r="C21" s="5">
        <v>14</v>
      </c>
    </row>
    <row r="22" spans="1:3" x14ac:dyDescent="0.35">
      <c r="A22" s="4" t="s">
        <v>17</v>
      </c>
      <c r="B22" s="5">
        <v>291</v>
      </c>
      <c r="C22" s="5">
        <v>9</v>
      </c>
    </row>
    <row r="23" spans="1:3" x14ac:dyDescent="0.35">
      <c r="A23" s="4" t="s">
        <v>18</v>
      </c>
      <c r="B23" s="5">
        <v>300</v>
      </c>
      <c r="C23" s="5">
        <v>7</v>
      </c>
    </row>
    <row r="24" spans="1:3" x14ac:dyDescent="0.35">
      <c r="A24" s="3" t="s">
        <v>25</v>
      </c>
      <c r="B24" s="5">
        <v>300</v>
      </c>
      <c r="C24" s="5">
        <v>30</v>
      </c>
    </row>
    <row r="25" spans="1:3" x14ac:dyDescent="0.35">
      <c r="A25" s="2" t="s">
        <v>26</v>
      </c>
      <c r="B25" s="5">
        <v>300</v>
      </c>
      <c r="C25" s="5">
        <v>78</v>
      </c>
    </row>
    <row r="26" spans="1:3" x14ac:dyDescent="0.35">
      <c r="A26" s="2" t="s">
        <v>19</v>
      </c>
      <c r="B26" s="9"/>
      <c r="C26" s="9"/>
    </row>
    <row r="27" spans="1:3" x14ac:dyDescent="0.35">
      <c r="A27" s="3" t="s">
        <v>3</v>
      </c>
      <c r="B27" s="9"/>
      <c r="C27" s="9"/>
    </row>
    <row r="28" spans="1:3" x14ac:dyDescent="0.35">
      <c r="A28" s="4" t="s">
        <v>4</v>
      </c>
      <c r="B28" s="5">
        <v>312</v>
      </c>
      <c r="C28" s="5">
        <v>10</v>
      </c>
    </row>
    <row r="29" spans="1:3" x14ac:dyDescent="0.35">
      <c r="A29" s="4" t="s">
        <v>5</v>
      </c>
      <c r="B29" s="5">
        <v>322</v>
      </c>
      <c r="C29" s="5">
        <v>9</v>
      </c>
    </row>
    <row r="30" spans="1:3" x14ac:dyDescent="0.35">
      <c r="A30" s="4" t="s">
        <v>6</v>
      </c>
      <c r="B30" s="5">
        <v>338</v>
      </c>
      <c r="C30" s="5">
        <v>18</v>
      </c>
    </row>
    <row r="31" spans="1:3" x14ac:dyDescent="0.35">
      <c r="A31" s="3" t="s">
        <v>22</v>
      </c>
      <c r="B31" s="5">
        <v>338</v>
      </c>
      <c r="C31" s="5">
        <v>37</v>
      </c>
    </row>
    <row r="32" spans="1:3" x14ac:dyDescent="0.35">
      <c r="A32" s="3" t="s">
        <v>7</v>
      </c>
      <c r="B32" s="9"/>
      <c r="C32" s="9"/>
    </row>
    <row r="33" spans="1:3" x14ac:dyDescent="0.35">
      <c r="A33" s="4" t="s">
        <v>8</v>
      </c>
      <c r="B33" s="5">
        <v>343</v>
      </c>
      <c r="C33" s="5">
        <v>8</v>
      </c>
    </row>
    <row r="34" spans="1:3" x14ac:dyDescent="0.35">
      <c r="A34" s="4" t="s">
        <v>9</v>
      </c>
      <c r="B34" s="5">
        <v>351</v>
      </c>
      <c r="C34" s="5">
        <v>7</v>
      </c>
    </row>
    <row r="35" spans="1:3" x14ac:dyDescent="0.35">
      <c r="A35" s="4" t="s">
        <v>10</v>
      </c>
      <c r="B35" s="5">
        <v>361</v>
      </c>
      <c r="C35" s="5">
        <v>7</v>
      </c>
    </row>
    <row r="36" spans="1:3" x14ac:dyDescent="0.35">
      <c r="A36" s="3" t="s">
        <v>23</v>
      </c>
      <c r="B36" s="5">
        <v>361</v>
      </c>
      <c r="C36" s="5">
        <v>22</v>
      </c>
    </row>
    <row r="37" spans="1:3" x14ac:dyDescent="0.35">
      <c r="A37" s="3" t="s">
        <v>11</v>
      </c>
      <c r="B37" s="9"/>
      <c r="C37" s="9"/>
    </row>
    <row r="38" spans="1:3" x14ac:dyDescent="0.35">
      <c r="A38" s="4" t="s">
        <v>12</v>
      </c>
      <c r="B38" s="5">
        <v>370</v>
      </c>
      <c r="C38" s="5">
        <v>8</v>
      </c>
    </row>
    <row r="39" spans="1:3" x14ac:dyDescent="0.35">
      <c r="A39" s="4" t="s">
        <v>13</v>
      </c>
      <c r="B39" s="5">
        <v>386</v>
      </c>
      <c r="C39" s="5">
        <v>18</v>
      </c>
    </row>
    <row r="40" spans="1:3" x14ac:dyDescent="0.35">
      <c r="A40" s="4" t="s">
        <v>14</v>
      </c>
      <c r="B40" s="5">
        <v>403</v>
      </c>
      <c r="C40" s="5">
        <v>21</v>
      </c>
    </row>
    <row r="41" spans="1:3" x14ac:dyDescent="0.35">
      <c r="A41" s="3" t="s">
        <v>24</v>
      </c>
      <c r="B41" s="5">
        <v>403</v>
      </c>
      <c r="C41" s="5">
        <v>47</v>
      </c>
    </row>
    <row r="42" spans="1:3" x14ac:dyDescent="0.35">
      <c r="A42" s="3" t="s">
        <v>15</v>
      </c>
      <c r="B42" s="9"/>
      <c r="C42" s="9"/>
    </row>
    <row r="43" spans="1:3" x14ac:dyDescent="0.35">
      <c r="A43" s="4" t="s">
        <v>16</v>
      </c>
      <c r="B43" s="5">
        <v>426</v>
      </c>
      <c r="C43" s="5">
        <v>24</v>
      </c>
    </row>
    <row r="44" spans="1:3" x14ac:dyDescent="0.35">
      <c r="A44" s="4" t="s">
        <v>17</v>
      </c>
      <c r="B44" s="5">
        <v>453</v>
      </c>
      <c r="C44" s="5">
        <v>33</v>
      </c>
    </row>
    <row r="45" spans="1:3" x14ac:dyDescent="0.35">
      <c r="A45" s="4" t="s">
        <v>18</v>
      </c>
      <c r="B45" s="5">
        <v>467</v>
      </c>
      <c r="C45" s="5">
        <v>17</v>
      </c>
    </row>
    <row r="46" spans="1:3" x14ac:dyDescent="0.35">
      <c r="A46" s="3" t="s">
        <v>25</v>
      </c>
      <c r="B46" s="5">
        <v>467</v>
      </c>
      <c r="C46" s="5">
        <v>74</v>
      </c>
    </row>
    <row r="47" spans="1:3" x14ac:dyDescent="0.35">
      <c r="A47" s="2" t="s">
        <v>27</v>
      </c>
      <c r="B47" s="5">
        <v>467</v>
      </c>
      <c r="C47" s="5">
        <v>180</v>
      </c>
    </row>
    <row r="48" spans="1:3" x14ac:dyDescent="0.35">
      <c r="A48" s="2" t="s">
        <v>20</v>
      </c>
      <c r="B48" s="9"/>
      <c r="C48" s="9"/>
    </row>
    <row r="49" spans="1:3" x14ac:dyDescent="0.35">
      <c r="A49" s="3" t="s">
        <v>3</v>
      </c>
      <c r="B49" s="9"/>
      <c r="C49" s="9"/>
    </row>
    <row r="50" spans="1:3" x14ac:dyDescent="0.35">
      <c r="A50" s="4" t="s">
        <v>4</v>
      </c>
      <c r="B50" s="5">
        <v>455</v>
      </c>
      <c r="C50" s="5">
        <v>18</v>
      </c>
    </row>
    <row r="51" spans="1:3" x14ac:dyDescent="0.35">
      <c r="A51" s="4" t="s">
        <v>5</v>
      </c>
      <c r="B51" s="5">
        <v>454</v>
      </c>
      <c r="C51" s="5">
        <v>27</v>
      </c>
    </row>
    <row r="52" spans="1:3" x14ac:dyDescent="0.35">
      <c r="A52" s="4" t="s">
        <v>6</v>
      </c>
      <c r="B52" s="5">
        <v>449</v>
      </c>
      <c r="C52" s="5">
        <v>21</v>
      </c>
    </row>
    <row r="53" spans="1:3" x14ac:dyDescent="0.35">
      <c r="A53" s="3" t="s">
        <v>22</v>
      </c>
      <c r="B53" s="5">
        <v>449</v>
      </c>
      <c r="C53" s="5">
        <v>66</v>
      </c>
    </row>
    <row r="54" spans="1:3" x14ac:dyDescent="0.35">
      <c r="A54" s="3" t="s">
        <v>7</v>
      </c>
      <c r="B54" s="9"/>
      <c r="C54" s="9"/>
    </row>
    <row r="55" spans="1:3" x14ac:dyDescent="0.35">
      <c r="A55" s="4" t="s">
        <v>8</v>
      </c>
      <c r="B55" s="5">
        <v>448</v>
      </c>
      <c r="C55" s="5">
        <v>31</v>
      </c>
    </row>
    <row r="56" spans="1:3" x14ac:dyDescent="0.35">
      <c r="A56" s="4" t="s">
        <v>9</v>
      </c>
      <c r="B56" s="5">
        <v>454</v>
      </c>
      <c r="C56" s="5">
        <v>47</v>
      </c>
    </row>
    <row r="57" spans="1:3" x14ac:dyDescent="0.35">
      <c r="A57" s="4" t="s">
        <v>10</v>
      </c>
      <c r="B57" s="5">
        <v>458</v>
      </c>
      <c r="C57" s="5">
        <v>36</v>
      </c>
    </row>
    <row r="58" spans="1:3" x14ac:dyDescent="0.35">
      <c r="A58" s="3" t="s">
        <v>23</v>
      </c>
      <c r="B58" s="5">
        <v>458</v>
      </c>
      <c r="C58" s="5">
        <v>114</v>
      </c>
    </row>
    <row r="59" spans="1:3" x14ac:dyDescent="0.35">
      <c r="A59" s="3" t="s">
        <v>11</v>
      </c>
      <c r="B59" s="9"/>
      <c r="C59" s="9"/>
    </row>
    <row r="60" spans="1:3" x14ac:dyDescent="0.35">
      <c r="A60" s="4" t="s">
        <v>12</v>
      </c>
      <c r="B60" s="5">
        <v>462</v>
      </c>
      <c r="C60" s="5">
        <v>53</v>
      </c>
    </row>
    <row r="61" spans="1:3" x14ac:dyDescent="0.35">
      <c r="A61" s="4" t="s">
        <v>13</v>
      </c>
      <c r="B61" s="5">
        <v>488</v>
      </c>
      <c r="C61" s="5">
        <v>76</v>
      </c>
    </row>
    <row r="62" spans="1:3" x14ac:dyDescent="0.35">
      <c r="A62" s="4" t="s">
        <v>14</v>
      </c>
      <c r="B62" s="5">
        <v>494</v>
      </c>
      <c r="C62" s="5">
        <v>47</v>
      </c>
    </row>
    <row r="63" spans="1:3" x14ac:dyDescent="0.35">
      <c r="A63" s="3" t="s">
        <v>24</v>
      </c>
      <c r="B63" s="5">
        <v>494</v>
      </c>
      <c r="C63" s="5">
        <v>176</v>
      </c>
    </row>
    <row r="64" spans="1:3" x14ac:dyDescent="0.35">
      <c r="A64" s="3" t="s">
        <v>15</v>
      </c>
      <c r="B64" s="9"/>
      <c r="C64" s="9"/>
    </row>
    <row r="65" spans="1:3" x14ac:dyDescent="0.35">
      <c r="A65" s="4" t="s">
        <v>16</v>
      </c>
      <c r="B65" s="5">
        <v>504</v>
      </c>
      <c r="C65" s="5">
        <v>65</v>
      </c>
    </row>
    <row r="66" spans="1:3" x14ac:dyDescent="0.35">
      <c r="A66" s="4" t="s">
        <v>17</v>
      </c>
      <c r="B66" s="5">
        <v>517</v>
      </c>
      <c r="C66" s="5">
        <v>55</v>
      </c>
    </row>
    <row r="67" spans="1:3" x14ac:dyDescent="0.35">
      <c r="A67" s="4" t="s">
        <v>18</v>
      </c>
      <c r="B67" s="5">
        <v>505</v>
      </c>
      <c r="C67" s="5">
        <v>10</v>
      </c>
    </row>
    <row r="68" spans="1:3" x14ac:dyDescent="0.35">
      <c r="A68" s="3" t="s">
        <v>25</v>
      </c>
      <c r="B68" s="5">
        <v>505</v>
      </c>
      <c r="C68" s="5">
        <v>130</v>
      </c>
    </row>
    <row r="69" spans="1:3" x14ac:dyDescent="0.35">
      <c r="A69" s="2" t="s">
        <v>28</v>
      </c>
      <c r="B69" s="5">
        <v>505</v>
      </c>
      <c r="C69" s="5">
        <v>486</v>
      </c>
    </row>
    <row r="70" spans="1:3" x14ac:dyDescent="0.35">
      <c r="A70" s="2" t="s">
        <v>21</v>
      </c>
      <c r="B70" s="9"/>
      <c r="C70" s="9"/>
    </row>
    <row r="71" spans="1:3" x14ac:dyDescent="0.35">
      <c r="A71" s="3" t="s">
        <v>3</v>
      </c>
      <c r="B71" s="9"/>
      <c r="C71" s="9"/>
    </row>
    <row r="72" spans="1:3" x14ac:dyDescent="0.35">
      <c r="A72" s="4" t="s">
        <v>4</v>
      </c>
      <c r="B72" s="5">
        <v>506</v>
      </c>
      <c r="C72" s="5">
        <v>39</v>
      </c>
    </row>
    <row r="73" spans="1:3" x14ac:dyDescent="0.35">
      <c r="A73" s="4" t="s">
        <v>5</v>
      </c>
      <c r="B73" s="5">
        <v>505</v>
      </c>
      <c r="C73" s="5">
        <v>34</v>
      </c>
    </row>
    <row r="74" spans="1:3" x14ac:dyDescent="0.35">
      <c r="A74" s="4" t="s">
        <v>6</v>
      </c>
      <c r="B74" s="5">
        <v>525</v>
      </c>
      <c r="C74" s="5">
        <v>54</v>
      </c>
    </row>
    <row r="75" spans="1:3" x14ac:dyDescent="0.35">
      <c r="A75" s="3" t="s">
        <v>22</v>
      </c>
      <c r="B75" s="5">
        <v>525</v>
      </c>
      <c r="C75" s="5">
        <v>127</v>
      </c>
    </row>
    <row r="76" spans="1:3" x14ac:dyDescent="0.35">
      <c r="A76" s="3" t="s">
        <v>7</v>
      </c>
      <c r="B76" s="9"/>
      <c r="C76" s="9"/>
    </row>
    <row r="77" spans="1:3" x14ac:dyDescent="0.35">
      <c r="A77" s="4" t="s">
        <v>8</v>
      </c>
      <c r="B77" s="5">
        <v>537</v>
      </c>
      <c r="C77" s="5">
        <v>72</v>
      </c>
    </row>
    <row r="78" spans="1:3" x14ac:dyDescent="0.35">
      <c r="A78" s="4" t="s">
        <v>9</v>
      </c>
      <c r="B78" s="5">
        <v>571</v>
      </c>
      <c r="C78" s="5">
        <v>108</v>
      </c>
    </row>
    <row r="79" spans="1:3" x14ac:dyDescent="0.35">
      <c r="A79" s="4" t="s">
        <v>10</v>
      </c>
      <c r="B79" s="5">
        <v>633</v>
      </c>
      <c r="C79" s="5">
        <v>118</v>
      </c>
    </row>
    <row r="80" spans="1:3" x14ac:dyDescent="0.35">
      <c r="A80" s="3" t="s">
        <v>23</v>
      </c>
      <c r="B80" s="5">
        <v>633</v>
      </c>
      <c r="C80" s="5">
        <v>298</v>
      </c>
    </row>
    <row r="81" spans="1:3" x14ac:dyDescent="0.35">
      <c r="A81" s="3" t="s">
        <v>11</v>
      </c>
      <c r="B81" s="9"/>
      <c r="C81" s="9"/>
    </row>
    <row r="82" spans="1:3" x14ac:dyDescent="0.35">
      <c r="A82" s="4" t="s">
        <v>12</v>
      </c>
      <c r="B82" s="5">
        <v>635</v>
      </c>
      <c r="C82" s="5">
        <v>102</v>
      </c>
    </row>
    <row r="83" spans="1:3" x14ac:dyDescent="0.35">
      <c r="A83" s="4" t="s">
        <v>13</v>
      </c>
      <c r="B83" s="5">
        <v>634</v>
      </c>
      <c r="C83" s="5">
        <v>96</v>
      </c>
    </row>
    <row r="84" spans="1:3" x14ac:dyDescent="0.35">
      <c r="A84" s="4" t="s">
        <v>14</v>
      </c>
      <c r="B84" s="5">
        <v>648</v>
      </c>
      <c r="C84" s="5">
        <v>80</v>
      </c>
    </row>
    <row r="85" spans="1:3" x14ac:dyDescent="0.35">
      <c r="A85" s="3" t="s">
        <v>24</v>
      </c>
      <c r="B85" s="5">
        <v>648</v>
      </c>
      <c r="C85" s="5">
        <v>278</v>
      </c>
    </row>
    <row r="86" spans="1:3" x14ac:dyDescent="0.35">
      <c r="A86" s="3" t="s">
        <v>15</v>
      </c>
      <c r="B86" s="9"/>
      <c r="C86" s="9"/>
    </row>
    <row r="87" spans="1:3" x14ac:dyDescent="0.35">
      <c r="A87" s="4" t="s">
        <v>16</v>
      </c>
      <c r="B87" s="5">
        <v>658</v>
      </c>
      <c r="C87" s="5">
        <v>102</v>
      </c>
    </row>
    <row r="88" spans="1:3" x14ac:dyDescent="0.35">
      <c r="A88" s="4" t="s">
        <v>17</v>
      </c>
      <c r="B88" s="5">
        <v>657</v>
      </c>
      <c r="C88" s="5">
        <v>45</v>
      </c>
    </row>
    <row r="89" spans="1:3" x14ac:dyDescent="0.35">
      <c r="A89" s="3" t="s">
        <v>25</v>
      </c>
      <c r="B89" s="5">
        <v>657</v>
      </c>
      <c r="C89" s="5">
        <v>147</v>
      </c>
    </row>
    <row r="90" spans="1:3" x14ac:dyDescent="0.35">
      <c r="A90" s="2" t="s">
        <v>29</v>
      </c>
      <c r="B90" s="5">
        <v>657</v>
      </c>
      <c r="C90" s="5">
        <v>850</v>
      </c>
    </row>
    <row r="91" spans="1:3" x14ac:dyDescent="0.35">
      <c r="A91" s="2" t="s">
        <v>1</v>
      </c>
      <c r="B91" s="5">
        <v>657</v>
      </c>
      <c r="C91" s="5">
        <v>1594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B50DA-317C-408E-A9DD-10388E0922CD}">
  <dimension ref="A2:D36"/>
  <sheetViews>
    <sheetView topLeftCell="A22" workbookViewId="0">
      <selection activeCell="A33" sqref="A32:A35"/>
    </sheetView>
  </sheetViews>
  <sheetFormatPr defaultRowHeight="14.5" x14ac:dyDescent="0.35"/>
  <cols>
    <col min="1" max="1" width="12.36328125" bestFit="1" customWidth="1"/>
    <col min="2" max="2" width="15.26953125" bestFit="1" customWidth="1"/>
    <col min="3" max="3" width="7.81640625" bestFit="1" customWidth="1"/>
    <col min="4" max="4" width="10.7265625" bestFit="1" customWidth="1"/>
    <col min="5" max="5" width="15.26953125" bestFit="1" customWidth="1"/>
    <col min="6" max="6" width="7.81640625" bestFit="1" customWidth="1"/>
    <col min="7" max="7" width="10.7265625" bestFit="1" customWidth="1"/>
  </cols>
  <sheetData>
    <row r="2" spans="1:4" x14ac:dyDescent="0.35">
      <c r="A2" s="1" t="s">
        <v>0</v>
      </c>
      <c r="B2" t="s">
        <v>44</v>
      </c>
    </row>
    <row r="3" spans="1:4" x14ac:dyDescent="0.35">
      <c r="A3" s="2" t="s">
        <v>38</v>
      </c>
      <c r="B3" s="5">
        <v>300</v>
      </c>
    </row>
    <row r="4" spans="1:4" x14ac:dyDescent="0.35">
      <c r="A4" s="2" t="s">
        <v>39</v>
      </c>
      <c r="B4" s="5">
        <v>357</v>
      </c>
    </row>
    <row r="5" spans="1:4" x14ac:dyDescent="0.35">
      <c r="A5" s="2" t="s">
        <v>1</v>
      </c>
      <c r="B5" s="5">
        <v>657</v>
      </c>
    </row>
    <row r="8" spans="1:4" x14ac:dyDescent="0.35">
      <c r="A8" s="1" t="s">
        <v>44</v>
      </c>
      <c r="B8" s="1" t="s">
        <v>40</v>
      </c>
    </row>
    <row r="9" spans="1:4" x14ac:dyDescent="0.35">
      <c r="A9" s="1" t="s">
        <v>0</v>
      </c>
      <c r="B9" t="s">
        <v>38</v>
      </c>
      <c r="C9" t="s">
        <v>39</v>
      </c>
      <c r="D9" t="s">
        <v>1</v>
      </c>
    </row>
    <row r="10" spans="1:4" x14ac:dyDescent="0.35">
      <c r="A10" s="2" t="s">
        <v>57</v>
      </c>
      <c r="B10" s="15">
        <v>0.81666666666666665</v>
      </c>
      <c r="C10" s="15">
        <v>0.91596638655462181</v>
      </c>
      <c r="D10" s="15">
        <v>0.87062404870624044</v>
      </c>
    </row>
    <row r="11" spans="1:4" x14ac:dyDescent="0.35">
      <c r="A11" s="2" t="s">
        <v>58</v>
      </c>
      <c r="B11" s="15">
        <v>0.18333333333333332</v>
      </c>
      <c r="C11" s="15">
        <v>8.4033613445378158E-2</v>
      </c>
      <c r="D11" s="15">
        <v>0.12937595129375951</v>
      </c>
    </row>
    <row r="12" spans="1:4" x14ac:dyDescent="0.35">
      <c r="A12" s="2" t="s">
        <v>1</v>
      </c>
      <c r="B12" s="15">
        <v>1</v>
      </c>
      <c r="C12" s="15">
        <v>1</v>
      </c>
      <c r="D12" s="15">
        <v>1</v>
      </c>
    </row>
    <row r="15" spans="1:4" x14ac:dyDescent="0.35">
      <c r="A15" s="1" t="s">
        <v>44</v>
      </c>
      <c r="B15" s="1" t="s">
        <v>40</v>
      </c>
    </row>
    <row r="16" spans="1:4" x14ac:dyDescent="0.35">
      <c r="A16" s="1" t="s">
        <v>0</v>
      </c>
      <c r="B16" t="s">
        <v>38</v>
      </c>
      <c r="C16" t="s">
        <v>39</v>
      </c>
      <c r="D16" t="s">
        <v>1</v>
      </c>
    </row>
    <row r="17" spans="1:4" x14ac:dyDescent="0.35">
      <c r="A17" s="2" t="s">
        <v>41</v>
      </c>
      <c r="B17" s="15">
        <v>0.5</v>
      </c>
      <c r="C17" s="15">
        <v>0.27450980392156865</v>
      </c>
      <c r="D17" s="15">
        <v>0.37747336377473362</v>
      </c>
    </row>
    <row r="18" spans="1:4" x14ac:dyDescent="0.35">
      <c r="A18" s="2" t="s">
        <v>42</v>
      </c>
      <c r="B18" s="15">
        <v>0.5</v>
      </c>
      <c r="C18" s="15">
        <v>0.72549019607843135</v>
      </c>
      <c r="D18" s="15">
        <v>0.62252663622526638</v>
      </c>
    </row>
    <row r="19" spans="1:4" x14ac:dyDescent="0.35">
      <c r="A19" s="2" t="s">
        <v>1</v>
      </c>
      <c r="B19" s="15">
        <v>1</v>
      </c>
      <c r="C19" s="15">
        <v>1</v>
      </c>
      <c r="D19" s="15">
        <v>1</v>
      </c>
    </row>
    <row r="22" spans="1:4" x14ac:dyDescent="0.35">
      <c r="A22" s="1" t="s">
        <v>44</v>
      </c>
      <c r="B22" s="1" t="s">
        <v>40</v>
      </c>
    </row>
    <row r="23" spans="1:4" x14ac:dyDescent="0.35">
      <c r="A23" s="1" t="s">
        <v>0</v>
      </c>
      <c r="B23" t="s">
        <v>38</v>
      </c>
      <c r="C23" t="s">
        <v>39</v>
      </c>
      <c r="D23" t="s">
        <v>1</v>
      </c>
    </row>
    <row r="24" spans="1:4" x14ac:dyDescent="0.35">
      <c r="A24" s="2" t="s">
        <v>61</v>
      </c>
      <c r="B24" s="5">
        <v>174</v>
      </c>
      <c r="C24" s="5">
        <v>168</v>
      </c>
      <c r="D24" s="5">
        <v>342</v>
      </c>
    </row>
    <row r="25" spans="1:4" x14ac:dyDescent="0.35">
      <c r="A25" s="2" t="s">
        <v>62</v>
      </c>
      <c r="B25" s="5">
        <v>82</v>
      </c>
      <c r="C25" s="5">
        <v>105</v>
      </c>
      <c r="D25" s="5">
        <v>187</v>
      </c>
    </row>
    <row r="26" spans="1:4" x14ac:dyDescent="0.35">
      <c r="A26" s="2" t="s">
        <v>63</v>
      </c>
      <c r="B26" s="5">
        <v>44</v>
      </c>
      <c r="C26" s="5">
        <v>84</v>
      </c>
      <c r="D26" s="5">
        <v>128</v>
      </c>
    </row>
    <row r="27" spans="1:4" x14ac:dyDescent="0.35">
      <c r="A27" s="2" t="s">
        <v>1</v>
      </c>
      <c r="B27" s="5">
        <v>300</v>
      </c>
      <c r="C27" s="5">
        <v>357</v>
      </c>
      <c r="D27" s="5">
        <v>657</v>
      </c>
    </row>
    <row r="30" spans="1:4" x14ac:dyDescent="0.35">
      <c r="A30" s="1" t="s">
        <v>64</v>
      </c>
      <c r="B30" s="1" t="s">
        <v>40</v>
      </c>
    </row>
    <row r="31" spans="1:4" x14ac:dyDescent="0.35">
      <c r="A31" s="1" t="s">
        <v>0</v>
      </c>
      <c r="B31" t="s">
        <v>38</v>
      </c>
      <c r="C31" t="s">
        <v>39</v>
      </c>
      <c r="D31" t="s">
        <v>1</v>
      </c>
    </row>
    <row r="32" spans="1:4" x14ac:dyDescent="0.35">
      <c r="A32" s="2" t="s">
        <v>2</v>
      </c>
      <c r="B32" s="18">
        <v>3.2258064516129031E-2</v>
      </c>
      <c r="C32" s="18">
        <v>4.1379310344827586E-2</v>
      </c>
      <c r="D32" s="18">
        <v>3.6666666666666667E-2</v>
      </c>
    </row>
    <row r="33" spans="1:4" x14ac:dyDescent="0.35">
      <c r="A33" s="2" t="s">
        <v>19</v>
      </c>
      <c r="B33" s="18">
        <v>0.19742489270386265</v>
      </c>
      <c r="C33" s="18">
        <v>0.21367521367521367</v>
      </c>
      <c r="D33" s="18">
        <v>0.20556745182012848</v>
      </c>
    </row>
    <row r="34" spans="1:4" x14ac:dyDescent="0.35">
      <c r="A34" s="2" t="s">
        <v>20</v>
      </c>
      <c r="B34" s="18">
        <v>1.1836734693877551</v>
      </c>
      <c r="C34" s="18">
        <v>1.1884615384615385</v>
      </c>
      <c r="D34" s="18">
        <v>1.1861386138613861</v>
      </c>
    </row>
    <row r="35" spans="1:4" x14ac:dyDescent="0.35">
      <c r="A35" s="2" t="s">
        <v>21</v>
      </c>
      <c r="B35" s="18">
        <v>1.3666666666666667</v>
      </c>
      <c r="C35" s="18">
        <v>1.4929971988795518</v>
      </c>
      <c r="D35" s="18">
        <v>1.4353120243531203</v>
      </c>
    </row>
    <row r="36" spans="1:4" x14ac:dyDescent="0.35">
      <c r="A36" s="2" t="s">
        <v>1</v>
      </c>
      <c r="B36" s="18">
        <v>2.5033333333333334</v>
      </c>
      <c r="C36" s="18">
        <v>2.5154061624649859</v>
      </c>
      <c r="D36" s="18">
        <v>2.5098934550989345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2.xml>��< ? x m l   v e r s i o n = " 1 . 0 "   e n c o d i n g = " u t f - 1 6 " ? > < D a t a M a s h u p   s q m i d = " 8 9 9 4 b 3 c 3 - 7 4 3 7 - 4 5 d a - b 2 d b - c a a c a 4 b 5 7 e 8 c "   x m l n s = " h t t p : / / s c h e m a s . m i c r o s o f t . c o m / D a t a M a s h u p " > A A A A A D w G A A B Q S w M E F A A C A A g A x 4 t v V 4 N O T 3 y j A A A A 9 g A A A B I A H A B D b 2 5 m a W c v U G F j a 2 F n Z S 5 4 b W w g o h g A K K A U A A A A A A A A A A A A A A A A A A A A A A A A A A A A h Y 8 x D o I w G I W v Q r r T l u p g y E 8 Z X C U x G o 1 r U y o 0 Q j G 0 t d z N w S N 5 B T G K u j m + 7 3 3 D e / f r D f K h b a K L 6 q 3 u T I Y S T F G k j O x K b a o M e X e M F y j n s B b y J C o V j b K x 6 W D L D N X O n V N C Q g g 4 z H D X V 4 R R m p B D s d r K W r U C f W T 9 X 4 6 1 s U 4 Y q R C H / W s M Z z h h D L M 5 w x T I B K H Q 5 i u w c e + z / Y G w 9 I 3 z v e K 9 j z c 7 I F M E 8 v 7 A H 1 B L A w Q U A A I A C A D H i 2 9 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4 t v V x 2 1 a X A 3 A w A A J A o A A B M A H A B G b 3 J t d W x h c y 9 T Z W N 0 a W 9 u M S 5 t I K I Y A C i g F A A A A A A A A A A A A A A A A A A A A A A A A A A A A M V V U W / a M B B + r 9 T / Y L k v I G V o T F s f 2 q V V S 8 u K t H U t 0 C d A l U u u x F p i M 9 t p i x D / f W c b S C C J + j J t v J C c 7 7 7 v u 8 / n W M P U c C n I w P + 3 T w 8 P D g 9 0 z B R E 5 I j e 9 M k V M 4 y S k C R g D g 8 I / g Y y U 1 P A S F c m E a h W l y e g G 7 R z M n 7 Q o P S Y s 1 S b 8 Z W c Z i k I o 8 f w N o V k H K v H i O n 4 S T I V P T 7 b k s e F G W / w m 4 H H P q K I Z s C S 3 / A o A k E c e t s K G L K n B F o D S F B p X 7 7 q h h c S E G D T m I w u j F H 8 K T O g J + c j X z w 5 J 1 / P i F E Z 5 P g 9 8 S J / A e l k 2 s i U d D P h 2 8 4 J L q K o I 5 M s F Y 1 a M Q G h Q 8 W E f p Y q d T G 6 F n G 0 H 2 + M O l I Y t G H S z C X 0 Q b A U Q T 1 N s T m / s o 4 3 6 s U G Z E l v M d M q 8 S 6 0 3 O u q S J L K F y T 5 a W J Q F V T e x 5 y q J M p y F L H L T R f Y r t / m T E R Y 7 s D X I A U 2 v + 6 e t + b W K K w y 1 4 P 4 F C v G C t 5 3 + o g O W D p H c v f a L P j d i Z m Y W W 2 L O e S S t v U e 1 i 5 a 2 J p O g u W + G w Y L i I E 3 s 7 J O 4 R R v g x E + u + B 1 O u 9 d Y b Q n z P H n l m V w 4 W + A B K o E c T G D c u 6 1 i Q W f f l M y m 5 c K u n e l 0 B B U W p T C x M L F u b 6 F 1 x u u y s I v H 0 g f Z j h V p R W b X t n W H V s 4 K 6 v I + 8 B 0 j r W h x 9 a q W x i C y C z L Q p d b 9 2 s / 8 P z E u i y b R V b f X l n F / K / n q n j G 7 E I + + D v T E S z r z l M x j b x y E 5 P v c s q S 9 w d q X w i q r + 5 N Z O k T q B W 2 R 0 F 8 e B j Q a v L 2 u 4 y 1 U o N l e U K 2 u 1 r e P W f 2 q n l 4 w E W 1 k N 2 7 o n j 8 / t V 9 c c t e + I y 5 j y I S e K b l x 9 X 2 q 5 t r L 2 Q W Z d 8 x h R u N H 3 l b v 9 c D x h k Z 9 f Q 2 5 z 4 D t Q j t f R K Q S y 6 Y W v T w V j D 8 m Y M K d 4 s D Z 1 F I f Z q d 0 j 2 Y P v z O c I A j B z f Z d T L / t L 3 r a U e / t D b W N f J m g t E V J D z l + B z S A O n X 0 x e 2 j w N y L a Y y 4 m I W t j 9 9 a Q f k P p M G B m a R Q J g / t m 6 l g E k + g X d K p r i G N y E w 3 M T C e V q v r O P b S 3 m 0 j l 8 k y Q C H j y n t O 9 0 Z p x K q 8 2 G 0 v e m c U 2 i h V Y u E d E k p v A F a w l Q X 7 c k S 5 o 4 p P a E 1 n t E V J Z N K Z + s t L d j Y J O F Z n v E f j P / 7 5 l v E z Q b U o O c 7 5 P F O / w B Q S w E C L Q A U A A I A C A D H i 2 9 X g 0 5 P f K M A A A D 2 A A A A E g A A A A A A A A A A A A A A A A A A A A A A Q 2 9 u Z m l n L 1 B h Y 2 t h Z 2 U u e G 1 s U E s B A i 0 A F A A C A A g A x 4 t v V w / K 6 a u k A A A A 6 Q A A A B M A A A A A A A A A A A A A A A A A 7 w A A A F t D b 2 5 0 Z W 5 0 X 1 R 5 c G V z X S 5 4 b W x Q S w E C L Q A U A A I A C A D H i 2 9 X H b V p c D c D A A A k C g A A E w A A A A A A A A A A A A A A A A D g A Q A A R m 9 y b X V s Y X M v U 2 V j d G l v b j E u b V B L B Q Y A A A A A A w A D A M I A A A B k 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E J Q A A A A A A A K I 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N s V 2 F x Y T N F e X R U S 2 l E V z l Q V G 9 r R V V H M V J 5 W V c 1 e l p t O X l i U 0 J H Y V d 4 b E l H W n l i M j B n U 0 Z J Z 1 J H R j B Z U U F B Q U F B Q U F B Q U F B Q U N t W n B o N H R o Q X p R c U d E Q 1 N K R z I z N G 1 E a 2 h s Y k h C b G N p Q l J k V 1 Z 5 Y V d W e k F B R 2 x X Y X F h M 0 V 5 d F R L a U R X O V B U b 2 t F V U F B Q U F B Q T 0 9 I i A v P j w v U 3 R h Y m x l R W 5 0 c m l l c z 4 8 L 0 l 0 Z W 0 + P E l 0 Z W 0 + P E l 0 Z W 1 M b 2 N h d G l v b j 4 8 S X R l b V R 5 c G U + R m 9 y b X V s Y T w v S X R l b V R 5 c G U + P E l 0 Z W 1 Q Y X R o P l N l Y 3 R p b 2 4 x L 0 h S J T I w R 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V G V u d X J l I V R l b n V y Z S I g L z 4 8 R W 5 0 c n k g V H l w Z T 0 i R m l s b G V k Q 2 9 t c G x l d G V S Z X N 1 b H R U b 1 d v c m t z a G V l d C I g V m F s d W U 9 I m w w I i A v P j x F b n R y e S B U e X B l P S J G a W x s U 3 R h d H V z I i B W Y W x 1 Z T 0 i c 0 N v b X B s Z X R l I i A v P j x F b n R y e S B U e X B l P S J G a W x s Q 2 9 s d W 1 u T m F t Z X M i I F Z h b H V l P S J z W y Z x d W 9 0 O 0 R h d G U m c X V v d D s s J n F 1 b 3 Q 7 R W 1 w S U Q m c X V v d D s s J n F 1 b 3 Q 7 R 2 V u Z G V y J n F 1 b 3 Q 7 L C Z x d W 9 0 O 0 F n Z S Z x d W 9 0 O y w m c X V v d D t F d G h u a W N H c m 9 1 c C Z x d W 9 0 O y w m c X V v d D t G U C Z x d W 9 0 O y w m c X V v d D t U Z X J t R G F 0 Z S Z x d W 9 0 O y w m c X V v d D t p c 0 5 l d 0 h p c m U m c X V v d D s s J n F 1 b 3 Q 7 Q l U g U m V n a W 9 u J n F 1 b 3 Q 7 L C Z x d W 9 0 O 0 h p c m V E Y X R l J n F 1 b 3 Q 7 L C Z x d W 9 0 O 1 B h e V R 5 c G U m c X V v d D s s J n F 1 b 3 Q 7 V G V y b V J l Y X N v b i Z x d W 9 0 O y w m c X V v d D t B Z 2 V H c m 9 1 c C Z x d W 9 0 O y w m c X V v d D t U Z W 5 1 c m V E Y X l z J n F 1 b 3 Q 7 L C Z x d W 9 0 O 1 R l b n V y Z U 1 v b n R o c y Z x d W 9 0 O y w m c X V v d D t C Y W R I a X J l c y Z x d W 9 0 O 1 0 i I C 8 + P E V u d H J 5 I F R 5 c G U 9 I k Z p b G x D b 2 x 1 b W 5 U e X B l c y I g V m F s d W U 9 I n N D U U 1 H Q X d Z R 0 N R W U d D U V l H Q m d N R k F 3 P T 0 i I C 8 + P E V u d H J 5 I F R 5 c G U 9 I k Z p b G x M Y X N 0 V X B k Y X R l Z C I g V m F s d W U 9 I m Q y M D I z L T E x L T E 1 V D E 0 O j M w O j E y L j c 5 M z I 2 O D h a I i A v P j x F b n R y e S B U e X B l P S J G a W x s R X J y b 3 J D b 3 V u d C I g V m F s d W U 9 I m w w I i A v P j x F b n R y e S B U e X B l P S J G a W x s R X J y b 3 J D b 2 R l I i B W Y W x 1 Z T 0 i c 1 V u a 2 5 v d 2 4 i I C 8 + P E V u d H J 5 I F R 5 c G U 9 I k Z p b G x D b 3 V u d C I g V m F s d W U 9 I m w y M T Q 3 M i I g L z 4 8 R W 5 0 c n k g V H l w Z T 0 i U X V l c n l J R C I g V m F s d W U 9 I n N m Y z A y N W Z l M y 1 h M j M 1 L T R k Y W Q t O G F h M C 1 j O T Q y Z m Z i M j M x O D U i I C 8 + P E V u d H J 5 I F R 5 c G U 9 I l J l b G F 0 a W 9 u c 2 h p c E l u Z m 9 D b 2 5 0 Y W l u Z X I i I F Z h b H V l P S J z e y Z x d W 9 0 O 2 N v b H V t b k N v d W 5 0 J n F 1 b 3 Q 7 O j E 2 L C Z x d W 9 0 O 2 t l e U N v b H V t b k 5 h b W V z J n F 1 b 3 Q 7 O l t d L C Z x d W 9 0 O 3 F 1 Z X J 5 U m V s Y X R p b 2 5 z a G l w c y Z x d W 9 0 O z p b X S w m c X V v d D t j b 2 x 1 b W 5 J Z G V u d G l 0 a W V z J n F 1 b 3 Q 7 O l s m c X V v d D t T Z W N 0 a W 9 u M S 9 I U i B E Y X R h L 0 N o Y W 5 n Z W Q g V H l w Z S 5 7 R G F 0 Z S w x f S Z x d W 9 0 O y w m c X V v d D t T Z W N 0 a W 9 u M S 9 I U i B E Y X R h L 0 N o Y W 5 n Z W Q g V H l w Z S 5 7 R W 1 w S U Q s M n 0 m c X V v d D s s J n F 1 b 3 Q 7 U 2 V j d G l v b j E v S F I g R G F 0 Y S 9 D a G F u Z 2 V k I F R 5 c G U u e 0 d l b m R l c i w z f S Z x d W 9 0 O y w m c X V v d D t T Z W N 0 a W 9 u M S 9 I U i B E Y X R h L 0 N o Y W 5 n Z W Q g V H l w Z S 5 7 Q W d l L D R 9 J n F 1 b 3 Q 7 L C Z x d W 9 0 O 1 N l Y 3 R p b 2 4 x L 0 h S I E R h d G E v Q 2 h h b m d l Z C B U e X B l L n t F d G h u a W N H c m 9 1 c C w 1 f S Z x d W 9 0 O y w m c X V v d D t T Z W N 0 a W 9 u M S 9 I U i B E Y X R h L 0 N o Y W 5 n Z W Q g V H l w Z S 5 7 R l A s N n 0 m c X V v d D s s J n F 1 b 3 Q 7 U 2 V j d G l v b j E v S F I g R G F 0 Y S 9 D a G F u Z 2 V k I F R 5 c G U x L n t U Z X J t R G F 0 Z S w 2 f S Z x d W 9 0 O y w m c X V v d D t T Z W N 0 a W 9 u M S 9 I U i B E Y X R h L 0 N o Y W 5 n Z W Q g V H l w Z S 5 7 a X N O Z X d I a X J l L D h 9 J n F 1 b 3 Q 7 L C Z x d W 9 0 O 1 N l Y 3 R p b 2 4 x L 0 h S I E R h d G E v Q 2 h h b m d l Z C B U e X B l L n t C V S B S Z W d p b 2 4 s O X 0 m c X V v d D s s J n F 1 b 3 Q 7 U 2 V j d G l v b j E v S F I g R G F 0 Y S 9 D a G F u Z 2 V k I F R 5 c G U u e 0 h p c m V E Y X R l L D E w f S Z x d W 9 0 O y w m c X V v d D t T Z W N 0 a W 9 u M S 9 I U i B E Y X R h L 0 N o Y W 5 n Z W Q g V H l w Z S 5 7 U G F 5 V H l w Z S w x M X 0 m c X V v d D s s J n F 1 b 3 Q 7 U 2 V j d G l v b j E v S F I g R G F 0 Y S 9 D a G F u Z 2 V k I F R 5 c G U x L n t U Z X J t U m V h c 2 9 u L D E x f S Z x d W 9 0 O y w m c X V v d D t T Z W N 0 a W 9 u M S 9 I U i B E Y X R h L 0 N o Y W 5 n Z W Q g V H l w Z S 5 7 Q W d l R 3 J v d X A s M T N 9 J n F 1 b 3 Q 7 L C Z x d W 9 0 O 1 N l Y 3 R p b 2 4 x L 0 h S I E R h d G E v Q 2 h h b m d l Z C B U e X B l L n t U Z W 5 1 c m V E Y X l z L D E 0 f S Z x d W 9 0 O y w m c X V v d D t T Z W N 0 a W 9 u M S 9 I U i B E Y X R h L 0 N o Y W 5 n Z W Q g V H l w Z S B 3 a X R o I E x v Y 2 F s Z S 5 7 V G V u d X J l T W 9 u d G h z L D E 0 f S Z x d W 9 0 O y w m c X V v d D t T Z W N 0 a W 9 u M S 9 I U i B E Y X R h L 0 N o Y W 5 n Z W Q g V H l w Z S 5 7 Q m F k S G l y Z X M s M T Z 9 J n F 1 b 3 Q 7 X S w m c X V v d D t D b 2 x 1 b W 5 D b 3 V u d C Z x d W 9 0 O z o x N i w m c X V v d D t L Z X l D b 2 x 1 b W 5 O Y W 1 l c y Z x d W 9 0 O z p b X S w m c X V v d D t D b 2 x 1 b W 5 J Z G V u d G l 0 a W V z J n F 1 b 3 Q 7 O l s m c X V v d D t T Z W N 0 a W 9 u M S 9 I U i B E Y X R h L 0 N o Y W 5 n Z W Q g V H l w Z S 5 7 R G F 0 Z S w x f S Z x d W 9 0 O y w m c X V v d D t T Z W N 0 a W 9 u M S 9 I U i B E Y X R h L 0 N o Y W 5 n Z W Q g V H l w Z S 5 7 R W 1 w S U Q s M n 0 m c X V v d D s s J n F 1 b 3 Q 7 U 2 V j d G l v b j E v S F I g R G F 0 Y S 9 D a G F u Z 2 V k I F R 5 c G U u e 0 d l b m R l c i w z f S Z x d W 9 0 O y w m c X V v d D t T Z W N 0 a W 9 u M S 9 I U i B E Y X R h L 0 N o Y W 5 n Z W Q g V H l w Z S 5 7 Q W d l L D R 9 J n F 1 b 3 Q 7 L C Z x d W 9 0 O 1 N l Y 3 R p b 2 4 x L 0 h S I E R h d G E v Q 2 h h b m d l Z C B U e X B l L n t F d G h u a W N H c m 9 1 c C w 1 f S Z x d W 9 0 O y w m c X V v d D t T Z W N 0 a W 9 u M S 9 I U i B E Y X R h L 0 N o Y W 5 n Z W Q g V H l w Z S 5 7 R l A s N n 0 m c X V v d D s s J n F 1 b 3 Q 7 U 2 V j d G l v b j E v S F I g R G F 0 Y S 9 D a G F u Z 2 V k I F R 5 c G U x L n t U Z X J t R G F 0 Z S w 2 f S Z x d W 9 0 O y w m c X V v d D t T Z W N 0 a W 9 u M S 9 I U i B E Y X R h L 0 N o Y W 5 n Z W Q g V H l w Z S 5 7 a X N O Z X d I a X J l L D h 9 J n F 1 b 3 Q 7 L C Z x d W 9 0 O 1 N l Y 3 R p b 2 4 x L 0 h S I E R h d G E v Q 2 h h b m d l Z C B U e X B l L n t C V S B S Z W d p b 2 4 s O X 0 m c X V v d D s s J n F 1 b 3 Q 7 U 2 V j d G l v b j E v S F I g R G F 0 Y S 9 D a G F u Z 2 V k I F R 5 c G U u e 0 h p c m V E Y X R l L D E w f S Z x d W 9 0 O y w m c X V v d D t T Z W N 0 a W 9 u M S 9 I U i B E Y X R h L 0 N o Y W 5 n Z W Q g V H l w Z S 5 7 U G F 5 V H l w Z S w x M X 0 m c X V v d D s s J n F 1 b 3 Q 7 U 2 V j d G l v b j E v S F I g R G F 0 Y S 9 D a G F u Z 2 V k I F R 5 c G U x L n t U Z X J t U m V h c 2 9 u L D E x f S Z x d W 9 0 O y w m c X V v d D t T Z W N 0 a W 9 u M S 9 I U i B E Y X R h L 0 N o Y W 5 n Z W Q g V H l w Z S 5 7 Q W d l R 3 J v d X A s M T N 9 J n F 1 b 3 Q 7 L C Z x d W 9 0 O 1 N l Y 3 R p b 2 4 x L 0 h S I E R h d G E v Q 2 h h b m d l Z C B U e X B l L n t U Z W 5 1 c m V E Y X l z L D E 0 f S Z x d W 9 0 O y w m c X V v d D t T Z W N 0 a W 9 u M S 9 I U i B E Y X R h L 0 N o Y W 5 n Z W Q g V H l w Z S B 3 a X R o I E x v Y 2 F s Z S 5 7 V G V u d X J l T W 9 u d G h z L D E 0 f S Z x d W 9 0 O y w m c X V v d D t T Z W N 0 a W 9 u M S 9 I U i B E Y X R h L 0 N o Y W 5 n Z W Q g V H l w Z S 5 7 Q m F k S G l y Z X M s M T Z 9 J n F 1 b 3 Q 7 X S w m c X V v d D t S Z W x h d G l v b n N o a X B J b m Z v J n F 1 b 3 Q 7 O l t d f S I g L z 4 8 R W 5 0 c n k g V H l w Z T 0 i Q W R k Z W R U b 0 R h d G F N b 2 R l b C I g V m F s d W U 9 I m w x I i A v P j w v U 3 R h Y m x l R W 5 0 c m l l c z 4 8 L 0 l 0 Z W 0 + P E l 0 Z W 0 + P E l 0 Z W 1 M b 2 N h d G l v b j 4 8 S X R l b V R 5 c G U + R m 9 y b X V s Y T w v S X R l b V R 5 c G U + P E l 0 Z W 1 Q Y X R o P l N l Y 3 R p b 2 4 x L 0 h S J T I w R G F 0 Y 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y 0 x M S 0 x N V Q x M j o 1 N D o z O S 4 4 N D c z O T A 1 W i I g L z 4 8 R W 5 0 c n k g V H l w Z T 0 i R m l s b E V y c m 9 y Q 2 9 k Z S I g V m F s d W U 9 I n N V b m t u b 3 d u I i A v P j x F b n R y e S B U e X B l P S J B Z G R l Z F R v R G F 0 Y U 1 v Z G V s I i B W Y W x 1 Z T 0 i b D A i I C 8 + P E V u d H J 5 I F R 5 c G U 9 I k x v Y W R U b 1 J l c G 9 y d E R p c 2 F i b G V k I i B W Y W x 1 Z T 0 i b D E i I C 8 + P E V u d H J 5 I F R 5 c G U 9 I l F 1 Z X J 5 R 3 J v d X B J R C I g V m F s d W U 9 I n M 3 O D k 4 N j Z h N i 0 x M G I 2 L T Q y M z M t Y T E 4 M y 0 w O T I y N D Z k Y j d l M j Y 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N z g 5 O D Y 2 Y T Y t M T B i N i 0 0 M j M z L W E x O D M t M D k y M j Q 2 Z G I 3 Z T I 2 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T E t M T V U M T I 6 N T Q 6 M z k u O D U z M z g y N l 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O W F h Y T U 5 Y T U t N G N k Y y 0 0 Y 2 F k L W E 4 O D M t N W J k M 2 Q z Y T I 0 M T E 0 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S 0 x N V Q x M j o 1 N D o z O S 4 4 N j k w N T g w 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3 O D k 4 N j Z h N i 0 x M G I 2 L T Q y M z M t Y T E 4 M y 0 w O T I y N D Z k Y j d l M j Y 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S 0 x N V Q x M j o 1 N D o z O S 4 5 M T I 0 M T I 1 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h S J T I w R G F 0 Y S 9 G a W x 0 Z X J l Z C U y M E h p Z G R l b i U y M E Z p b G V z M T w v S X R l b V B h d G g + P C 9 J d G V t T G 9 j Y X R p b 2 4 + P F N 0 Y W J s Z U V u d H J p Z X M g L z 4 8 L 0 l 0 Z W 0 + P E l 0 Z W 0 + P E l 0 Z W 1 M b 2 N h d G l v b j 4 8 S X R l b V R 5 c G U + R m 9 y b X V s Y T w v S X R l b V R 5 c G U + P E l 0 Z W 1 Q Y X R o P l N l Y 3 R p b 2 4 x L 0 h S J T I w R G F 0 Y S 9 J b n Z v a 2 U l M j B D d X N 0 b 2 0 l M j B G d W 5 j d G l v b j E 8 L 0 l 0 Z W 1 Q Y X R o P j w v S X R l b U x v Y 2 F 0 a W 9 u P j x T d G F i b G V F b n R y a W V z I C 8 + P C 9 J d G V t P j x J d G V t P j x J d G V t T G 9 j Y X R p b 2 4 + P E l 0 Z W 1 U e X B l P k Z v c m 1 1 b G E 8 L 0 l 0 Z W 1 U e X B l P j x J d G V t U G F 0 a D 5 T Z W N 0 a W 9 u M S 9 I U i U y M E R h d G E v U m V u Y W 1 l Z C U y M E N v b H V t b n M x P C 9 J d G V t U G F 0 a D 4 8 L 0 l 0 Z W 1 M b 2 N h d G l v b j 4 8 U 3 R h Y m x l R W 5 0 c m l l c y A v P j w v S X R l b T 4 8 S X R l b T 4 8 S X R l b U x v Y 2 F 0 a W 9 u P j x J d G V t V H l w Z T 5 G b 3 J t d W x h P C 9 J d G V t V H l w Z T 4 8 S X R l b V B h d G g + U 2 V j d G l v b j E v S F I l M j B E Y X R h L 1 J l b W 9 2 Z W Q l M j B P d G h l c i U y M E N v b H V t b n M x P C 9 J d G V t U G F 0 a D 4 8 L 0 l 0 Z W 1 M b 2 N h d G l v b j 4 8 U 3 R h Y m x l R W 5 0 c m l l c y A v P j w v S X R l b T 4 8 S X R l b T 4 8 S X R l b U x v Y 2 F 0 a W 9 u P j x J d G V t V H l w Z T 5 G b 3 J t d W x h P C 9 J d G V t V H l w Z T 4 8 S X R l b V B h d G g + U 2 V j d G l v b j E v S F I l M j B E Y X R h L 0 V 4 c G F u Z G V k J T I w V G F i b G U l M j B D b 2 x 1 b W 4 x P C 9 J d G V t U G F 0 a D 4 8 L 0 l 0 Z W 1 M b 2 N h d G l v b j 4 8 U 3 R h Y m x l R W 5 0 c m l l c y A v P j w v S X R l b T 4 8 S X R l b T 4 8 S X R l b U x v Y 2 F 0 a W 9 u P j x J d G V t V H l w Z T 5 G b 3 J t d W x h P C 9 J d G V t V H l w Z T 4 8 S X R l b V B h d G g + U 2 V j d G l v b j E v S F I l M j B E Y X R h L 0 N o Y W 5 n Z W Q l M j B U e X B l P C 9 J d G V t U G F 0 a D 4 8 L 0 l 0 Z W 1 M b 2 N h d G l v b j 4 8 U 3 R h Y m x l R W 5 0 c m l l c y A v P j w v S X R l b T 4 8 S X R l b T 4 8 S X R l b U x v Y 2 F 0 a W 9 u P j x J d G V t V H l w Z T 5 G b 3 J t d W x h P C 9 J d G V t V H l w Z T 4 8 S X R l b V B h d G g + U 2 V j d G l v b j E v S F I l M j B E Y X R h L 1 J l b W 9 2 Z W Q l M j B D b 2 x 1 b W 5 z P C 9 J d G V t U G F 0 a D 4 8 L 0 l 0 Z W 1 M b 2 N h d G l v b j 4 8 U 3 R h Y m x l R W 5 0 c m l l c y A v P j w v S X R l b T 4 8 S X R l b T 4 8 S X R l b U x v Y 2 F 0 a W 9 u P j x J d G V t V H l w Z T 5 G b 3 J t d W x h P C 9 J d G V t V H l w Z T 4 8 S X R l b V B h d G g + U 2 V j d G l v b j E v S F I l M j B E Y X R h L 0 N o Y W 5 n Z W Q l M j B U e X B l J T I w d 2 l 0 a C U y M E x v Y 2 F s Z T w v S X R l b V B h d G g + P C 9 J d G V t T G 9 j Y X R p b 2 4 + P F N 0 Y W J s Z U V u d H J p Z X M g L z 4 8 L 0 l 0 Z W 0 + P E l 0 Z W 0 + P E l 0 Z W 1 M b 2 N h d G l v b j 4 8 S X R l b V R 5 c G U + R m 9 y b X V s Y T w v S X R l b V R 5 c G U + P E l 0 Z W 1 Q Y X R o P l N l Y 3 R p b 2 4 x L 0 h S J T I w R G F 0 Y S 9 D a G F u Z 2 V k J T I w V H l w Z T E 8 L 0 l 0 Z W 1 Q Y X R o P j w v S X R l b U x v Y 2 F 0 a W 9 u P j x T d G F i b G V F b n R y a W V z I C 8 + P C 9 J d G V t P j w v S X R l b X M + P C 9 M b 2 N h b F B h Y 2 t h Z 2 V N Z X R h Z G F 0 Y U Z p b G U + F g A A A F B L B Q Y A A A A A A A A A A A A A A A A A A A A A A A A m A Q A A A Q A A A N C M n d 8 B F d E R j H o A w E / C l + s B A A A A 6 q N Z 9 b 7 e F 0 S V Q e 4 V b D j t F A A A A A A C A A A A A A A Q Z g A A A A E A A C A A A A A h d A Y w / / o z Y o v U i / I W m v h X b 0 e y t A S 8 i w F h c B z Y n V 4 k w g A A A A A O g A A A A A I A A C A A A A B O Q o v b p x / 6 3 d 3 o P j C R j i U z u x F t 2 5 4 s U N u t z C n w m O / w T 1 A A A A D A 2 E f U X h e Y F j w v 2 x 4 M h w v f h O L x j X m s W 2 t 3 y o 7 9 o c i U 3 3 r 5 W o C S / d 8 7 v e U c V 3 I b Q 7 U b J e u V J t h l A I a 0 Q v 4 + 2 t T 3 L 2 K f f F 9 O Q O 4 0 w k P c Z o 9 B 8 U A A A A A 7 Q r i U 2 O M 9 A f T j C 2 q v g t Y V g 7 g J V n A z 9 y Y A A R U X 3 m c X b C 9 Q / + l 6 6 C + O + M o p T h 0 m e r D W 3 C p T v r w K / z M E S X D d L f a w < / D a t a M a s h u p > 
</file>

<file path=customXml/item13.xml>��< ? x m l   v e r s i o n = " 1 . 0 "   e n c o d i n g = " U T F - 1 6 " ? > < G e m i n i   x m l n s = " h t t p : / / g e m i n i / p i v o t c u s t o m i z a t i o n / 1 0 4 0 1 c b 4 - c f d b - 4 3 d 8 - 9 b 1 0 - c 9 9 0 f 2 5 2 5 9 7 7 " > < C u s t o m C o n t e n t > < ! [ C D A T A [ < ? x m l   v e r s i o n = " 1 . 0 "   e n c o d i n g = " u t f - 1 6 " ? > < S e t t i n g s > < C a l c u l a t e d F i e l d s > < i t e m > < M e a s u r e N a m e > E E _ c o u n t < / M e a s u r e N a m e > < D i s p l a y N a m e > E E _ c o u n t < / D i s p l a y N a m e > < V i s i b l e > F a l s e < / V i s i b l e > < / i t e m > < i t e m > < M e a s u r e N a m e > N e w _ h i r e s < / M e a s u r e N a m e > < D i s p l a y N a m e > N e w _ h i r e s < / D i s p l a y N a m e > < V i s i b l e > T r u e < / V i s i b l e > < / i t e m > < i t e m > < M e a s u r e N a m e > A v r . _ T e n u r e _ M o n t h s < / M e a s u r e N a m e > < D i s p l a y N a m e > A v r . _ T e n u r e _ M o n t h s < / D i s p l a y N a m e > < V i s i b l e > F a l s e < / V i s i b l e > < / i t e m > < i t e m > < M e a s u r e N a m e > A c t i v e _ E E s < / M e a s u r e N a m e > < D i s p l a y N a m e > A c t i v e _ E E s < / D i s p l a y N a m e > < V i s i b l e > F a l s e < / V i s i b l e > < / i t e m > < i t e m > < M e a s u r e N a m e > S e p a r a t i o n s < / M e a s u r e N a m e > < D i s p l a y N a m e > S e p a r a t i o n s < / D i s p l a y N a m e > < V i s i b l e > F a l s e < / V i s i b l e > < / i t e m > < i t e m > < M e a s u r e N a m e > T u r n O v e r % < / M e a s u r e N a m e > < D i s p l a y N a m e > T u r n O v e r % < / D i s p l a y N a m e > < V i s i b l e > F a l s e < / V i s i b l e > < / i t e m > < / C a l c u l a t e d F i e l d s > < S A H o s t H a s h > 0 < / S A H o s t H a s h > < G e m i n i F i e l d L i s t V i s i b l e > T r u e < / G e m i n i F i e l d L i s t V i s i b l e > < / S e t t i n g s > ] ] > < / C u s t o m C o n t e n t > < / G e m i n i > 
</file>

<file path=customXml/item14.xml>��< ? x m l   v e r s i o n = " 1 . 0 "   e n c o d i n g = " U T F - 1 6 " ? > < G e m i n i   x m l n s = " h t t p : / / g e m i n i / p i v o t c u s t o m i z a t i o n / 7 4 6 a d a 0 e - 2 6 e 3 - 4 c 7 a - 8 2 1 e - e a 5 2 c e 4 3 e 9 3 9 " > < C u s t o m C o n t e n t > < ! [ C D A T A [ < ? x m l   v e r s i o n = " 1 . 0 "   e n c o d i n g = " u t f - 1 6 " ? > < S e t t i n g s > < C a l c u l a t e d F i e l d s > < i t e m > < M e a s u r e N a m e > E E _ c o u n t < / M e a s u r e N a m e > < D i s p l a y N a m e > E E _ c o u n t < / D i s p l a y N a m e > < V i s i b l e > F a l s e < / V i s i b l e > < / i t e m > < i t e m > < M e a s u r e N a m e > N e w _ h i r e s < / M e a s u r e N a m e > < D i s p l a y N a m e > N e w _ h i r e s < / D i s p l a y N a m e > < V i s i b l e > F a l s e < / V i s i b l e > < / i t e m > < i t e m > < M e a s u r e N a m e > A v r . _ T e n u r e _ M o n t h s < / M e a s u r e N a m e > < D i s p l a y N a m e > A v r . _ T e n u r e _ M o n t h s < / D i s p l a y N a m e > < V i s i b l e > T r u e < / V i s i b l e > < / i t e m > < i t e m > < M e a s u r e N a m e > A c t i v e _ E E s < / M e a s u r e N a m e > < D i s p l a y N a m e > A c t i v e _ E E s < / D i s p l a y N a m e > < V i s i b l e > F a l s e < / V i s i b l e > < / i t e m > < i t e m > < M e a s u r e N a m e > S e p a r a t i o n s < / M e a s u r e N a m e > < D i s p l a y N a m e > S e p a r a t i o n s < / D i s p l a y N a m e > < V i s i b l e > F a l s e < / V i s i b l e > < / i t e m > < / C a l c u l a t e d F i e l d s > < S A H o s t H a s h > 0 < / S A H o s t H a s h > < G e m i n i F i e l d L i s t V i s i b l e > T r u e < / G e m i n i F i e l d L i s t V i s i b l e > < / S e t t i n g s > ] ] > < / C u s t o m C o n t e n t > < / G e m i n i > 
</file>

<file path=customXml/item15.xml>��< ? x m l   v e r s i o n = " 1 . 0 "   e n c o d i n g = " U T F - 1 6 " ? > < G e m i n i   x m l n s = " h t t p : / / g e m i n i / p i v o t c u s t o m i z a t i o n / b a 9 2 f c a 0 - 6 6 a d - 4 c f 4 - 9 a 5 9 - 4 3 c 4 d 8 a d 0 9 7 2 " > < C u s t o m C o n t e n t > < ! [ C D A T A [ < ? x m l   v e r s i o n = " 1 . 0 "   e n c o d i n g = " u t f - 1 6 " ? > < S e t t i n g s > < C a l c u l a t e d F i e l d s > < i t e m > < M e a s u r e N a m e > E E _ c o u n t < / M e a s u r e N a m e > < D i s p l a y N a m e > E E _ c o u n t < / D i s p l a y N a m e > < V i s i b l e > F a l s e < / V i s i b l e > < / i t e m > < i t e m > < M e a s u r e N a m e > N e w _ h i r e s < / M e a s u r e N a m e > < D i s p l a y N a m e > N e w _ h i r e s < / D i s p l a y N a m e > < V i s i b l e > F a l s e < / V i s i b l e > < / i t e m > < i t e m > < M e a s u r e N a m e > A v r . _ T e n u r e _ M o n t h s < / M e a s u r e N a m e > < D i s p l a y N a m e > A v r . _ T e n u r e _ M o n t h s < / D i s p l a y N a m e > < V i s i b l e > F a l s e < / V i s i b l e > < / i t e m > < i t e m > < M e a s u r e N a m e > A c t i v e _ E E s < / M e a s u r e N a m e > < D i s p l a y N a m e > A c t i v e _ E E s < / D i s p l a y N a m e > < V i s i b l e > F a l s e < / V i s i b l e > < / i t e m > < i t e m > < M e a s u r e N a m e > S e p a r a t i o n s < / M e a s u r e N a m e > < D i s p l a y N a m e > S e p a r a t i o n s < / D i s p l a y N a m e > < V i s i b l e > F a l s e < / V i s i b l e > < / i t e m > < / C a l c u l a t e d F i e l d s > < S A H o s t H a s h > 0 < / S A H o s t H a s h > < G e m i n i F i e l d L i s t V i s i b l e > T r u e < / G e m i n i F i e l d L i s t V i s i b l e > < / S e t t i n g s > ] ] > < / C u s t o m C o n t e n t > < / G e m i n i > 
</file>

<file path=customXml/item16.xml>��< ? x m l   v e r s i o n = " 1 . 0 "   e n c o d i n g = " U T F - 1 6 " ? > < G e m i n i   x m l n s = " h t t p : / / g e m i n i / p i v o t c u s t o m i z a t i o n / d 4 c c 3 5 9 1 - 2 f 5 a - 4 2 e 2 - b 7 0 b - 1 7 5 4 2 6 6 b 7 7 0 8 " > < C u s t o m C o n t e n t > < ! [ C D A T A [ < ? x m l   v e r s i o n = " 1 . 0 "   e n c o d i n g = " u t f - 1 6 " ? > < S e t t i n g s > < C a l c u l a t e d F i e l d s > < i t e m > < M e a s u r e N a m e > E E _ c o u n t < / M e a s u r e N a m e > < D i s p l a y N a m e > E E _ c o u n t < / D i s p l a y N a m e > < V i s i b l e > F a l s e < / V i s i b l e > < / i t e m > < i t e m > < M e a s u r e N a m e > N e w _ h i r e s < / M e a s u r e N a m e > < D i s p l a y N a m e > N e w _ h i r e s < / D i s p l a y N a m e > < V i s i b l e > F a l s e < / V i s i b l e > < / i t e m > < i t e m > < M e a s u r e N a m e > A v r . _ T e n u r e _ M o n t h s < / M e a s u r e N a m e > < D i s p l a y N a m e > A v r . _ T e n u r e _ M o n t h s < / D i s p l a y N a m e > < V i s i b l e > F a l s e < / V i s i b l e > < / i t e m > < i t e m > < M e a s u r e N a m e > A c t i v e _ E E s < / M e a s u r e N a m e > < D i s p l a y N a m e > A c t i v e _ E E s < / D i s p l a y N a m e > < V i s i b l e > F a l s e < / V i s i b l e > < / i t e m > < i t e m > < M e a s u r e N a m e > S e p a r a t i o n s < / M e a s u r e N a m e > < D i s p l a y N a m e > S e p a r a t i o n s < / D i s p l a y N a m e > < V i s i b l e > F a l s e < / V i s i b l e > < / i t e m > < / C a l c u l a t e d F i e l d s > < S A H o s t H a s h > 0 < / S A H o s t H a s h > < G e m i n i F i e l d L i s t V i s i b l e > T r u e < / G e m i n i F i e l d L i s t V i s i b l e > < / S e t t i n g s > ] ] > < / C u s t o m C o n t e n t > < / G e m i n i > 
</file>

<file path=customXml/item17.xml>��< ? x m l   v e r s i o n = " 1 . 0 "   e n c o d i n g = " U T F - 1 6 " ? > < G e m i n i   x m l n s = " h t t p : / / g e m i n i / p i v o t c u s t o m i z a t i o n / 3 3 7 7 f c 9 8 - 7 3 e 2 - 4 c 8 b - b d c a - c 4 d a 8 6 c 7 d 6 2 5 " > < C u s t o m C o n t e n t > < ! [ C D A T A [ < ? x m l   v e r s i o n = " 1 . 0 "   e n c o d i n g = " u t f - 1 6 " ? > < S e t t i n g s > < C a l c u l a t e d F i e l d s > < i t e m > < M e a s u r e N a m e > E E _ c o u n t < / M e a s u r e N a m e > < D i s p l a y N a m e > E E _ c o u n t < / D i s p l a y N a m e > < V i s i b l e > F a l s e < / V i s i b l e > < / i t e m > < i t e m > < M e a s u r e N a m e > N e w _ h i r e s < / M e a s u r e N a m e > < D i s p l a y N a m e > N e w _ h i r e s < / D i s p l a y N a m e > < V i s i b l e > F a l s e < / V i s i b l e > < / i t e m > < i t e m > < M e a s u r e N a m e > A v r . _ T e n u r e _ M o n t h s < / M e a s u r e N a m e > < D i s p l a y N a m e > A v r . _ T e n u r e _ M o n t h s < / D i s p l a y N a m e > < V i s i b l e > F a l s e < / V i s i b l e > < / i t e m > < i t e m > < M e a s u r e N a m e > A c t i v e _ E E s < / M e a s u r e N a m e > < D i s p l a y N a m e > A c t i v e _ E E s < / D i s p l a y N a m e > < V i s i b l e > F a l s e < / V i s i b l e > < / i t e m > < i t e m > < M e a s u r e N a m e > S e p a r a t i o n s < / M e a s u r e N a m e > < D i s p l a y N a m e > S e p a r a t i o n s < / D i s p l a y N a m e > < V i s i b l e > T r u e < / V i s i b l e > < / i t e m > < / C a l c u l a t e d F i e l d s > < S A H o s t H a s h > 0 < / S A H o s t H a s h > < G e m i n i F i e l d L i s t V i s i b l e > T r u e < / G e m i n i F i e l d L i s t V i s i b l e > < / S e t t i n g s > ] ] > < / C u s t o m C o n t e n t > < / G e m i n i > 
</file>

<file path=customXml/item18.xml>��< ? x m l   v e r s i o n = " 1 . 0 "   e n c o d i n g = " U T F - 1 6 " ? > < G e m i n i   x m l n s = " h t t p : / / g e m i n i / p i v o t c u s t o m i z a t i o n / 1 8 4 e 2 c a 3 - 1 3 2 4 - 4 a 6 d - a 2 a 1 - 7 5 0 8 6 a 2 b a d 6 0 " > < C u s t o m C o n t e n t > < ! [ C D A T A [ < ? x m l   v e r s i o n = " 1 . 0 "   e n c o d i n g = " u t f - 1 6 " ? > < S e t t i n g s > < C a l c u l a t e d F i e l d s > < i t e m > < M e a s u r e N a m e > E E _ c o u n t < / M e a s u r e N a m e > < D i s p l a y N a m e > E E _ c o u n t < / D i s p l a y N a m e > < V i s i b l e > F a l s e < / V i s i b l e > < / i t e m > < i t e m > < M e a s u r e N a m e > N e w _ h i r e s < / M e a s u r e N a m e > < D i s p l a y N a m e > N e w _ h i r e s < / D i s p l a y N a m e > < V i s i b l e > F a l s e < / V i s i b l e > < / i t e m > < i t e m > < M e a s u r e N a m e > A v r . _ T e n u r e _ M o n t h s < / M e a s u r e N a m e > < D i s p l a y N a m e > A v r . _ T e n u r e _ M o n t h s < / D i s p l a y N a m e > < V i s i b l e > F a l s e < / V i s i b l e > < / i t e m > < i t e m > < M e a s u r e N a m e > A c t i v e _ E E s < / M e a s u r e N a m e > < D i s p l a y N a m e > A c t i v e _ E E s < / D i s p l a y N a m e > < V i s i b l e > F a l s e < / V i s i b l e > < / i t e m > < i t e m > < M e a s u r e N a m e > S e p a r a t i o n s < / M e a s u r e N a m e > < D i s p l a y N a m e > S e p a r a t i o n s < / D i s p l a y N a m e > < V i s i b l e > T r u e < / V i s i b l e > < / i t e m > < / C a l c u l a t e d F i e l d s > < S A H o s t H a s h > 0 < / S A H o s t H a s h > < G e m i n i F i e l d L i s t V i s i b l e > T r u e < / G e m i n i F i e l d L i s t V i s i b l e > < / S e t t i n g s > ] ] > < / C u s t o m C o n t e n t > < / G e m i n i > 
</file>

<file path=customXml/item19.xml>��< ? x m l   v e r s i o n = " 1 . 0 "   e n c o d i n g = " U T F - 1 6 " ? > < G e m i n i   x m l n s = " h t t p : / / g e m i n i / p i v o t c u s t o m i z a t i o n / a b c d d 6 8 a - e 3 1 1 - 4 a d 7 - 8 c f 6 - f 1 6 c 5 5 1 9 f 0 b 9 " > < C u s t o m C o n t e n t > < ! [ C D A T A [ < ? x m l   v e r s i o n = " 1 . 0 "   e n c o d i n g = " u t f - 1 6 " ? > < S e t t i n g s > < C a l c u l a t e d F i e l d s > < i t e m > < M e a s u r e N a m e > E E _ c o u n t < / M e a s u r e N a m e > < D i s p l a y N a m e > E E _ c o u n t < / D i s p l a y N a m e > < V i s i b l e > F a l s e < / V i s i b l e > < / i t e m > < i t e m > < M e a s u r e N a m e > N e w _ h i r e s < / M e a s u r e N a m e > < D i s p l a y N a m e > N e w _ h i r e s < / D i s p l a y N a m e > < V i s i b l e > F a l s e < / V i s i b l e > < / i t e m > < i t e m > < M e a s u r e N a m e > A v r . _ T e n u r e _ M o n t h s < / M e a s u r e N a m e > < D i s p l a y N a m e > A v r . _ T e n u r e _ M o n t h s < / D i s p l a y N a m e > < V i s i b l e > F a l s e < / V i s i b l e > < / i t e m > < i t e m > < M e a s u r e N a m e > A c t i v e _ E E s < / M e a s u r e N a m e > < D i s p l a y N a m e > A c t i v e _ E E s < / D i s p l a y N a m e > < V i s i b l e > F a l s e < / V i s i b l e > < / i t e m > < i t e m > < M e a s u r e N a m e > S e p a r a t i o n s < / M e a s u r e N a m e > < D i s p l a y N a m e > S e p a r a t i o n s < / D i s p l a y N a m e > < V i s i b l e > F a l s e < / V i s i b l e > < / i t e m > < / C a l c u l a t e d F i e l d s > < S A H o s t H a s h > 0 < / S A H o s t H a s h > < G e m i n i F i e l d L i s t V i s i b l e > T r u e < / G e m i n i F i e l d L i s t V i s i b l e > < / S e t t i n g s > ] ] > < / 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 M e a s u r e s \ C o u n t   o f   F P < / K e y > < / D i a g r a m O b j e c t K e y > < D i a g r a m O b j e c t K e y > < K e y > M e a s u r e s \ C o u n t   o f   F P \ T a g I n f o \ F o r m u l a < / K e y > < / D i a g r a m O b j e c t K e y > < D i a g r a m O b j e c t K e y > < K e y > M e a s u r e s \ C o u n t   o f   F P \ T a g I n f o \ V a l u e < / K e y > < / D i a g r a m O b j e c t K e y > < D i a g r a m O b j e c t K e y > < K e y > M e a s u r e s \ C o u n t   o f   T e n u r e M o n t h s < / K e y > < / D i a g r a m O b j e c t K e y > < D i a g r a m O b j e c t K e y > < K e y > M e a s u r e s \ C o u n t   o f   T e n u r e M o n t h s \ T a g I n f o \ F o r m u l a < / K e y > < / D i a g r a m O b j e c t K e y > < D i a g r a m O b j e c t K e y > < K e y > M e a s u r e s \ C o u n t 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 M e a s u r e s \ E E _ c o u n t < / K e y > < / D i a g r a m O b j e c t K e y > < D i a g r a m O b j e c t K e y > < K e y > M e a s u r e s \ E E _ c o u n t \ T a g I n f o \ F o r m u l a < / K e y > < / D i a g r a m O b j e c t K e y > < D i a g r a m O b j e c t K e y > < K e y > M e a s u r e s \ E E _ c o u n t \ T a g I n f o \ V a l u e < / K e y > < / D i a g r a m O b j e c t K e y > < D i a g r a m O b j e c t K e y > < K e y > M e a s u r e s \ N e w _ h i r e s < / K e y > < / D i a g r a m O b j e c t K e y > < D i a g r a m O b j e c t K e y > < K e y > M e a s u r e s \ N e w _ h i r e s \ T a g I n f o \ F o r m u l a < / K e y > < / D i a g r a m O b j e c t K e y > < D i a g r a m O b j e c t K e y > < K e y > M e a s u r e s \ N e w _ h i r e s \ T a g I n f o \ V a l u e < / K e y > < / D i a g r a m O b j e c t K e y > < D i a g r a m O b j e c t K e y > < K e y > M e a s u r e s \ A v r . _ T e n u r e _ M o n t h s < / K e y > < / D i a g r a m O b j e c t K e y > < D i a g r a m O b j e c t K e y > < K e y > M e a s u r e s \ A v r . _ T e n u r e _ M o n t h s \ T a g I n f o \ F o r m u l a < / K e y > < / D i a g r a m O b j e c t K e y > < D i a g r a m O b j e c t K e y > < K e y > M e a s u r e s \ A v r . _ T e n u r e _ M o n t h s \ T a g I n f o \ V a l u e 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 L i n k s \ & l t ; C o l u m n s \ C o u n t   o f   F P & g t ; - & l t ; M e a s u r e s \ F P & g t ; < / K e y > < / D i a g r a m O b j e c t K e y > < D i a g r a m O b j e c t K e y > < K e y > L i n k s \ & l t ; C o l u m n s \ C o u n t   o f   F P & g t ; - & l t ; M e a s u r e s \ F P & g t ; \ C O L U M N < / K e y > < / D i a g r a m O b j e c t K e y > < D i a g r a m O b j e c t K e y > < K e y > L i n k s \ & l t ; C o l u m n s \ C o u n t   o f   F P & g t ; - & l t ; M e a s u r e s \ F P & g t ; \ M E A S U R E < / K e y > < / D i a g r a m O b j e c t K e y > < D i a g r a m O b j e c t K e y > < K e y > L i n k s \ & l t ; C o l u m n s \ C o u n t   o f   T e n u r e M o n t h s & g t ; - & l t ; M e a s u r e s \ T e n u r e M o n t h s & g t ; < / K e y > < / D i a g r a m O b j e c t K e y > < D i a g r a m O b j e c t K e y > < K e y > L i n k s \ & l t ; C o l u m n s \ C o u n t   o f   T e n u r e M o n t h s & g t ; - & l t ; M e a s u r e s \ T e n u r e M o n t h s & g t ; \ C O L U M N < / K e y > < / D i a g r a m O b j e c t K e y > < D i a g r a m O b j e c t K e y > < K e y > L i n k s \ & l t ; C o l u m n s \ C o u n t 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 M e a s u r e s \ C o u n t   o f   F P < / K e y > < / a : K e y > < a : V a l u e   i : t y p e = " M e a s u r e G r i d N o d e V i e w S t a t e " > < C o l u m n > 5 < / C o l u m n > < L a y e d O u t > t r u e < / L a y e d O u t > < W a s U I I n v i s i b l e > t r u e < / W a s U I I n v i s i b l e > < / a : V a l u e > < / a : K e y V a l u e O f D i a g r a m O b j e c t K e y a n y T y p e z b w N T n L X > < a : K e y V a l u e O f D i a g r a m O b j e c t K e y a n y T y p e z b w N T n L X > < a : K e y > < K e y > M e a s u r e s \ C o u n t   o f   F P \ T a g I n f o \ F o r m u l a < / K e y > < / a : K e y > < a : V a l u e   i : t y p e = " M e a s u r e G r i d V i e w S t a t e I D i a g r a m T a g A d d i t i o n a l I n f o " / > < / a : K e y V a l u e O f D i a g r a m O b j e c t K e y a n y T y p e z b w N T n L X > < a : K e y V a l u e O f D i a g r a m O b j e c t K e y a n y T y p e z b w N T n L X > < a : K e y > < K e y > M e a s u r e s \ C o u n t   o f   F P \ T a g I n f o \ V a l u e < / K e y > < / a : K e y > < a : V a l u e   i : t y p e = " M e a s u r e G r i d V i e w S t a t e I D i a g r a m T a g A d d i t i o n a l I n f o " / > < / a : K e y V a l u e O f D i a g r a m O b j e c t K e y a n y T y p e z b w N T n L X > < a : K e y V a l u e O f D i a g r a m O b j e c t K e y a n y T y p e z b w N T n L X > < a : K e y > < K e y > M e a s u r e s \ C o u n t   o f   T e n u r e M o n t h s < / K e y > < / a : K e y > < a : V a l u e   i : t y p e = " M e a s u r e G r i d N o d e V i e w S t a t e " > < C o l u m n > 1 4 < / C o l u m n > < L a y e d O u t > t r u e < / L a y e d O u t > < W a s U I I n v i s i b l e > t r u e < / W a s U I I n v i s i b l e > < / a : V a l u e > < / a : K e y V a l u e O f D i a g r a m O b j e c t K e y a n y T y p e z b w N T n L X > < a : K e y V a l u e O f D i a g r a m O b j e c t K e y a n y T y p e z b w N T n L X > < a : K e y > < K e y > M e a s u r e s \ C o u n t   o f   T e n u r e M o n t h s \ T a g I n f o \ F o r m u l a < / K e y > < / a : K e y > < a : V a l u e   i : t y p e = " M e a s u r e G r i d V i e w S t a t e I D i a g r a m T a g A d d i t i o n a l I n f o " / > < / a : K e y V a l u e O f D i a g r a m O b j e c t K e y a n y T y p e z b w N T n L X > < a : K e y V a l u e O f D i a g r a m O b j e c t K e y a n y T y p e z b w N T n L X > < a : K e y > < K e y > M e a s u r e s \ C o u n t 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R o w > 1 < / R o w > < 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 M e a s u r e s \ E E _ c o u n t < / K e y > < / a : K e y > < a : V a l u e   i : t y p e = " M e a s u r e G r i d N o d e V i e w S t a t e " > < L a y e d O u t > t r u e < / L a y e d O u t > < / a : V a l u e > < / a : K e y V a l u e O f D i a g r a m O b j e c t K e y a n y T y p e z b w N T n L X > < a : K e y V a l u e O f D i a g r a m O b j e c t K e y a n y T y p e z b w N T n L X > < a : K e y > < K e y > M e a s u r e s \ E E _ c o u n t \ T a g I n f o \ F o r m u l a < / K e y > < / a : K e y > < a : V a l u e   i : t y p e = " M e a s u r e G r i d V i e w S t a t e I D i a g r a m T a g A d d i t i o n a l I n f o " / > < / a : K e y V a l u e O f D i a g r a m O b j e c t K e y a n y T y p e z b w N T n L X > < a : K e y V a l u e O f D i a g r a m O b j e c t K e y a n y T y p e z b w N T n L X > < a : K e y > < K e y > M e a s u r e s \ E E _ c o u n t \ T a g I n f o \ V a l u e < / K e y > < / a : K e y > < a : V a l u e   i : t y p e = " M e a s u r e G r i d V i e w S t a t e I D i a g r a m T a g A d d i t i o n a l I n f o " / > < / a : K e y V a l u e O f D i a g r a m O b j e c t K e y a n y T y p e z b w N T n L X > < a : K e y V a l u e O f D i a g r a m O b j e c t K e y a n y T y p e z b w N T n L X > < a : K e y > < K e y > M e a s u r e s \ N e w _ h i r e s < / K e y > < / a : K e y > < a : V a l u e   i : t y p e = " M e a s u r e G r i d N o d e V i e w S t a t e " > < L a y e d O u t > t r u e < / L a y e d O u t > < R o w > 2 < / R o w > < / a : V a l u e > < / a : K e y V a l u e O f D i a g r a m O b j e c t K e y a n y T y p e z b w N T n L X > < a : K e y V a l u e O f D i a g r a m O b j e c t K e y a n y T y p e z b w N T n L X > < a : K e y > < K e y > M e a s u r e s \ N e w _ h i r e s \ T a g I n f o \ F o r m u l a < / K e y > < / a : K e y > < a : V a l u e   i : t y p e = " M e a s u r e G r i d V i e w S t a t e I D i a g r a m T a g A d d i t i o n a l I n f o " / > < / a : K e y V a l u e O f D i a g r a m O b j e c t K e y a n y T y p e z b w N T n L X > < a : K e y V a l u e O f D i a g r a m O b j e c t K e y a n y T y p e z b w N T n L X > < a : K e y > < K e y > M e a s u r e s \ N e w _ h i r e s \ T a g I n f o \ V a l u e < / K e y > < / a : K e y > < a : V a l u e   i : t y p e = " M e a s u r e G r i d V i e w S t a t e I D i a g r a m T a g A d d i t i o n a l I n f o " / > < / a : K e y V a l u e O f D i a g r a m O b j e c t K e y a n y T y p e z b w N T n L X > < a : K e y V a l u e O f D i a g r a m O b j e c t K e y a n y T y p e z b w N T n L X > < a : K e y > < K e y > M e a s u r e s \ A v r . _ T e n u r e _ M o n t h s < / K e y > < / a : K e y > < a : V a l u e   i : t y p e = " M e a s u r e G r i d N o d e V i e w S t a t e " > < L a y e d O u t > t r u e < / L a y e d O u t > < R o w > 3 < / R o w > < / a : V a l u e > < / a : K e y V a l u e O f D i a g r a m O b j e c t K e y a n y T y p e z b w N T n L X > < a : K e y V a l u e O f D i a g r a m O b j e c t K e y a n y T y p e z b w N T n L X > < a : K e y > < K e y > M e a s u r e s \ A v r . _ T e n u r e _ M o n t h s \ T a g I n f o \ F o r m u l a < / K e y > < / a : K e y > < a : V a l u e   i : t y p e = " M e a s u r e G r i d V i e w S t a t e I D i a g r a m T a g A d d i t i o n a l I n f o " / > < / a : K e y V a l u e O f D i a g r a m O b j e c t K e y a n y T y p e z b w N T n L X > < a : K e y V a l u e O f D i a g r a m O b j e c t K e y a n y T y p e z b w N T n L X > < a : K e y > < K e y > M e a s u r e s \ A v r . _ T e n u r e _ M o n t h s \ T a g I n f o \ V a l u e 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 L i n k s \ & l t ; C o l u m n s \ C o u n t   o f   F P & g t ; - & l t ; M e a s u r e s \ F P & g t ; < / K e y > < / a : K e y > < a : V a l u e   i : t y p e = " M e a s u r e G r i d V i e w S t a t e I D i a g r a m L i n k " / > < / a : K e y V a l u e O f D i a g r a m O b j e c t K e y a n y T y p e z b w N T n L X > < a : K e y V a l u e O f D i a g r a m O b j e c t K e y a n y T y p e z b w N T n L X > < a : K e y > < K e y > L i n k s \ & l t ; C o l u m n s \ C o u n t   o f   F P & g t ; - & l t ; M e a s u r e s \ F P & g t ; \ C O L U M N < / K e y > < / a : K e y > < a : V a l u e   i : t y p e = " M e a s u r e G r i d V i e w S t a t e I D i a g r a m L i n k E n d p o i n t " / > < / a : K e y V a l u e O f D i a g r a m O b j e c t K e y a n y T y p e z b w N T n L X > < a : K e y V a l u e O f D i a g r a m O b j e c t K e y a n y T y p e z b w N T n L X > < a : K e y > < K e y > L i n k s \ & l t ; C o l u m n s \ C o u n t   o f   F P & g t ; - & l t ; M e a s u r e s \ F P & g t ; \ M E A S U R E < / K e y > < / a : K e y > < a : V a l u e   i : t y p e = " M e a s u r e G r i d V i e w S t a t e I D i a g r a m L i n k E n d p o i n t " / > < / a : K e y V a l u e O f D i a g r a m O b j e c t K e y a n y T y p e z b w N T n L X > < a : K e y V a l u e O f D i a g r a m O b j e c t K e y a n y T y p e z b w N T n L X > < a : K e y > < K e y > L i n k s \ & l t ; C o l u m n s \ C o u n t   o f   T e n u r e M o n t h s & g t ; - & l t ; M e a s u r e s \ T e n u r e M o n t h s & g t ; < / K e y > < / a : K e y > < a : V a l u e   i : t y p e = " M e a s u r e G r i d V i e w S t a t e I D i a g r a m L i n k " / > < / a : K e y V a l u e O f D i a g r a m O b j e c t K e y a n y T y p e z b w N T n L X > < a : K e y V a l u e O f D i a g r a m O b j e c t K e y a n y T y p e z b w N T n L X > < a : K e y > < K e y > L i n k s \ & l t ; C o l u m n s \ C o u n t   o f   T e n u r e M o n t h s & g t ; - & l t ; M e a s u r e s \ T e n u r e M o n t h s & g t ; \ C O L U M N < / K e y > < / a : K e y > < a : V a l u e   i : t y p e = " M e a s u r e G r i d V i e w S t a t e I D i a g r a m L i n k E n d p o i n t " / > < / a : K e y V a l u e O f D i a g r a m O b j e c t K e y a n y T y p e z b w N T n L X > < a : K e y V a l u e O f D i a g r a m O b j e c t K e y a n y T y p e z b w N T n L X > < a : K e y > < K e y > L i n k s \ & l t ; C o l u m n s \ C o u n t 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 T a g s \ T a b l e s \ & l t ; T a b l e s \ H R   D a t a & g t ; < / K e y > < / D i a g r a m O b j e c t K e y > < D i a g r a m O b j e c t K e y > < K e y > T a b l e s \ H R   D a t a < / K e y > < / D i a g r a m O b j e c t K e y > < D i a g r a m O b j e c t K e y > < K e y > T a b l e s \ H R   D a t a \ C o l u m n s \ D a t e < / K e y > < / D i a g r a m O b j e c t K e y > < D i a g r a m O b j e c t K e y > < K e y > T a b l e s \ H R   D a t a \ C o l u m n s \ E m p I D < / K e y > < / D i a g r a m O b j e c t K e y > < D i a g r a m O b j e c t K e y > < K e y > T a b l e s \ H R   D a t a \ C o l u m n s \ G e n d e r < / K e y > < / D i a g r a m O b j e c t K e y > < D i a g r a m O b j e c t K e y > < K e y > T a b l e s \ H R   D a t a \ C o l u m n s \ A g e < / K e y > < / D i a g r a m O b j e c t K e y > < D i a g r a m O b j e c t K e y > < K e y > T a b l e s \ H R   D a t a \ C o l u m n s \ E t h n i c G r o u p < / K e y > < / D i a g r a m O b j e c t K e y > < D i a g r a m O b j e c t K e y > < K e y > T a b l e s \ H R   D a t a \ C o l u m n s \ F P < / K e y > < / D i a g r a m O b j e c t K e y > < D i a g r a m O b j e c t K e y > < K e y > T a b l e s \ H R   D a t a \ C o l u m n s \ T e r m D a t e < / K e y > < / D i a g r a m O b j e c t K e y > < D i a g r a m O b j e c t K e y > < K e y > T a b l e s \ H R   D a t a \ C o l u m n s \ i s N e w H i r e < / K e y > < / D i a g r a m O b j e c t K e y > < D i a g r a m O b j e c t K e y > < K e y > T a b l e s \ H R   D a t a \ C o l u m n s \ B U   R e g i o n < / K e y > < / D i a g r a m O b j e c t K e y > < D i a g r a m O b j e c t K e y > < K e y > T a b l e s \ H R   D a t a \ C o l u m n s \ H i r e D a t e < / K e y > < / D i a g r a m O b j e c t K e y > < D i a g r a m O b j e c t K e y > < K e y > T a b l e s \ H R   D a t a \ C o l u m n s \ P a y T y p e < / K e y > < / D i a g r a m O b j e c t K e y > < D i a g r a m O b j e c t K e y > < K e y > T a b l e s \ H R   D a t a \ C o l u m n s \ T e r m R e a s o n < / K e y > < / D i a g r a m O b j e c t K e y > < D i a g r a m O b j e c t K e y > < K e y > T a b l e s \ H R   D a t a \ C o l u m n s \ A g e G r o u p < / K e y > < / D i a g r a m O b j e c t K e y > < D i a g r a m O b j e c t K e y > < K e y > T a b l e s \ H R   D a t a \ C o l u m n s \ T e n u r e D a y s < / K e y > < / D i a g r a m O b j e c t K e y > < D i a g r a m O b j e c t K e y > < K e y > T a b l e s \ H R   D a t a \ C o l u m n s \ T e n u r e M o n t h s < / K e y > < / D i a g r a m O b j e c t K e y > < D i a g r a m O b j e c t K e y > < K e y > T a b l e s \ H R   D a t a \ C o l u m n s \ B a d H i r e s < / K e y > < / D i a g r a m O b j e c t K e y > < D i a g r a m O b j e c t K e y > < K e y > T a b l e s \ H R   D a t a \ C o l u m n s \ D a t e   ( Y e a r ) < / K e y > < / D i a g r a m O b j e c t K e y > < D i a g r a m O b j e c t K e y > < K e y > T a b l e s \ H R   D a t a \ C o l u m n s \ D a t e   ( Q u a r t e r ) < / K e y > < / D i a g r a m O b j e c t K e y > < D i a g r a m O b j e c t K e y > < K e y > T a b l e s \ H R   D a t a \ C o l u m n s \ D a t e   ( M o n t h   I n d e x ) < / K e y > < / D i a g r a m O b j e c t K e y > < D i a g r a m O b j e c t K e y > < K e y > T a b l e s \ H R   D a t a \ C o l u m n s \ D a t e   ( M o n t h ) < / K e y > < / D i a g r a m O b j e c t K e y > < D i a g r a m O b j e c t K e y > < K e y > T a b l e s \ H R   D a t a \ M e a s u r e s \ S u m   o f   E m p I D < / K e y > < / D i a g r a m O b j e c t K e y > < D i a g r a m O b j e c t K e y > < K e y > T a b l e s \ H R   D a t a \ S u m   o f   E m p I D \ A d d i t i o n a l   I n f o \ I m p l i c i t   M e a s u r e < / K e y > < / D i a g r a m O b j e c t K e y > < D i a g r a m O b j e c t K e y > < K e y > T a b l e s \ H R   D a t a \ M e a s u r e s \ C o u n t   o f   E m p I D < / K e y > < / D i a g r a m O b j e c t K e y > < D i a g r a m O b j e c t K e y > < K e y > T a b l e s \ H R   D a t a \ C o u n t   o f   E m p I D \ A d d i t i o n a l   I n f o \ I m p l i c i t   M e a s u r e < / K e y > < / D i a g r a m O b j e c t K e y > < D i a g r a m O b j e c t K e y > < K e y > T a b l e s \ H R   D a t a \ M e a s u r e s \ C o u n t   o f   F P < / K e y > < / D i a g r a m O b j e c t K e y > < D i a g r a m O b j e c t K e y > < K e y > T a b l e s \ H R   D a t a \ C o u n t   o f   F P \ A d d i t i o n a l   I n f o \ I m p l i c i t   M e a s u r e < / K e y > < / D i a g r a m O b j e c t K e y > < D i a g r a m O b j e c t K e y > < K e y > T a b l e s \ H R   D a t a \ M e a s u r e s \ C o u n t   o f   T e n u r e M o n t h s < / K e y > < / D i a g r a m O b j e c t K e y > < D i a g r a m O b j e c t K e y > < K e y > T a b l e s \ H R   D a t a \ C o u n t   o f   T e n u r e M o n t h s \ A d d i t i o n a l   I n f o \ I m p l i c i t   M e a s u r e < / K e y > < / D i a g r a m O b j e c t K e y > < D i a g r a m O b j e c t K e y > < K e y > T a b l e s \ H R   D a t a \ M e a s u r e s \ A v e r a g e   o f   T e n u r e M o n t h s < / K e y > < / D i a g r a m O b j e c t K e y > < D i a g r a m O b j e c t K e y > < K e y > T a b l e s \ H R   D a t a \ A v e r a g e   o f   T e n u r e M o n t h s \ A d d i t i o n a l   I n f o \ I m p l i c i t   M e a s u r e < / K e y > < / D i a g r a m O b j e c t K e y > < D i a g r a m O b j e c t K e y > < K e y > T a b l e s \ H R   D a t a \ M e a s u r e s \ E E _ c o u n t < / K e y > < / D i a g r a m O b j e c t K e y > < D i a g r a m O b j e c t K e y > < K e y > T a b l e s \ H R   D a t a \ M e a s u r e s \ N e w _ h i r e s < / K e y > < / D i a g r a m O b j e c t K e y > < D i a g r a m O b j e c t K e y > < K e y > T a b l e s \ H R   D a t a \ M e a s u r e s \ A v r . _ T e n u r e _ M o n t h s < / K e y > < / D i a g r a m O b j e c t K e y > < / A l l K e y s > < S e l e c t e d K e y s > < D i a g r a m O b j e c t K e y > < K e y > T a b l e s \ H R   D a t a \ M e a s u r e s \ N e w _ h i r e s 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 1 0 6 . 6 6 6 6 6 6 6 6 6 6 6 6 6 9 < / 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 T a g s \ T a b l e s \ & l t ; T a b l e s \ H R   D a t a & g t ; < / K e y > < / a : K e y > < a : V a l u e   i : t y p e = " D i a g r a m D i s p l a y T a g V i e w S t a t e " > < I s N o t F i l t e r e d O u t > t r u e < / I s N o t F i l t e r e d O u t > < / a : V a l u e > < / a : K e y V a l u e O f D i a g r a m O b j e c t K e y a n y T y p e z b w N T n L X > < a : K e y V a l u e O f D i a g r a m O b j e c t K e y a n y T y p e z b w N T n L X > < a : K e y > < K e y > T a b l e s \ H R   D a t a < / K e y > < / a : K e y > < a : V a l u e   i : t y p e = " D i a g r a m D i s p l a y N o d e V i e w S t a t e " > < H e i g h t > 5 5 6 < / H e i g h t > < I s E x p a n d e d > t r u e < / I s E x p a n d e d > < L a y e d O u t > t r u e < / L a y e d O u t > < S c r o l l V e r t i c a l O f f s e t > 4 2 . 6 7 9 9 9 9 9 9 9 9 9 9 7 2 3 < / S c r o l l V e r t i c a l O f f s e t > < W i d t h > 4 0 4 < / W i d t h > < / a : V a l u e > < / a : K e y V a l u e O f D i a g r a m O b j e c t K e y a n y T y p e z b w N T n L X > < a : K e y V a l u e O f D i a g r a m O b j e c t K e y a n y T y p e z b w N T n L X > < a : K e y > < K e y > T a b l e s \ H R   D a t a \ C o l u m n s \ D a t e < / K e y > < / a : K e y > < a : V a l u e   i : t y p e = " D i a g r a m D i s p l a y N o d e V i e w S t a t e " > < H e i g h t > 1 5 0 < / H e i g h t > < I s E x p a n d e d > t r u e < / I s E x p a n d e d > < W i d t h > 2 0 0 < / W i d t h > < / a : V a l u e > < / a : K e y V a l u e O f D i a g r a m O b j e c t K e y a n y T y p e z b w N T n L X > < a : K e y V a l u e O f D i a g r a m O b j e c t K e y a n y T y p e z b w N T n L X > < a : K e y > < K e y > T a b l e s \ H R   D a t a \ C o l u m n s \ E m p I D < / K e y > < / a : K e y > < a : V a l u e   i : t y p e = " D i a g r a m D i s p l a y N o d e V i e w S t a t e " > < H e i g h t > 1 5 0 < / H e i g h t > < I s E x p a n d e d > t r u e < / I s E x p a n d e d > < W i d t h > 2 0 0 < / W i d t h > < / a : V a l u e > < / a : K e y V a l u e O f D i a g r a m O b j e c t K e y a n y T y p e z b w N T n L X > < a : K e y V a l u e O f D i a g r a m O b j e c t K e y a n y T y p e z b w N T n L X > < a : K e y > < K e y > T a b l e s \ H R   D a t a \ C o l u m n s \ G e n d e r < / K e y > < / a : K e y > < a : V a l u e   i : t y p e = " D i a g r a m D i s p l a y N o d e V i e w S t a t e " > < H e i g h t > 1 5 0 < / H e i g h t > < I s E x p a n d e d > t r u e < / I s E x p a n d e d > < W i d t h > 2 0 0 < / W i d t h > < / a : V a l u e > < / a : K e y V a l u e O f D i a g r a m O b j e c t K e y a n y T y p e z b w N T n L X > < a : K e y V a l u e O f D i a g r a m O b j e c t K e y a n y T y p e z b w N T n L X > < a : K e y > < K e y > T a b l e s \ H R   D a t a \ C o l u m n s \ A g e < / K e y > < / a : K e y > < a : V a l u e   i : t y p e = " D i a g r a m D i s p l a y N o d e V i e w S t a t e " > < H e i g h t > 1 5 0 < / H e i g h t > < I s E x p a n d e d > t r u e < / I s E x p a n d e d > < W i d t h > 2 0 0 < / W i d t h > < / a : V a l u e > < / a : K e y V a l u e O f D i a g r a m O b j e c t K e y a n y T y p e z b w N T n L X > < a : K e y V a l u e O f D i a g r a m O b j e c t K e y a n y T y p e z b w N T n L X > < a : K e y > < K e y > T a b l e s \ H R   D a t a \ C o l u m n s \ E t h n i c G r o u p < / K e y > < / a : K e y > < a : V a l u e   i : t y p e = " D i a g r a m D i s p l a y N o d e V i e w S t a t e " > < H e i g h t > 1 5 0 < / H e i g h t > < I s E x p a n d e d > t r u e < / I s E x p a n d e d > < W i d t h > 2 0 0 < / W i d t h > < / a : V a l u e > < / a : K e y V a l u e O f D i a g r a m O b j e c t K e y a n y T y p e z b w N T n L X > < a : K e y V a l u e O f D i a g r a m O b j e c t K e y a n y T y p e z b w N T n L X > < a : K e y > < K e y > T a b l e s \ H R   D a t a \ C o l u m n s \ F P < / K e y > < / a : K e y > < a : V a l u e   i : t y p e = " D i a g r a m D i s p l a y N o d e V i e w S t a t e " > < H e i g h t > 1 5 0 < / H e i g h t > < I s E x p a n d e d > t r u e < / I s E x p a n d e d > < W i d t h > 2 0 0 < / W i d t h > < / a : V a l u e > < / a : K e y V a l u e O f D i a g r a m O b j e c t K e y a n y T y p e z b w N T n L X > < a : K e y V a l u e O f D i a g r a m O b j e c t K e y a n y T y p e z b w N T n L X > < a : K e y > < K e y > T a b l e s \ H R   D a t a \ C o l u m n s \ T e r m D a t e < / K e y > < / a : K e y > < a : V a l u e   i : t y p e = " D i a g r a m D i s p l a y N o d e V i e w S t a t e " > < H e i g h t > 1 5 0 < / H e i g h t > < I s E x p a n d e d > t r u e < / I s E x p a n d e d > < W i d t h > 2 0 0 < / W i d t h > < / a : V a l u e > < / a : K e y V a l u e O f D i a g r a m O b j e c t K e y a n y T y p e z b w N T n L X > < a : K e y V a l u e O f D i a g r a m O b j e c t K e y a n y T y p e z b w N T n L X > < a : K e y > < K e y > T a b l e s \ H R   D a t a \ C o l u m n s \ i s N e w H i r e < / K e y > < / a : K e y > < a : V a l u e   i : t y p e = " D i a g r a m D i s p l a y N o d e V i e w S t a t e " > < H e i g h t > 1 5 0 < / H e i g h t > < I s E x p a n d e d > t r u e < / I s E x p a n d e d > < W i d t h > 2 0 0 < / W i d t h > < / a : V a l u e > < / a : K e y V a l u e O f D i a g r a m O b j e c t K e y a n y T y p e z b w N T n L X > < a : K e y V a l u e O f D i a g r a m O b j e c t K e y a n y T y p e z b w N T n L X > < a : K e y > < K e y > T a b l e s \ H R   D a t a \ C o l u m n s \ B U   R e g i o n < / K e y > < / a : K e y > < a : V a l u e   i : t y p e = " D i a g r a m D i s p l a y N o d e V i e w S t a t e " > < H e i g h t > 1 5 0 < / H e i g h t > < I s E x p a n d e d > t r u e < / I s E x p a n d e d > < W i d t h > 2 0 0 < / W i d t h > < / a : V a l u e > < / a : K e y V a l u e O f D i a g r a m O b j e c t K e y a n y T y p e z b w N T n L X > < a : K e y V a l u e O f D i a g r a m O b j e c t K e y a n y T y p e z b w N T n L X > < a : K e y > < K e y > T a b l e s \ H R   D a t a \ C o l u m n s \ H i r e D a t e < / K e y > < / a : K e y > < a : V a l u e   i : t y p e = " D i a g r a m D i s p l a y N o d e V i e w S t a t e " > < H e i g h t > 1 5 0 < / H e i g h t > < I s E x p a n d e d > t r u e < / I s E x p a n d e d > < W i d t h > 2 0 0 < / W i d t h > < / a : V a l u e > < / a : K e y V a l u e O f D i a g r a m O b j e c t K e y a n y T y p e z b w N T n L X > < a : K e y V a l u e O f D i a g r a m O b j e c t K e y a n y T y p e z b w N T n L X > < a : K e y > < K e y > T a b l e s \ H R   D a t a \ C o l u m n s \ P a y T y p e < / K e y > < / a : K e y > < a : V a l u e   i : t y p e = " D i a g r a m D i s p l a y N o d e V i e w S t a t e " > < H e i g h t > 1 5 0 < / H e i g h t > < I s E x p a n d e d > t r u e < / I s E x p a n d e d > < W i d t h > 2 0 0 < / W i d t h > < / a : V a l u e > < / a : K e y V a l u e O f D i a g r a m O b j e c t K e y a n y T y p e z b w N T n L X > < a : K e y V a l u e O f D i a g r a m O b j e c t K e y a n y T y p e z b w N T n L X > < a : K e y > < K e y > T a b l e s \ H R   D a t a \ C o l u m n s \ T e r m R e a s o n < / K e y > < / a : K e y > < a : V a l u e   i : t y p e = " D i a g r a m D i s p l a y N o d e V i e w S t a t e " > < H e i g h t > 1 5 0 < / H e i g h t > < I s E x p a n d e d > t r u e < / I s E x p a n d e d > < W i d t h > 2 0 0 < / W i d t h > < / a : V a l u e > < / a : K e y V a l u e O f D i a g r a m O b j e c t K e y a n y T y p e z b w N T n L X > < a : K e y V a l u e O f D i a g r a m O b j e c t K e y a n y T y p e z b w N T n L X > < a : K e y > < K e y > T a b l e s \ H R   D a t a \ C o l u m n s \ A g e G r o u p < / K e y > < / a : K e y > < a : V a l u e   i : t y p e = " D i a g r a m D i s p l a y N o d e V i e w S t a t e " > < H e i g h t > 1 5 0 < / H e i g h t > < I s E x p a n d e d > t r u e < / I s E x p a n d e d > < W i d t h > 2 0 0 < / W i d t h > < / a : V a l u e > < / a : K e y V a l u e O f D i a g r a m O b j e c t K e y a n y T y p e z b w N T n L X > < a : K e y V a l u e O f D i a g r a m O b j e c t K e y a n y T y p e z b w N T n L X > < a : K e y > < K e y > T a b l e s \ H R   D a t a \ C o l u m n s \ T e n u r e D a y s < / K e y > < / a : K e y > < a : V a l u e   i : t y p e = " D i a g r a m D i s p l a y N o d e V i e w S t a t e " > < H e i g h t > 1 5 0 < / H e i g h t > < I s E x p a n d e d > t r u e < / I s E x p a n d e d > < W i d t h > 2 0 0 < / W i d t h > < / a : V a l u e > < / a : K e y V a l u e O f D i a g r a m O b j e c t K e y a n y T y p e z b w N T n L X > < a : K e y V a l u e O f D i a g r a m O b j e c t K e y a n y T y p e z b w N T n L X > < a : K e y > < K e y > T a b l e s \ H R   D a t a \ C o l u m n s \ T e n u r e M o n t h s < / K e y > < / a : K e y > < a : V a l u e   i : t y p e = " D i a g r a m D i s p l a y N o d e V i e w S t a t e " > < H e i g h t > 1 5 0 < / H e i g h t > < I s E x p a n d e d > t r u e < / I s E x p a n d e d > < W i d t h > 2 0 0 < / W i d t h > < / a : V a l u e > < / a : K e y V a l u e O f D i a g r a m O b j e c t K e y a n y T y p e z b w N T n L X > < a : K e y V a l u e O f D i a g r a m O b j e c t K e y a n y T y p e z b w N T n L X > < a : K e y > < K e y > T a b l e s \ H R   D a t a \ C o l u m n s \ B a d H i r e s < / K e y > < / a : K e y > < a : V a l u e   i : t y p e = " D i a g r a m D i s p l a y N o d e V i e w S t a t e " > < H e i g h t > 1 5 0 < / H e i g h t > < I s E x p a n d e d > t r u e < / I s E x p a n d e d > < W i d t h > 2 0 0 < / W i d t h > < / a : V a l u e > < / a : K e y V a l u e O f D i a g r a m O b j e c t K e y a n y T y p e z b w N T n L X > < a : K e y V a l u e O f D i a g r a m O b j e c t K e y a n y T y p e z b w N T n L X > < a : K e y > < K e y > T a b l e s \ H R   D a t a \ C o l u m n s \ D a t e   ( Y e a r ) < / K e y > < / a : K e y > < a : V a l u e   i : t y p e = " D i a g r a m D i s p l a y N o d e V i e w S t a t e " > < H e i g h t > 1 5 0 < / H e i g h t > < I s E x p a n d e d > t r u e < / I s E x p a n d e d > < W i d t h > 2 0 0 < / W i d t h > < / a : V a l u e > < / a : K e y V a l u e O f D i a g r a m O b j e c t K e y a n y T y p e z b w N T n L X > < a : K e y V a l u e O f D i a g r a m O b j e c t K e y a n y T y p e z b w N T n L X > < a : K e y > < K e y > T a b l e s \ H R   D a t a \ C o l u m n s \ D a t e   ( Q u a r t e r ) < / K e y > < / a : K e y > < a : V a l u e   i : t y p e = " D i a g r a m D i s p l a y N o d e V i e w S t a t e " > < H e i g h t > 1 5 0 < / H e i g h t > < I s E x p a n d e d > t r u e < / I s E x p a n d e d > < W i d t h > 2 0 0 < / W i d t h > < / a : V a l u e > < / a : K e y V a l u e O f D i a g r a m O b j e c t K e y a n y T y p e z b w N T n L X > < a : K e y V a l u e O f D i a g r a m O b j e c t K e y a n y T y p e z b w N T n L X > < a : K e y > < K e y > T a b l e s \ H R   D a t a \ C o l u m n s \ D a t e   ( M o n t h   I n d e x ) < / K e y > < / a : K e y > < a : V a l u e   i : t y p e = " D i a g r a m D i s p l a y N o d e V i e w S t a t e " > < H e i g h t > 1 5 0 < / H e i g h t > < I s E x p a n d e d > t r u e < / I s E x p a n d e d > < W i d t h > 2 0 0 < / W i d t h > < / a : V a l u e > < / a : K e y V a l u e O f D i a g r a m O b j e c t K e y a n y T y p e z b w N T n L X > < a : K e y V a l u e O f D i a g r a m O b j e c t K e y a n y T y p e z b w N T n L X > < a : K e y > < K e y > T a b l e s \ H R   D a t a \ C o l u m n s \ D a t e   ( M o n t h ) < / K e y > < / a : K e y > < a : V a l u e   i : t y p e = " D i a g r a m D i s p l a y N o d e V i e w S t a t e " > < H e i g h t > 1 5 0 < / H e i g h t > < I s E x p a n d e d > t r u e < / I s E x p a n d e d > < W i d t h > 2 0 0 < / W i d t h > < / a : V a l u e > < / a : K e y V a l u e O f D i a g r a m O b j e c t K e y a n y T y p e z b w N T n L X > < a : K e y V a l u e O f D i a g r a m O b j e c t K e y a n y T y p e z b w N T n L X > < a : K e y > < K e y > T a b l e s \ H R   D a t a \ M e a s u r e s \ S u m   o f   E m p I D < / K e y > < / a : K e y > < a : V a l u e   i : t y p e = " D i a g r a m D i s p l a y N o d e V i e w S t a t e " > < H e i g h t > 1 5 0 < / H e i g h t > < I s E x p a n d e d > t r u e < / I s E x p a n d e d > < W i d t h > 2 0 0 < / W i d t h > < / a : V a l u e > < / a : K e y V a l u e O f D i a g r a m O b j e c t K e y a n y T y p e z b w N T n L X > < a : K e y V a l u e O f D i a g r a m O b j e c t K e y a n y T y p e z b w N T n L X > < a : K e y > < K e y > T a b l e s \ H R   D a t a \ S u m   o f   E m p I D \ A d d i t i o n a l   I n f o \ I m p l i c i t   M e a s u r e < / K e y > < / a : K e y > < a : V a l u e   i : t y p e = " D i a g r a m D i s p l a y V i e w S t a t e I D i a g r a m T a g A d d i t i o n a l I n f o " / > < / a : K e y V a l u e O f D i a g r a m O b j e c t K e y a n y T y p e z b w N T n L X > < a : K e y V a l u e O f D i a g r a m O b j e c t K e y a n y T y p e z b w N T n L X > < a : K e y > < K e y > T a b l e s \ H R   D a t a \ M e a s u r e s \ C o u n t   o f   E m p I D < / K e y > < / a : K e y > < a : V a l u e   i : t y p e = " D i a g r a m D i s p l a y N o d e V i e w S t a t e " > < H e i g h t > 1 5 0 < / H e i g h t > < I s E x p a n d e d > t r u e < / I s E x p a n d e d > < W i d t h > 2 0 0 < / W i d t h > < / a : V a l u e > < / a : K e y V a l u e O f D i a g r a m O b j e c t K e y a n y T y p e z b w N T n L X > < a : K e y V a l u e O f D i a g r a m O b j e c t K e y a n y T y p e z b w N T n L X > < a : K e y > < K e y > T a b l e s \ H R   D a t a \ C o u n t   o f   E m p I D \ A d d i t i o n a l   I n f o \ I m p l i c i t   M e a s u r e < / K e y > < / a : K e y > < a : V a l u e   i : t y p e = " D i a g r a m D i s p l a y V i e w S t a t e I D i a g r a m T a g A d d i t i o n a l I n f o " / > < / a : K e y V a l u e O f D i a g r a m O b j e c t K e y a n y T y p e z b w N T n L X > < a : K e y V a l u e O f D i a g r a m O b j e c t K e y a n y T y p e z b w N T n L X > < a : K e y > < K e y > T a b l e s \ H R   D a t a \ M e a s u r e s \ C o u n t   o f   F P < / K e y > < / a : K e y > < a : V a l u e   i : t y p e = " D i a g r a m D i s p l a y N o d e V i e w S t a t e " > < H e i g h t > 1 5 0 < / H e i g h t > < I s E x p a n d e d > t r u e < / I s E x p a n d e d > < W i d t h > 2 0 0 < / W i d t h > < / a : V a l u e > < / a : K e y V a l u e O f D i a g r a m O b j e c t K e y a n y T y p e z b w N T n L X > < a : K e y V a l u e O f D i a g r a m O b j e c t K e y a n y T y p e z b w N T n L X > < a : K e y > < K e y > T a b l e s \ H R   D a t a \ C o u n t   o f   F P \ A d d i t i o n a l   I n f o \ I m p l i c i t   M e a s u r e < / K e y > < / a : K e y > < a : V a l u e   i : t y p e = " D i a g r a m D i s p l a y V i e w S t a t e I D i a g r a m T a g A d d i t i o n a l I n f o " / > < / a : K e y V a l u e O f D i a g r a m O b j e c t K e y a n y T y p e z b w N T n L X > < a : K e y V a l u e O f D i a g r a m O b j e c t K e y a n y T y p e z b w N T n L X > < a : K e y > < K e y > T a b l e s \ H R   D a t a \ M e a s u r e s \ C o u n t   o f   T e n u r e M o n t h s < / K e y > < / a : K e y > < a : V a l u e   i : t y p e = " D i a g r a m D i s p l a y N o d e V i e w S t a t e " > < H e i g h t > 1 5 0 < / H e i g h t > < I s E x p a n d e d > t r u e < / I s E x p a n d e d > < W i d t h > 2 0 0 < / W i d t h > < / a : V a l u e > < / a : K e y V a l u e O f D i a g r a m O b j e c t K e y a n y T y p e z b w N T n L X > < a : K e y V a l u e O f D i a g r a m O b j e c t K e y a n y T y p e z b w N T n L X > < a : K e y > < K e y > T a b l e s \ H R   D a t a \ C o u n t   o f   T e n u r e M o n t h s \ A d d i t i o n a l   I n f o \ I m p l i c i t   M e a s u r e < / K e y > < / a : K e y > < a : V a l u e   i : t y p e = " D i a g r a m D i s p l a y V i e w S t a t e I D i a g r a m T a g A d d i t i o n a l I n f o " / > < / a : K e y V a l u e O f D i a g r a m O b j e c t K e y a n y T y p e z b w N T n L X > < a : K e y V a l u e O f D i a g r a m O b j e c t K e y a n y T y p e z b w N T n L X > < a : K e y > < K e y > T a b l e s \ H R   D a t a \ M e a s u r e s \ A v e r a g e   o f   T e n u r e M o n t h s < / K e y > < / a : K e y > < a : V a l u e   i : t y p e = " D i a g r a m D i s p l a y N o d e V i e w S t a t e " > < H e i g h t > 1 5 0 < / H e i g h t > < I s E x p a n d e d > t r u e < / I s E x p a n d e d > < W i d t h > 2 0 0 < / W i d t h > < / a : V a l u e > < / a : K e y V a l u e O f D i a g r a m O b j e c t K e y a n y T y p e z b w N T n L X > < a : K e y V a l u e O f D i a g r a m O b j e c t K e y a n y T y p e z b w N T n L X > < a : K e y > < K e y > T a b l e s \ H R   D a t a \ A v e r a g e   o f   T e n u r e M o n t h s \ A d d i t i o n a l   I n f o \ I m p l i c i t   M e a s u r e < / K e y > < / a : K e y > < a : V a l u e   i : t y p e = " D i a g r a m D i s p l a y V i e w S t a t e I D i a g r a m T a g A d d i t i o n a l I n f o " / > < / a : K e y V a l u e O f D i a g r a m O b j e c t K e y a n y T y p e z b w N T n L X > < a : K e y V a l u e O f D i a g r a m O b j e c t K e y a n y T y p e z b w N T n L X > < a : K e y > < K e y > T a b l e s \ H R   D a t a \ M e a s u r e s \ E E _ c o u n t < / K e y > < / a : K e y > < a : V a l u e   i : t y p e = " D i a g r a m D i s p l a y N o d e V i e w S t a t e " > < H e i g h t > 1 5 0 < / H e i g h t > < I s E x p a n d e d > t r u e < / I s E x p a n d e d > < W i d t h > 2 0 0 < / W i d t h > < / a : V a l u e > < / a : K e y V a l u e O f D i a g r a m O b j e c t K e y a n y T y p e z b w N T n L X > < a : K e y V a l u e O f D i a g r a m O b j e c t K e y a n y T y p e z b w N T n L X > < a : K e y > < K e y > T a b l e s \ H R   D a t a \ M e a s u r e s \ N e w _ h i r e s < / K e y > < / a : K e y > < a : V a l u e   i : t y p e = " D i a g r a m D i s p l a y N o d e V i e w S t a t e " > < H e i g h t > 1 5 0 < / H e i g h t > < I s E x p a n d e d > t r u e < / I s E x p a n d e d > < I s F o c u s e d > t r u e < / I s F o c u s e d > < W i d t h > 2 0 0 < / W i d t h > < / a : V a l u e > < / a : K e y V a l u e O f D i a g r a m O b j e c t K e y a n y T y p e z b w N T n L X > < a : K e y V a l u e O f D i a g r a m O b j e c t K e y a n y T y p e z b w N T n L X > < a : K e y > < K e y > T a b l e s \ H R   D a t a \ M e a s u r e s \ A v r . _ T e n u r e _ M o n t h s < / K e y > < / a : K e y > < a : V a l u e   i : t y p e = " D i a g r a m D i s p l a y N o d e V i e w S t a t e " > < H e i g h t > 1 5 0 < / H e i g h t > < I s E x p a n d e d > t r u e < / I s E x p a n d e d > < W i d t h > 2 0 0 < / W i d t h > < / a : V a l u e > < / a : K e y V a l u e O f D i a g r a m O b j e c t K e y a n y T y p e z b w N T n L X > < / V i e w S t a t e s > < / D i a g r a m M a n a g e r . S e r i a l i z a b l e D i a g r a m > < / A r r a y O f D i a g r a m M a n a g e r . S e r i a l i z a b l e D i a g r a m > ] ] > < / C u s t o m C o n t e n t > < / G e m i n i > 
</file>

<file path=customXml/item20.xml>��< ? x m l   v e r s i o n = " 1 . 0 "   e n c o d i n g = " U T F - 1 6 " ? > < G e m i n i   x m l n s = " h t t p : / / g e m i n i / p i v o t c u s t o m i z a t i o n / 2 c a 0 6 1 1 6 - b 1 d c - 4 4 1 1 - 9 b f 3 - b a a f d 0 e 2 3 5 d 0 " > < C u s t o m C o n t e n t > < ! [ C D A T A [ < ? x m l   v e r s i o n = " 1 . 0 "   e n c o d i n g = " u t f - 1 6 " ? > < S e t t i n g s > < C a l c u l a t e d F i e l d s > < i t e m > < M e a s u r e N a m e > E E _ c o u n t < / M e a s u r e N a m e > < D i s p l a y N a m e > E E _ c o u n t < / D i s p l a y N a m e > < V i s i b l e > F a l s e < / V i s i b l e > < / i t e m > < i t e m > < M e a s u r e N a m e > N e w _ h i r e s < / M e a s u r e N a m e > < D i s p l a y N a m e > N e w _ h i r e s < / D i s p l a y N a m e > < V i s i b l e > F a l s e < / V i s i b l e > < / i t e m > < i t e m > < M e a s u r e N a m e > A v r . _ T e n u r e _ M o n t h s < / M e a s u r e N a m e > < D i s p l a y N a m e > A v r . _ T e n u r e _ M o n t h s < / D i s p l a y N a m e > < V i s i b l e > F a l s e < / V i s i b l e > < / i t e m > < i t e m > < M e a s u r e N a m e > A c t i v e _ E E s < / M e a s u r e N a m e > < D i s p l a y N a m e > A c t i v e _ E E s < / D i s p l a y N a m e > < V i s i b l e > F a l s e < / V i s i b l e > < / i t e m > < i t e m > < M e a s u r e N a m e > S e p a r a t i o n s < / M e a s u r e N a m e > < D i s p l a y N a m e > S e p a r a t i o n s < / D i s p l a y N a m e > < V i s i b l e > F a l s e < / V i s i b l e > < / i t e m > < i t e m > < M e a s u r e N a m e > T u r n O v e r % < / M e a s u r e N a m e > < D i s p l a y N a m e > T u r n O v e r % < / D i s p l a y N a m e > < V i s i b l e > F a l s e < / V i s i b l e > < / i t e m > < / C a l c u l a t e d F i e l d s > < S A H o s t H a s h > 0 < / S A H o s t H a s h > < G e m i n i F i e l d L i s t V i s i b l e > T r u e < / G e m i n i F i e l d L i s t V i s i b l e > < / S e t t i n g s > ] ] > < / C u s t o m C o n t e n t > < / G e m i n i > 
</file>

<file path=customXml/item21.xml>��< ? x m l   v e r s i o n = " 1 . 0 "   e n c o d i n g = " U T F - 1 6 " ? > < G e m i n i   x m l n s = " h t t p : / / g e m i n i / p i v o t c u s t o m i z a t i o n / 4 f 7 9 d f b 7 - b a 7 8 - 4 e 4 b - 9 c 6 e - 0 b 1 e f 6 f 7 2 3 2 b " > < C u s t o m C o n t e n t > < ! [ C D A T A [ < ? x m l   v e r s i o n = " 1 . 0 "   e n c o d i n g = " u t f - 1 6 " ? > < S e t t i n g s > < C a l c u l a t e d F i e l d s > < i t e m > < M e a s u r e N a m e > E E _ c o u n t < / M e a s u r e N a m e > < D i s p l a y N a m e > E E _ c o u n t < / D i s p l a y N a m e > < V i s i b l e > F a l s e < / V i s i b l e > < / i t e m > < i t e m > < M e a s u r e N a m e > N e w _ h i r e s < / M e a s u r e N a m e > < D i s p l a y N a m e > N e w _ h i r e s < / D i s p l a y N a m e > < V i s i b l e > F a l s e < / V i s i b l e > < / i t e m > < i t e m > < M e a s u r e N a m e > A v r . _ T e n u r e _ M o n t h s < / M e a s u r e N a m e > < D i s p l a y N a m e > A v r . _ T e n u r e _ M o n t h s < / D i s p l a y N a m e > < V i s i b l e > F a l s e < / V i s i b l e > < / i t e m > < i t e m > < M e a s u r e N a m e > A c t i v e _ E E s < / M e a s u r e N a m e > < D i s p l a y N a m e > A c t i v e _ E E s < / D i s p l a y N a m e > < V i s i b l e > F a l s e < / V i s i b l e > < / i t e m > < i t e m > < M e a s u r e N a m e > S e p a r a t i o n s < / M e a s u r e N a m e > < D i s p l a y N a m e > S e p a r a t i o n s < / D i s p l a y N a m e > < V i s i b l e > F a l s e < / V i s i b l e > < / i t e m > < / C a l c u l a t e d F i e l d s > < S A H o s t H a s h > 0 < / S A H o s t H a s h > < G e m i n i F i e l d L i s t V i s i b l e > T r u e < / G e m i n i F i e l d L i s t V i s i b l e > < / S e t t i n g s > ] ] > < / C u s t o m C o n t e n t > < / G e m i n i > 
</file>

<file path=customXml/item22.xml>��< ? x m l   v e r s i o n = " 1 . 0 "   e n c o d i n g = " U T F - 1 6 " ? > < G e m i n i   x m l n s = " h t t p : / / g e m i n i / p i v o t c u s t o m i z a t i o n / a 7 b 8 0 0 8 f - c d e f - 4 6 6 c - a 0 4 3 - 8 2 7 0 f 9 9 d 0 6 d 5 " > < C u s t o m C o n t e n t > < ! [ C D A T A [ < ? x m l   v e r s i o n = " 1 . 0 "   e n c o d i n g = " u t f - 1 6 " ? > < S e t t i n g s > < C a l c u l a t e d F i e l d s > < i t e m > < M e a s u r e N a m e > E E _ c o u n t < / M e a s u r e N a m e > < D i s p l a y N a m e > E E _ c o u n t < / D i s p l a y N a m e > < V i s i b l e > F a l s e < / V i s i b l e > < / i t e m > < i t e m > < M e a s u r e N a m e > N e w _ h i r e s < / M e a s u r e N a m e > < D i s p l a y N a m e > N e w _ h i r e s < / D i s p l a y N a m e > < V i s i b l e > F a l s e < / V i s i b l e > < / i t e m > < i t e m > < M e a s u r e N a m e > A v r . _ T e n u r e _ M o n t h s < / M e a s u r e N a m e > < D i s p l a y N a m e > A v r . _ T e n u r e _ M o n t h s < / D i s p l a y N a m e > < V i s i b l e > F a l s e < / V i s i b l e > < / i t e m > < i t e m > < M e a s u r e N a m e > A c t i v e _ E E s < / M e a s u r e N a m e > < D i s p l a y N a m e > A c t i v e _ E E s < / D i s p l a y N a m e > < V i s i b l e > F a l s e < / V i s i b l e > < / i t e m > < i t e m > < M e a s u r e N a m e > S e p a r a t i o n s < / M e a s u r e N a m e > < D i s p l a y N a m e > S e p a r a t i o n s < / D i s p l a y N a m e > < V i s i b l e > F a l s e < / V i s i b l e > < / i t e m > < i t e m > < M e a s u r e N a m e > T u r n O v e r % < / M e a s u r e N a m e > < D i s p l a y N a m e > T u r n O v e r % < / D i s p l a y N a m e > < V i s i b l e > F a l s e < / V i s i b l e > < / i t e m > < / C a l c u l a t e d F i e l d s > < S A H o s t H a s h > 0 < / S A H o s t H a s h > < G e m i n i F i e l d L i s t V i s i b l e > T r u e < / G e m i n i F i e l d L i s t V i s i b l e > < / S e t t i n g s > ] ] > < / C u s t o m C o n t e n t > < / G e m i n i > 
</file>

<file path=customXml/item23.xml>��< ? x m l   v e r s i o n = " 1 . 0 "   e n c o d i n g = " U T F - 1 6 " ? > < G e m i n i   x m l n s = " h t t p : / / g e m i n i / p i v o t c u s t o m i z a t i o n / 1 b 0 5 7 0 9 6 - 4 a 7 3 - 4 4 b 8 - a 0 a 6 - 3 e b f 7 7 9 6 6 5 e 2 " > < C u s t o m C o n t e n t > < ! [ C D A T A [ < ? x m l   v e r s i o n = " 1 . 0 "   e n c o d i n g = " u t f - 1 6 " ? > < S e t t i n g s > < C a l c u l a t e d F i e l d s > < i t e m > < M e a s u r e N a m e > E E _ c o u n t < / M e a s u r e N a m e > < D i s p l a y N a m e > E E _ c o u n t < / D i s p l a y N a m e > < V i s i b l e > F a l s e < / V i s i b l e > < / i t e m > < i t e m > < M e a s u r e N a m e > N e w _ h i r e s < / M e a s u r e N a m e > < D i s p l a y N a m e > N e w _ h i r e s < / D i s p l a y N a m e > < V i s i b l e > F a l s e < / V i s i b l e > < / i t e m > < i t e m > < M e a s u r e N a m e > A v r . _ T e n u r e _ M o n t h s < / M e a s u r e N a m e > < D i s p l a y N a m e > A v r . _ T e n u r e _ M o n t h s < / D i s p l a y N a m e > < V i s i b l e > F a l s e < / V i s i b l e > < / i t e m > < i t e m > < M e a s u r e N a m e > A c t i v e _ E E s < / M e a s u r e N a m e > < D i s p l a y N a m e > A c t i v e _ E E s < / D i s p l a y N a m e > < V i s i b l e > F a l s e < / V i s i b l e > < / i t e m > < i t e m > < M e a s u r e N a m e > S e p a r a t i o n s < / M e a s u r e N a m e > < D i s p l a y N a m e > S e p a r a t i o n s < / D i s p l a y N a m e > < V i s i b l e > F a l s e < / V i s i b l e > < / i t e m > < i t e m > < M e a s u r e N a m e > T u r n O v e r % < / M e a s u r e N a m e > < D i s p l a y N a m e > T u r n O v e r % < / D i s p l a y N a m e > < V i s i b l e > T r u e 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2 0 1 5 . 1 3 0 . 1 6 0 5 . 1 5 2 6 ] ] > < / 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 2 0 2 3 - 1 1 - 1 8 T 1 3 : 3 0 : 2 3 . 3 4 3 5 5 4 1 + 0 3 : 0 0 < / L a s t P r o c e s s e d T i m e > < / D a t a M o d e l i n g S a n d b o x . S e r i a l i z e d S a n d b o x E r r o r C a c h 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T a b l e O r d e r " > < C u s t o m C o n t e n t > < ! [ C D A T A [ H R   D a t a _ 3 a 5 7 5 2 4 6 - 3 f d 7 - 4 6 6 e - a d 2 6 - 2 9 6 e 9 8 b 2 4 7 4 1 ] ] > < / 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H R   D a t a _ 3 a 5 7 5 2 4 6 - 3 f d 7 - 4 6 6 e - a d 2 6 - 2 9 6 e 9 8 b 2 4 7 4 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 2 6 7 < / i n t > < / v a l u e > < / i t e m > < i t e m > < k e y > < s t r i n g > E m p I D < / s t r i n g > < / k e y > < v a l u e > < i n t > 1 1 0 < / i n t > < / v a l u e > < / i t e m > < i t e m > < k e y > < s t r i n g > G e n d e r < / s t r i n g > < / k e y > < v a l u e > < i n t > 1 1 7 < / i n t > < / v a l u e > < / i t e m > < i t e m > < k e y > < s t r i n g > A g e < / s t r i n g > < / k e y > < v a l u e > < i n t > 8 3 < / i n t > < / v a l u e > < / i t e m > < i t e m > < k e y > < s t r i n g > E t h n i c G r o u p < / s t r i n g > < / k e y > < v a l u e > < i n t > 1 6 3 < / i n t > < / v a l u e > < / i t e m > < i t e m > < k e y > < s t r i n g > F P < / s t r i n g > < / k e y > < v a l u e > < i n t > 7 0 < / i n t > < / v a l u e > < / i t e m > < i t e m > < k e y > < s t r i n g > T e r m D a t e < / s t r i n g > < / k e y > < v a l u e > < i n t > 1 3 8 < / i n t > < / v a l u e > < / i t e m > < i t e m > < k e y > < s t r i n g > i s N e w H i r e < / s t r i n g > < / k e y > < v a l u e > < i n t > 1 4 2 < / i n t > < / v a l u e > < / i t e m > < i t e m > < k e y > < s t r i n g > B U   R e g i o n < / s t r i n g > < / k e y > < v a l u e > < i n t > 1 4 2 < / i n t > < / v a l u e > < / i t e m > < i t e m > < k e y > < s t r i n g > H i r e D a t e < / s t r i n g > < / k e y > < v a l u e > < i n t > 1 3 0 < / i n t > < / v a l u e > < / i t e m > < i t e m > < k e y > < s t r i n g > P a y T y p e < / s t r i n g > < / k e y > < v a l u e > < i n t > 1 2 4 < / i n t > < / v a l u e > < / i t e m > < i t e m > < k e y > < s t r i n g > T e r m R e a s o n < / s t r i n g > < / k e y > < v a l u e > < i n t > 1 6 2 < / i n t > < / v a l u e > < / i t e m > < i t e m > < k e y > < s t r i n g > A g e G r o u p < / s t r i n g > < / k e y > < v a l u e > < i n t > 1 4 1 < / i n t > < / v a l u e > < / i t e m > < i t e m > < k e y > < s t r i n g > T e n u r e D a y s < / s t r i n g > < / k e y > < v a l u e > < i n t > 1 5 6 < / i n t > < / v a l u e > < / i t e m > < i t e m > < k e y > < s t r i n g > T e n u r e M o n t h s < / s t r i n g > < / k e y > < v a l u e > < i n t > 1 8 3 < / i n t > < / v a l u e > < / i t e m > < i t e m > < k e y > < s t r i n g > B a d H i r e s < / s t r i n g > < / k e y > < v a l u e > < i n t > 1 3 1 < / i n t > < / v a l u e > < / i t e m > < i t e m > < k e y > < s t r i n g > D a t e   ( Y e a r ) < / s t r i n g > < / k e y > < v a l u e > < i n t > 1 5 0 < / i n t > < / v a l u e > < / i t e m > < i t e m > < k e y > < s t r i n g > D a t e   ( Q u a r t e r ) < / s t r i n g > < / k e y > < v a l u e > < i n t > 1 8 3 < / i n t > < / v a l u e > < / i t e m > < i t e m > < k e y > < s t r i n g > D a t e   ( M o n t h   I n d e x ) < / s t r i n g > < / k e y > < v a l u e > < i n t > 2 2 9 < / i n t > < / v a l u e > < / i t e m > < i t e m > < k e y > < s t r i n g > D a t e   ( M o n t h ) < / s t r i n g > < / k e y > < v a l u e > < i n t > 1 7 3 < / 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i t e m > < k e y > < s t r i n g > T e r m D a t e < / s t r i n g > < / k e y > < v a l u e > < F i l t e r E x p r e s s i o n   x s i : n i l = " t r u e "   / > < / v a l u e > < / i t e m > < / C o l u m n F i l t e r > < S e l e c t i o n F i l t e r > < i t e m > < k e y > < s t r i n g > T e r m D a t e < / s t r i n g > < / k e y > < v a l u e > < S e l e c t i o n F i l t e r > < S e l e c t i o n T y p e > S e l e c t < / S e l e c t i o n T y p e > < I t e m s > < a n y T y p e   x s i : n i l = " t r u e "   / > < a n y T y p e   x s i : t y p e = " x s d : s t r i n g "   / > < / I t e m s > < / S e l e c t i o n F i l t e r > < / v a l u e > < / i t e m > < / S e l e c t i o n F i l t e r > < F i l t e r P a r a m e t e r s > < i t e m > < k e y > < s t r i n g > T e r m D a t e < / s t r i n g > < / k e y > < v a l u e > < C o m m a n d P a r a m e t e r s   / > < / v a l u e > < / i t e m > < / F i l t e r P a r a m e t e r s > < I s S o r t D e s c e n d i n g > f a l s e < / I s S o r t D e s c e n d i n g > < / T a b l e W i d g e t G r i d S e r i a l i z a t i o n > ] ] > < / 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 D a t a _ 3 a 5 7 5 2 4 6 - 3 f d 7 - 4 6 6 e - a d 2 6 - 2 9 6 e 9 8 b 2 4 7 4 1 < / 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8.xml>��< ? x m l   v e r s i o n = " 1 . 0 "   e n c o d i n g = " U T F - 1 6 " ? > < G e m i n i   x m l n s = " h t t p : / / g e m i n i / p i v o t c u s t o m i z a t i o n / C l i e n t W i n d o w X M L " > < C u s t o m C o n t e n t > < ! [ C D A T A [ H R   D a t a _ 3 a 5 7 5 2 4 6 - 3 f d 7 - 4 6 6 e - a d 2 6 - 2 9 6 e 9 8 b 2 4 7 4 1 ] ] > < / 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CAAB2D4C-915B-4B3D-A946-9DB8E1837E49}">
  <ds:schemaRefs/>
</ds:datastoreItem>
</file>

<file path=customXml/itemProps10.xml><?xml version="1.0" encoding="utf-8"?>
<ds:datastoreItem xmlns:ds="http://schemas.openxmlformats.org/officeDocument/2006/customXml" ds:itemID="{3A263C6D-8377-4757-A8D9-81FB2CD480DE}">
  <ds:schemaRefs/>
</ds:datastoreItem>
</file>

<file path=customXml/itemProps11.xml><?xml version="1.0" encoding="utf-8"?>
<ds:datastoreItem xmlns:ds="http://schemas.openxmlformats.org/officeDocument/2006/customXml" ds:itemID="{FB4DF353-8BE8-4031-AFB9-D0F56F0C36CA}">
  <ds:schemaRefs/>
</ds:datastoreItem>
</file>

<file path=customXml/itemProps12.xml><?xml version="1.0" encoding="utf-8"?>
<ds:datastoreItem xmlns:ds="http://schemas.openxmlformats.org/officeDocument/2006/customXml" ds:itemID="{14F67670-191D-4205-B781-1C2EB007DB4E}">
  <ds:schemaRefs>
    <ds:schemaRef ds:uri="http://schemas.microsoft.com/DataMashup"/>
  </ds:schemaRefs>
</ds:datastoreItem>
</file>

<file path=customXml/itemProps13.xml><?xml version="1.0" encoding="utf-8"?>
<ds:datastoreItem xmlns:ds="http://schemas.openxmlformats.org/officeDocument/2006/customXml" ds:itemID="{39B1C36A-60E5-4139-B46D-E4A811D5B082}">
  <ds:schemaRefs/>
</ds:datastoreItem>
</file>

<file path=customXml/itemProps14.xml><?xml version="1.0" encoding="utf-8"?>
<ds:datastoreItem xmlns:ds="http://schemas.openxmlformats.org/officeDocument/2006/customXml" ds:itemID="{6C72131F-3FD4-4742-9EEC-01BE2EEEF54B}">
  <ds:schemaRefs/>
</ds:datastoreItem>
</file>

<file path=customXml/itemProps15.xml><?xml version="1.0" encoding="utf-8"?>
<ds:datastoreItem xmlns:ds="http://schemas.openxmlformats.org/officeDocument/2006/customXml" ds:itemID="{F4B7204A-DAC5-44B3-866E-6E3EA49EF9D5}">
  <ds:schemaRefs/>
</ds:datastoreItem>
</file>

<file path=customXml/itemProps16.xml><?xml version="1.0" encoding="utf-8"?>
<ds:datastoreItem xmlns:ds="http://schemas.openxmlformats.org/officeDocument/2006/customXml" ds:itemID="{BF8F51F9-5BBF-454D-8372-2F3B309AADAF}">
  <ds:schemaRefs/>
</ds:datastoreItem>
</file>

<file path=customXml/itemProps17.xml><?xml version="1.0" encoding="utf-8"?>
<ds:datastoreItem xmlns:ds="http://schemas.openxmlformats.org/officeDocument/2006/customXml" ds:itemID="{AA1063A3-CBC0-4729-8B4C-989E890E649D}">
  <ds:schemaRefs/>
</ds:datastoreItem>
</file>

<file path=customXml/itemProps18.xml><?xml version="1.0" encoding="utf-8"?>
<ds:datastoreItem xmlns:ds="http://schemas.openxmlformats.org/officeDocument/2006/customXml" ds:itemID="{E33FC803-4CD7-4C0B-84DE-E29ADC71D4A5}">
  <ds:schemaRefs/>
</ds:datastoreItem>
</file>

<file path=customXml/itemProps19.xml><?xml version="1.0" encoding="utf-8"?>
<ds:datastoreItem xmlns:ds="http://schemas.openxmlformats.org/officeDocument/2006/customXml" ds:itemID="{8FC2D000-70C3-4DE6-9610-1DE822350E5F}">
  <ds:schemaRefs/>
</ds:datastoreItem>
</file>

<file path=customXml/itemProps2.xml><?xml version="1.0" encoding="utf-8"?>
<ds:datastoreItem xmlns:ds="http://schemas.openxmlformats.org/officeDocument/2006/customXml" ds:itemID="{B3F4519F-7A1D-4C1E-84FA-ED374BD7A2B0}">
  <ds:schemaRefs/>
</ds:datastoreItem>
</file>

<file path=customXml/itemProps20.xml><?xml version="1.0" encoding="utf-8"?>
<ds:datastoreItem xmlns:ds="http://schemas.openxmlformats.org/officeDocument/2006/customXml" ds:itemID="{415873C0-C743-4988-B90C-F3D88C663658}">
  <ds:schemaRefs/>
</ds:datastoreItem>
</file>

<file path=customXml/itemProps21.xml><?xml version="1.0" encoding="utf-8"?>
<ds:datastoreItem xmlns:ds="http://schemas.openxmlformats.org/officeDocument/2006/customXml" ds:itemID="{ADA59958-ED8E-4890-8713-BCE5EBDC65D0}">
  <ds:schemaRefs/>
</ds:datastoreItem>
</file>

<file path=customXml/itemProps22.xml><?xml version="1.0" encoding="utf-8"?>
<ds:datastoreItem xmlns:ds="http://schemas.openxmlformats.org/officeDocument/2006/customXml" ds:itemID="{2EA7291D-DF1B-4F2C-8EEC-B90F48ADCA46}">
  <ds:schemaRefs/>
</ds:datastoreItem>
</file>

<file path=customXml/itemProps23.xml><?xml version="1.0" encoding="utf-8"?>
<ds:datastoreItem xmlns:ds="http://schemas.openxmlformats.org/officeDocument/2006/customXml" ds:itemID="{9BAF1DC5-B42C-42C6-AB6F-7C1E0DD76229}">
  <ds:schemaRefs/>
</ds:datastoreItem>
</file>

<file path=customXml/itemProps24.xml><?xml version="1.0" encoding="utf-8"?>
<ds:datastoreItem xmlns:ds="http://schemas.openxmlformats.org/officeDocument/2006/customXml" ds:itemID="{72287DD1-60DD-44DC-A803-66E8B7DA7B62}">
  <ds:schemaRefs/>
</ds:datastoreItem>
</file>

<file path=customXml/itemProps25.xml><?xml version="1.0" encoding="utf-8"?>
<ds:datastoreItem xmlns:ds="http://schemas.openxmlformats.org/officeDocument/2006/customXml" ds:itemID="{948896D0-4C5B-4EC3-BE0F-D91AB96F873A}">
  <ds:schemaRefs/>
</ds:datastoreItem>
</file>

<file path=customXml/itemProps26.xml><?xml version="1.0" encoding="utf-8"?>
<ds:datastoreItem xmlns:ds="http://schemas.openxmlformats.org/officeDocument/2006/customXml" ds:itemID="{13A88479-8431-4D31-9B9E-C5B4E18B1030}">
  <ds:schemaRefs/>
</ds:datastoreItem>
</file>

<file path=customXml/itemProps27.xml><?xml version="1.0" encoding="utf-8"?>
<ds:datastoreItem xmlns:ds="http://schemas.openxmlformats.org/officeDocument/2006/customXml" ds:itemID="{DCF21A9F-56F7-4130-8C9A-6866F4C26ADB}">
  <ds:schemaRefs/>
</ds:datastoreItem>
</file>

<file path=customXml/itemProps28.xml><?xml version="1.0" encoding="utf-8"?>
<ds:datastoreItem xmlns:ds="http://schemas.openxmlformats.org/officeDocument/2006/customXml" ds:itemID="{FF4B1783-CB8D-4FEB-912E-49DB094240B3}">
  <ds:schemaRefs/>
</ds:datastoreItem>
</file>

<file path=customXml/itemProps3.xml><?xml version="1.0" encoding="utf-8"?>
<ds:datastoreItem xmlns:ds="http://schemas.openxmlformats.org/officeDocument/2006/customXml" ds:itemID="{9373CD16-D0FC-468E-B72F-5E45708BBE28}">
  <ds:schemaRefs/>
</ds:datastoreItem>
</file>

<file path=customXml/itemProps4.xml><?xml version="1.0" encoding="utf-8"?>
<ds:datastoreItem xmlns:ds="http://schemas.openxmlformats.org/officeDocument/2006/customXml" ds:itemID="{E12282CC-B8AC-4E10-8ABF-D8283E6046BF}">
  <ds:schemaRefs/>
</ds:datastoreItem>
</file>

<file path=customXml/itemProps5.xml><?xml version="1.0" encoding="utf-8"?>
<ds:datastoreItem xmlns:ds="http://schemas.openxmlformats.org/officeDocument/2006/customXml" ds:itemID="{01FD9F9A-368D-444F-81A5-804D1590D70A}">
  <ds:schemaRefs/>
</ds:datastoreItem>
</file>

<file path=customXml/itemProps6.xml><?xml version="1.0" encoding="utf-8"?>
<ds:datastoreItem xmlns:ds="http://schemas.openxmlformats.org/officeDocument/2006/customXml" ds:itemID="{B198FF65-740C-4E8F-9150-6F56305702D1}">
  <ds:schemaRefs/>
</ds:datastoreItem>
</file>

<file path=customXml/itemProps7.xml><?xml version="1.0" encoding="utf-8"?>
<ds:datastoreItem xmlns:ds="http://schemas.openxmlformats.org/officeDocument/2006/customXml" ds:itemID="{991D70BD-F89F-41E4-9B35-01D79361461F}">
  <ds:schemaRefs/>
</ds:datastoreItem>
</file>

<file path=customXml/itemProps8.xml><?xml version="1.0" encoding="utf-8"?>
<ds:datastoreItem xmlns:ds="http://schemas.openxmlformats.org/officeDocument/2006/customXml" ds:itemID="{C87471C4-DE5C-409A-BB33-4488FE18A3B4}">
  <ds:schemaRefs/>
</ds:datastoreItem>
</file>

<file path=customXml/itemProps9.xml><?xml version="1.0" encoding="utf-8"?>
<ds:datastoreItem xmlns:ds="http://schemas.openxmlformats.org/officeDocument/2006/customXml" ds:itemID="{281277D8-83C1-4BE1-AB90-13E4419A7EB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Board</vt:lpstr>
      <vt:lpstr>Active by ethnic group</vt:lpstr>
      <vt:lpstr>Region</vt:lpstr>
      <vt:lpstr>Separations</vt:lpstr>
      <vt:lpstr>TermReason</vt:lpstr>
      <vt:lpstr>Tenure</vt:lpstr>
      <vt:lpstr>Total Active EE</vt:lpstr>
      <vt:lpstr>Headline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Софья Афонина</dc:creator>
  <cp:lastModifiedBy>Софья Афонина</cp:lastModifiedBy>
  <cp:lastPrinted>2023-11-18T10:27:45Z</cp:lastPrinted>
  <dcterms:created xsi:type="dcterms:W3CDTF">2015-06-05T18:17:20Z</dcterms:created>
  <dcterms:modified xsi:type="dcterms:W3CDTF">2023-11-18T10:30:24Z</dcterms:modified>
</cp:coreProperties>
</file>