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kasil\Desktop\"/>
    </mc:Choice>
  </mc:AlternateContent>
  <bookViews>
    <workbookView xWindow="0" yWindow="0" windowWidth="28800" windowHeight="12300" activeTab="5"/>
  </bookViews>
  <sheets>
    <sheet name="10.1" sheetId="1" r:id="rId1"/>
    <sheet name="10.2" sheetId="2" r:id="rId2"/>
    <sheet name="10.3.1" sheetId="3" r:id="rId3"/>
    <sheet name="10.3.2" sheetId="4" r:id="rId4"/>
    <sheet name="10.3.3" sheetId="6" r:id="rId5"/>
    <sheet name="10.3.4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6" l="1"/>
  <c r="I3" i="6"/>
  <c r="I4" i="6"/>
  <c r="I5" i="6"/>
  <c r="I2" i="6"/>
  <c r="B5" i="2"/>
  <c r="G8" i="3"/>
  <c r="H4" i="6"/>
  <c r="H3" i="6"/>
  <c r="H2" i="6"/>
  <c r="B9" i="6"/>
  <c r="G6" i="3" l="1"/>
  <c r="G9" i="3"/>
  <c r="G7" i="3"/>
  <c r="G5" i="3"/>
  <c r="G4" i="3"/>
  <c r="G3" i="3"/>
  <c r="F4" i="3"/>
  <c r="F5" i="3"/>
  <c r="F6" i="3"/>
  <c r="F7" i="3"/>
  <c r="F8" i="3"/>
  <c r="F9" i="3"/>
  <c r="F3" i="3"/>
  <c r="B5" i="3"/>
  <c r="O3" i="3"/>
  <c r="B3" i="4"/>
  <c r="C3" i="4"/>
  <c r="D3" i="4"/>
  <c r="E3" i="4"/>
  <c r="F3" i="4"/>
  <c r="G3" i="4"/>
  <c r="H3" i="4"/>
  <c r="I3" i="4"/>
  <c r="J3" i="4"/>
  <c r="K3" i="4"/>
  <c r="B4" i="4"/>
  <c r="C4" i="4"/>
  <c r="D4" i="4"/>
  <c r="E4" i="4"/>
  <c r="F4" i="4"/>
  <c r="G4" i="4"/>
  <c r="H4" i="4"/>
  <c r="I4" i="4"/>
  <c r="J4" i="4"/>
  <c r="K4" i="4"/>
  <c r="B5" i="4"/>
  <c r="C5" i="4"/>
  <c r="D5" i="4"/>
  <c r="E5" i="4"/>
  <c r="F5" i="4"/>
  <c r="G5" i="4"/>
  <c r="H5" i="4"/>
  <c r="I5" i="4"/>
  <c r="J5" i="4"/>
  <c r="K5" i="4"/>
  <c r="B6" i="4"/>
  <c r="C6" i="4"/>
  <c r="D6" i="4"/>
  <c r="E6" i="4"/>
  <c r="F6" i="4"/>
  <c r="G6" i="4"/>
  <c r="H6" i="4"/>
  <c r="I6" i="4"/>
  <c r="J6" i="4"/>
  <c r="K6" i="4"/>
  <c r="B7" i="4"/>
  <c r="C7" i="4"/>
  <c r="D7" i="4"/>
  <c r="E7" i="4"/>
  <c r="F7" i="4"/>
  <c r="G7" i="4"/>
  <c r="H7" i="4"/>
  <c r="I7" i="4"/>
  <c r="J7" i="4"/>
  <c r="K7" i="4"/>
  <c r="B8" i="4"/>
  <c r="C8" i="4"/>
  <c r="D8" i="4"/>
  <c r="E8" i="4"/>
  <c r="F8" i="4"/>
  <c r="G8" i="4"/>
  <c r="H8" i="4"/>
  <c r="I8" i="4"/>
  <c r="J8" i="4"/>
  <c r="K8" i="4"/>
  <c r="B9" i="4"/>
  <c r="C9" i="4"/>
  <c r="D9" i="4"/>
  <c r="E9" i="4"/>
  <c r="F9" i="4"/>
  <c r="G9" i="4"/>
  <c r="H9" i="4"/>
  <c r="I9" i="4"/>
  <c r="J9" i="4"/>
  <c r="K9" i="4"/>
  <c r="B10" i="4"/>
  <c r="C10" i="4"/>
  <c r="D10" i="4"/>
  <c r="E10" i="4"/>
  <c r="F10" i="4"/>
  <c r="G10" i="4"/>
  <c r="H10" i="4"/>
  <c r="I10" i="4"/>
  <c r="J10" i="4"/>
  <c r="K10" i="4"/>
  <c r="B11" i="4"/>
  <c r="C11" i="4"/>
  <c r="D11" i="4"/>
  <c r="E11" i="4"/>
  <c r="F11" i="4"/>
  <c r="G11" i="4"/>
  <c r="H11" i="4"/>
  <c r="I11" i="4"/>
  <c r="J11" i="4"/>
  <c r="K11" i="4"/>
  <c r="C2" i="4"/>
  <c r="D2" i="4"/>
  <c r="E2" i="4"/>
  <c r="F2" i="4"/>
  <c r="G2" i="4"/>
  <c r="H2" i="4"/>
  <c r="I2" i="4"/>
  <c r="J2" i="4"/>
  <c r="K2" i="4"/>
  <c r="B2" i="4"/>
  <c r="B2" i="3"/>
  <c r="E2" i="2"/>
  <c r="F2" i="1"/>
  <c r="B5" i="1"/>
</calcChain>
</file>

<file path=xl/sharedStrings.xml><?xml version="1.0" encoding="utf-8"?>
<sst xmlns="http://schemas.openxmlformats.org/spreadsheetml/2006/main" count="57" uniqueCount="44">
  <si>
    <t>Ставка</t>
  </si>
  <si>
    <t>Выплаты</t>
  </si>
  <si>
    <t>Выплаты, руб</t>
  </si>
  <si>
    <t>Период , год</t>
  </si>
  <si>
    <t>Нач.взнос, руб</t>
  </si>
  <si>
    <t>БС</t>
  </si>
  <si>
    <t>Процентная ставка</t>
  </si>
  <si>
    <t>Сроки выплат</t>
  </si>
  <si>
    <t>Нач.значение</t>
  </si>
  <si>
    <t>Ставка, год</t>
  </si>
  <si>
    <t>Ставка, квартал</t>
  </si>
  <si>
    <t>Период общий ,кварт</t>
  </si>
  <si>
    <t>Период выплат,мес</t>
  </si>
  <si>
    <t>Процентная ставка/год</t>
  </si>
  <si>
    <t>Процентная ставка/мес</t>
  </si>
  <si>
    <t>Нач.знач</t>
  </si>
  <si>
    <t>Ставка,год</t>
  </si>
  <si>
    <t>Срок ,год</t>
  </si>
  <si>
    <t>Период выплат</t>
  </si>
  <si>
    <t>Кол-во периодов</t>
  </si>
  <si>
    <t>Ставка , период</t>
  </si>
  <si>
    <t>ПС</t>
  </si>
  <si>
    <t>Ставка, период</t>
  </si>
  <si>
    <t>Буд.знач (БС)</t>
  </si>
  <si>
    <t>ежемесяч.сумма</t>
  </si>
  <si>
    <t>№ п/п</t>
  </si>
  <si>
    <t>Срок выплаты</t>
  </si>
  <si>
    <t>БС (руб)</t>
  </si>
  <si>
    <t>%</t>
  </si>
  <si>
    <t>Уплата взносов</t>
  </si>
  <si>
    <t>от 4 до 9</t>
  </si>
  <si>
    <t>от  6 до 10</t>
  </si>
  <si>
    <t>от 2 до 4</t>
  </si>
  <si>
    <t>от 12 до 18</t>
  </si>
  <si>
    <t>от 2 до 6</t>
  </si>
  <si>
    <t>от 7 до 14</t>
  </si>
  <si>
    <t>от 9 до 16</t>
  </si>
  <si>
    <t>от 14 до 18</t>
  </si>
  <si>
    <t>от 5 до 8</t>
  </si>
  <si>
    <t>от 6 до 10</t>
  </si>
  <si>
    <t>ежеквартально</t>
  </si>
  <si>
    <t>кажд полгода</t>
  </si>
  <si>
    <t>ежемесячно</t>
  </si>
  <si>
    <t>ПЛТ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</si>
</sst>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#,##0.00\ &quot;₽&quot;;[Red]\-#,##0.00\ &quot;₽&quot;"/>
    <numFmt numFmtId="164" formatCode="#,##0.00\ &quot;₽&quot;"/>
    <numFmt numFmtId="165" formatCode="[$€-2]\ #,##0"/>
    <numFmt numFmtId="166" formatCode="0.000%"/>
    <numFmt numFmtId="167" formatCode="[$€-2]\ #,##0.00;[Red]\-[$€-2]\ #,##0.00"/>
    <numFmt numFmtId="168" formatCode="_-[$$-409]* #,##0_ ;_-[$$-409]* \-#,##0\ ;_-[$$-409]* &quot;-&quot;_ ;_-@_ "/>
    <numFmt numFmtId="170" formatCode="[$$-409]#,##0.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9" fontId="0" fillId="0" borderId="0" xfId="0" applyNumberFormat="1"/>
    <xf numFmtId="8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1" xfId="0" applyBorder="1"/>
    <xf numFmtId="8" fontId="0" fillId="0" borderId="1" xfId="0" applyNumberFormat="1" applyBorder="1"/>
    <xf numFmtId="9" fontId="0" fillId="0" borderId="1" xfId="0" applyNumberFormat="1" applyBorder="1"/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7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166" fontId="0" fillId="2" borderId="0" xfId="0" applyNumberFormat="1" applyFill="1"/>
    <xf numFmtId="168" fontId="0" fillId="0" borderId="0" xfId="0" applyNumberFormat="1"/>
    <xf numFmtId="2" fontId="0" fillId="0" borderId="0" xfId="0" applyNumberFormat="1"/>
    <xf numFmtId="170" fontId="3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6"/>
  <sheetViews>
    <sheetView workbookViewId="0">
      <selection activeCell="C35" sqref="C35"/>
    </sheetView>
  </sheetViews>
  <sheetFormatPr defaultRowHeight="15" x14ac:dyDescent="0.25"/>
  <cols>
    <col min="1" max="1" width="16.7109375" customWidth="1"/>
    <col min="2" max="2" width="12.7109375" customWidth="1"/>
    <col min="3" max="3" width="11" customWidth="1"/>
    <col min="5" max="5" width="17.85546875" customWidth="1"/>
    <col min="6" max="6" width="10.5703125" bestFit="1" customWidth="1"/>
  </cols>
  <sheetData>
    <row r="1" spans="1:6" x14ac:dyDescent="0.25">
      <c r="A1" t="s">
        <v>0</v>
      </c>
      <c r="B1" s="1">
        <v>0.12</v>
      </c>
      <c r="E1" t="s">
        <v>6</v>
      </c>
      <c r="F1" t="s">
        <v>1</v>
      </c>
    </row>
    <row r="2" spans="1:6" x14ac:dyDescent="0.25">
      <c r="A2" t="s">
        <v>3</v>
      </c>
      <c r="B2">
        <v>6</v>
      </c>
      <c r="E2" s="4"/>
      <c r="F2" s="3">
        <f>FV(B1,B2,B3,B4,1)</f>
        <v>18958.125154304013</v>
      </c>
    </row>
    <row r="3" spans="1:6" x14ac:dyDescent="0.25">
      <c r="A3" t="s">
        <v>2</v>
      </c>
      <c r="B3">
        <v>-1000</v>
      </c>
      <c r="E3" s="4">
        <v>0.08</v>
      </c>
      <c r="F3" s="3">
        <f t="dataTable" ref="F3:F6" dt2D="0" dtr="0" r1="B1"/>
        <v>15857.174974464011</v>
      </c>
    </row>
    <row r="4" spans="1:6" x14ac:dyDescent="0.25">
      <c r="A4" t="s">
        <v>4</v>
      </c>
      <c r="B4">
        <v>-5000</v>
      </c>
      <c r="E4" s="4">
        <v>0.09</v>
      </c>
      <c r="F4" s="3">
        <v>16585.935229946012</v>
      </c>
    </row>
    <row r="5" spans="1:6" x14ac:dyDescent="0.25">
      <c r="A5" t="s">
        <v>5</v>
      </c>
      <c r="B5" s="2">
        <f>FV(B1,B2,B3,B4,1)</f>
        <v>18958.125154304013</v>
      </c>
      <c r="E5" s="4">
        <v>0.1</v>
      </c>
      <c r="F5" s="3">
        <v>17344.976000000013</v>
      </c>
    </row>
    <row r="6" spans="1:6" x14ac:dyDescent="0.25">
      <c r="E6" s="4">
        <v>0.11</v>
      </c>
      <c r="F6" s="3">
        <v>18135.346878066011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10.5703125" bestFit="1" customWidth="1"/>
    <col min="5" max="5" width="18" customWidth="1"/>
  </cols>
  <sheetData>
    <row r="1" spans="1:11" x14ac:dyDescent="0.25">
      <c r="A1" t="s">
        <v>0</v>
      </c>
      <c r="B1" s="1">
        <v>0.12</v>
      </c>
      <c r="E1" s="5" t="s">
        <v>6</v>
      </c>
      <c r="F1" s="15" t="s">
        <v>7</v>
      </c>
      <c r="G1" s="15"/>
      <c r="H1" s="15"/>
      <c r="I1" s="15"/>
      <c r="J1" s="15"/>
      <c r="K1" s="15"/>
    </row>
    <row r="2" spans="1:11" x14ac:dyDescent="0.25">
      <c r="A2" t="s">
        <v>3</v>
      </c>
      <c r="B2">
        <v>6</v>
      </c>
      <c r="E2" s="6">
        <f>FV(B1,B2,B3,B4,1)</f>
        <v>18958.125154304013</v>
      </c>
      <c r="F2" s="5">
        <v>7</v>
      </c>
      <c r="G2" s="5">
        <v>8</v>
      </c>
      <c r="H2" s="5">
        <v>9</v>
      </c>
      <c r="I2" s="5">
        <v>10</v>
      </c>
      <c r="J2" s="5">
        <v>11</v>
      </c>
      <c r="K2" s="5">
        <v>12</v>
      </c>
    </row>
    <row r="3" spans="1:11" x14ac:dyDescent="0.25">
      <c r="A3" t="s">
        <v>2</v>
      </c>
      <c r="B3">
        <v>-1000</v>
      </c>
      <c r="E3" s="7">
        <v>0.08</v>
      </c>
      <c r="F3" s="5">
        <f t="dataTable" ref="F3:K6" dt2D="1" dtr="1" r1="B2" r2="B1"/>
        <v>18205.748972421134</v>
      </c>
      <c r="G3" s="5">
        <v>20742.208890214824</v>
      </c>
      <c r="H3" s="5">
        <v>23481.585601432012</v>
      </c>
      <c r="I3" s="5">
        <v>26440.112449546577</v>
      </c>
      <c r="J3" s="5">
        <v>29635.321445510297</v>
      </c>
      <c r="K3" s="5">
        <v>33086.14716115113</v>
      </c>
    </row>
    <row r="4" spans="1:11" x14ac:dyDescent="0.25">
      <c r="A4" t="s">
        <v>4</v>
      </c>
      <c r="B4">
        <v>-5000</v>
      </c>
      <c r="E4" s="7">
        <v>0.09</v>
      </c>
      <c r="F4" s="5">
        <v>19168.669400641156</v>
      </c>
      <c r="G4" s="5">
        <v>21983.849646698858</v>
      </c>
      <c r="H4" s="5">
        <v>25052.39611490176</v>
      </c>
      <c r="I4" s="5">
        <v>28397.111765242924</v>
      </c>
      <c r="J4" s="5">
        <v>32042.851824114783</v>
      </c>
      <c r="K4" s="5">
        <v>36016.708488285112</v>
      </c>
    </row>
    <row r="5" spans="1:11" x14ac:dyDescent="0.25">
      <c r="A5" t="s">
        <v>5</v>
      </c>
      <c r="B5" s="2">
        <f>FV(B1,B2,B3,B4,1)</f>
        <v>18958.125154304013</v>
      </c>
      <c r="E5" s="7">
        <v>0.1</v>
      </c>
      <c r="F5" s="5">
        <v>20179.473600000019</v>
      </c>
      <c r="G5" s="5">
        <v>23297.420960000018</v>
      </c>
      <c r="H5" s="5">
        <v>26727.163056000027</v>
      </c>
      <c r="I5" s="5">
        <v>30499.879361600033</v>
      </c>
      <c r="J5" s="5">
        <v>34649.867297760044</v>
      </c>
      <c r="K5" s="5">
        <v>39214.854027536043</v>
      </c>
    </row>
    <row r="6" spans="1:11" x14ac:dyDescent="0.25">
      <c r="E6" s="7">
        <v>0.11</v>
      </c>
      <c r="F6" s="5">
        <v>21240.235034653273</v>
      </c>
      <c r="G6" s="5">
        <v>24686.660888465143</v>
      </c>
      <c r="H6" s="5">
        <v>28512.193586196314</v>
      </c>
      <c r="I6" s="5">
        <v>32758.534880677907</v>
      </c>
      <c r="J6" s="5">
        <v>37471.973717552479</v>
      </c>
      <c r="K6" s="5">
        <v>42703.890826483257</v>
      </c>
    </row>
  </sheetData>
  <mergeCells count="1">
    <mergeCell ref="F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zoomScaleNormal="100" workbookViewId="0">
      <selection activeCell="E8" sqref="E8"/>
    </sheetView>
  </sheetViews>
  <sheetFormatPr defaultRowHeight="15" x14ac:dyDescent="0.25"/>
  <cols>
    <col min="1" max="1" width="21.28515625" customWidth="1"/>
    <col min="2" max="2" width="11.28515625" bestFit="1" customWidth="1"/>
    <col min="5" max="5" width="22.5703125" customWidth="1"/>
    <col min="6" max="6" width="22.28515625" customWidth="1"/>
    <col min="7" max="7" width="10.42578125" bestFit="1" customWidth="1"/>
  </cols>
  <sheetData>
    <row r="1" spans="1:15" x14ac:dyDescent="0.25">
      <c r="A1" t="s">
        <v>9</v>
      </c>
      <c r="B1" s="8">
        <v>9.5000000000000001E-2</v>
      </c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t="s">
        <v>10</v>
      </c>
      <c r="B2" s="10">
        <f>0.25*(B1)</f>
        <v>2.375E-2</v>
      </c>
      <c r="E2" t="s">
        <v>13</v>
      </c>
      <c r="F2" t="s">
        <v>14</v>
      </c>
      <c r="G2" t="s">
        <v>1</v>
      </c>
    </row>
    <row r="3" spans="1:15" x14ac:dyDescent="0.25">
      <c r="A3" t="s">
        <v>12</v>
      </c>
      <c r="B3" s="4">
        <v>3</v>
      </c>
      <c r="E3" s="8">
        <v>9.5000000000000001E-2</v>
      </c>
      <c r="F3" s="10">
        <f>0.25*(E3)</f>
        <v>2.375E-2</v>
      </c>
      <c r="G3" s="14">
        <f>FV(F3,B4,0,B5,1)</f>
        <v>18968.387220318287</v>
      </c>
      <c r="H3" s="2"/>
      <c r="I3" s="2"/>
      <c r="J3" s="2"/>
      <c r="K3" s="2"/>
      <c r="L3" s="2"/>
      <c r="M3" s="2"/>
      <c r="N3" s="2"/>
      <c r="O3" s="2">
        <f t="shared" ref="O3" si="0">FV(K2,K3,0,K5,1)</f>
        <v>0</v>
      </c>
    </row>
    <row r="4" spans="1:15" x14ac:dyDescent="0.25">
      <c r="A4" t="s">
        <v>11</v>
      </c>
      <c r="B4">
        <v>10</v>
      </c>
      <c r="E4" s="1">
        <v>0.09</v>
      </c>
      <c r="F4" s="10">
        <f t="shared" ref="F4:F9" si="1">0.25*(E4)</f>
        <v>2.2499999999999999E-2</v>
      </c>
      <c r="G4" s="14">
        <f>FV(F4,B4,0,B5,1)</f>
        <v>18738.051396931878</v>
      </c>
    </row>
    <row r="5" spans="1:15" x14ac:dyDescent="0.25">
      <c r="A5" t="s">
        <v>8</v>
      </c>
      <c r="B5" s="9">
        <f>-15000</f>
        <v>-15000</v>
      </c>
      <c r="E5" s="1">
        <v>0.1</v>
      </c>
      <c r="F5" s="10">
        <f t="shared" si="1"/>
        <v>2.5000000000000001E-2</v>
      </c>
      <c r="G5" s="14">
        <f>FV(F5,B4,0,B5,1)</f>
        <v>19201.268162945355</v>
      </c>
    </row>
    <row r="6" spans="1:15" x14ac:dyDescent="0.25">
      <c r="E6" s="1">
        <v>0.12</v>
      </c>
      <c r="F6" s="10">
        <f t="shared" si="1"/>
        <v>0.03</v>
      </c>
      <c r="G6" s="14">
        <f>FV(F6,B4,0,B5,1)</f>
        <v>20158.745690161828</v>
      </c>
    </row>
    <row r="7" spans="1:15" x14ac:dyDescent="0.25">
      <c r="B7" s="8"/>
      <c r="E7" s="1">
        <v>0.13</v>
      </c>
      <c r="F7" s="10">
        <f t="shared" si="1"/>
        <v>3.2500000000000001E-2</v>
      </c>
      <c r="G7" s="14">
        <f>FV(F7,B4,0,B5,1)</f>
        <v>20653.414557934317</v>
      </c>
    </row>
    <row r="8" spans="1:15" x14ac:dyDescent="0.25">
      <c r="E8" s="1">
        <v>0.14000000000000001</v>
      </c>
      <c r="F8" s="10">
        <f t="shared" si="1"/>
        <v>3.5000000000000003E-2</v>
      </c>
      <c r="G8" s="14">
        <f>FV(F8,B4,0,B5,1)</f>
        <v>21158.981409316813</v>
      </c>
    </row>
    <row r="9" spans="1:15" x14ac:dyDescent="0.25">
      <c r="E9" s="1">
        <v>0.15</v>
      </c>
      <c r="F9" s="10">
        <f t="shared" si="1"/>
        <v>3.7499999999999999E-2</v>
      </c>
      <c r="G9" s="14">
        <f>FV(F9,B4,0,B5,1)</f>
        <v>21675.659139462568</v>
      </c>
    </row>
    <row r="11" spans="1:15" x14ac:dyDescent="0.25">
      <c r="B11" s="2"/>
    </row>
  </sheetData>
  <mergeCells count="1">
    <mergeCell ref="F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8" sqref="I18"/>
    </sheetView>
  </sheetViews>
  <sheetFormatPr defaultRowHeight="15" x14ac:dyDescent="0.25"/>
  <sheetData>
    <row r="1" spans="1:11" x14ac:dyDescent="0.25">
      <c r="A1" s="11"/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</row>
    <row r="2" spans="1:11" x14ac:dyDescent="0.25">
      <c r="A2" s="13">
        <v>1</v>
      </c>
      <c r="B2" s="11">
        <f>$A2*B$1</f>
        <v>1</v>
      </c>
      <c r="C2" s="11">
        <f t="shared" ref="C2:K11" si="0">$A2*C$1</f>
        <v>2</v>
      </c>
      <c r="D2" s="11">
        <f t="shared" si="0"/>
        <v>3</v>
      </c>
      <c r="E2" s="11">
        <f t="shared" si="0"/>
        <v>4</v>
      </c>
      <c r="F2" s="11">
        <f t="shared" si="0"/>
        <v>5</v>
      </c>
      <c r="G2" s="11">
        <f t="shared" si="0"/>
        <v>6</v>
      </c>
      <c r="H2" s="11">
        <f t="shared" si="0"/>
        <v>7</v>
      </c>
      <c r="I2" s="11">
        <f t="shared" si="0"/>
        <v>8</v>
      </c>
      <c r="J2" s="11">
        <f t="shared" si="0"/>
        <v>9</v>
      </c>
      <c r="K2" s="11">
        <f t="shared" si="0"/>
        <v>10</v>
      </c>
    </row>
    <row r="3" spans="1:11" x14ac:dyDescent="0.25">
      <c r="A3" s="13">
        <v>2</v>
      </c>
      <c r="B3" s="11">
        <f t="shared" ref="B3:B11" si="1">$A3*B$1</f>
        <v>2</v>
      </c>
      <c r="C3" s="11">
        <f t="shared" si="0"/>
        <v>4</v>
      </c>
      <c r="D3" s="11">
        <f t="shared" si="0"/>
        <v>6</v>
      </c>
      <c r="E3" s="11">
        <f t="shared" si="0"/>
        <v>8</v>
      </c>
      <c r="F3" s="11">
        <f t="shared" si="0"/>
        <v>10</v>
      </c>
      <c r="G3" s="11">
        <f t="shared" si="0"/>
        <v>12</v>
      </c>
      <c r="H3" s="11">
        <f t="shared" si="0"/>
        <v>14</v>
      </c>
      <c r="I3" s="11">
        <f t="shared" si="0"/>
        <v>16</v>
      </c>
      <c r="J3" s="11">
        <f t="shared" si="0"/>
        <v>18</v>
      </c>
      <c r="K3" s="11">
        <f t="shared" si="0"/>
        <v>20</v>
      </c>
    </row>
    <row r="4" spans="1:11" x14ac:dyDescent="0.25">
      <c r="A4" s="13">
        <v>3</v>
      </c>
      <c r="B4" s="11">
        <f t="shared" si="1"/>
        <v>3</v>
      </c>
      <c r="C4" s="11">
        <f t="shared" si="0"/>
        <v>6</v>
      </c>
      <c r="D4" s="11">
        <f t="shared" si="0"/>
        <v>9</v>
      </c>
      <c r="E4" s="11">
        <f t="shared" si="0"/>
        <v>12</v>
      </c>
      <c r="F4" s="11">
        <f t="shared" si="0"/>
        <v>15</v>
      </c>
      <c r="G4" s="11">
        <f t="shared" si="0"/>
        <v>18</v>
      </c>
      <c r="H4" s="11">
        <f t="shared" si="0"/>
        <v>21</v>
      </c>
      <c r="I4" s="11">
        <f t="shared" si="0"/>
        <v>24</v>
      </c>
      <c r="J4" s="11">
        <f t="shared" si="0"/>
        <v>27</v>
      </c>
      <c r="K4" s="11">
        <f t="shared" si="0"/>
        <v>30</v>
      </c>
    </row>
    <row r="5" spans="1:11" x14ac:dyDescent="0.25">
      <c r="A5" s="13">
        <v>4</v>
      </c>
      <c r="B5" s="11">
        <f t="shared" si="1"/>
        <v>4</v>
      </c>
      <c r="C5" s="11">
        <f t="shared" si="0"/>
        <v>8</v>
      </c>
      <c r="D5" s="11">
        <f t="shared" si="0"/>
        <v>12</v>
      </c>
      <c r="E5" s="11">
        <f t="shared" si="0"/>
        <v>16</v>
      </c>
      <c r="F5" s="11">
        <f t="shared" si="0"/>
        <v>20</v>
      </c>
      <c r="G5" s="11">
        <f t="shared" si="0"/>
        <v>24</v>
      </c>
      <c r="H5" s="11">
        <f t="shared" si="0"/>
        <v>28</v>
      </c>
      <c r="I5" s="11">
        <f t="shared" si="0"/>
        <v>32</v>
      </c>
      <c r="J5" s="11">
        <f t="shared" si="0"/>
        <v>36</v>
      </c>
      <c r="K5" s="11">
        <f t="shared" si="0"/>
        <v>40</v>
      </c>
    </row>
    <row r="6" spans="1:11" x14ac:dyDescent="0.25">
      <c r="A6" s="13">
        <v>5</v>
      </c>
      <c r="B6" s="11">
        <f t="shared" si="1"/>
        <v>5</v>
      </c>
      <c r="C6" s="11">
        <f t="shared" si="0"/>
        <v>10</v>
      </c>
      <c r="D6" s="11">
        <f t="shared" si="0"/>
        <v>15</v>
      </c>
      <c r="E6" s="11">
        <f t="shared" si="0"/>
        <v>20</v>
      </c>
      <c r="F6" s="11">
        <f t="shared" si="0"/>
        <v>25</v>
      </c>
      <c r="G6" s="11">
        <f t="shared" si="0"/>
        <v>30</v>
      </c>
      <c r="H6" s="11">
        <f t="shared" si="0"/>
        <v>35</v>
      </c>
      <c r="I6" s="11">
        <f t="shared" si="0"/>
        <v>40</v>
      </c>
      <c r="J6" s="11">
        <f t="shared" si="0"/>
        <v>45</v>
      </c>
      <c r="K6" s="11">
        <f t="shared" si="0"/>
        <v>50</v>
      </c>
    </row>
    <row r="7" spans="1:11" x14ac:dyDescent="0.25">
      <c r="A7" s="13">
        <v>6</v>
      </c>
      <c r="B7" s="11">
        <f t="shared" si="1"/>
        <v>6</v>
      </c>
      <c r="C7" s="11">
        <f t="shared" si="0"/>
        <v>12</v>
      </c>
      <c r="D7" s="11">
        <f t="shared" si="0"/>
        <v>18</v>
      </c>
      <c r="E7" s="11">
        <f t="shared" si="0"/>
        <v>24</v>
      </c>
      <c r="F7" s="11">
        <f t="shared" si="0"/>
        <v>30</v>
      </c>
      <c r="G7" s="11">
        <f t="shared" si="0"/>
        <v>36</v>
      </c>
      <c r="H7" s="11">
        <f t="shared" si="0"/>
        <v>42</v>
      </c>
      <c r="I7" s="11">
        <f t="shared" si="0"/>
        <v>48</v>
      </c>
      <c r="J7" s="11">
        <f t="shared" si="0"/>
        <v>54</v>
      </c>
      <c r="K7" s="11">
        <f t="shared" si="0"/>
        <v>60</v>
      </c>
    </row>
    <row r="8" spans="1:11" x14ac:dyDescent="0.25">
      <c r="A8" s="13">
        <v>7</v>
      </c>
      <c r="B8" s="11">
        <f t="shared" si="1"/>
        <v>7</v>
      </c>
      <c r="C8" s="11">
        <f t="shared" si="0"/>
        <v>14</v>
      </c>
      <c r="D8" s="11">
        <f t="shared" si="0"/>
        <v>21</v>
      </c>
      <c r="E8" s="11">
        <f t="shared" si="0"/>
        <v>28</v>
      </c>
      <c r="F8" s="11">
        <f t="shared" si="0"/>
        <v>35</v>
      </c>
      <c r="G8" s="11">
        <f t="shared" si="0"/>
        <v>42</v>
      </c>
      <c r="H8" s="11">
        <f t="shared" si="0"/>
        <v>49</v>
      </c>
      <c r="I8" s="11">
        <f t="shared" si="0"/>
        <v>56</v>
      </c>
      <c r="J8" s="11">
        <f t="shared" si="0"/>
        <v>63</v>
      </c>
      <c r="K8" s="11">
        <f t="shared" si="0"/>
        <v>70</v>
      </c>
    </row>
    <row r="9" spans="1:11" x14ac:dyDescent="0.25">
      <c r="A9" s="13">
        <v>8</v>
      </c>
      <c r="B9" s="11">
        <f t="shared" si="1"/>
        <v>8</v>
      </c>
      <c r="C9" s="11">
        <f t="shared" si="0"/>
        <v>16</v>
      </c>
      <c r="D9" s="11">
        <f t="shared" si="0"/>
        <v>24</v>
      </c>
      <c r="E9" s="11">
        <f t="shared" si="0"/>
        <v>32</v>
      </c>
      <c r="F9" s="11">
        <f t="shared" si="0"/>
        <v>40</v>
      </c>
      <c r="G9" s="11">
        <f t="shared" si="0"/>
        <v>48</v>
      </c>
      <c r="H9" s="11">
        <f t="shared" si="0"/>
        <v>56</v>
      </c>
      <c r="I9" s="11">
        <f t="shared" si="0"/>
        <v>64</v>
      </c>
      <c r="J9" s="11">
        <f t="shared" si="0"/>
        <v>72</v>
      </c>
      <c r="K9" s="11">
        <f t="shared" si="0"/>
        <v>80</v>
      </c>
    </row>
    <row r="10" spans="1:11" x14ac:dyDescent="0.25">
      <c r="A10" s="13">
        <v>9</v>
      </c>
      <c r="B10" s="11">
        <f t="shared" si="1"/>
        <v>9</v>
      </c>
      <c r="C10" s="11">
        <f t="shared" si="0"/>
        <v>18</v>
      </c>
      <c r="D10" s="11">
        <f t="shared" si="0"/>
        <v>27</v>
      </c>
      <c r="E10" s="11">
        <f t="shared" si="0"/>
        <v>36</v>
      </c>
      <c r="F10" s="11">
        <f t="shared" si="0"/>
        <v>45</v>
      </c>
      <c r="G10" s="11">
        <f t="shared" si="0"/>
        <v>54</v>
      </c>
      <c r="H10" s="11">
        <f t="shared" si="0"/>
        <v>63</v>
      </c>
      <c r="I10" s="11">
        <f t="shared" si="0"/>
        <v>72</v>
      </c>
      <c r="J10" s="11">
        <f t="shared" si="0"/>
        <v>81</v>
      </c>
      <c r="K10" s="11">
        <f t="shared" si="0"/>
        <v>90</v>
      </c>
    </row>
    <row r="11" spans="1:11" x14ac:dyDescent="0.25">
      <c r="A11" s="13">
        <v>10</v>
      </c>
      <c r="B11" s="11">
        <f t="shared" si="1"/>
        <v>10</v>
      </c>
      <c r="C11" s="11">
        <f t="shared" si="0"/>
        <v>20</v>
      </c>
      <c r="D11" s="11">
        <f t="shared" si="0"/>
        <v>30</v>
      </c>
      <c r="E11" s="11">
        <f t="shared" si="0"/>
        <v>40</v>
      </c>
      <c r="F11" s="11">
        <f t="shared" si="0"/>
        <v>50</v>
      </c>
      <c r="G11" s="11">
        <f t="shared" si="0"/>
        <v>60</v>
      </c>
      <c r="H11" s="11">
        <f t="shared" si="0"/>
        <v>70</v>
      </c>
      <c r="I11" s="11">
        <f t="shared" si="0"/>
        <v>80</v>
      </c>
      <c r="J11" s="11">
        <f t="shared" si="0"/>
        <v>90</v>
      </c>
      <c r="K11" s="11">
        <f t="shared" si="0"/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10" sqref="I10"/>
    </sheetView>
  </sheetViews>
  <sheetFormatPr defaultRowHeight="15" x14ac:dyDescent="0.25"/>
  <cols>
    <col min="1" max="1" width="17" customWidth="1"/>
    <col min="2" max="2" width="11.28515625" bestFit="1" customWidth="1"/>
    <col min="5" max="5" width="11" bestFit="1" customWidth="1"/>
    <col min="6" max="6" width="15" bestFit="1" customWidth="1"/>
    <col min="7" max="7" width="16.42578125" customWidth="1"/>
    <col min="8" max="8" width="14.140625" bestFit="1" customWidth="1"/>
    <col min="9" max="9" width="16.5703125" bestFit="1" customWidth="1"/>
  </cols>
  <sheetData>
    <row r="1" spans="1:9" x14ac:dyDescent="0.25">
      <c r="A1" t="s">
        <v>15</v>
      </c>
      <c r="B1">
        <v>-45000</v>
      </c>
      <c r="E1" t="s">
        <v>9</v>
      </c>
      <c r="F1" t="s">
        <v>22</v>
      </c>
      <c r="G1" t="s">
        <v>23</v>
      </c>
      <c r="H1" t="s">
        <v>21</v>
      </c>
      <c r="I1" t="s">
        <v>24</v>
      </c>
    </row>
    <row r="2" spans="1:9" x14ac:dyDescent="0.25">
      <c r="A2" s="17" t="s">
        <v>5</v>
      </c>
      <c r="B2" s="17">
        <v>-120000</v>
      </c>
      <c r="E2" s="1">
        <v>0.1</v>
      </c>
      <c r="F2" s="1">
        <v>0.05</v>
      </c>
      <c r="G2" s="20">
        <v>80000</v>
      </c>
      <c r="H2" s="22">
        <f>PV(F2,B6,0,G2,0)</f>
        <v>-54147.148962294974</v>
      </c>
      <c r="I2" s="21">
        <f>(G2-H2)/-48</f>
        <v>-2794.7322700478121</v>
      </c>
    </row>
    <row r="3" spans="1:9" x14ac:dyDescent="0.25">
      <c r="A3" t="s">
        <v>16</v>
      </c>
      <c r="B3" s="8">
        <v>0.1125</v>
      </c>
      <c r="E3" s="8">
        <v>0.105</v>
      </c>
      <c r="F3" s="8">
        <v>5.2499999999999998E-2</v>
      </c>
      <c r="G3" s="20">
        <v>90000</v>
      </c>
      <c r="H3" s="22">
        <f>PV(F3,B6,0,G3,0)</f>
        <v>-59767.580254489818</v>
      </c>
      <c r="I3" s="21">
        <f>(G3-H3)/-48</f>
        <v>-3120.1579219685377</v>
      </c>
    </row>
    <row r="4" spans="1:9" x14ac:dyDescent="0.25">
      <c r="A4" s="18" t="s">
        <v>17</v>
      </c>
      <c r="B4" s="18">
        <v>4</v>
      </c>
      <c r="E4" s="1">
        <v>0.12</v>
      </c>
      <c r="F4" s="1">
        <v>0.06</v>
      </c>
      <c r="G4" s="20">
        <v>100000</v>
      </c>
      <c r="H4" s="22">
        <f>PV(F4,B6,0,G4,0)</f>
        <v>-62741.237134182651</v>
      </c>
      <c r="I4" s="21">
        <f>(G4-H4)/-48</f>
        <v>-3390.4424402954719</v>
      </c>
    </row>
    <row r="5" spans="1:9" x14ac:dyDescent="0.25">
      <c r="A5" t="s">
        <v>18</v>
      </c>
      <c r="B5">
        <v>0.5</v>
      </c>
      <c r="E5" s="8">
        <v>0.1275</v>
      </c>
      <c r="F5" s="10">
        <v>6.3750000000000001E-2</v>
      </c>
      <c r="G5" s="20">
        <v>110000</v>
      </c>
      <c r="H5" s="22">
        <f>PV(F5,B6,0,G5,0)</f>
        <v>-67092.828371006064</v>
      </c>
      <c r="I5" s="21">
        <f>(G5-H5)/-48</f>
        <v>-3689.4339243959598</v>
      </c>
    </row>
    <row r="6" spans="1:9" x14ac:dyDescent="0.25">
      <c r="A6" s="17" t="s">
        <v>19</v>
      </c>
      <c r="B6" s="17">
        <v>8</v>
      </c>
    </row>
    <row r="7" spans="1:9" x14ac:dyDescent="0.25">
      <c r="A7" s="17" t="s">
        <v>20</v>
      </c>
      <c r="B7" s="19">
        <v>5.6250000000000001E-2</v>
      </c>
      <c r="F7" s="8"/>
      <c r="G7" s="2"/>
      <c r="H7" s="2"/>
    </row>
    <row r="8" spans="1:9" x14ac:dyDescent="0.25">
      <c r="B8" s="2"/>
      <c r="G8" s="2"/>
    </row>
    <row r="9" spans="1:9" x14ac:dyDescent="0.25">
      <c r="A9" t="s">
        <v>21</v>
      </c>
      <c r="B9" s="2">
        <f>PV(B7,B6,0,B2,0)</f>
        <v>77454.645466794915</v>
      </c>
      <c r="G9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6" sqref="G6"/>
    </sheetView>
  </sheetViews>
  <sheetFormatPr defaultRowHeight="15" x14ac:dyDescent="0.25"/>
  <cols>
    <col min="2" max="2" width="14" customWidth="1"/>
    <col min="3" max="3" width="18.28515625" customWidth="1"/>
    <col min="4" max="4" width="12" customWidth="1"/>
    <col min="5" max="5" width="15" customWidth="1"/>
    <col min="6" max="6" width="22.140625" customWidth="1"/>
  </cols>
  <sheetData>
    <row r="1" spans="1:7" x14ac:dyDescent="0.25">
      <c r="A1" s="23" t="s">
        <v>25</v>
      </c>
      <c r="B1" s="23" t="s">
        <v>26</v>
      </c>
      <c r="C1" s="23" t="s">
        <v>27</v>
      </c>
      <c r="D1" s="23" t="s">
        <v>28</v>
      </c>
      <c r="E1" s="23" t="s">
        <v>29</v>
      </c>
      <c r="F1" s="23" t="s">
        <v>21</v>
      </c>
      <c r="G1" s="23" t="s">
        <v>43</v>
      </c>
    </row>
    <row r="2" spans="1:7" x14ac:dyDescent="0.25">
      <c r="A2" s="23">
        <v>1</v>
      </c>
      <c r="B2" s="23" t="s">
        <v>30</v>
      </c>
      <c r="C2" s="23">
        <v>150000</v>
      </c>
      <c r="D2" s="23" t="s">
        <v>35</v>
      </c>
      <c r="E2" s="23" t="s">
        <v>40</v>
      </c>
      <c r="F2" s="2"/>
      <c r="G2" s="2"/>
    </row>
    <row r="3" spans="1:7" x14ac:dyDescent="0.25">
      <c r="A3" s="23">
        <v>2</v>
      </c>
      <c r="B3" s="23" t="s">
        <v>31</v>
      </c>
      <c r="C3" s="23">
        <v>75000</v>
      </c>
      <c r="D3" s="23" t="s">
        <v>36</v>
      </c>
      <c r="E3" s="23" t="s">
        <v>41</v>
      </c>
    </row>
    <row r="4" spans="1:7" x14ac:dyDescent="0.25">
      <c r="A4" s="23">
        <v>3</v>
      </c>
      <c r="B4" s="23" t="s">
        <v>32</v>
      </c>
      <c r="C4" s="23">
        <v>50000</v>
      </c>
      <c r="D4" s="23" t="s">
        <v>37</v>
      </c>
      <c r="E4" s="23" t="s">
        <v>42</v>
      </c>
    </row>
    <row r="5" spans="1:7" x14ac:dyDescent="0.25">
      <c r="A5" s="23">
        <v>4</v>
      </c>
      <c r="B5" s="23" t="s">
        <v>33</v>
      </c>
      <c r="C5" s="23">
        <v>120000</v>
      </c>
      <c r="D5" s="23" t="s">
        <v>38</v>
      </c>
      <c r="E5" s="23" t="s">
        <v>40</v>
      </c>
    </row>
    <row r="6" spans="1:7" x14ac:dyDescent="0.25">
      <c r="A6" s="23">
        <v>5</v>
      </c>
      <c r="B6" s="23" t="s">
        <v>34</v>
      </c>
      <c r="C6" s="23">
        <v>355000</v>
      </c>
      <c r="D6" s="23" t="s">
        <v>39</v>
      </c>
      <c r="E6" s="23" t="s">
        <v>42</v>
      </c>
    </row>
    <row r="8" spans="1:7" x14ac:dyDescent="0.25">
      <c r="D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37B8E-960B-4FA9-A67B-09664A66F3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10.1</vt:lpstr>
      <vt:lpstr>10.2</vt:lpstr>
      <vt:lpstr>10.3.1</vt:lpstr>
      <vt:lpstr>10.3.2</vt:lpstr>
      <vt:lpstr>10.3.3</vt:lpstr>
      <vt:lpstr>10.3.4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2018-09-30T16:48:21Z</dcterms:created>
  <dcterms:modified xsi:type="dcterms:W3CDTF">2018-10-10T22:49:04Z</dcterms:modified>
</cp:coreProperties>
</file>