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 codeName="ThisWorkbook"/>
  <bookViews>
    <workbookView xWindow="0" yWindow="0" windowWidth="22260" windowHeight="12645" activeTab="5"/>
  </bookViews>
  <sheets>
    <sheet name="贷款投向" sheetId="1" r:id="rId1"/>
    <sheet name="Sheet1" sheetId="3" r:id="rId2"/>
    <sheet name="分行业" sheetId="2" r:id="rId3"/>
    <sheet name="Sheet4" sheetId="6" r:id="rId4"/>
    <sheet name="Sheet2" sheetId="4" r:id="rId5"/>
    <sheet name="Sheet5" sheetId="7" r:id="rId6"/>
    <sheet name="Sheet3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B7" i="4"/>
  <c r="B8" i="4"/>
  <c r="B6" i="4"/>
  <c r="AO113" i="3" l="1"/>
  <c r="P50" i="4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W63" i="3"/>
  <c r="X63" i="3"/>
  <c r="Y63" i="3"/>
  <c r="Z63" i="3"/>
  <c r="AA63" i="3"/>
  <c r="AB63" i="3"/>
  <c r="AC63" i="3"/>
  <c r="AD63" i="3"/>
  <c r="AE63" i="3"/>
  <c r="AF63" i="3"/>
  <c r="G28" i="4" s="1"/>
  <c r="AG63" i="3"/>
  <c r="AH63" i="3"/>
  <c r="AI63" i="3"/>
  <c r="AJ63" i="3"/>
  <c r="AK63" i="3"/>
  <c r="AL63" i="3"/>
  <c r="AM63" i="3"/>
  <c r="AN63" i="3"/>
  <c r="AO63" i="3"/>
  <c r="P28" i="4" s="1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W68" i="3"/>
  <c r="X68" i="3"/>
  <c r="Y68" i="3"/>
  <c r="Z68" i="3"/>
  <c r="AA68" i="3"/>
  <c r="AB68" i="3"/>
  <c r="AC68" i="3"/>
  <c r="D25" i="4" s="1"/>
  <c r="AD68" i="3"/>
  <c r="AE68" i="3"/>
  <c r="AF68" i="3"/>
  <c r="AG68" i="3"/>
  <c r="H25" i="4" s="1"/>
  <c r="AH68" i="3"/>
  <c r="AI68" i="3"/>
  <c r="AJ68" i="3"/>
  <c r="AK68" i="3"/>
  <c r="L25" i="4" s="1"/>
  <c r="AL68" i="3"/>
  <c r="AM68" i="3"/>
  <c r="AN68" i="3"/>
  <c r="AO68" i="3"/>
  <c r="P25" i="4" s="1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W77" i="3"/>
  <c r="X77" i="3"/>
  <c r="Y77" i="3"/>
  <c r="Z77" i="3"/>
  <c r="AA77" i="3"/>
  <c r="AB77" i="3"/>
  <c r="AC77" i="3"/>
  <c r="AD77" i="3"/>
  <c r="E26" i="4" s="1"/>
  <c r="AE77" i="3"/>
  <c r="AF77" i="3"/>
  <c r="AG77" i="3"/>
  <c r="AH77" i="3"/>
  <c r="I26" i="4" s="1"/>
  <c r="AI77" i="3"/>
  <c r="AJ77" i="3"/>
  <c r="AK77" i="3"/>
  <c r="AL77" i="3"/>
  <c r="M26" i="4" s="1"/>
  <c r="AM77" i="3"/>
  <c r="AN77" i="3"/>
  <c r="AO77" i="3"/>
  <c r="P26" i="4" s="1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W79" i="3"/>
  <c r="X79" i="3"/>
  <c r="Y79" i="3"/>
  <c r="Z79" i="3"/>
  <c r="AA79" i="3"/>
  <c r="AB79" i="3"/>
  <c r="C27" i="4" s="1"/>
  <c r="AC79" i="3"/>
  <c r="AD79" i="3"/>
  <c r="AE79" i="3"/>
  <c r="AF79" i="3"/>
  <c r="AG79" i="3"/>
  <c r="AH79" i="3"/>
  <c r="AI79" i="3"/>
  <c r="AJ79" i="3"/>
  <c r="K27" i="4" s="1"/>
  <c r="AK79" i="3"/>
  <c r="AL79" i="3"/>
  <c r="AM79" i="3"/>
  <c r="AN79" i="3"/>
  <c r="O27" i="4" s="1"/>
  <c r="AO79" i="3"/>
  <c r="P27" i="4" s="1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L26" i="4" s="1"/>
  <c r="V78" i="3"/>
  <c r="V79" i="3"/>
  <c r="V80" i="3"/>
  <c r="V61" i="3"/>
  <c r="U84" i="3"/>
  <c r="U83" i="3"/>
  <c r="U82" i="3"/>
  <c r="Q81" i="3"/>
  <c r="F26" i="4"/>
  <c r="N26" i="4"/>
  <c r="F27" i="4"/>
  <c r="J27" i="4"/>
  <c r="E25" i="4"/>
  <c r="I25" i="4"/>
  <c r="M25" i="4"/>
  <c r="D26" i="4"/>
  <c r="H26" i="4"/>
  <c r="N27" i="4"/>
  <c r="C25" i="4"/>
  <c r="B25" i="4"/>
  <c r="F25" i="4"/>
  <c r="G25" i="4"/>
  <c r="J25" i="4"/>
  <c r="K25" i="4"/>
  <c r="N25" i="4"/>
  <c r="O25" i="4"/>
  <c r="C26" i="4"/>
  <c r="G26" i="4"/>
  <c r="J26" i="4"/>
  <c r="K26" i="4"/>
  <c r="O26" i="4"/>
  <c r="D27" i="4"/>
  <c r="E27" i="4"/>
  <c r="H27" i="4"/>
  <c r="I27" i="4"/>
  <c r="M27" i="4"/>
  <c r="D28" i="4"/>
  <c r="E28" i="4"/>
  <c r="F28" i="4"/>
  <c r="H28" i="4"/>
  <c r="I28" i="4"/>
  <c r="J28" i="4"/>
  <c r="M28" i="4"/>
  <c r="N28" i="4"/>
  <c r="B26" i="4"/>
  <c r="B27" i="4"/>
  <c r="B28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3" i="4"/>
  <c r="H31" i="1"/>
  <c r="H30" i="1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W90" i="3"/>
  <c r="X90" i="3"/>
  <c r="Y90" i="3"/>
  <c r="Z90" i="3"/>
  <c r="AA90" i="3"/>
  <c r="B51" i="4" s="1"/>
  <c r="AB90" i="3"/>
  <c r="C51" i="4" s="1"/>
  <c r="AC90" i="3"/>
  <c r="AD90" i="3"/>
  <c r="E51" i="4" s="1"/>
  <c r="AE90" i="3"/>
  <c r="F51" i="4" s="1"/>
  <c r="AF90" i="3"/>
  <c r="G51" i="4" s="1"/>
  <c r="AG90" i="3"/>
  <c r="AH90" i="3"/>
  <c r="I51" i="4" s="1"/>
  <c r="AI90" i="3"/>
  <c r="J51" i="4" s="1"/>
  <c r="AJ90" i="3"/>
  <c r="K51" i="4" s="1"/>
  <c r="AK90" i="3"/>
  <c r="AL90" i="3"/>
  <c r="M51" i="4" s="1"/>
  <c r="AM90" i="3"/>
  <c r="N51" i="4" s="1"/>
  <c r="AN90" i="3"/>
  <c r="O51" i="4" s="1"/>
  <c r="AO90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W103" i="3"/>
  <c r="X103" i="3"/>
  <c r="Y103" i="3"/>
  <c r="Z103" i="3"/>
  <c r="AA103" i="3"/>
  <c r="B52" i="4" s="1"/>
  <c r="AB103" i="3"/>
  <c r="C52" i="4" s="1"/>
  <c r="AC103" i="3"/>
  <c r="D52" i="4" s="1"/>
  <c r="AD103" i="3"/>
  <c r="E52" i="4" s="1"/>
  <c r="AE103" i="3"/>
  <c r="F52" i="4" s="1"/>
  <c r="AF103" i="3"/>
  <c r="G52" i="4" s="1"/>
  <c r="AG103" i="3"/>
  <c r="H52" i="4" s="1"/>
  <c r="AH103" i="3"/>
  <c r="I52" i="4" s="1"/>
  <c r="AI103" i="3"/>
  <c r="J52" i="4" s="1"/>
  <c r="AJ103" i="3"/>
  <c r="K52" i="4" s="1"/>
  <c r="AK103" i="3"/>
  <c r="L52" i="4" s="1"/>
  <c r="AL103" i="3"/>
  <c r="M52" i="4" s="1"/>
  <c r="AM103" i="3"/>
  <c r="N52" i="4" s="1"/>
  <c r="AN103" i="3"/>
  <c r="O52" i="4" s="1"/>
  <c r="AO103" i="3"/>
  <c r="P52" i="4" s="1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W113" i="3"/>
  <c r="X113" i="3"/>
  <c r="Y113" i="3"/>
  <c r="Z113" i="3"/>
  <c r="AA113" i="3"/>
  <c r="B50" i="4" s="1"/>
  <c r="AB113" i="3"/>
  <c r="C50" i="4" s="1"/>
  <c r="AC113" i="3"/>
  <c r="D50" i="4" s="1"/>
  <c r="AD113" i="3"/>
  <c r="E50" i="4" s="1"/>
  <c r="AE113" i="3"/>
  <c r="F50" i="4" s="1"/>
  <c r="AF113" i="3"/>
  <c r="G50" i="4" s="1"/>
  <c r="AG113" i="3"/>
  <c r="H50" i="4" s="1"/>
  <c r="AH113" i="3"/>
  <c r="I50" i="4" s="1"/>
  <c r="AI113" i="3"/>
  <c r="J50" i="4" s="1"/>
  <c r="AJ113" i="3"/>
  <c r="K50" i="4" s="1"/>
  <c r="AK113" i="3"/>
  <c r="L50" i="4" s="1"/>
  <c r="AL113" i="3"/>
  <c r="M50" i="4" s="1"/>
  <c r="AM113" i="3"/>
  <c r="N50" i="4" s="1"/>
  <c r="AN113" i="3"/>
  <c r="O50" i="4" s="1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W115" i="3"/>
  <c r="X115" i="3"/>
  <c r="Y115" i="3"/>
  <c r="Z115" i="3"/>
  <c r="AA115" i="3"/>
  <c r="B53" i="4" s="1"/>
  <c r="AB115" i="3"/>
  <c r="C53" i="4" s="1"/>
  <c r="AC115" i="3"/>
  <c r="D53" i="4" s="1"/>
  <c r="AD115" i="3"/>
  <c r="E53" i="4" s="1"/>
  <c r="AE115" i="3"/>
  <c r="F53" i="4" s="1"/>
  <c r="AF115" i="3"/>
  <c r="G53" i="4" s="1"/>
  <c r="AG115" i="3"/>
  <c r="H53" i="4" s="1"/>
  <c r="AH115" i="3"/>
  <c r="I53" i="4" s="1"/>
  <c r="AI115" i="3"/>
  <c r="J53" i="4" s="1"/>
  <c r="AJ115" i="3"/>
  <c r="K53" i="4" s="1"/>
  <c r="AK115" i="3"/>
  <c r="L53" i="4" s="1"/>
  <c r="AL115" i="3"/>
  <c r="M53" i="4" s="1"/>
  <c r="AM115" i="3"/>
  <c r="N53" i="4" s="1"/>
  <c r="AN115" i="3"/>
  <c r="O53" i="4" s="1"/>
  <c r="AO115" i="3"/>
  <c r="P53" i="4" s="1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87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E23" i="1"/>
  <c r="E22" i="1"/>
  <c r="B31" i="1"/>
  <c r="U81" i="3"/>
  <c r="T81" i="3"/>
  <c r="S81" i="3"/>
  <c r="R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B32" i="1"/>
  <c r="AF81" i="3" l="1"/>
  <c r="AO116" i="3"/>
  <c r="AK116" i="3"/>
  <c r="AG116" i="3"/>
  <c r="AC116" i="3"/>
  <c r="Y116" i="3"/>
  <c r="AN116" i="3"/>
  <c r="AJ116" i="3"/>
  <c r="AF116" i="3"/>
  <c r="AB116" i="3"/>
  <c r="X116" i="3"/>
  <c r="AM116" i="3"/>
  <c r="AI116" i="3"/>
  <c r="AE116" i="3"/>
  <c r="AA116" i="3"/>
  <c r="W116" i="3"/>
  <c r="G27" i="4"/>
  <c r="AL81" i="3"/>
  <c r="AD81" i="3"/>
  <c r="AO81" i="3"/>
  <c r="V116" i="3"/>
  <c r="AL116" i="3"/>
  <c r="AH116" i="3"/>
  <c r="AD116" i="3"/>
  <c r="Z116" i="3"/>
  <c r="X81" i="3"/>
  <c r="L51" i="4"/>
  <c r="H51" i="4"/>
  <c r="D51" i="4"/>
  <c r="P51" i="4"/>
  <c r="AP86" i="3"/>
  <c r="AM81" i="3"/>
  <c r="AA81" i="3"/>
  <c r="W81" i="3"/>
  <c r="AG81" i="3"/>
  <c r="AC81" i="3"/>
  <c r="Y81" i="3"/>
  <c r="AN81" i="3"/>
  <c r="AJ81" i="3"/>
  <c r="AB81" i="3"/>
  <c r="AH81" i="3"/>
  <c r="Z81" i="3"/>
  <c r="K28" i="4"/>
  <c r="C28" i="4"/>
  <c r="O28" i="4"/>
  <c r="L28" i="4"/>
  <c r="L27" i="4"/>
  <c r="AK81" i="3"/>
  <c r="AI81" i="3"/>
  <c r="AE81" i="3"/>
  <c r="V81" i="3"/>
</calcChain>
</file>

<file path=xl/sharedStrings.xml><?xml version="1.0" encoding="utf-8"?>
<sst xmlns="http://schemas.openxmlformats.org/spreadsheetml/2006/main" count="389" uniqueCount="77">
  <si>
    <t>采矿业</t>
  </si>
  <si>
    <t>电力、热力、燃气及水生产和供应业</t>
  </si>
  <si>
    <t>房地产业</t>
  </si>
  <si>
    <t>公共管理、社会保障和社会组织</t>
  </si>
  <si>
    <t>建筑业</t>
  </si>
  <si>
    <t>交通运输、仓储和邮政业</t>
  </si>
  <si>
    <t>教育</t>
  </si>
  <si>
    <t>金融业</t>
  </si>
  <si>
    <t>居民服务、修理和其他服务业</t>
  </si>
  <si>
    <t>科教文卫</t>
  </si>
  <si>
    <t>能源业</t>
  </si>
  <si>
    <t>农、林、牧、渔业</t>
  </si>
  <si>
    <t>批发和零售业</t>
  </si>
  <si>
    <t>票据贴现</t>
  </si>
  <si>
    <t>商业</t>
  </si>
  <si>
    <t>水利、环境和公共设施管理业</t>
  </si>
  <si>
    <t>贴现</t>
  </si>
  <si>
    <t>信息传输、软件和信息技术服务业</t>
  </si>
  <si>
    <t>制造业</t>
  </si>
  <si>
    <t>住宿和餐饮业</t>
  </si>
  <si>
    <t>租赁和商业服务</t>
  </si>
  <si>
    <t>s</t>
    <phoneticPr fontId="2" type="noConversion"/>
  </si>
  <si>
    <t>股份行</t>
  </si>
  <si>
    <t>海外和子公司</t>
  </si>
  <si>
    <t>国有行</t>
    <phoneticPr fontId="2" type="noConversion"/>
  </si>
  <si>
    <t>个人</t>
  </si>
  <si>
    <t>文化、体育和娱乐业</t>
  </si>
  <si>
    <t>国有大行</t>
  </si>
  <si>
    <t>上市银行合计</t>
  </si>
  <si>
    <t>工商银行</t>
  </si>
  <si>
    <t>建设银行</t>
  </si>
  <si>
    <t>农业银行</t>
  </si>
  <si>
    <t>招商银行</t>
  </si>
  <si>
    <t>中信银行</t>
  </si>
  <si>
    <t>浦发银行</t>
  </si>
  <si>
    <t>民生银行</t>
  </si>
  <si>
    <t>兴业银行</t>
  </si>
  <si>
    <t>光大银行</t>
  </si>
  <si>
    <t>平安银行</t>
  </si>
  <si>
    <t>南京银行</t>
  </si>
  <si>
    <t>-</t>
  </si>
  <si>
    <t/>
  </si>
  <si>
    <t>总计</t>
  </si>
  <si>
    <t>贷款和垫款总额</t>
  </si>
  <si>
    <t>个人贷款</t>
  </si>
  <si>
    <t>公司贷款</t>
  </si>
  <si>
    <t>其他</t>
  </si>
  <si>
    <t>企业贷款</t>
  </si>
  <si>
    <t>主要行业贷款投向小计</t>
  </si>
  <si>
    <t>(空白)</t>
  </si>
  <si>
    <t>上市银行整体比例</t>
    <phoneticPr fontId="2" type="noConversion"/>
  </si>
  <si>
    <t>上市银行不良率</t>
  </si>
  <si>
    <t>行标签</t>
  </si>
  <si>
    <t>股份行</t>
    <phoneticPr fontId="2" type="noConversion"/>
  </si>
  <si>
    <t xml:space="preserve">     纺织及服装</t>
  </si>
  <si>
    <t xml:space="preserve">     非金属矿物</t>
  </si>
  <si>
    <t xml:space="preserve">     钢铁</t>
  </si>
  <si>
    <t xml:space="preserve">     化工</t>
  </si>
  <si>
    <t xml:space="preserve">     机械</t>
  </si>
  <si>
    <t xml:space="preserve">     计算机、通信和其他电子设备</t>
  </si>
  <si>
    <t xml:space="preserve">     交通运输设备</t>
  </si>
  <si>
    <t xml:space="preserve">     金属加工</t>
  </si>
  <si>
    <t xml:space="preserve">     其他</t>
  </si>
  <si>
    <t xml:space="preserve">     石油加工、炼焦及核燃料</t>
  </si>
  <si>
    <t>求和项:值</t>
  </si>
  <si>
    <t>列标签</t>
  </si>
  <si>
    <t>科学研究和技术服务业</t>
  </si>
  <si>
    <t>卫生和社会工作</t>
  </si>
  <si>
    <t>contrl</t>
    <phoneticPr fontId="3" type="noConversion"/>
  </si>
  <si>
    <t>上市银行</t>
    <phoneticPr fontId="2" type="noConversion"/>
  </si>
  <si>
    <t>contrl</t>
  </si>
  <si>
    <t>其他</t>
    <phoneticPr fontId="2" type="noConversion"/>
  </si>
  <si>
    <t>s</t>
    <phoneticPr fontId="2" type="noConversion"/>
  </si>
  <si>
    <t>其他</t>
    <phoneticPr fontId="2" type="noConversion"/>
  </si>
  <si>
    <t>股份行贷款总额</t>
    <phoneticPr fontId="2" type="noConversion"/>
  </si>
  <si>
    <t>Control</t>
    <phoneticPr fontId="3" type="noConversion"/>
  </si>
  <si>
    <t>国有行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</si>
</sst>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0" fontId="0" fillId="0" borderId="0" xfId="1" applyNumberFormat="1" applyFont="1">
      <alignment vertical="center"/>
    </xf>
    <xf numFmtId="10" fontId="0" fillId="0" borderId="0" xfId="0" applyNumberFormat="1"/>
    <xf numFmtId="14" fontId="0" fillId="0" borderId="0" xfId="0" applyNumberFormat="1"/>
    <xf numFmtId="0" fontId="4" fillId="0" borderId="0" xfId="0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vertical="center"/>
    </xf>
    <xf numFmtId="10" fontId="4" fillId="0" borderId="0" xfId="1" applyNumberFormat="1" applyFont="1" applyFill="1" applyBorder="1">
      <alignment vertical="center"/>
    </xf>
    <xf numFmtId="14" fontId="6" fillId="3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NumberFormat="1" applyFill="1" applyAlignment="1">
      <alignment vertical="center"/>
    </xf>
    <xf numFmtId="0" fontId="6" fillId="3" borderId="2" xfId="0" applyNumberFormat="1" applyFont="1" applyFill="1" applyBorder="1" applyAlignment="1">
      <alignment vertical="center"/>
    </xf>
    <xf numFmtId="0" fontId="6" fillId="3" borderId="2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10" fontId="0" fillId="4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0" fontId="0" fillId="5" borderId="0" xfId="0" applyFill="1"/>
    <xf numFmtId="14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2" borderId="0" xfId="0" applyFont="1" applyFill="1" applyAlignment="1">
      <alignment vertical="center"/>
    </xf>
    <xf numFmtId="10" fontId="7" fillId="0" borderId="0" xfId="1" applyNumberFormat="1" applyFont="1">
      <alignment vertical="center"/>
    </xf>
    <xf numFmtId="10" fontId="0" fillId="0" borderId="0" xfId="1" applyNumberFormat="1" applyFont="1" applyAlignment="1"/>
    <xf numFmtId="10" fontId="0" fillId="5" borderId="0" xfId="1" applyNumberFormat="1" applyFont="1" applyFill="1" applyAlignment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0" fontId="5" fillId="0" borderId="0" xfId="1" applyNumberFormat="1" applyFont="1" applyFill="1" applyBorder="1" applyAlignment="1">
      <alignment vertical="center"/>
    </xf>
    <xf numFmtId="0" fontId="0" fillId="2" borderId="0" xfId="0" applyFill="1"/>
    <xf numFmtId="0" fontId="0" fillId="0" borderId="0" xfId="0" applyFill="1"/>
    <xf numFmtId="10" fontId="5" fillId="6" borderId="0" xfId="1" applyNumberFormat="1" applyFont="1" applyFill="1" applyBorder="1" applyAlignment="1">
      <alignment vertical="center"/>
    </xf>
    <xf numFmtId="0" fontId="0" fillId="6" borderId="0" xfId="0" applyFill="1"/>
    <xf numFmtId="0" fontId="0" fillId="0" borderId="0" xfId="0" applyFill="1" applyAlignment="1">
      <alignment horizontal="left" vertical="center"/>
    </xf>
    <xf numFmtId="0" fontId="6" fillId="3" borderId="0" xfId="0" applyFont="1" applyFill="1" applyAlignment="1">
      <alignment vertical="center"/>
    </xf>
    <xf numFmtId="10" fontId="6" fillId="3" borderId="2" xfId="0" applyNumberFormat="1" applyFont="1" applyFill="1" applyBorder="1" applyAlignment="1">
      <alignment vertical="center"/>
    </xf>
    <xf numFmtId="0" fontId="0" fillId="6" borderId="0" xfId="0" applyFill="1" applyAlignment="1">
      <alignment horizontal="left" vertical="center"/>
    </xf>
    <xf numFmtId="10" fontId="0" fillId="6" borderId="0" xfId="1" applyNumberFormat="1" applyFont="1" applyFill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0" fontId="0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167979002624672"/>
          <c:y val="0.10648164560241248"/>
          <c:w val="0.40902580927384075"/>
          <c:h val="0.681709682123067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3D-4ED6-9803-7C1A610FE30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D-4ED6-9803-7C1A610FE30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3D-4ED6-9803-7C1A610FE30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D-4ED6-9803-7C1A610FE30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63D-4ED6-9803-7C1A610FE30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3D-4ED6-9803-7C1A610FE3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63D-4ED6-9803-7C1A610FE30B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5F-4122-A0A4-BBAA5FA4817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D-4ED6-9803-7C1A610FE30B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3D-4ED6-9803-7C1A610FE30B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B5A61CBA-F063-4F43-907C-B12F00BD32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63D-4ED6-9803-7C1A610FE3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836B11-CDF4-499F-A420-2DE1A26692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63D-4ED6-9803-7C1A610FE3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7288A5-4115-4235-91C6-FF687BDF14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63D-4ED6-9803-7C1A610FE3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4E2F28-FBA9-406A-92A1-EA4F01392B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63D-4ED6-9803-7C1A610FE3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EFEBA9-7ED0-488D-93EE-67F36D077F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63D-4ED6-9803-7C1A610FE3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78DD96-6B0B-4D92-9BF4-7317216494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63D-4ED6-9803-7C1A610FE30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724A61-54A0-4DD4-96D7-01F56ED4EA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63D-4ED6-9803-7C1A610FE3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329E76-FCCA-4501-968C-DD42806EE3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5F-4122-A0A4-BBAA5FA4817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E513BB8-524C-488F-A88A-22022E24DB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63D-4ED6-9803-7C1A610FE3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ACEE5CE-DAB9-4EAC-BF08-163C7C441D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63D-4ED6-9803-7C1A610FE30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7-B128-487B-9A1B-9D943ED002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楷体" panose="02010609060101010101" pitchFamily="49" charset="-122"/>
                    <a:ea typeface="楷体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(贷款投向!$A$5:$A$14,贷款投向!$A$32:$A$33,贷款投向!$A$32)</c15:sqref>
                  </c15:fullRef>
                </c:ext>
              </c:extLst>
              <c:f>(贷款投向!$A$5:$A$14,贷款投向!$A$32)</c:f>
              <c:strCache>
                <c:ptCount val="11"/>
                <c:pt idx="0">
                  <c:v>制造业</c:v>
                </c:pt>
                <c:pt idx="1">
                  <c:v>交通运输、仓储和邮政业</c:v>
                </c:pt>
                <c:pt idx="2">
                  <c:v>租赁和商业服务</c:v>
                </c:pt>
                <c:pt idx="3">
                  <c:v>房地产业</c:v>
                </c:pt>
                <c:pt idx="4">
                  <c:v>电力、热力、燃气及水生产和供应业</c:v>
                </c:pt>
                <c:pt idx="5">
                  <c:v>批发和零售业</c:v>
                </c:pt>
                <c:pt idx="6">
                  <c:v>水利、环境和公共设施管理业</c:v>
                </c:pt>
                <c:pt idx="7">
                  <c:v>建筑业</c:v>
                </c:pt>
                <c:pt idx="8">
                  <c:v>海外和子公司</c:v>
                </c:pt>
                <c:pt idx="9">
                  <c:v>采矿业</c:v>
                </c:pt>
                <c:pt idx="10">
                  <c:v>其他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(贷款投向!$B$5:$B$14,贷款投向!$B$32:$B$33,贷款投向!$B$32)</c15:sqref>
                  </c15:fullRef>
                </c:ext>
              </c:extLst>
              <c:f>(贷款投向!$B$5:$B$14,贷款投向!$B$32)</c:f>
              <c:numCache>
                <c:formatCode>0.00%</c:formatCode>
                <c:ptCount val="11"/>
                <c:pt idx="0">
                  <c:v>0.18912103641092984</c:v>
                </c:pt>
                <c:pt idx="1">
                  <c:v>0.14982273545248034</c:v>
                </c:pt>
                <c:pt idx="2">
                  <c:v>0.11472447321788037</c:v>
                </c:pt>
                <c:pt idx="3">
                  <c:v>9.0481483736698468E-2</c:v>
                </c:pt>
                <c:pt idx="4">
                  <c:v>8.8504210145735646E-2</c:v>
                </c:pt>
                <c:pt idx="5">
                  <c:v>8.7222143473914923E-2</c:v>
                </c:pt>
                <c:pt idx="6">
                  <c:v>6.5694208346376556E-2</c:v>
                </c:pt>
                <c:pt idx="7">
                  <c:v>3.9471892773374609E-2</c:v>
                </c:pt>
                <c:pt idx="8">
                  <c:v>3.6841581826336407E-2</c:v>
                </c:pt>
                <c:pt idx="9">
                  <c:v>3.4480117393097517E-2</c:v>
                </c:pt>
                <c:pt idx="10">
                  <c:v>0.10363611722317534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(贷款投向!$A$5:$A$14,贷款投向!$A$32)</c15:f>
                <c15:dlblRangeCache>
                  <c:ptCount val="11"/>
                  <c:pt idx="0">
                    <c:v>制造业</c:v>
                  </c:pt>
                  <c:pt idx="1">
                    <c:v>交通运输、仓储和邮政业</c:v>
                  </c:pt>
                  <c:pt idx="2">
                    <c:v>租赁和商业服务</c:v>
                  </c:pt>
                  <c:pt idx="3">
                    <c:v>房地产业</c:v>
                  </c:pt>
                  <c:pt idx="4">
                    <c:v>电力、热力、燃气及水生产和供应业</c:v>
                  </c:pt>
                  <c:pt idx="5">
                    <c:v>批发和零售业</c:v>
                  </c:pt>
                  <c:pt idx="6">
                    <c:v>水利、环境和公共设施管理业</c:v>
                  </c:pt>
                  <c:pt idx="7">
                    <c:v>建筑业</c:v>
                  </c:pt>
                  <c:pt idx="8">
                    <c:v>海外和子公司</c:v>
                  </c:pt>
                  <c:pt idx="9">
                    <c:v>采矿业</c:v>
                  </c:pt>
                  <c:pt idx="10">
                    <c:v>其他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贷款投向!$B$32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  <c15:dLbl>
                    <c:idx val="9"/>
                    <c:tx>
                      <c:rich>
                        <a:bodyPr/>
                        <a:lstStyle/>
                        <a:p>
                          <a:endParaRPr lang="zh-CN" altLang="en-US"/>
                        </a:p>
                      </c:rich>
                    </c:tx>
                    <c:dLblPos val="bestFi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7-E394-47C3-8B65-917598E14C4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63D-4ED6-9803-7C1A610FE3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楷体" panose="02010609060101010101" pitchFamily="49" charset="-122"/>
          <a:ea typeface="楷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39129483814523"/>
          <c:y val="0.18518518518518517"/>
          <c:w val="0.73865394046113142"/>
          <c:h val="0.7138349372995042"/>
        </c:manualLayout>
      </c:layout>
      <c:lineChart>
        <c:grouping val="standard"/>
        <c:varyColors val="0"/>
        <c:ser>
          <c:idx val="0"/>
          <c:order val="0"/>
          <c:tx>
            <c:strRef>
              <c:f>Sheet2!$A$50</c:f>
              <c:strCache>
                <c:ptCount val="1"/>
                <c:pt idx="0">
                  <c:v>制造业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3F-4958-8130-10EA4B380084}"/>
                </c:ext>
              </c:extLst>
            </c:dLbl>
            <c:dLbl>
              <c:idx val="31"/>
              <c:layout>
                <c:manualLayout>
                  <c:x val="-1.4863971255186388E-2"/>
                  <c:y val="-1.67752655973645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3F-4958-8130-10EA4B380084}"/>
                </c:ext>
              </c:extLst>
            </c:dLbl>
            <c:dLbl>
              <c:idx val="3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3F-4958-8130-10EA4B380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Sheet2!$B$49:$P$49</c:f>
              <c:numCache>
                <c:formatCode>m/d/yyyy</c:formatCode>
                <c:ptCount val="15"/>
                <c:pt idx="0">
                  <c:v>40359</c:v>
                </c:pt>
                <c:pt idx="1">
                  <c:v>40543</c:v>
                </c:pt>
                <c:pt idx="2">
                  <c:v>40724</c:v>
                </c:pt>
                <c:pt idx="3">
                  <c:v>40908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41639</c:v>
                </c:pt>
                <c:pt idx="8">
                  <c:v>41820</c:v>
                </c:pt>
                <c:pt idx="9">
                  <c:v>42004</c:v>
                </c:pt>
                <c:pt idx="10">
                  <c:v>42185</c:v>
                </c:pt>
                <c:pt idx="11">
                  <c:v>42369</c:v>
                </c:pt>
                <c:pt idx="12">
                  <c:v>42551</c:v>
                </c:pt>
                <c:pt idx="13">
                  <c:v>42735</c:v>
                </c:pt>
                <c:pt idx="14">
                  <c:v>42916</c:v>
                </c:pt>
              </c:numCache>
            </c:numRef>
          </c:cat>
          <c:val>
            <c:numRef>
              <c:f>Sheet2!$B$50:$P$50</c:f>
              <c:numCache>
                <c:formatCode>0.00%</c:formatCode>
                <c:ptCount val="15"/>
                <c:pt idx="0">
                  <c:v>0.24154630825475598</c:v>
                </c:pt>
                <c:pt idx="1">
                  <c:v>0.24889766329340282</c:v>
                </c:pt>
                <c:pt idx="2">
                  <c:v>0.26062093312376083</c:v>
                </c:pt>
                <c:pt idx="3">
                  <c:v>0.26826055092753881</c:v>
                </c:pt>
                <c:pt idx="4">
                  <c:v>0.27535128437170198</c:v>
                </c:pt>
                <c:pt idx="5">
                  <c:v>0.27619525928332173</c:v>
                </c:pt>
                <c:pt idx="6">
                  <c:v>0.27864604214419769</c:v>
                </c:pt>
                <c:pt idx="7">
                  <c:v>0.27519338777168001</c:v>
                </c:pt>
                <c:pt idx="8">
                  <c:v>0.25715747332875466</c:v>
                </c:pt>
                <c:pt idx="9">
                  <c:v>0.23752990901085999</c:v>
                </c:pt>
                <c:pt idx="10">
                  <c:v>0.23122967500417876</c:v>
                </c:pt>
                <c:pt idx="11">
                  <c:v>0.21936681522236098</c:v>
                </c:pt>
                <c:pt idx="12">
                  <c:v>0.20815584412491536</c:v>
                </c:pt>
                <c:pt idx="13">
                  <c:v>0.19964927489931095</c:v>
                </c:pt>
                <c:pt idx="14">
                  <c:v>0.19042422248304966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6-40B8-8BBE-4D476EEEC080}"/>
            </c:ext>
          </c:extLst>
        </c:ser>
        <c:ser>
          <c:idx val="1"/>
          <c:order val="1"/>
          <c:tx>
            <c:strRef>
              <c:f>Sheet2!$A$51</c:f>
              <c:strCache>
                <c:ptCount val="1"/>
                <c:pt idx="0">
                  <c:v>房地产业</c:v>
                </c:pt>
              </c:strCache>
            </c:strRef>
          </c:tx>
          <c:spPr>
            <a:ln w="28575" cap="rnd">
              <a:solidFill>
                <a:srgbClr val="5B9BD5">
                  <a:lumMod val="20000"/>
                  <a:lumOff val="8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Sheet2!$B$49:$P$49</c:f>
              <c:numCache>
                <c:formatCode>m/d/yyyy</c:formatCode>
                <c:ptCount val="15"/>
                <c:pt idx="0">
                  <c:v>40359</c:v>
                </c:pt>
                <c:pt idx="1">
                  <c:v>40543</c:v>
                </c:pt>
                <c:pt idx="2">
                  <c:v>40724</c:v>
                </c:pt>
                <c:pt idx="3">
                  <c:v>40908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41639</c:v>
                </c:pt>
                <c:pt idx="8">
                  <c:v>41820</c:v>
                </c:pt>
                <c:pt idx="9">
                  <c:v>42004</c:v>
                </c:pt>
                <c:pt idx="10">
                  <c:v>42185</c:v>
                </c:pt>
                <c:pt idx="11">
                  <c:v>42369</c:v>
                </c:pt>
                <c:pt idx="12">
                  <c:v>42551</c:v>
                </c:pt>
                <c:pt idx="13">
                  <c:v>42735</c:v>
                </c:pt>
                <c:pt idx="14">
                  <c:v>42916</c:v>
                </c:pt>
              </c:numCache>
            </c:numRef>
          </c:cat>
          <c:val>
            <c:numRef>
              <c:f>Sheet2!$B$51:$P$51</c:f>
              <c:numCache>
                <c:formatCode>0.00%</c:formatCode>
                <c:ptCount val="15"/>
                <c:pt idx="0">
                  <c:v>0.10286140995814648</c:v>
                </c:pt>
                <c:pt idx="1">
                  <c:v>0.10512828784633521</c:v>
                </c:pt>
                <c:pt idx="2">
                  <c:v>0.10800420236468782</c:v>
                </c:pt>
                <c:pt idx="3">
                  <c:v>0.10725934007479719</c:v>
                </c:pt>
                <c:pt idx="4">
                  <c:v>0.10140530918806016</c:v>
                </c:pt>
                <c:pt idx="5">
                  <c:v>0.10650655314250218</c:v>
                </c:pt>
                <c:pt idx="6">
                  <c:v>9.6146405403781096E-2</c:v>
                </c:pt>
                <c:pt idx="7">
                  <c:v>0.11798239382636078</c:v>
                </c:pt>
                <c:pt idx="8">
                  <c:v>0.12667997641383272</c:v>
                </c:pt>
                <c:pt idx="9">
                  <c:v>0.14234235397710596</c:v>
                </c:pt>
                <c:pt idx="10">
                  <c:v>0.14855783897335015</c:v>
                </c:pt>
                <c:pt idx="11">
                  <c:v>0.15212536197516136</c:v>
                </c:pt>
                <c:pt idx="12">
                  <c:v>0.14538757609940772</c:v>
                </c:pt>
                <c:pt idx="13">
                  <c:v>0.13860969251264332</c:v>
                </c:pt>
                <c:pt idx="14">
                  <c:v>0.14201326533386605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CA-4E01-8B33-67F944C16205}"/>
            </c:ext>
          </c:extLst>
        </c:ser>
        <c:ser>
          <c:idx val="2"/>
          <c:order val="2"/>
          <c:tx>
            <c:strRef>
              <c:f>Sheet2!$A$52</c:f>
              <c:strCache>
                <c:ptCount val="1"/>
                <c:pt idx="0">
                  <c:v>批发和零售业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Sheet2!$B$49:$P$49</c:f>
              <c:numCache>
                <c:formatCode>m/d/yyyy</c:formatCode>
                <c:ptCount val="15"/>
                <c:pt idx="0">
                  <c:v>40359</c:v>
                </c:pt>
                <c:pt idx="1">
                  <c:v>40543</c:v>
                </c:pt>
                <c:pt idx="2">
                  <c:v>40724</c:v>
                </c:pt>
                <c:pt idx="3">
                  <c:v>40908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41639</c:v>
                </c:pt>
                <c:pt idx="8">
                  <c:v>41820</c:v>
                </c:pt>
                <c:pt idx="9">
                  <c:v>42004</c:v>
                </c:pt>
                <c:pt idx="10">
                  <c:v>42185</c:v>
                </c:pt>
                <c:pt idx="11">
                  <c:v>42369</c:v>
                </c:pt>
                <c:pt idx="12">
                  <c:v>42551</c:v>
                </c:pt>
                <c:pt idx="13">
                  <c:v>42735</c:v>
                </c:pt>
                <c:pt idx="14">
                  <c:v>42916</c:v>
                </c:pt>
              </c:numCache>
            </c:numRef>
          </c:cat>
          <c:val>
            <c:numRef>
              <c:f>Sheet2!$B$52:$P$52</c:f>
              <c:numCache>
                <c:formatCode>0.00%</c:formatCode>
                <c:ptCount val="15"/>
                <c:pt idx="0">
                  <c:v>0.102518579067206</c:v>
                </c:pt>
                <c:pt idx="1">
                  <c:v>0.10682504874055496</c:v>
                </c:pt>
                <c:pt idx="2">
                  <c:v>0.11728309099211055</c:v>
                </c:pt>
                <c:pt idx="3">
                  <c:v>0.13201503050076027</c:v>
                </c:pt>
                <c:pt idx="4">
                  <c:v>0.13905240091086848</c:v>
                </c:pt>
                <c:pt idx="5">
                  <c:v>0.15507531946480652</c:v>
                </c:pt>
                <c:pt idx="6">
                  <c:v>0.17608542343895375</c:v>
                </c:pt>
                <c:pt idx="7">
                  <c:v>0.18180885360269425</c:v>
                </c:pt>
                <c:pt idx="8">
                  <c:v>0.18286731797117151</c:v>
                </c:pt>
                <c:pt idx="9">
                  <c:v>0.1699214558262401</c:v>
                </c:pt>
                <c:pt idx="10">
                  <c:v>0.15356685575521134</c:v>
                </c:pt>
                <c:pt idx="11">
                  <c:v>0.14101771424779891</c:v>
                </c:pt>
                <c:pt idx="12">
                  <c:v>0.12922352208976576</c:v>
                </c:pt>
                <c:pt idx="13">
                  <c:v>0.12608113745663432</c:v>
                </c:pt>
                <c:pt idx="14">
                  <c:v>0.12128080102598275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CA-4E01-8B33-67F944C16205}"/>
            </c:ext>
          </c:extLst>
        </c:ser>
        <c:ser>
          <c:idx val="3"/>
          <c:order val="3"/>
          <c:tx>
            <c:strRef>
              <c:f>Sheet2!$A$53</c:f>
              <c:strCache>
                <c:ptCount val="1"/>
                <c:pt idx="0">
                  <c:v>租赁和商业服务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Sheet2!$B$49:$P$49</c:f>
              <c:numCache>
                <c:formatCode>m/d/yyyy</c:formatCode>
                <c:ptCount val="15"/>
                <c:pt idx="0">
                  <c:v>40359</c:v>
                </c:pt>
                <c:pt idx="1">
                  <c:v>40543</c:v>
                </c:pt>
                <c:pt idx="2">
                  <c:v>40724</c:v>
                </c:pt>
                <c:pt idx="3">
                  <c:v>40908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41639</c:v>
                </c:pt>
                <c:pt idx="8">
                  <c:v>41820</c:v>
                </c:pt>
                <c:pt idx="9">
                  <c:v>42004</c:v>
                </c:pt>
                <c:pt idx="10">
                  <c:v>42185</c:v>
                </c:pt>
                <c:pt idx="11">
                  <c:v>42369</c:v>
                </c:pt>
                <c:pt idx="12">
                  <c:v>42551</c:v>
                </c:pt>
                <c:pt idx="13">
                  <c:v>42735</c:v>
                </c:pt>
                <c:pt idx="14">
                  <c:v>42916</c:v>
                </c:pt>
              </c:numCache>
            </c:numRef>
          </c:cat>
          <c:val>
            <c:numRef>
              <c:f>Sheet2!$B$53:$P$53</c:f>
              <c:numCache>
                <c:formatCode>0.00%</c:formatCode>
                <c:ptCount val="15"/>
                <c:pt idx="0">
                  <c:v>4.5692767106721391E-2</c:v>
                </c:pt>
                <c:pt idx="1">
                  <c:v>4.4364885831536222E-2</c:v>
                </c:pt>
                <c:pt idx="2">
                  <c:v>3.8386234136936669E-2</c:v>
                </c:pt>
                <c:pt idx="3">
                  <c:v>4.1881741560148657E-2</c:v>
                </c:pt>
                <c:pt idx="4">
                  <c:v>3.7301127450058293E-2</c:v>
                </c:pt>
                <c:pt idx="5">
                  <c:v>4.3357739318997487E-2</c:v>
                </c:pt>
                <c:pt idx="6">
                  <c:v>3.2195982158819372E-2</c:v>
                </c:pt>
                <c:pt idx="7">
                  <c:v>5.5841981635017988E-2</c:v>
                </c:pt>
                <c:pt idx="8">
                  <c:v>5.4661373101070665E-2</c:v>
                </c:pt>
                <c:pt idx="9">
                  <c:v>6.2169063692398004E-2</c:v>
                </c:pt>
                <c:pt idx="10">
                  <c:v>6.6199011326004795E-2</c:v>
                </c:pt>
                <c:pt idx="11">
                  <c:v>7.5752843263821729E-2</c:v>
                </c:pt>
                <c:pt idx="12">
                  <c:v>8.4450198896404788E-2</c:v>
                </c:pt>
                <c:pt idx="13">
                  <c:v>9.3505110831613183E-2</c:v>
                </c:pt>
                <c:pt idx="14">
                  <c:v>0.10756468728125171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CA-4E01-8B33-67F944C1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14456"/>
        <c:axId val="1541410520"/>
      </c:lineChart>
      <c:dateAx>
        <c:axId val="15414144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1410520"/>
        <c:crosses val="autoZero"/>
        <c:auto val="1"/>
        <c:lblOffset val="100"/>
        <c:baseTimeUnit val="months"/>
        <c:majorUnit val="12"/>
        <c:majorTimeUnit val="months"/>
      </c:dateAx>
      <c:valAx>
        <c:axId val="154141052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141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6705722699282197E-2"/>
          <c:y val="8.3333333333333404E-4"/>
          <c:w val="0.75555555555555554"/>
          <c:h val="0.27611111111111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357648731408574"/>
          <c:y val="0.10648148148148148"/>
          <c:w val="0.40902580927384075"/>
          <c:h val="0.68170968212306793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3D-4ED6-9803-7C1A610FE30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D-4ED6-9803-7C1A610FE30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3D-4ED6-9803-7C1A610FE30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D-4ED6-9803-7C1A610FE30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63D-4ED6-9803-7C1A610FE30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3D-4ED6-9803-7C1A610FE3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63D-4ED6-9803-7C1A610FE30B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55C-4E3F-B27C-609548407D1C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D-4ED6-9803-7C1A610FE30B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3D-4ED6-9803-7C1A610FE30B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55C-4E3F-B27C-609548407D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967E93F-3B70-4B3E-83FF-42D998D2F4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63D-4ED6-9803-7C1A610FE3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50C020-2FD1-4D95-A196-12249C925BB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63D-4ED6-9803-7C1A610FE3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8E888B-5A55-48B2-99F7-4767CD96B9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63D-4ED6-9803-7C1A610FE3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8DE4C7-5D3C-441F-87D1-86C5D475530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63D-4ED6-9803-7C1A610FE3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A153CB-9584-4E93-93C6-4AFD79D737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63D-4ED6-9803-7C1A610FE3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C943E2-203C-43C6-A38C-AE4B70DE22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63D-4ED6-9803-7C1A610FE30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60B6B0-ECAD-49C2-A759-DA95A19E38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63D-4ED6-9803-7C1A610FE3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F85E1C8-6875-46A7-BAB5-2CCA744366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55C-4E3F-B27C-609548407D1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98F8C32-D140-4D79-8E7E-5F2AD05242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63D-4ED6-9803-7C1A610FE3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6480D83-D798-497C-80DE-C253E0F041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63D-4ED6-9803-7C1A610FE30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EDD5A28-EF42-4693-B309-4C89A39BBE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55C-4E3F-B27C-609548407D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楷体" panose="02010609060101010101" pitchFamily="49" charset="-122"/>
                    <a:ea typeface="楷体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(贷款投向!$D$5:$D$14,贷款投向!$D$23)</c:f>
              <c:strCache>
                <c:ptCount val="11"/>
                <c:pt idx="0">
                  <c:v>交通运输、仓储和邮政业</c:v>
                </c:pt>
                <c:pt idx="1">
                  <c:v>制造业</c:v>
                </c:pt>
                <c:pt idx="2">
                  <c:v>租赁和商业服务</c:v>
                </c:pt>
                <c:pt idx="3">
                  <c:v>电力、热力、燃气及水生产和供应业</c:v>
                </c:pt>
                <c:pt idx="4">
                  <c:v>批发和零售业</c:v>
                </c:pt>
                <c:pt idx="5">
                  <c:v>房地产业</c:v>
                </c:pt>
                <c:pt idx="6">
                  <c:v>水利、环境和公共设施管理业</c:v>
                </c:pt>
                <c:pt idx="7">
                  <c:v>海外和子公司</c:v>
                </c:pt>
                <c:pt idx="8">
                  <c:v>采矿业</c:v>
                </c:pt>
                <c:pt idx="9">
                  <c:v>建筑业</c:v>
                </c:pt>
                <c:pt idx="10">
                  <c:v>其他</c:v>
                </c:pt>
              </c:strCache>
            </c:strRef>
          </c:cat>
          <c:val>
            <c:numRef>
              <c:f>(贷款投向!$E$5:$E$14,贷款投向!$E$23)</c:f>
              <c:numCache>
                <c:formatCode>0.00%</c:formatCode>
                <c:ptCount val="11"/>
                <c:pt idx="0">
                  <c:v>0.1892955578452806</c:v>
                </c:pt>
                <c:pt idx="1">
                  <c:v>0.18845738267906184</c:v>
                </c:pt>
                <c:pt idx="2">
                  <c:v>0.11837062840467592</c:v>
                </c:pt>
                <c:pt idx="3">
                  <c:v>0.11405086753570352</c:v>
                </c:pt>
                <c:pt idx="4">
                  <c:v>6.9877609435060647E-2</c:v>
                </c:pt>
                <c:pt idx="5">
                  <c:v>6.4238677817866477E-2</c:v>
                </c:pt>
                <c:pt idx="6">
                  <c:v>6.3781760176297456E-2</c:v>
                </c:pt>
                <c:pt idx="7">
                  <c:v>5.5603333344441418E-2</c:v>
                </c:pt>
                <c:pt idx="8">
                  <c:v>3.2365257756699121E-2</c:v>
                </c:pt>
                <c:pt idx="9">
                  <c:v>3.1850186960748594E-2</c:v>
                </c:pt>
                <c:pt idx="10">
                  <c:v>7.21087380441644E-2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(贷款投向!$D$5:$D$14,贷款投向!$D$23)</c15:f>
                <c15:dlblRangeCache>
                  <c:ptCount val="11"/>
                  <c:pt idx="0">
                    <c:v>交通运输、仓储和邮政业</c:v>
                  </c:pt>
                  <c:pt idx="1">
                    <c:v>制造业</c:v>
                  </c:pt>
                  <c:pt idx="2">
                    <c:v>租赁和商业服务</c:v>
                  </c:pt>
                  <c:pt idx="3">
                    <c:v>电力、热力、燃气及水生产和供应业</c:v>
                  </c:pt>
                  <c:pt idx="4">
                    <c:v>批发和零售业</c:v>
                  </c:pt>
                  <c:pt idx="5">
                    <c:v>房地产业</c:v>
                  </c:pt>
                  <c:pt idx="6">
                    <c:v>水利、环境和公共设施管理业</c:v>
                  </c:pt>
                  <c:pt idx="7">
                    <c:v>海外和子公司</c:v>
                  </c:pt>
                  <c:pt idx="8">
                    <c:v>采矿业</c:v>
                  </c:pt>
                  <c:pt idx="9">
                    <c:v>建筑业</c:v>
                  </c:pt>
                  <c:pt idx="10">
                    <c:v>其他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63D-4ED6-9803-7C1A610F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楷体" panose="02010609060101010101" pitchFamily="49" charset="-122"/>
          <a:ea typeface="楷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357648731408574"/>
          <c:y val="0.18981481481481483"/>
          <c:w val="0.40902580927384075"/>
          <c:h val="0.681709682123067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3D-4ED6-9803-7C1A610FE30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D-4ED6-9803-7C1A610FE30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3D-4ED6-9803-7C1A610FE30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D-4ED6-9803-7C1A610FE30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63D-4ED6-9803-7C1A610FE30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3D-4ED6-9803-7C1A610FE3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63D-4ED6-9803-7C1A610FE30B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AE-4158-AB46-8E5B6D7DEDC5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D-4ED6-9803-7C1A610FE30B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3D-4ED6-9803-7C1A610FE30B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1AE-4158-AB46-8E5B6D7DEDC5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AEC-4C8A-8FD8-AD1A2EA808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EC-4C8A-8FD8-AD1A2EA808D4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AEC-4C8A-8FD8-AD1A2EA808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3382B92-D78E-457E-87F6-CE35E59C90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63D-4ED6-9803-7C1A610FE3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D65991-DC12-4128-B0BF-D313A42D13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63D-4ED6-9803-7C1A610FE3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820129-EC46-4277-852F-A1C81EC585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63D-4ED6-9803-7C1A610FE3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AB3C59-7DA9-4123-B34D-9A85F43EF3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63D-4ED6-9803-7C1A610FE3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48DCC6-1946-4CA9-8CF7-FD839436BC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63D-4ED6-9803-7C1A610FE3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8D00316-05C6-4005-8E62-8C9B98E4F8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63D-4ED6-9803-7C1A610FE30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F17BBE-9F80-4FBA-9F30-182E897DAC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63D-4ED6-9803-7C1A610FE3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03B1263-D152-4CA2-AD75-A65884325D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1AE-4158-AB46-8E5B6D7DED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5C8A7BA-2445-4561-A0D4-8646E7B8BA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63D-4ED6-9803-7C1A610FE3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8CE9825-2FA5-40A6-9643-B715769D7A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63D-4ED6-9803-7C1A610FE30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0C90AB-3ACC-4E84-A55A-B606CA1DDB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1AE-4158-AB46-8E5B6D7DED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CD09D63-DC62-46A6-8E02-71356EB4A5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AEC-4C8A-8FD8-AD1A2EA808D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E54EAD6-C1F8-40AD-A8B7-328C1E957A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AEC-4C8A-8FD8-AD1A2EA808D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798E622-F8AB-4369-A40A-68156FDEE4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AEC-4C8A-8FD8-AD1A2EA808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楷体" panose="02010609060101010101" pitchFamily="49" charset="-122"/>
                    <a:ea typeface="楷体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(贷款投向!$G$5:$G$17,贷款投向!$G$31)</c:f>
              <c:strCache>
                <c:ptCount val="14"/>
                <c:pt idx="0">
                  <c:v>制造业</c:v>
                </c:pt>
                <c:pt idx="1">
                  <c:v>房地产业</c:v>
                </c:pt>
                <c:pt idx="2">
                  <c:v>批发和零售业</c:v>
                </c:pt>
                <c:pt idx="3">
                  <c:v>租赁和商业服务</c:v>
                </c:pt>
                <c:pt idx="4">
                  <c:v>交通运输、仓储和邮政业</c:v>
                </c:pt>
                <c:pt idx="5">
                  <c:v>水利、环境和公共设施管理业</c:v>
                </c:pt>
                <c:pt idx="6">
                  <c:v>建筑业</c:v>
                </c:pt>
                <c:pt idx="7">
                  <c:v>采矿业</c:v>
                </c:pt>
                <c:pt idx="8">
                  <c:v>电力、热力、燃气及水生产和供应业</c:v>
                </c:pt>
                <c:pt idx="9">
                  <c:v>票据贴现</c:v>
                </c:pt>
                <c:pt idx="10">
                  <c:v>金融业</c:v>
                </c:pt>
                <c:pt idx="11">
                  <c:v>科教文卫</c:v>
                </c:pt>
                <c:pt idx="12">
                  <c:v>商业</c:v>
                </c:pt>
                <c:pt idx="13">
                  <c:v>其他</c:v>
                </c:pt>
              </c:strCache>
            </c:strRef>
          </c:cat>
          <c:val>
            <c:numRef>
              <c:f>(贷款投向!$H$5:$H$17,贷款投向!$H$31)</c:f>
              <c:numCache>
                <c:formatCode>0.00%</c:formatCode>
                <c:ptCount val="14"/>
                <c:pt idx="0">
                  <c:v>0.19042422248304966</c:v>
                </c:pt>
                <c:pt idx="1">
                  <c:v>0.14201326533386605</c:v>
                </c:pt>
                <c:pt idx="2">
                  <c:v>0.12128080102598275</c:v>
                </c:pt>
                <c:pt idx="3">
                  <c:v>0.10756468728125171</c:v>
                </c:pt>
                <c:pt idx="4">
                  <c:v>7.2311783732569843E-2</c:v>
                </c:pt>
                <c:pt idx="5">
                  <c:v>6.9449594173686194E-2</c:v>
                </c:pt>
                <c:pt idx="6">
                  <c:v>5.4438283202389658E-2</c:v>
                </c:pt>
                <c:pt idx="7">
                  <c:v>3.8632969234803229E-2</c:v>
                </c:pt>
                <c:pt idx="8">
                  <c:v>3.8339423147376261E-2</c:v>
                </c:pt>
                <c:pt idx="9">
                  <c:v>2.2484800810316233E-2</c:v>
                </c:pt>
                <c:pt idx="10">
                  <c:v>1.6504294666815973E-2</c:v>
                </c:pt>
                <c:pt idx="11">
                  <c:v>1.5138038089102527E-2</c:v>
                </c:pt>
                <c:pt idx="12">
                  <c:v>1.2773356153431056E-2</c:v>
                </c:pt>
                <c:pt idx="13">
                  <c:v>9.8644480665358802E-2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(贷款投向!$G$5:$G$17,贷款投向!$G$31)</c15:f>
                <c15:dlblRangeCache>
                  <c:ptCount val="14"/>
                  <c:pt idx="0">
                    <c:v>制造业</c:v>
                  </c:pt>
                  <c:pt idx="1">
                    <c:v>房地产业</c:v>
                  </c:pt>
                  <c:pt idx="2">
                    <c:v>批发和零售业</c:v>
                  </c:pt>
                  <c:pt idx="3">
                    <c:v>租赁和商业服务</c:v>
                  </c:pt>
                  <c:pt idx="4">
                    <c:v>交通运输、仓储和邮政业</c:v>
                  </c:pt>
                  <c:pt idx="5">
                    <c:v>水利、环境和公共设施管理业</c:v>
                  </c:pt>
                  <c:pt idx="6">
                    <c:v>建筑业</c:v>
                  </c:pt>
                  <c:pt idx="7">
                    <c:v>采矿业</c:v>
                  </c:pt>
                  <c:pt idx="8">
                    <c:v>电力、热力、燃气及水生产和供应业</c:v>
                  </c:pt>
                  <c:pt idx="9">
                    <c:v>票据贴现</c:v>
                  </c:pt>
                  <c:pt idx="10">
                    <c:v>金融业</c:v>
                  </c:pt>
                  <c:pt idx="11">
                    <c:v>科教文卫</c:v>
                  </c:pt>
                  <c:pt idx="12">
                    <c:v>商业</c:v>
                  </c:pt>
                  <c:pt idx="13">
                    <c:v>其他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63D-4ED6-9803-7C1A610FE3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楷体" panose="02010609060101010101" pitchFamily="49" charset="-122"/>
          <a:ea typeface="楷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国有大行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Sheet4!$K$1:$U$1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Sheet4!$K$2:$U$2</c:f>
              <c:numCache>
                <c:formatCode>0.00%</c:formatCode>
                <c:ptCount val="11"/>
                <c:pt idx="0">
                  <c:v>2.147470378103224E-2</c:v>
                </c:pt>
                <c:pt idx="1">
                  <c:v>2.1241689747072603E-2</c:v>
                </c:pt>
                <c:pt idx="2">
                  <c:v>2.2993174416542795E-2</c:v>
                </c:pt>
                <c:pt idx="3">
                  <c:v>2.49646334558545E-2</c:v>
                </c:pt>
                <c:pt idx="4">
                  <c:v>2.693224820931208E-2</c:v>
                </c:pt>
                <c:pt idx="5">
                  <c:v>3.2043213215712386E-2</c:v>
                </c:pt>
                <c:pt idx="6">
                  <c:v>3.9723240954982864E-2</c:v>
                </c:pt>
                <c:pt idx="7">
                  <c:v>4.8402230880278264E-2</c:v>
                </c:pt>
                <c:pt idx="8">
                  <c:v>5.1365854486030454E-2</c:v>
                </c:pt>
                <c:pt idx="9">
                  <c:v>5.435895555325633E-2</c:v>
                </c:pt>
                <c:pt idx="10">
                  <c:v>5.4690669566952087E-2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3-4F4E-B1F5-003A89D4E84B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股份行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Sheet4!$K$1:$U$1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Sheet4!$K$3:$U$3</c:f>
              <c:numCache>
                <c:formatCode>0.00%</c:formatCode>
                <c:ptCount val="11"/>
                <c:pt idx="0">
                  <c:v>1.0310588973036836E-2</c:v>
                </c:pt>
                <c:pt idx="1">
                  <c:v>1.1462071722642325E-2</c:v>
                </c:pt>
                <c:pt idx="2">
                  <c:v>1.2224417994488318E-2</c:v>
                </c:pt>
                <c:pt idx="3">
                  <c:v>1.6264292766731955E-2</c:v>
                </c:pt>
                <c:pt idx="4">
                  <c:v>2.0169034346718951E-2</c:v>
                </c:pt>
                <c:pt idx="5">
                  <c:v>2.3940015401641292E-2</c:v>
                </c:pt>
                <c:pt idx="6">
                  <c:v>2.6904902361214362E-2</c:v>
                </c:pt>
                <c:pt idx="7">
                  <c:v>3.3357297503114669E-2</c:v>
                </c:pt>
                <c:pt idx="8">
                  <c:v>3.6511627853762649E-2</c:v>
                </c:pt>
                <c:pt idx="9">
                  <c:v>4.2182804874733221E-2</c:v>
                </c:pt>
                <c:pt idx="10">
                  <c:v>4.5554164353553694E-2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3-4F4E-B1F5-003A89D4E84B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上市银行合计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Sheet4!$K$1:$U$1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Sheet4!$K$4:$U$4</c:f>
              <c:numCache>
                <c:formatCode>0.00%</c:formatCode>
                <c:ptCount val="11"/>
                <c:pt idx="0">
                  <c:v>1.8182572731954696E-2</c:v>
                </c:pt>
                <c:pt idx="1">
                  <c:v>1.8058647575196086E-2</c:v>
                </c:pt>
                <c:pt idx="2">
                  <c:v>1.9664999287002261E-2</c:v>
                </c:pt>
                <c:pt idx="3">
                  <c:v>2.2097031345235982E-2</c:v>
                </c:pt>
                <c:pt idx="4">
                  <c:v>2.4744110737234853E-2</c:v>
                </c:pt>
                <c:pt idx="5">
                  <c:v>2.942133307467559E-2</c:v>
                </c:pt>
                <c:pt idx="6">
                  <c:v>3.5562985074210823E-2</c:v>
                </c:pt>
                <c:pt idx="7">
                  <c:v>4.3361036319461088E-2</c:v>
                </c:pt>
                <c:pt idx="8">
                  <c:v>4.6311727751068892E-2</c:v>
                </c:pt>
                <c:pt idx="9">
                  <c:v>5.0091820472689057E-2</c:v>
                </c:pt>
                <c:pt idx="10">
                  <c:v>5.1586574523839746E-2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3-4F4E-B1F5-003A89D4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417896"/>
        <c:axId val="875415928"/>
      </c:lineChart>
      <c:dateAx>
        <c:axId val="8754178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875415928"/>
        <c:crosses val="autoZero"/>
        <c:auto val="0"/>
        <c:lblOffset val="100"/>
        <c:baseTimeUnit val="months"/>
        <c:majorUnit val="12"/>
        <c:majorTimeUnit val="months"/>
      </c:dateAx>
      <c:valAx>
        <c:axId val="8754159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8754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Sheet4!$A$8</c:f>
              <c:strCache>
                <c:ptCount val="1"/>
                <c:pt idx="0">
                  <c:v>国有大行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Sheet4!$K$7:$U$7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Sheet4!$K$8:$U$8</c:f>
              <c:numCache>
                <c:formatCode>0.00%</c:formatCode>
                <c:ptCount val="11"/>
                <c:pt idx="0">
                  <c:v>5.1557912097227893E-3</c:v>
                </c:pt>
                <c:pt idx="1">
                  <c:v>3.8007292960891333E-3</c:v>
                </c:pt>
                <c:pt idx="2">
                  <c:v>2.8573207063677187E-3</c:v>
                </c:pt>
                <c:pt idx="3">
                  <c:v>2.557278591629858E-3</c:v>
                </c:pt>
                <c:pt idx="4">
                  <c:v>1.7273068108461618E-3</c:v>
                </c:pt>
                <c:pt idx="5">
                  <c:v>2.3430537413786771E-3</c:v>
                </c:pt>
                <c:pt idx="6">
                  <c:v>4.1980928215923823E-3</c:v>
                </c:pt>
                <c:pt idx="7">
                  <c:v>6.4059498471399088E-3</c:v>
                </c:pt>
                <c:pt idx="8">
                  <c:v>6.1590776370392189E-3</c:v>
                </c:pt>
                <c:pt idx="9">
                  <c:v>6.5196772235022252E-3</c:v>
                </c:pt>
                <c:pt idx="10">
                  <c:v>6.0519860966493817E-3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3-4F4E-B1F5-003A89D4E84B}"/>
            </c:ext>
          </c:extLst>
        </c:ser>
        <c:ser>
          <c:idx val="1"/>
          <c:order val="1"/>
          <c:tx>
            <c:strRef>
              <c:f>Sheet4!$A$9</c:f>
              <c:strCache>
                <c:ptCount val="1"/>
                <c:pt idx="0">
                  <c:v>股份行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Sheet4!$K$7:$U$7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Sheet4!$K$9:$U$9</c:f>
              <c:numCache>
                <c:formatCode>0.00%</c:formatCode>
                <c:ptCount val="11"/>
                <c:pt idx="0">
                  <c:v>6.2258738350441404E-3</c:v>
                </c:pt>
                <c:pt idx="1">
                  <c:v>4.4537191359038898E-3</c:v>
                </c:pt>
                <c:pt idx="2">
                  <c:v>4.156834872357117E-3</c:v>
                </c:pt>
                <c:pt idx="3">
                  <c:v>1.9508981533832282E-3</c:v>
                </c:pt>
                <c:pt idx="4">
                  <c:v>1.3073453318335209E-3</c:v>
                </c:pt>
                <c:pt idx="5">
                  <c:v>1.7583985647514283E-3</c:v>
                </c:pt>
                <c:pt idx="6">
                  <c:v>1.4411358238681346E-3</c:v>
                </c:pt>
                <c:pt idx="7">
                  <c:v>1.5179253851775811E-3</c:v>
                </c:pt>
                <c:pt idx="8">
                  <c:v>2.0281348113402645E-3</c:v>
                </c:pt>
                <c:pt idx="9">
                  <c:v>2.3343063635345878E-3</c:v>
                </c:pt>
                <c:pt idx="10">
                  <c:v>2.8747656985003678E-3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3-4F4E-B1F5-003A89D4E84B}"/>
            </c:ext>
          </c:extLst>
        </c:ser>
        <c:ser>
          <c:idx val="2"/>
          <c:order val="2"/>
          <c:tx>
            <c:strRef>
              <c:f>Sheet4!$A$10</c:f>
              <c:strCache>
                <c:ptCount val="1"/>
                <c:pt idx="0">
                  <c:v>上市银行合计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Sheet4!$K$7:$U$7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Sheet4!$K$10:$U$10</c:f>
              <c:numCache>
                <c:formatCode>0.00%</c:formatCode>
                <c:ptCount val="11"/>
                <c:pt idx="0">
                  <c:v>5.3369818157375012E-3</c:v>
                </c:pt>
                <c:pt idx="1">
                  <c:v>3.9460393335453937E-3</c:v>
                </c:pt>
                <c:pt idx="2">
                  <c:v>3.0582914073394121E-3</c:v>
                </c:pt>
                <c:pt idx="3">
                  <c:v>2.406273520855855E-3</c:v>
                </c:pt>
                <c:pt idx="4">
                  <c:v>1.6271320416942137E-3</c:v>
                </c:pt>
                <c:pt idx="5">
                  <c:v>2.1943088751221564E-3</c:v>
                </c:pt>
                <c:pt idx="6">
                  <c:v>3.4855417680199146E-3</c:v>
                </c:pt>
                <c:pt idx="7">
                  <c:v>4.9866765397732589E-3</c:v>
                </c:pt>
                <c:pt idx="8">
                  <c:v>4.8972129001043042E-3</c:v>
                </c:pt>
                <c:pt idx="9">
                  <c:v>5.1755004258022159E-3</c:v>
                </c:pt>
                <c:pt idx="10">
                  <c:v>5.0468299310286501E-3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3-4F4E-B1F5-003A89D4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417896"/>
        <c:axId val="875415928"/>
      </c:lineChart>
      <c:dateAx>
        <c:axId val="8754178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875415928"/>
        <c:crosses val="autoZero"/>
        <c:auto val="0"/>
        <c:lblOffset val="100"/>
        <c:baseTimeUnit val="months"/>
        <c:majorUnit val="12"/>
        <c:majorTimeUnit val="months"/>
      </c:dateAx>
      <c:valAx>
        <c:axId val="8754159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8754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Sheet4!$A$14</c:f>
              <c:strCache>
                <c:ptCount val="1"/>
                <c:pt idx="0">
                  <c:v>国有大行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Sheet4!$K$13:$U$13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Sheet4!$K$14:$U$14</c:f>
              <c:numCache>
                <c:formatCode>0.00%</c:formatCode>
                <c:ptCount val="11"/>
                <c:pt idx="0">
                  <c:v>8.9118658892987316E-3</c:v>
                </c:pt>
                <c:pt idx="1">
                  <c:v>7.5474857996176018E-3</c:v>
                </c:pt>
                <c:pt idx="2">
                  <c:v>6.2931425822282351E-3</c:v>
                </c:pt>
                <c:pt idx="3">
                  <c:v>5.1282530647639686E-3</c:v>
                </c:pt>
                <c:pt idx="4">
                  <c:v>4.7264987416595914E-3</c:v>
                </c:pt>
                <c:pt idx="5">
                  <c:v>3.760053817941247E-3</c:v>
                </c:pt>
                <c:pt idx="6">
                  <c:v>3.9875725172202814E-3</c:v>
                </c:pt>
                <c:pt idx="7">
                  <c:v>3.5739610176233547E-3</c:v>
                </c:pt>
                <c:pt idx="8">
                  <c:v>3.6785671589286673E-3</c:v>
                </c:pt>
                <c:pt idx="9">
                  <c:v>3.4693890680067806E-3</c:v>
                </c:pt>
                <c:pt idx="10">
                  <c:v>3.7988195170210472E-3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3-4F4E-B1F5-003A89D4E84B}"/>
            </c:ext>
          </c:extLst>
        </c:ser>
        <c:ser>
          <c:idx val="1"/>
          <c:order val="1"/>
          <c:tx>
            <c:strRef>
              <c:f>Sheet4!$A$15</c:f>
              <c:strCache>
                <c:ptCount val="1"/>
                <c:pt idx="0">
                  <c:v>股份行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Sheet4!$K$13:$U$13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Sheet4!$K$15:$U$15</c:f>
              <c:numCache>
                <c:formatCode>0.00%</c:formatCode>
                <c:ptCount val="11"/>
                <c:pt idx="0">
                  <c:v>4.6745120444497993E-3</c:v>
                </c:pt>
                <c:pt idx="1">
                  <c:v>2.8175651992559231E-3</c:v>
                </c:pt>
                <c:pt idx="2">
                  <c:v>2.7865711768464913E-3</c:v>
                </c:pt>
                <c:pt idx="3">
                  <c:v>5.102698093801792E-3</c:v>
                </c:pt>
                <c:pt idx="4">
                  <c:v>4.5597473317360053E-3</c:v>
                </c:pt>
                <c:pt idx="5">
                  <c:v>2.6353718935990945E-3</c:v>
                </c:pt>
                <c:pt idx="6">
                  <c:v>5.7922137904027667E-3</c:v>
                </c:pt>
                <c:pt idx="7">
                  <c:v>4.9956073037660332E-3</c:v>
                </c:pt>
                <c:pt idx="8">
                  <c:v>5.4809960576988814E-3</c:v>
                </c:pt>
                <c:pt idx="9">
                  <c:v>6.9153188779210364E-3</c:v>
                </c:pt>
                <c:pt idx="10">
                  <c:v>6.4517272100424556E-3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3-4F4E-B1F5-003A89D4E84B}"/>
            </c:ext>
          </c:extLst>
        </c:ser>
        <c:ser>
          <c:idx val="2"/>
          <c:order val="2"/>
          <c:tx>
            <c:strRef>
              <c:f>Sheet4!$A$16</c:f>
              <c:strCache>
                <c:ptCount val="1"/>
                <c:pt idx="0">
                  <c:v>上市银行合计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Sheet4!$K$13:$U$13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Sheet4!$K$16:$U$16</c:f>
              <c:numCache>
                <c:formatCode>0.00%</c:formatCode>
                <c:ptCount val="11"/>
                <c:pt idx="0">
                  <c:v>8.1461731861430294E-3</c:v>
                </c:pt>
                <c:pt idx="1">
                  <c:v>6.6410212424699838E-3</c:v>
                </c:pt>
                <c:pt idx="2">
                  <c:v>5.7101179627395415E-3</c:v>
                </c:pt>
                <c:pt idx="3">
                  <c:v>5.123951480785682E-3</c:v>
                </c:pt>
                <c:pt idx="4">
                  <c:v>4.6987149716104272E-3</c:v>
                </c:pt>
                <c:pt idx="5">
                  <c:v>3.580887508619983E-3</c:v>
                </c:pt>
                <c:pt idx="6">
                  <c:v>4.2689945109818063E-3</c:v>
                </c:pt>
                <c:pt idx="7">
                  <c:v>3.7965107009304551E-3</c:v>
                </c:pt>
                <c:pt idx="8">
                  <c:v>3.970113341563818E-3</c:v>
                </c:pt>
                <c:pt idx="9">
                  <c:v>4.0515485388079231E-3</c:v>
                </c:pt>
                <c:pt idx="10">
                  <c:v>4.2308615924166052E-3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3-4F4E-B1F5-003A89D4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417896"/>
        <c:axId val="875415928"/>
      </c:lineChart>
      <c:dateAx>
        <c:axId val="8754178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875415928"/>
        <c:crosses val="autoZero"/>
        <c:auto val="0"/>
        <c:lblOffset val="100"/>
        <c:baseTimeUnit val="months"/>
        <c:majorUnit val="12"/>
        <c:majorTimeUnit val="months"/>
      </c:dateAx>
      <c:valAx>
        <c:axId val="8754159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8754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Sheet4!$A$28</c:f>
              <c:strCache>
                <c:ptCount val="1"/>
                <c:pt idx="0">
                  <c:v>国有大行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Sheet4!$K$27:$U$27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Sheet4!$K$28:$U$28</c:f>
              <c:numCache>
                <c:formatCode>0.00%</c:formatCode>
                <c:ptCount val="11"/>
                <c:pt idx="0">
                  <c:v>1.1171109396874376E-2</c:v>
                </c:pt>
                <c:pt idx="1">
                  <c:v>9.6084331985968417E-3</c:v>
                </c:pt>
                <c:pt idx="2">
                  <c:v>7.499345392655306E-3</c:v>
                </c:pt>
                <c:pt idx="3">
                  <c:v>7.5857259841004996E-3</c:v>
                </c:pt>
                <c:pt idx="4">
                  <c:v>6.0268274160710719E-3</c:v>
                </c:pt>
                <c:pt idx="5">
                  <c:v>9.7303596283947816E-3</c:v>
                </c:pt>
                <c:pt idx="6">
                  <c:v>1.1933243895349945E-2</c:v>
                </c:pt>
                <c:pt idx="7">
                  <c:v>1.5019443383262726E-2</c:v>
                </c:pt>
                <c:pt idx="8">
                  <c:v>1.6757811203587273E-2</c:v>
                </c:pt>
                <c:pt idx="9">
                  <c:v>2.3871878426892014E-2</c:v>
                </c:pt>
                <c:pt idx="10">
                  <c:v>2.1239799306911812E-2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3-4F4E-B1F5-003A89D4E84B}"/>
            </c:ext>
          </c:extLst>
        </c:ser>
        <c:ser>
          <c:idx val="1"/>
          <c:order val="1"/>
          <c:tx>
            <c:strRef>
              <c:f>Sheet4!$A$29</c:f>
              <c:strCache>
                <c:ptCount val="1"/>
                <c:pt idx="0">
                  <c:v>股份行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Sheet4!$K$27:$U$27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Sheet4!$K$29:$U$29</c:f>
              <c:numCache>
                <c:formatCode>0.00%</c:formatCode>
                <c:ptCount val="11"/>
                <c:pt idx="0">
                  <c:v>3.6970913835420432E-3</c:v>
                </c:pt>
                <c:pt idx="1">
                  <c:v>2.9000626049267941E-3</c:v>
                </c:pt>
                <c:pt idx="2">
                  <c:v>1.8690822830882588E-3</c:v>
                </c:pt>
                <c:pt idx="3">
                  <c:v>1.7620699078357736E-3</c:v>
                </c:pt>
                <c:pt idx="4">
                  <c:v>2.4170608660705702E-3</c:v>
                </c:pt>
                <c:pt idx="5">
                  <c:v>1.7939006978714138E-3</c:v>
                </c:pt>
                <c:pt idx="6">
                  <c:v>1.6858054018004018E-3</c:v>
                </c:pt>
                <c:pt idx="7">
                  <c:v>2.6179065721500384E-3</c:v>
                </c:pt>
                <c:pt idx="8">
                  <c:v>1.7712405957305659E-3</c:v>
                </c:pt>
                <c:pt idx="9">
                  <c:v>3.3206607021980051E-3</c:v>
                </c:pt>
                <c:pt idx="10">
                  <c:v>4.1484197744630262E-3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3-4F4E-B1F5-003A89D4E84B}"/>
            </c:ext>
          </c:extLst>
        </c:ser>
        <c:ser>
          <c:idx val="2"/>
          <c:order val="2"/>
          <c:tx>
            <c:strRef>
              <c:f>Sheet4!$A$30</c:f>
              <c:strCache>
                <c:ptCount val="1"/>
                <c:pt idx="0">
                  <c:v>上市银行合计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Sheet4!$K$27:$U$27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f>Sheet4!$K$30:$U$30</c:f>
              <c:numCache>
                <c:formatCode>0.00%</c:formatCode>
                <c:ptCount val="11"/>
                <c:pt idx="0">
                  <c:v>8.9945400757385635E-3</c:v>
                </c:pt>
                <c:pt idx="1">
                  <c:v>7.2776117814382386E-3</c:v>
                </c:pt>
                <c:pt idx="2">
                  <c:v>5.8038732508468175E-3</c:v>
                </c:pt>
                <c:pt idx="3">
                  <c:v>5.4269280110026746E-3</c:v>
                </c:pt>
                <c:pt idx="4">
                  <c:v>4.5957571923148565E-3</c:v>
                </c:pt>
                <c:pt idx="5">
                  <c:v>6.2403368671816372E-3</c:v>
                </c:pt>
                <c:pt idx="6">
                  <c:v>7.2115488684548132E-3</c:v>
                </c:pt>
                <c:pt idx="7">
                  <c:v>8.7682313277916632E-3</c:v>
                </c:pt>
                <c:pt idx="8">
                  <c:v>8.9743263889085819E-3</c:v>
                </c:pt>
                <c:pt idx="9">
                  <c:v>1.2778612629051113E-2</c:v>
                </c:pt>
                <c:pt idx="10">
                  <c:v>1.2188334439474922E-2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3-4F4E-B1F5-003A89D4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417896"/>
        <c:axId val="875415928"/>
      </c:lineChart>
      <c:dateAx>
        <c:axId val="8754178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875415928"/>
        <c:crosses val="autoZero"/>
        <c:auto val="0"/>
        <c:lblOffset val="100"/>
        <c:baseTimeUnit val="months"/>
        <c:majorUnit val="12"/>
        <c:majorTimeUnit val="months"/>
      </c:dateAx>
      <c:valAx>
        <c:axId val="8754159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8754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5279379297985014E-2"/>
          <c:y val="0.17685185185185184"/>
          <c:w val="0.8551663633935509"/>
          <c:h val="0.72216827063283762"/>
        </c:manualLayout>
      </c:layout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制造业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Sheet2!$B$2:$P$2</c15:sqref>
                  </c15:fullRef>
                </c:ext>
              </c:extLst>
              <c:f>Sheet2!$F$2:$P$2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Sheet2!$B$3:$P$3</c15:sqref>
                  </c15:fullRef>
                </c:ext>
              </c:extLst>
              <c:f>Sheet2!$F$3:$P$3</c:f>
              <c:numCache>
                <c:formatCode>0.00%</c:formatCode>
                <c:ptCount val="11"/>
                <c:pt idx="0">
                  <c:v>0.25578225607739985</c:v>
                </c:pt>
                <c:pt idx="1">
                  <c:v>0.26138888303736318</c:v>
                </c:pt>
                <c:pt idx="2">
                  <c:v>0.25632479141575154</c:v>
                </c:pt>
                <c:pt idx="3">
                  <c:v>0.25300437516706964</c:v>
                </c:pt>
                <c:pt idx="4">
                  <c:v>0.24463924105298721</c:v>
                </c:pt>
                <c:pt idx="5">
                  <c:v>0.23159190799307802</c:v>
                </c:pt>
                <c:pt idx="6">
                  <c:v>0.22613507750731984</c:v>
                </c:pt>
                <c:pt idx="7">
                  <c:v>0.21404523647461413</c:v>
                </c:pt>
                <c:pt idx="8">
                  <c:v>0.20667487255210434</c:v>
                </c:pt>
                <c:pt idx="9">
                  <c:v>0.19580904187586631</c:v>
                </c:pt>
                <c:pt idx="10">
                  <c:v>0.18912103641092984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6-40B8-8BBE-4D476EEEC080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交通运输、仓储和邮政业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Sheet2!$B$2:$P$2</c15:sqref>
                  </c15:fullRef>
                </c:ext>
              </c:extLst>
              <c:f>Sheet2!$F$2:$P$2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Sheet2!$B$4:$P$4</c15:sqref>
                  </c15:fullRef>
                </c:ext>
              </c:extLst>
              <c:f>Sheet2!$F$4:$P$4</c:f>
              <c:numCache>
                <c:formatCode>0.00%</c:formatCode>
                <c:ptCount val="11"/>
                <c:pt idx="0">
                  <c:v>0.14002361297651666</c:v>
                </c:pt>
                <c:pt idx="1">
                  <c:v>0.13615404668113165</c:v>
                </c:pt>
                <c:pt idx="2">
                  <c:v>0.13760666690976858</c:v>
                </c:pt>
                <c:pt idx="3">
                  <c:v>0.13557751953979952</c:v>
                </c:pt>
                <c:pt idx="4">
                  <c:v>0.13453415867902499</c:v>
                </c:pt>
                <c:pt idx="5">
                  <c:v>0.13824883461301388</c:v>
                </c:pt>
                <c:pt idx="6">
                  <c:v>0.13935002012392611</c:v>
                </c:pt>
                <c:pt idx="7">
                  <c:v>0.14345476247907199</c:v>
                </c:pt>
                <c:pt idx="8">
                  <c:v>0.14551399565185064</c:v>
                </c:pt>
                <c:pt idx="9">
                  <c:v>0.14955186804325718</c:v>
                </c:pt>
                <c:pt idx="10">
                  <c:v>0.14982273545248034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5D-49FD-9F06-662A6D631737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租赁和商业服务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Sheet2!$B$2:$P$2</c15:sqref>
                  </c15:fullRef>
                </c:ext>
              </c:extLst>
              <c:f>Sheet2!$F$2:$P$2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Sheet2!$B$5:$P$5</c15:sqref>
                  </c15:fullRef>
                </c:ext>
              </c:extLst>
              <c:f>Sheet2!$F$5:$P$5</c:f>
              <c:numCache>
                <c:formatCode>0.00%</c:formatCode>
                <c:ptCount val="11"/>
                <c:pt idx="0">
                  <c:v>6.0344781860015531E-2</c:v>
                </c:pt>
                <c:pt idx="1">
                  <c:v>6.001624676118051E-2</c:v>
                </c:pt>
                <c:pt idx="2">
                  <c:v>5.9187268796351847E-2</c:v>
                </c:pt>
                <c:pt idx="3">
                  <c:v>6.7949637135092958E-2</c:v>
                </c:pt>
                <c:pt idx="4">
                  <c:v>7.0531009016220142E-2</c:v>
                </c:pt>
                <c:pt idx="5">
                  <c:v>7.7089212985902614E-2</c:v>
                </c:pt>
                <c:pt idx="6">
                  <c:v>8.1297684888768249E-2</c:v>
                </c:pt>
                <c:pt idx="7">
                  <c:v>8.5299031629511135E-2</c:v>
                </c:pt>
                <c:pt idx="8">
                  <c:v>9.3396845697686096E-2</c:v>
                </c:pt>
                <c:pt idx="9">
                  <c:v>0.10007008839373113</c:v>
                </c:pt>
                <c:pt idx="10">
                  <c:v>0.11472447321788037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5D-49FD-9F06-662A6D631737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房地产业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Sheet2!$B$2:$P$2</c15:sqref>
                  </c15:fullRef>
                </c:ext>
              </c:extLst>
              <c:f>Sheet2!$F$2:$P$2</c:f>
              <c:numCache>
                <c:formatCode>m/d/yyyy</c:formatCode>
                <c:ptCount val="11"/>
                <c:pt idx="0">
                  <c:v>41090</c:v>
                </c:pt>
                <c:pt idx="1">
                  <c:v>41274</c:v>
                </c:pt>
                <c:pt idx="2">
                  <c:v>41455</c:v>
                </c:pt>
                <c:pt idx="3">
                  <c:v>41639</c:v>
                </c:pt>
                <c:pt idx="4">
                  <c:v>41820</c:v>
                </c:pt>
                <c:pt idx="5">
                  <c:v>42004</c:v>
                </c:pt>
                <c:pt idx="6">
                  <c:v>42185</c:v>
                </c:pt>
                <c:pt idx="7">
                  <c:v>42369</c:v>
                </c:pt>
                <c:pt idx="8">
                  <c:v>42551</c:v>
                </c:pt>
                <c:pt idx="9">
                  <c:v>42735</c:v>
                </c:pt>
                <c:pt idx="10">
                  <c:v>42916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Sheet2!$B$6:$P$6</c15:sqref>
                  </c15:fullRef>
                </c:ext>
              </c:extLst>
              <c:f>Sheet2!$F$6:$P$6</c:f>
              <c:numCache>
                <c:formatCode>0.00%</c:formatCode>
                <c:ptCount val="11"/>
                <c:pt idx="0">
                  <c:v>9.5384642902961225E-2</c:v>
                </c:pt>
                <c:pt idx="1">
                  <c:v>9.442255973822615E-2</c:v>
                </c:pt>
                <c:pt idx="2">
                  <c:v>9.0771483903993436E-2</c:v>
                </c:pt>
                <c:pt idx="3">
                  <c:v>9.6443639330176134E-2</c:v>
                </c:pt>
                <c:pt idx="4">
                  <c:v>9.8350052985158629E-2</c:v>
                </c:pt>
                <c:pt idx="5">
                  <c:v>0.10211607861066627</c:v>
                </c:pt>
                <c:pt idx="6">
                  <c:v>0.10233533846524676</c:v>
                </c:pt>
                <c:pt idx="7">
                  <c:v>9.8671272028918441E-2</c:v>
                </c:pt>
                <c:pt idx="8">
                  <c:v>9.4569399189866038E-2</c:v>
                </c:pt>
                <c:pt idx="9">
                  <c:v>8.8259837578026565E-2</c:v>
                </c:pt>
                <c:pt idx="10">
                  <c:v>9.0481483736698468E-2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5D-49FD-9F06-662A6D63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14456"/>
        <c:axId val="1541410520"/>
      </c:lineChart>
      <c:dateAx>
        <c:axId val="15414144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541410520"/>
        <c:crosses val="autoZero"/>
        <c:auto val="0"/>
        <c:lblOffset val="100"/>
        <c:baseTimeUnit val="months"/>
        <c:majorUnit val="12"/>
        <c:majorTimeUnit val="months"/>
      </c:dateAx>
      <c:valAx>
        <c:axId val="154141052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54141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2467191601049869E-3"/>
          <c:w val="0.99348871453880316"/>
          <c:h val="0.1780621172353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61351706036747"/>
          <c:y val="0.15740740740740741"/>
          <c:w val="0.86694203849518814"/>
          <c:h val="0.7138349372995042"/>
        </c:manualLayout>
      </c:layout>
      <c:lineChart>
        <c:grouping val="standard"/>
        <c:varyColors val="0"/>
        <c:ser>
          <c:idx val="0"/>
          <c:order val="0"/>
          <c:tx>
            <c:strRef>
              <c:f>Sheet2!$A$25</c:f>
              <c:strCache>
                <c:ptCount val="1"/>
                <c:pt idx="0">
                  <c:v>交通运输、仓储和邮政业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3F-4958-8130-10EA4B380084}"/>
                </c:ext>
              </c:extLst>
            </c:dLbl>
            <c:dLbl>
              <c:idx val="31"/>
              <c:layout>
                <c:manualLayout>
                  <c:x val="-1.4863971255186388E-2"/>
                  <c:y val="-1.67752655973645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3F-4958-8130-10EA4B380084}"/>
                </c:ext>
              </c:extLst>
            </c:dLbl>
            <c:dLbl>
              <c:idx val="3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3F-4958-8130-10EA4B380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Sheet2!$B$24:$P$24</c:f>
              <c:numCache>
                <c:formatCode>m/d/yyyy</c:formatCode>
                <c:ptCount val="15"/>
                <c:pt idx="0">
                  <c:v>40359</c:v>
                </c:pt>
                <c:pt idx="1">
                  <c:v>40543</c:v>
                </c:pt>
                <c:pt idx="2">
                  <c:v>40724</c:v>
                </c:pt>
                <c:pt idx="3">
                  <c:v>40908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41639</c:v>
                </c:pt>
                <c:pt idx="8">
                  <c:v>41820</c:v>
                </c:pt>
                <c:pt idx="9">
                  <c:v>42004</c:v>
                </c:pt>
                <c:pt idx="10">
                  <c:v>42185</c:v>
                </c:pt>
                <c:pt idx="11">
                  <c:v>42369</c:v>
                </c:pt>
                <c:pt idx="12">
                  <c:v>42551</c:v>
                </c:pt>
                <c:pt idx="13">
                  <c:v>42735</c:v>
                </c:pt>
                <c:pt idx="14">
                  <c:v>42916</c:v>
                </c:pt>
              </c:numCache>
            </c:numRef>
          </c:cat>
          <c:val>
            <c:numRef>
              <c:f>Sheet2!$B$25:$P$25</c:f>
              <c:numCache>
                <c:formatCode>0.00%</c:formatCode>
                <c:ptCount val="15"/>
                <c:pt idx="0">
                  <c:v>0.15409275536513153</c:v>
                </c:pt>
                <c:pt idx="1">
                  <c:v>0.16060891863354532</c:v>
                </c:pt>
                <c:pt idx="2">
                  <c:v>0.16077353673500525</c:v>
                </c:pt>
                <c:pt idx="3">
                  <c:v>0.16070522450746866</c:v>
                </c:pt>
                <c:pt idx="4">
                  <c:v>0.15800254205088346</c:v>
                </c:pt>
                <c:pt idx="5">
                  <c:v>0.15905408087999792</c:v>
                </c:pt>
                <c:pt idx="6">
                  <c:v>0.16030106660190765</c:v>
                </c:pt>
                <c:pt idx="7">
                  <c:v>0.16177847004998552</c:v>
                </c:pt>
                <c:pt idx="8">
                  <c:v>0.16197059378837919</c:v>
                </c:pt>
                <c:pt idx="9">
                  <c:v>0.16978900085197854</c:v>
                </c:pt>
                <c:pt idx="10">
                  <c:v>0.17231177905331577</c:v>
                </c:pt>
                <c:pt idx="11">
                  <c:v>0.17977469167245921</c:v>
                </c:pt>
                <c:pt idx="12">
                  <c:v>0.18420707847420145</c:v>
                </c:pt>
                <c:pt idx="13">
                  <c:v>0.18937707461165199</c:v>
                </c:pt>
                <c:pt idx="14">
                  <c:v>0.1892955578452806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6-40B8-8BBE-4D476EEEC080}"/>
            </c:ext>
          </c:extLst>
        </c:ser>
        <c:ser>
          <c:idx val="1"/>
          <c:order val="1"/>
          <c:tx>
            <c:strRef>
              <c:f>Sheet2!$A$26</c:f>
              <c:strCache>
                <c:ptCount val="1"/>
                <c:pt idx="0">
                  <c:v>制造业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Sheet2!$B$24:$P$24</c:f>
              <c:numCache>
                <c:formatCode>m/d/yyyy</c:formatCode>
                <c:ptCount val="15"/>
                <c:pt idx="0">
                  <c:v>40359</c:v>
                </c:pt>
                <c:pt idx="1">
                  <c:v>40543</c:v>
                </c:pt>
                <c:pt idx="2">
                  <c:v>40724</c:v>
                </c:pt>
                <c:pt idx="3">
                  <c:v>40908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41639</c:v>
                </c:pt>
                <c:pt idx="8">
                  <c:v>41820</c:v>
                </c:pt>
                <c:pt idx="9">
                  <c:v>42004</c:v>
                </c:pt>
                <c:pt idx="10">
                  <c:v>42185</c:v>
                </c:pt>
                <c:pt idx="11">
                  <c:v>42369</c:v>
                </c:pt>
                <c:pt idx="12">
                  <c:v>42551</c:v>
                </c:pt>
                <c:pt idx="13">
                  <c:v>42735</c:v>
                </c:pt>
                <c:pt idx="14">
                  <c:v>42916</c:v>
                </c:pt>
              </c:numCache>
            </c:numRef>
          </c:cat>
          <c:val>
            <c:numRef>
              <c:f>Sheet2!$B$26:$P$26</c:f>
              <c:numCache>
                <c:formatCode>0.00%</c:formatCode>
                <c:ptCount val="15"/>
                <c:pt idx="0">
                  <c:v>0.23458975366518386</c:v>
                </c:pt>
                <c:pt idx="1">
                  <c:v>0.23545176681671312</c:v>
                </c:pt>
                <c:pt idx="2">
                  <c:v>0.23848760153410534</c:v>
                </c:pt>
                <c:pt idx="3">
                  <c:v>0.24316406055017245</c:v>
                </c:pt>
                <c:pt idx="4">
                  <c:v>0.24839937985716976</c:v>
                </c:pt>
                <c:pt idx="5">
                  <c:v>0.25479786976979585</c:v>
                </c:pt>
                <c:pt idx="6">
                  <c:v>0.24745800081980282</c:v>
                </c:pt>
                <c:pt idx="7">
                  <c:v>0.24335740517350687</c:v>
                </c:pt>
                <c:pt idx="8">
                  <c:v>0.23907314240290506</c:v>
                </c:pt>
                <c:pt idx="9">
                  <c:v>0.22885531114423219</c:v>
                </c:pt>
                <c:pt idx="10">
                  <c:v>0.22376611091803952</c:v>
                </c:pt>
                <c:pt idx="11">
                  <c:v>0.21146018447055839</c:v>
                </c:pt>
                <c:pt idx="12">
                  <c:v>0.20591930932666783</c:v>
                </c:pt>
                <c:pt idx="13">
                  <c:v>0.19379785344478812</c:v>
                </c:pt>
                <c:pt idx="14">
                  <c:v>0.18845738267906184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9F-474B-86C9-72C69D1E7613}"/>
            </c:ext>
          </c:extLst>
        </c:ser>
        <c:ser>
          <c:idx val="2"/>
          <c:order val="2"/>
          <c:tx>
            <c:strRef>
              <c:f>Sheet2!$A$27</c:f>
              <c:strCache>
                <c:ptCount val="1"/>
                <c:pt idx="0">
                  <c:v>租赁和商业服务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Sheet2!$B$24:$P$24</c:f>
              <c:numCache>
                <c:formatCode>m/d/yyyy</c:formatCode>
                <c:ptCount val="15"/>
                <c:pt idx="0">
                  <c:v>40359</c:v>
                </c:pt>
                <c:pt idx="1">
                  <c:v>40543</c:v>
                </c:pt>
                <c:pt idx="2">
                  <c:v>40724</c:v>
                </c:pt>
                <c:pt idx="3">
                  <c:v>40908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41639</c:v>
                </c:pt>
                <c:pt idx="8">
                  <c:v>41820</c:v>
                </c:pt>
                <c:pt idx="9">
                  <c:v>42004</c:v>
                </c:pt>
                <c:pt idx="10">
                  <c:v>42185</c:v>
                </c:pt>
                <c:pt idx="11">
                  <c:v>42369</c:v>
                </c:pt>
                <c:pt idx="12">
                  <c:v>42551</c:v>
                </c:pt>
                <c:pt idx="13">
                  <c:v>42735</c:v>
                </c:pt>
                <c:pt idx="14">
                  <c:v>42916</c:v>
                </c:pt>
              </c:numCache>
            </c:numRef>
          </c:cat>
          <c:val>
            <c:numRef>
              <c:f>Sheet2!$B$27:$P$27</c:f>
              <c:numCache>
                <c:formatCode>0.00%</c:formatCode>
                <c:ptCount val="15"/>
                <c:pt idx="0">
                  <c:v>7.4112255382992542E-2</c:v>
                </c:pt>
                <c:pt idx="1">
                  <c:v>7.3682965362294683E-2</c:v>
                </c:pt>
                <c:pt idx="2">
                  <c:v>7.2939997008156537E-2</c:v>
                </c:pt>
                <c:pt idx="3">
                  <c:v>7.068802787514486E-2</c:v>
                </c:pt>
                <c:pt idx="4">
                  <c:v>6.9038542511381598E-2</c:v>
                </c:pt>
                <c:pt idx="5">
                  <c:v>6.7431730586891489E-2</c:v>
                </c:pt>
                <c:pt idx="6">
                  <c:v>6.9909162898156477E-2</c:v>
                </c:pt>
                <c:pt idx="7">
                  <c:v>7.3213602295820732E-2</c:v>
                </c:pt>
                <c:pt idx="8">
                  <c:v>7.7587273598848164E-2</c:v>
                </c:pt>
                <c:pt idx="9">
                  <c:v>8.3965337361537259E-2</c:v>
                </c:pt>
                <c:pt idx="10">
                  <c:v>8.8318505127205113E-2</c:v>
                </c:pt>
                <c:pt idx="11">
                  <c:v>8.993626327364819E-2</c:v>
                </c:pt>
                <c:pt idx="12">
                  <c:v>9.7961252900443441E-2</c:v>
                </c:pt>
                <c:pt idx="13">
                  <c:v>0.10350826697368</c:v>
                </c:pt>
                <c:pt idx="14">
                  <c:v>0.11837062840467592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9F-474B-86C9-72C69D1E7613}"/>
            </c:ext>
          </c:extLst>
        </c:ser>
        <c:ser>
          <c:idx val="3"/>
          <c:order val="3"/>
          <c:tx>
            <c:strRef>
              <c:f>Sheet2!$A$28</c:f>
              <c:strCache>
                <c:ptCount val="1"/>
                <c:pt idx="0">
                  <c:v>电力、热力、燃气及水生产和供应业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Sheet2!$B$24:$P$24</c:f>
              <c:numCache>
                <c:formatCode>m/d/yyyy</c:formatCode>
                <c:ptCount val="15"/>
                <c:pt idx="0">
                  <c:v>40359</c:v>
                </c:pt>
                <c:pt idx="1">
                  <c:v>40543</c:v>
                </c:pt>
                <c:pt idx="2">
                  <c:v>40724</c:v>
                </c:pt>
                <c:pt idx="3">
                  <c:v>40908</c:v>
                </c:pt>
                <c:pt idx="4">
                  <c:v>41090</c:v>
                </c:pt>
                <c:pt idx="5">
                  <c:v>41274</c:v>
                </c:pt>
                <c:pt idx="6">
                  <c:v>41455</c:v>
                </c:pt>
                <c:pt idx="7">
                  <c:v>41639</c:v>
                </c:pt>
                <c:pt idx="8">
                  <c:v>41820</c:v>
                </c:pt>
                <c:pt idx="9">
                  <c:v>42004</c:v>
                </c:pt>
                <c:pt idx="10">
                  <c:v>42185</c:v>
                </c:pt>
                <c:pt idx="11">
                  <c:v>42369</c:v>
                </c:pt>
                <c:pt idx="12">
                  <c:v>42551</c:v>
                </c:pt>
                <c:pt idx="13">
                  <c:v>42735</c:v>
                </c:pt>
                <c:pt idx="14">
                  <c:v>42916</c:v>
                </c:pt>
              </c:numCache>
            </c:numRef>
          </c:cat>
          <c:val>
            <c:numRef>
              <c:f>Sheet2!$B$28:$P$28</c:f>
              <c:numCache>
                <c:formatCode>0.00%</c:formatCode>
                <c:ptCount val="15"/>
                <c:pt idx="0">
                  <c:v>0.1192394993034207</c:v>
                </c:pt>
                <c:pt idx="1">
                  <c:v>0.11779939822643516</c:v>
                </c:pt>
                <c:pt idx="2">
                  <c:v>0.11692002150136185</c:v>
                </c:pt>
                <c:pt idx="3">
                  <c:v>0.11468619212252194</c:v>
                </c:pt>
                <c:pt idx="4">
                  <c:v>0.11070404806738755</c:v>
                </c:pt>
                <c:pt idx="5">
                  <c:v>0.10473568414650311</c:v>
                </c:pt>
                <c:pt idx="6">
                  <c:v>9.7637101505054988E-2</c:v>
                </c:pt>
                <c:pt idx="7">
                  <c:v>9.7370205746764082E-2</c:v>
                </c:pt>
                <c:pt idx="8">
                  <c:v>9.6498984264673293E-2</c:v>
                </c:pt>
                <c:pt idx="9">
                  <c:v>9.9272111862521634E-2</c:v>
                </c:pt>
                <c:pt idx="10">
                  <c:v>0.10049053181356406</c:v>
                </c:pt>
                <c:pt idx="11">
                  <c:v>0.10442774319298831</c:v>
                </c:pt>
                <c:pt idx="12">
                  <c:v>0.10563491728401549</c:v>
                </c:pt>
                <c:pt idx="13">
                  <c:v>0.1101710350583036</c:v>
                </c:pt>
                <c:pt idx="14">
                  <c:v>0.11405086753570352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9F-474B-86C9-72C69D1E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14456"/>
        <c:axId val="1541410520"/>
      </c:lineChart>
      <c:dateAx>
        <c:axId val="15414144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1410520"/>
        <c:crosses val="autoZero"/>
        <c:auto val="1"/>
        <c:lblOffset val="100"/>
        <c:baseTimeUnit val="months"/>
        <c:majorUnit val="12"/>
        <c:majorTimeUnit val="months"/>
      </c:dateAx>
      <c:valAx>
        <c:axId val="154141052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141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777777777777779E-3"/>
          <c:y val="1.156313794109068E-3"/>
          <c:w val="0.99444444444444446"/>
          <c:h val="0.22453922426363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102391</xdr:colOff>
      <xdr:row>0</xdr:row>
      <xdr:rowOff>123822</xdr:rowOff>
    </xdr:from>
    <xdr:to>
      <xdr:col>16</xdr:col>
      <xdr:colOff>140491</xdr:colOff>
      <xdr:row>15</xdr:row>
      <xdr:rowOff>47621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9229EF-61E8-4734-9274-9887FB6F2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17</xdr:row>
      <xdr:rowOff>80961</xdr:rowOff>
    </xdr:from>
    <xdr:to>
      <xdr:col>14</xdr:col>
      <xdr:colOff>352425</xdr:colOff>
      <xdr:row>33</xdr:row>
      <xdr:rowOff>4761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B1B1B8C-330D-4B4D-BF8F-CC1190C09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33</xdr:row>
      <xdr:rowOff>142874</xdr:rowOff>
    </xdr:from>
    <xdr:to>
      <xdr:col>15</xdr:col>
      <xdr:colOff>247650</xdr:colOff>
      <xdr:row>49</xdr:row>
      <xdr:rowOff>66674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E3C20C-7330-4A58-A435-8F8C0C495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390524</xdr:colOff>
      <xdr:row>8</xdr:row>
      <xdr:rowOff>71438</xdr:rowOff>
    </xdr:from>
    <xdr:to>
      <xdr:col>21</xdr:col>
      <xdr:colOff>428624</xdr:colOff>
      <xdr:row>23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D73A82-F892-4F07-903A-73EC80E60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38101</xdr:colOff>
      <xdr:row>33</xdr:row>
      <xdr:rowOff>23813</xdr:rowOff>
    </xdr:from>
    <xdr:to>
      <xdr:col>8</xdr:col>
      <xdr:colOff>76201</xdr:colOff>
      <xdr:row>48</xdr:row>
      <xdr:rowOff>123826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629407-53F9-496F-B179-88E35961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10</xdr:row>
      <xdr:rowOff>95250</xdr:rowOff>
    </xdr:from>
    <xdr:to>
      <xdr:col>17</xdr:col>
      <xdr:colOff>266700</xdr:colOff>
      <xdr:row>26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E12430-1A6B-41A1-BFC2-FBB22DD7D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233363</xdr:colOff>
      <xdr:row>32</xdr:row>
      <xdr:rowOff>57150</xdr:rowOff>
    </xdr:from>
    <xdr:to>
      <xdr:col>17</xdr:col>
      <xdr:colOff>271463</xdr:colOff>
      <xdr:row>47</xdr:row>
      <xdr:rowOff>157162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D50EA3A-0BC0-4550-8DE3-36DD2336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2379</xdr:colOff>
      <xdr:row>6</xdr:row>
      <xdr:rowOff>61913</xdr:rowOff>
    </xdr:from>
    <xdr:to>
      <xdr:col>10</xdr:col>
      <xdr:colOff>214311</xdr:colOff>
      <xdr:row>21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26F4C6-EB4E-4727-9DC6-7F1884039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757238</xdr:colOff>
      <xdr:row>28</xdr:row>
      <xdr:rowOff>104775</xdr:rowOff>
    </xdr:from>
    <xdr:to>
      <xdr:col>8</xdr:col>
      <xdr:colOff>742951</xdr:colOff>
      <xdr:row>44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7002DC-55D9-4BEC-9186-11E20A8FD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766762</xdr:colOff>
      <xdr:row>54</xdr:row>
      <xdr:rowOff>28574</xdr:rowOff>
    </xdr:from>
    <xdr:to>
      <xdr:col>9</xdr:col>
      <xdr:colOff>61912</xdr:colOff>
      <xdr:row>69</xdr:row>
      <xdr:rowOff>128586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3F4CDF-76B2-46EE-8779-DDF30F55D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H32"/>
  <sheetViews>
    <sheetView topLeftCell="A13" workbookViewId="0">
      <selection activeCell="N16" sqref="N16"/>
    </sheetView>
  </sheetViews>
  <sheetFormatPr defaultRowHeight="13.9" x14ac:dyDescent="0.4"/>
  <cols>
    <col min="1" max="1" width="16.33203125" customWidth="1"/>
    <col min="2" max="2" width="7.86328125" bestFit="1" customWidth="1"/>
    <col min="5" max="5" width="7.86328125" bestFit="1" customWidth="1"/>
    <col min="7" max="7" width="33.33203125" bestFit="1" customWidth="1"/>
    <col min="8" max="8" width="7.46484375" bestFit="1" customWidth="1"/>
  </cols>
  <sheetData>
    <row r="4" spans="1:8" x14ac:dyDescent="0.4">
      <c r="A4" t="s">
        <v>69</v>
      </c>
      <c r="B4" t="s">
        <v>21</v>
      </c>
      <c r="D4" t="s">
        <v>24</v>
      </c>
      <c r="E4" t="s">
        <v>72</v>
      </c>
      <c r="G4" t="s">
        <v>53</v>
      </c>
      <c r="H4" s="5"/>
    </row>
    <row r="5" spans="1:8" x14ac:dyDescent="0.4">
      <c r="A5" s="32" t="s">
        <v>18</v>
      </c>
      <c r="B5" s="3">
        <v>0.18912103641092984</v>
      </c>
      <c r="D5" s="2" t="s">
        <v>5</v>
      </c>
      <c r="E5" s="3">
        <v>0.1892955578452806</v>
      </c>
      <c r="G5" s="32" t="s">
        <v>18</v>
      </c>
      <c r="H5" s="4">
        <v>0.19042422248304966</v>
      </c>
    </row>
    <row r="6" spans="1:8" x14ac:dyDescent="0.4">
      <c r="A6" s="2" t="s">
        <v>5</v>
      </c>
      <c r="B6" s="3">
        <v>0.14982273545248034</v>
      </c>
      <c r="D6" s="2" t="s">
        <v>18</v>
      </c>
      <c r="E6" s="4">
        <v>0.18845738267906184</v>
      </c>
      <c r="G6" s="2" t="s">
        <v>2</v>
      </c>
      <c r="H6" s="3">
        <v>0.14201326533386605</v>
      </c>
    </row>
    <row r="7" spans="1:8" x14ac:dyDescent="0.4">
      <c r="A7" s="32" t="s">
        <v>20</v>
      </c>
      <c r="B7" s="3">
        <v>0.11472447321788037</v>
      </c>
      <c r="D7" s="32" t="s">
        <v>20</v>
      </c>
      <c r="E7" s="25">
        <v>0.11837062840467592</v>
      </c>
      <c r="G7" s="2" t="s">
        <v>12</v>
      </c>
      <c r="H7" s="3">
        <v>0.12128080102598275</v>
      </c>
    </row>
    <row r="8" spans="1:8" x14ac:dyDescent="0.4">
      <c r="A8" s="2" t="s">
        <v>2</v>
      </c>
      <c r="B8" s="3">
        <v>9.0481483736698468E-2</v>
      </c>
      <c r="D8" s="2" t="s">
        <v>1</v>
      </c>
      <c r="E8" s="3">
        <v>0.11405086753570352</v>
      </c>
      <c r="G8" s="32" t="s">
        <v>20</v>
      </c>
      <c r="H8" s="4">
        <v>0.10756468728125171</v>
      </c>
    </row>
    <row r="9" spans="1:8" x14ac:dyDescent="0.4">
      <c r="A9" s="36" t="s">
        <v>1</v>
      </c>
      <c r="B9" s="3">
        <v>8.8504210145735646E-2</v>
      </c>
      <c r="D9" s="1" t="s">
        <v>12</v>
      </c>
      <c r="E9" s="3">
        <v>6.9877609435060647E-2</v>
      </c>
      <c r="G9" s="1" t="s">
        <v>5</v>
      </c>
      <c r="H9" s="3">
        <v>7.2311783732569843E-2</v>
      </c>
    </row>
    <row r="10" spans="1:8" x14ac:dyDescent="0.4">
      <c r="A10" s="1" t="s">
        <v>12</v>
      </c>
      <c r="B10" s="3">
        <v>8.7222143473914923E-2</v>
      </c>
      <c r="D10" s="2" t="s">
        <v>2</v>
      </c>
      <c r="E10" s="3">
        <v>6.4238677817866477E-2</v>
      </c>
      <c r="G10" s="1" t="s">
        <v>15</v>
      </c>
      <c r="H10" s="3">
        <v>6.9449594173686194E-2</v>
      </c>
    </row>
    <row r="11" spans="1:8" x14ac:dyDescent="0.4">
      <c r="A11" t="s">
        <v>15</v>
      </c>
      <c r="B11" s="3">
        <v>6.5694208346376556E-2</v>
      </c>
      <c r="D11" s="1" t="s">
        <v>15</v>
      </c>
      <c r="E11" s="3">
        <v>6.3781760176297456E-2</v>
      </c>
      <c r="G11" s="1" t="s">
        <v>4</v>
      </c>
      <c r="H11" s="3">
        <v>5.4438283202389658E-2</v>
      </c>
    </row>
    <row r="12" spans="1:8" x14ac:dyDescent="0.4">
      <c r="A12" s="1" t="s">
        <v>4</v>
      </c>
      <c r="B12" s="3">
        <v>3.9471892773374609E-2</v>
      </c>
      <c r="C12" s="4"/>
      <c r="D12" s="1" t="s">
        <v>23</v>
      </c>
      <c r="E12" s="3">
        <v>5.5603333344441418E-2</v>
      </c>
      <c r="G12" s="2" t="s">
        <v>0</v>
      </c>
      <c r="H12" s="3">
        <v>3.8632969234803229E-2</v>
      </c>
    </row>
    <row r="13" spans="1:8" x14ac:dyDescent="0.4">
      <c r="A13" s="1" t="s">
        <v>23</v>
      </c>
      <c r="B13" s="3">
        <v>3.6841581826336407E-2</v>
      </c>
      <c r="C13" s="4"/>
      <c r="D13" s="2" t="s">
        <v>0</v>
      </c>
      <c r="E13" s="3">
        <v>3.2365257756699121E-2</v>
      </c>
      <c r="G13" s="16" t="s">
        <v>1</v>
      </c>
      <c r="H13" s="17">
        <v>3.8339423147376261E-2</v>
      </c>
    </row>
    <row r="14" spans="1:8" x14ac:dyDescent="0.4">
      <c r="A14" s="39" t="s">
        <v>0</v>
      </c>
      <c r="B14" s="40">
        <v>3.4480117393097517E-2</v>
      </c>
      <c r="C14" s="4"/>
      <c r="D14" s="39" t="s">
        <v>4</v>
      </c>
      <c r="E14" s="40">
        <v>3.1850186960748594E-2</v>
      </c>
      <c r="G14" t="s">
        <v>13</v>
      </c>
      <c r="H14" s="4">
        <v>2.2484800810316233E-2</v>
      </c>
    </row>
    <row r="15" spans="1:8" x14ac:dyDescent="0.4">
      <c r="A15" s="1" t="s">
        <v>13</v>
      </c>
      <c r="B15" s="3">
        <v>1.2811834744821587E-2</v>
      </c>
      <c r="C15" s="4"/>
      <c r="D15" s="1" t="s">
        <v>13</v>
      </c>
      <c r="E15" s="3">
        <v>7.8858305732488268E-3</v>
      </c>
      <c r="G15" s="1" t="s">
        <v>7</v>
      </c>
      <c r="H15" s="3">
        <v>1.6504294666815973E-2</v>
      </c>
    </row>
    <row r="16" spans="1:8" x14ac:dyDescent="0.4">
      <c r="A16" s="1" t="s">
        <v>7</v>
      </c>
      <c r="B16" s="3">
        <v>1.0025471535638226E-2</v>
      </c>
      <c r="C16" s="4"/>
      <c r="D16" s="1" t="s">
        <v>7</v>
      </c>
      <c r="E16" s="3">
        <v>6.7260999101231029E-3</v>
      </c>
      <c r="G16" s="1" t="s">
        <v>9</v>
      </c>
      <c r="H16" s="3">
        <v>1.5138038089102527E-2</v>
      </c>
    </row>
    <row r="17" spans="1:8" x14ac:dyDescent="0.4">
      <c r="A17" s="1" t="s">
        <v>9</v>
      </c>
      <c r="B17" s="3">
        <v>8.9671896542512543E-3</v>
      </c>
      <c r="C17" s="4"/>
      <c r="D17" s="1" t="s">
        <v>9</v>
      </c>
      <c r="E17" s="3">
        <v>5.8246556138750703E-3</v>
      </c>
      <c r="G17" s="39" t="s">
        <v>14</v>
      </c>
      <c r="H17" s="40">
        <v>1.2773356153431056E-2</v>
      </c>
    </row>
    <row r="18" spans="1:8" x14ac:dyDescent="0.4">
      <c r="A18" t="s">
        <v>17</v>
      </c>
      <c r="B18" s="3">
        <v>5.5873116138521915E-3</v>
      </c>
      <c r="C18" s="4"/>
      <c r="D18" t="s">
        <v>19</v>
      </c>
      <c r="E18" s="25">
        <v>5.3358687295094031E-3</v>
      </c>
      <c r="G18" t="s">
        <v>17</v>
      </c>
      <c r="H18" s="4">
        <v>9.8050844762967299E-3</v>
      </c>
    </row>
    <row r="19" spans="1:8" x14ac:dyDescent="0.4">
      <c r="A19" s="1" t="s">
        <v>14</v>
      </c>
      <c r="B19" s="3">
        <v>4.3100030122005008E-3</v>
      </c>
      <c r="D19" s="1" t="s">
        <v>17</v>
      </c>
      <c r="E19" s="3">
        <v>3.4393906375486611E-3</v>
      </c>
      <c r="G19" s="1" t="s">
        <v>11</v>
      </c>
      <c r="H19" s="3">
        <v>6.0997678820027676E-3</v>
      </c>
    </row>
    <row r="20" spans="1:8" x14ac:dyDescent="0.4">
      <c r="A20" t="s">
        <v>19</v>
      </c>
      <c r="B20" s="3">
        <v>4.2988697499749193E-3</v>
      </c>
      <c r="D20" s="1" t="s">
        <v>46</v>
      </c>
      <c r="E20" s="3">
        <v>3.9550528215098524E-2</v>
      </c>
      <c r="G20" s="1" t="s">
        <v>3</v>
      </c>
      <c r="H20" s="3">
        <v>5.1165497781814609E-3</v>
      </c>
    </row>
    <row r="21" spans="1:8" x14ac:dyDescent="0.4">
      <c r="A21" s="1" t="s">
        <v>6</v>
      </c>
      <c r="B21" s="3">
        <v>2.5836321017851348E-3</v>
      </c>
      <c r="D21" s="1" t="s">
        <v>6</v>
      </c>
      <c r="E21" s="3">
        <v>3.3463643647608028E-3</v>
      </c>
      <c r="G21" s="1" t="s">
        <v>10</v>
      </c>
      <c r="H21" s="3">
        <v>3.2010809131910027E-3</v>
      </c>
    </row>
    <row r="22" spans="1:8" x14ac:dyDescent="0.4">
      <c r="A22" s="1" t="s">
        <v>11</v>
      </c>
      <c r="B22" s="3">
        <v>2.0581918823342309E-3</v>
      </c>
      <c r="E22" s="38">
        <f>SUM(E5:E21)</f>
        <v>0.99999999999999989</v>
      </c>
      <c r="F22" s="3"/>
      <c r="G22" s="1" t="s">
        <v>16</v>
      </c>
      <c r="H22" s="3">
        <v>2.9298387984978921E-3</v>
      </c>
    </row>
    <row r="23" spans="1:8" x14ac:dyDescent="0.4">
      <c r="A23" s="1" t="s">
        <v>3</v>
      </c>
      <c r="B23" s="3">
        <v>1.7264331074110396E-3</v>
      </c>
      <c r="D23" s="1" t="s">
        <v>73</v>
      </c>
      <c r="E23" s="4">
        <f>1-SUM(E5:E14)</f>
        <v>7.21087380441644E-2</v>
      </c>
      <c r="G23" t="s">
        <v>19</v>
      </c>
      <c r="H23" s="4">
        <v>2.2625629200139909E-3</v>
      </c>
    </row>
    <row r="24" spans="1:8" x14ac:dyDescent="0.4">
      <c r="A24" s="1" t="s">
        <v>10</v>
      </c>
      <c r="B24" s="3">
        <v>1.080113026868418E-3</v>
      </c>
      <c r="G24" s="1" t="s">
        <v>67</v>
      </c>
      <c r="H24" s="3">
        <v>2.1158359588888012E-3</v>
      </c>
    </row>
    <row r="25" spans="1:8" x14ac:dyDescent="0.4">
      <c r="A25" t="s">
        <v>16</v>
      </c>
      <c r="B25" s="3">
        <v>9.8859014773465797E-4</v>
      </c>
      <c r="G25" s="1" t="s">
        <v>66</v>
      </c>
      <c r="H25" s="3">
        <v>2.0812740176689862E-3</v>
      </c>
    </row>
    <row r="26" spans="1:8" x14ac:dyDescent="0.4">
      <c r="A26" t="s">
        <v>67</v>
      </c>
      <c r="B26" s="3">
        <v>7.1392821483986732E-4</v>
      </c>
      <c r="G26" s="1" t="s">
        <v>26</v>
      </c>
      <c r="H26" s="4">
        <v>1.405703273292329E-3</v>
      </c>
    </row>
    <row r="27" spans="1:8" x14ac:dyDescent="0.4">
      <c r="A27" s="1" t="s">
        <v>66</v>
      </c>
      <c r="B27" s="3">
        <v>7.0226627815105991E-4</v>
      </c>
      <c r="G27" s="1" t="s">
        <v>8</v>
      </c>
      <c r="H27" s="3">
        <v>1.3535377833445545E-3</v>
      </c>
    </row>
    <row r="28" spans="1:8" x14ac:dyDescent="0.4">
      <c r="A28" t="s">
        <v>26</v>
      </c>
      <c r="B28" s="3">
        <v>4.7431428900717235E-4</v>
      </c>
      <c r="G28" s="1" t="s">
        <v>6</v>
      </c>
      <c r="H28" s="3">
        <v>1.0858901105383046E-3</v>
      </c>
    </row>
    <row r="29" spans="1:8" x14ac:dyDescent="0.4">
      <c r="A29" s="1" t="s">
        <v>8</v>
      </c>
      <c r="B29" s="3">
        <v>4.5671253923153249E-4</v>
      </c>
      <c r="G29" s="1" t="s">
        <v>46</v>
      </c>
      <c r="H29" s="3">
        <v>6.1187354753442023E-2</v>
      </c>
    </row>
    <row r="30" spans="1:8" x14ac:dyDescent="0.4">
      <c r="A30" s="1" t="s">
        <v>46</v>
      </c>
      <c r="B30" s="3">
        <v>4.6851255325073532E-2</v>
      </c>
      <c r="H30" s="4">
        <f>SUM(H5:H29)</f>
        <v>1</v>
      </c>
    </row>
    <row r="31" spans="1:8" x14ac:dyDescent="0.4">
      <c r="B31" s="38">
        <f>SUM(B5:B30)</f>
        <v>1</v>
      </c>
      <c r="G31" s="1" t="s">
        <v>73</v>
      </c>
      <c r="H31" s="4">
        <f>1-SUM(H5:H17)</f>
        <v>9.8644480665358802E-2</v>
      </c>
    </row>
    <row r="32" spans="1:8" x14ac:dyDescent="0.4">
      <c r="A32" s="1" t="s">
        <v>71</v>
      </c>
      <c r="B32" s="4">
        <f>1-SUM(B5:B14)</f>
        <v>0.10363611722317534</v>
      </c>
    </row>
  </sheetData>
  <sortState ref="G5:H28">
    <sortCondition descending="1" ref="H4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187"/>
  <sheetViews>
    <sheetView topLeftCell="A10" workbookViewId="0">
      <pane xSplit="1" topLeftCell="B1" activePane="topRight" state="frozen"/>
      <selection pane="topRight" activeCell="C46" sqref="C46"/>
    </sheetView>
  </sheetViews>
  <sheetFormatPr defaultRowHeight="13.9" x14ac:dyDescent="0.4"/>
  <cols>
    <col min="1" max="1" width="9.06640625" style="33"/>
    <col min="2" max="2" width="11.265625" style="33" bestFit="1" customWidth="1"/>
    <col min="3" max="3" width="9.06640625" style="33"/>
    <col min="4" max="4" width="13" style="33" bestFit="1" customWidth="1"/>
    <col min="5" max="5" width="9.06640625" style="33"/>
    <col min="6" max="6" width="13" style="33" bestFit="1" customWidth="1"/>
    <col min="7" max="7" width="9.06640625" style="33"/>
    <col min="8" max="8" width="14.06640625" style="33" bestFit="1" customWidth="1"/>
    <col min="9" max="13" width="9.06640625" style="33"/>
    <col min="14" max="14" width="13" style="33" bestFit="1" customWidth="1"/>
    <col min="15" max="21" width="9.06640625" style="33"/>
    <col min="22" max="22" width="10.1328125" style="33" bestFit="1" customWidth="1"/>
    <col min="23" max="23" width="11.265625" style="33" bestFit="1" customWidth="1"/>
    <col min="24" max="24" width="10.1328125" style="33" bestFit="1" customWidth="1"/>
    <col min="25" max="25" width="11.265625" style="33" bestFit="1" customWidth="1"/>
    <col min="26" max="27" width="10.1328125" style="33" bestFit="1" customWidth="1"/>
    <col min="28" max="28" width="13.53125" style="33" bestFit="1" customWidth="1"/>
    <col min="29" max="40" width="9.06640625" style="33"/>
    <col min="41" max="41" width="15.796875" style="33" bestFit="1" customWidth="1"/>
    <col min="42" max="16384" width="9.06640625" style="33"/>
  </cols>
  <sheetData>
    <row r="1" spans="1:41" x14ac:dyDescent="0.4">
      <c r="A1" s="33" t="s">
        <v>69</v>
      </c>
      <c r="B1" s="33">
        <v>2</v>
      </c>
      <c r="C1" s="33">
        <v>3</v>
      </c>
      <c r="D1" s="33">
        <v>4</v>
      </c>
      <c r="E1" s="33">
        <v>5</v>
      </c>
      <c r="F1" s="33">
        <v>6</v>
      </c>
      <c r="G1" s="33">
        <v>7</v>
      </c>
      <c r="H1" s="33">
        <v>8</v>
      </c>
      <c r="I1" s="33">
        <v>9</v>
      </c>
      <c r="J1" s="33">
        <v>10</v>
      </c>
      <c r="K1" s="33">
        <v>11</v>
      </c>
      <c r="L1" s="33">
        <v>12</v>
      </c>
      <c r="M1" s="33">
        <v>13</v>
      </c>
      <c r="N1" s="33">
        <v>14</v>
      </c>
      <c r="O1" s="33">
        <v>15</v>
      </c>
      <c r="P1" s="33">
        <v>16</v>
      </c>
      <c r="Q1" s="33">
        <v>17</v>
      </c>
      <c r="R1" s="33">
        <v>18</v>
      </c>
      <c r="S1" s="33">
        <v>19</v>
      </c>
      <c r="T1" s="33">
        <v>20</v>
      </c>
      <c r="U1" s="33">
        <v>21</v>
      </c>
      <c r="V1" s="33">
        <v>22</v>
      </c>
      <c r="W1" s="33">
        <v>23</v>
      </c>
      <c r="X1" s="33">
        <v>24</v>
      </c>
      <c r="Y1" s="33">
        <v>25</v>
      </c>
      <c r="Z1" s="33">
        <v>26</v>
      </c>
      <c r="AA1" s="33">
        <v>27</v>
      </c>
      <c r="AB1" s="33">
        <v>28</v>
      </c>
      <c r="AC1" s="33">
        <v>29</v>
      </c>
      <c r="AD1" s="33">
        <v>30</v>
      </c>
      <c r="AE1" s="33">
        <v>31</v>
      </c>
      <c r="AF1" s="33">
        <v>32</v>
      </c>
      <c r="AG1" s="33">
        <v>33</v>
      </c>
      <c r="AH1" s="33">
        <v>34</v>
      </c>
      <c r="AI1" s="33">
        <v>35</v>
      </c>
      <c r="AJ1" s="33">
        <v>36</v>
      </c>
      <c r="AK1" s="33">
        <v>37</v>
      </c>
      <c r="AL1" s="33">
        <v>38</v>
      </c>
      <c r="AM1" s="33">
        <v>39</v>
      </c>
      <c r="AN1" s="33">
        <v>40</v>
      </c>
      <c r="AO1" s="33">
        <v>41</v>
      </c>
    </row>
    <row r="2" spans="1:41" x14ac:dyDescent="0.4">
      <c r="A2" s="37" t="s">
        <v>64</v>
      </c>
      <c r="B2" s="37" t="s">
        <v>65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x14ac:dyDescent="0.4">
      <c r="A3" s="10" t="s">
        <v>52</v>
      </c>
      <c r="B3" s="9">
        <v>39447</v>
      </c>
      <c r="C3" s="9">
        <v>39629</v>
      </c>
      <c r="D3" s="9">
        <v>39813</v>
      </c>
      <c r="E3" s="9">
        <v>39994</v>
      </c>
      <c r="F3" s="9">
        <v>40178</v>
      </c>
      <c r="G3" s="9">
        <v>40359</v>
      </c>
      <c r="H3" s="9">
        <v>40543</v>
      </c>
      <c r="I3" s="9">
        <v>40724</v>
      </c>
      <c r="J3" s="9">
        <v>40908</v>
      </c>
      <c r="K3" s="9">
        <v>41090</v>
      </c>
      <c r="L3" s="9">
        <v>41274</v>
      </c>
      <c r="M3" s="9">
        <v>41455</v>
      </c>
      <c r="N3" s="9">
        <v>41639</v>
      </c>
      <c r="O3" s="9">
        <v>41820</v>
      </c>
      <c r="P3" s="9">
        <v>42004</v>
      </c>
      <c r="Q3" s="9">
        <v>42185</v>
      </c>
      <c r="R3" s="9">
        <v>42369</v>
      </c>
      <c r="S3" s="9">
        <v>42551</v>
      </c>
      <c r="T3" s="9">
        <v>42735</v>
      </c>
      <c r="U3" s="9">
        <v>42916</v>
      </c>
      <c r="V3" s="9">
        <v>39447</v>
      </c>
      <c r="W3" s="9">
        <v>39629</v>
      </c>
      <c r="X3" s="9">
        <v>39813</v>
      </c>
      <c r="Y3" s="9">
        <v>39994</v>
      </c>
      <c r="Z3" s="9">
        <v>40178</v>
      </c>
      <c r="AA3" s="9">
        <v>40359</v>
      </c>
      <c r="AB3" s="9">
        <v>40543</v>
      </c>
      <c r="AC3" s="9">
        <v>40724</v>
      </c>
      <c r="AD3" s="9">
        <v>40908</v>
      </c>
      <c r="AE3" s="9">
        <v>41090</v>
      </c>
      <c r="AF3" s="9">
        <v>41274</v>
      </c>
      <c r="AG3" s="9">
        <v>41455</v>
      </c>
      <c r="AH3" s="9">
        <v>41639</v>
      </c>
      <c r="AI3" s="9">
        <v>41820</v>
      </c>
      <c r="AJ3" s="9">
        <v>42004</v>
      </c>
      <c r="AK3" s="9">
        <v>42185</v>
      </c>
      <c r="AL3" s="9">
        <v>42369</v>
      </c>
      <c r="AM3" s="9">
        <v>42551</v>
      </c>
      <c r="AN3" s="9">
        <v>42735</v>
      </c>
      <c r="AO3" s="9">
        <v>42916</v>
      </c>
    </row>
    <row r="4" spans="1:41" x14ac:dyDescent="0.4">
      <c r="A4" s="1" t="s">
        <v>54</v>
      </c>
      <c r="B4" s="11">
        <v>79112</v>
      </c>
      <c r="C4" s="11">
        <v>80366</v>
      </c>
      <c r="D4" s="11">
        <v>78072</v>
      </c>
      <c r="E4" s="11">
        <v>83010</v>
      </c>
      <c r="F4" s="11">
        <v>84590</v>
      </c>
      <c r="G4" s="11">
        <v>89498</v>
      </c>
      <c r="H4" s="11">
        <v>96769</v>
      </c>
      <c r="I4" s="11">
        <v>104735</v>
      </c>
      <c r="J4" s="11">
        <v>114382</v>
      </c>
      <c r="K4" s="11">
        <v>127537</v>
      </c>
      <c r="L4" s="11">
        <v>135744</v>
      </c>
      <c r="M4" s="11">
        <v>137126</v>
      </c>
      <c r="N4" s="11">
        <v>141603</v>
      </c>
      <c r="O4" s="11">
        <v>143231</v>
      </c>
      <c r="P4" s="11">
        <v>139117</v>
      </c>
      <c r="Q4" s="11">
        <v>142890</v>
      </c>
      <c r="R4" s="11">
        <v>140369</v>
      </c>
      <c r="S4" s="11">
        <v>130974</v>
      </c>
      <c r="T4" s="11">
        <v>124729</v>
      </c>
      <c r="U4" s="11">
        <v>0</v>
      </c>
      <c r="V4" s="12"/>
      <c r="W4" s="12"/>
      <c r="X4" s="1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 spans="1:41" x14ac:dyDescent="0.4">
      <c r="A5" s="1" t="s">
        <v>55</v>
      </c>
      <c r="B5" s="11">
        <v>30963</v>
      </c>
      <c r="C5" s="11">
        <v>31791</v>
      </c>
      <c r="D5" s="11">
        <v>33591</v>
      </c>
      <c r="E5" s="11">
        <v>36881</v>
      </c>
      <c r="F5" s="11">
        <v>35471</v>
      </c>
      <c r="G5" s="11">
        <v>37588</v>
      </c>
      <c r="H5" s="11">
        <v>40317</v>
      </c>
      <c r="I5" s="11">
        <v>45775</v>
      </c>
      <c r="J5" s="11">
        <v>52047</v>
      </c>
      <c r="K5" s="11">
        <v>59595</v>
      </c>
      <c r="L5" s="11">
        <v>63599</v>
      </c>
      <c r="M5" s="11">
        <v>65064</v>
      </c>
      <c r="N5" s="11">
        <v>67942</v>
      </c>
      <c r="O5" s="11">
        <v>72828</v>
      </c>
      <c r="P5" s="11">
        <v>70236</v>
      </c>
      <c r="Q5" s="11">
        <v>73226</v>
      </c>
      <c r="R5" s="11">
        <v>69875</v>
      </c>
      <c r="S5" s="11">
        <v>65799</v>
      </c>
      <c r="T5" s="11">
        <v>65051</v>
      </c>
      <c r="U5" s="11">
        <v>0</v>
      </c>
      <c r="V5" s="12"/>
      <c r="W5" s="12"/>
      <c r="X5" s="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</row>
    <row r="6" spans="1:41" x14ac:dyDescent="0.4">
      <c r="A6" s="1" t="s">
        <v>56</v>
      </c>
      <c r="B6" s="11">
        <v>84357</v>
      </c>
      <c r="C6" s="11">
        <v>88738</v>
      </c>
      <c r="D6" s="11">
        <v>87686</v>
      </c>
      <c r="E6" s="11">
        <v>90234</v>
      </c>
      <c r="F6" s="11">
        <v>83816</v>
      </c>
      <c r="G6" s="11">
        <v>87796</v>
      </c>
      <c r="H6" s="11">
        <v>92866</v>
      </c>
      <c r="I6" s="11">
        <v>95684</v>
      </c>
      <c r="J6" s="11">
        <v>106396</v>
      </c>
      <c r="K6" s="11">
        <v>128348</v>
      </c>
      <c r="L6" s="11">
        <v>135925</v>
      </c>
      <c r="M6" s="11">
        <v>129309</v>
      </c>
      <c r="N6" s="11">
        <v>120375</v>
      </c>
      <c r="O6" s="11">
        <v>113544</v>
      </c>
      <c r="P6" s="11">
        <v>111892</v>
      </c>
      <c r="Q6" s="11">
        <v>117052</v>
      </c>
      <c r="R6" s="11">
        <v>113841</v>
      </c>
      <c r="S6" s="11">
        <v>108489</v>
      </c>
      <c r="T6" s="11">
        <v>108554</v>
      </c>
      <c r="U6" s="11">
        <v>0</v>
      </c>
      <c r="V6" s="12"/>
      <c r="W6" s="12"/>
      <c r="X6" s="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spans="1:41" x14ac:dyDescent="0.4">
      <c r="A7" s="1" t="s">
        <v>57</v>
      </c>
      <c r="B7" s="11">
        <v>121243</v>
      </c>
      <c r="C7" s="11">
        <v>128035</v>
      </c>
      <c r="D7" s="11">
        <v>124981</v>
      </c>
      <c r="E7" s="11">
        <v>133003</v>
      </c>
      <c r="F7" s="11">
        <v>133243</v>
      </c>
      <c r="G7" s="11">
        <v>136539</v>
      </c>
      <c r="H7" s="11">
        <v>141007</v>
      </c>
      <c r="I7" s="11">
        <v>151493</v>
      </c>
      <c r="J7" s="11">
        <v>174423</v>
      </c>
      <c r="K7" s="11">
        <v>194714</v>
      </c>
      <c r="L7" s="11">
        <v>214625</v>
      </c>
      <c r="M7" s="11">
        <v>221753</v>
      </c>
      <c r="N7" s="11">
        <v>237524</v>
      </c>
      <c r="O7" s="11">
        <v>258610</v>
      </c>
      <c r="P7" s="11">
        <v>256186</v>
      </c>
      <c r="Q7" s="11">
        <v>268330</v>
      </c>
      <c r="R7" s="11">
        <v>254497</v>
      </c>
      <c r="S7" s="11">
        <v>263737</v>
      </c>
      <c r="T7" s="11">
        <v>241712</v>
      </c>
      <c r="U7" s="11">
        <v>0</v>
      </c>
      <c r="V7" s="12"/>
      <c r="W7" s="12"/>
      <c r="X7" s="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</row>
    <row r="8" spans="1:41" x14ac:dyDescent="0.4">
      <c r="A8" s="1" t="s">
        <v>58</v>
      </c>
      <c r="B8" s="11">
        <v>95709</v>
      </c>
      <c r="C8" s="11">
        <v>104566</v>
      </c>
      <c r="D8" s="11">
        <v>102747</v>
      </c>
      <c r="E8" s="11">
        <v>105235</v>
      </c>
      <c r="F8" s="11">
        <v>106198</v>
      </c>
      <c r="G8" s="11">
        <v>120871</v>
      </c>
      <c r="H8" s="11">
        <v>134355</v>
      </c>
      <c r="I8" s="11">
        <v>155677</v>
      </c>
      <c r="J8" s="11">
        <v>180605</v>
      </c>
      <c r="K8" s="11">
        <v>190490</v>
      </c>
      <c r="L8" s="11">
        <v>212086</v>
      </c>
      <c r="M8" s="11">
        <v>218812</v>
      </c>
      <c r="N8" s="11">
        <v>232245</v>
      </c>
      <c r="O8" s="11">
        <v>250340</v>
      </c>
      <c r="P8" s="11">
        <v>238857</v>
      </c>
      <c r="Q8" s="11">
        <v>249927</v>
      </c>
      <c r="R8" s="11">
        <v>235873</v>
      </c>
      <c r="S8" s="11">
        <v>227892</v>
      </c>
      <c r="T8" s="11">
        <v>212649</v>
      </c>
      <c r="U8" s="11">
        <v>0</v>
      </c>
      <c r="V8" s="12"/>
      <c r="W8" s="12"/>
      <c r="X8" s="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</row>
    <row r="9" spans="1:41" x14ac:dyDescent="0.4">
      <c r="A9" s="1" t="s">
        <v>59</v>
      </c>
      <c r="B9" s="11">
        <v>43181</v>
      </c>
      <c r="C9" s="11">
        <v>40111</v>
      </c>
      <c r="D9" s="11">
        <v>40831</v>
      </c>
      <c r="E9" s="11">
        <v>47439</v>
      </c>
      <c r="F9" s="11">
        <v>41067</v>
      </c>
      <c r="G9" s="11">
        <v>43331</v>
      </c>
      <c r="H9" s="11">
        <v>51334</v>
      </c>
      <c r="I9" s="11">
        <v>46120</v>
      </c>
      <c r="J9" s="11">
        <v>56920</v>
      </c>
      <c r="K9" s="11">
        <v>71911</v>
      </c>
      <c r="L9" s="11">
        <v>94558</v>
      </c>
      <c r="M9" s="11">
        <v>113389</v>
      </c>
      <c r="N9" s="11">
        <v>99701</v>
      </c>
      <c r="O9" s="11">
        <v>101310</v>
      </c>
      <c r="P9" s="11">
        <v>121013</v>
      </c>
      <c r="Q9" s="11">
        <v>132682</v>
      </c>
      <c r="R9" s="11">
        <v>97733</v>
      </c>
      <c r="S9" s="11">
        <v>117448</v>
      </c>
      <c r="T9" s="11">
        <v>118588</v>
      </c>
      <c r="U9" s="11">
        <v>0</v>
      </c>
      <c r="V9" s="12"/>
      <c r="W9" s="12"/>
      <c r="X9" s="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41" x14ac:dyDescent="0.4">
      <c r="A10" s="1" t="s">
        <v>60</v>
      </c>
      <c r="B10" s="11">
        <v>42496</v>
      </c>
      <c r="C10" s="11">
        <v>48068</v>
      </c>
      <c r="D10" s="11">
        <v>46888</v>
      </c>
      <c r="E10" s="11">
        <v>45754</v>
      </c>
      <c r="F10" s="11">
        <v>44522</v>
      </c>
      <c r="G10" s="11">
        <v>47037</v>
      </c>
      <c r="H10" s="11">
        <v>49557</v>
      </c>
      <c r="I10" s="11">
        <v>57118</v>
      </c>
      <c r="J10" s="11">
        <v>63189</v>
      </c>
      <c r="K10" s="11">
        <v>71191</v>
      </c>
      <c r="L10" s="11">
        <v>72752</v>
      </c>
      <c r="M10" s="11">
        <v>81724</v>
      </c>
      <c r="N10" s="11">
        <v>88098</v>
      </c>
      <c r="O10" s="11">
        <v>99115</v>
      </c>
      <c r="P10" s="11">
        <v>98443</v>
      </c>
      <c r="Q10" s="11">
        <v>101304</v>
      </c>
      <c r="R10" s="11">
        <v>91944</v>
      </c>
      <c r="S10" s="11">
        <v>93937</v>
      </c>
      <c r="T10" s="11">
        <v>92572</v>
      </c>
      <c r="U10" s="11">
        <v>0</v>
      </c>
      <c r="V10" s="12"/>
      <c r="W10" s="12"/>
      <c r="X10" s="1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x14ac:dyDescent="0.4">
      <c r="A11" s="1" t="s">
        <v>61</v>
      </c>
      <c r="B11" s="11">
        <v>77808</v>
      </c>
      <c r="C11" s="11">
        <v>82350</v>
      </c>
      <c r="D11" s="11">
        <v>79876</v>
      </c>
      <c r="E11" s="11">
        <v>87177</v>
      </c>
      <c r="F11" s="11">
        <v>95682</v>
      </c>
      <c r="G11" s="11">
        <v>105016</v>
      </c>
      <c r="H11" s="11">
        <v>114635</v>
      </c>
      <c r="I11" s="11">
        <v>129818</v>
      </c>
      <c r="J11" s="11">
        <v>143597</v>
      </c>
      <c r="K11" s="11">
        <v>164067</v>
      </c>
      <c r="L11" s="11">
        <v>173477</v>
      </c>
      <c r="M11" s="11">
        <v>172720</v>
      </c>
      <c r="N11" s="11">
        <v>180786</v>
      </c>
      <c r="O11" s="11">
        <v>183699</v>
      </c>
      <c r="P11" s="11">
        <v>175163</v>
      </c>
      <c r="Q11" s="11">
        <v>181525</v>
      </c>
      <c r="R11" s="11">
        <v>171065</v>
      </c>
      <c r="S11" s="11">
        <v>164737</v>
      </c>
      <c r="T11" s="11">
        <v>154493</v>
      </c>
      <c r="U11" s="11">
        <v>0</v>
      </c>
      <c r="V11" s="12"/>
      <c r="W11" s="12"/>
      <c r="X11" s="1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x14ac:dyDescent="0.4">
      <c r="A12" s="1" t="s">
        <v>62</v>
      </c>
      <c r="B12" s="11">
        <v>127491</v>
      </c>
      <c r="C12" s="11">
        <v>127000</v>
      </c>
      <c r="D12" s="11">
        <v>122383</v>
      </c>
      <c r="E12" s="11">
        <v>130319</v>
      </c>
      <c r="F12" s="11">
        <v>130418</v>
      </c>
      <c r="G12" s="11">
        <v>141404</v>
      </c>
      <c r="H12" s="11">
        <v>150224</v>
      </c>
      <c r="I12" s="11">
        <v>170811</v>
      </c>
      <c r="J12" s="11">
        <v>188167</v>
      </c>
      <c r="K12" s="11">
        <v>206884</v>
      </c>
      <c r="L12" s="11">
        <v>234339</v>
      </c>
      <c r="M12" s="11">
        <v>248837</v>
      </c>
      <c r="N12" s="11">
        <v>262053</v>
      </c>
      <c r="O12" s="11">
        <v>286782</v>
      </c>
      <c r="P12" s="11">
        <v>270089</v>
      </c>
      <c r="Q12" s="11">
        <v>280222</v>
      </c>
      <c r="R12" s="11">
        <v>268917</v>
      </c>
      <c r="S12" s="11">
        <v>259557</v>
      </c>
      <c r="T12" s="11">
        <v>242354</v>
      </c>
      <c r="U12" s="11">
        <v>0</v>
      </c>
      <c r="V12" s="12"/>
      <c r="W12" s="12"/>
      <c r="X12" s="1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</row>
    <row r="13" spans="1:41" x14ac:dyDescent="0.4">
      <c r="A13" s="1" t="s">
        <v>63</v>
      </c>
      <c r="B13" s="11">
        <v>35761</v>
      </c>
      <c r="C13" s="11">
        <v>39745</v>
      </c>
      <c r="D13" s="11">
        <v>41709</v>
      </c>
      <c r="E13" s="11">
        <v>42243</v>
      </c>
      <c r="F13" s="11">
        <v>38226</v>
      </c>
      <c r="G13" s="11">
        <v>39414</v>
      </c>
      <c r="H13" s="11">
        <v>69577</v>
      </c>
      <c r="I13" s="11">
        <v>39576</v>
      </c>
      <c r="J13" s="11">
        <v>41687</v>
      </c>
      <c r="K13" s="11">
        <v>49604</v>
      </c>
      <c r="L13" s="11">
        <v>55161</v>
      </c>
      <c r="M13" s="11">
        <v>55564</v>
      </c>
      <c r="N13" s="11">
        <v>58267</v>
      </c>
      <c r="O13" s="11">
        <v>62355</v>
      </c>
      <c r="P13" s="11">
        <v>51951</v>
      </c>
      <c r="Q13" s="11">
        <v>62874</v>
      </c>
      <c r="R13" s="11">
        <v>52127</v>
      </c>
      <c r="S13" s="11">
        <v>49032</v>
      </c>
      <c r="T13" s="11">
        <v>53706</v>
      </c>
      <c r="U13" s="11">
        <v>0</v>
      </c>
      <c r="V13" s="12"/>
      <c r="W13" s="12"/>
      <c r="X13" s="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x14ac:dyDescent="0.4">
      <c r="A14" s="1" t="s">
        <v>0</v>
      </c>
      <c r="B14" s="11">
        <v>89624</v>
      </c>
      <c r="C14" s="11">
        <v>100511.07</v>
      </c>
      <c r="D14" s="11">
        <v>132566.54200000002</v>
      </c>
      <c r="E14" s="11">
        <v>152431.913</v>
      </c>
      <c r="F14" s="11">
        <v>362178.82</v>
      </c>
      <c r="G14" s="11">
        <v>412444.38399999996</v>
      </c>
      <c r="H14" s="11">
        <v>471011.75099999999</v>
      </c>
      <c r="I14" s="11">
        <v>546113.86800000002</v>
      </c>
      <c r="J14" s="11">
        <v>624332.44200000004</v>
      </c>
      <c r="K14" s="11">
        <v>747276.24699999997</v>
      </c>
      <c r="L14" s="11">
        <v>890392</v>
      </c>
      <c r="M14" s="11">
        <v>848388</v>
      </c>
      <c r="N14" s="11">
        <v>978647</v>
      </c>
      <c r="O14" s="11">
        <v>1035338</v>
      </c>
      <c r="P14" s="11">
        <v>1095973</v>
      </c>
      <c r="Q14" s="11">
        <v>1109024</v>
      </c>
      <c r="R14" s="11">
        <v>1120462</v>
      </c>
      <c r="S14" s="11">
        <v>1102751</v>
      </c>
      <c r="T14" s="11">
        <v>1078867</v>
      </c>
      <c r="U14" s="11">
        <v>1108739</v>
      </c>
      <c r="V14" s="3">
        <v>1.3481262603334937E-2</v>
      </c>
      <c r="W14" s="3">
        <v>1.3892374085528006E-2</v>
      </c>
      <c r="X14" s="3">
        <v>1.54213732318399E-2</v>
      </c>
      <c r="Y14" s="3">
        <v>1.4407223271856763E-2</v>
      </c>
      <c r="Z14" s="3">
        <v>2.5967145930696638E-2</v>
      </c>
      <c r="AA14" s="3">
        <v>2.6497657370571907E-2</v>
      </c>
      <c r="AB14" s="3">
        <v>2.8564900317738857E-2</v>
      </c>
      <c r="AC14" s="3">
        <v>3.0959426719565968E-2</v>
      </c>
      <c r="AD14" s="3">
        <v>3.2407150690385279E-2</v>
      </c>
      <c r="AE14" s="3">
        <v>3.6085423873515252E-2</v>
      </c>
      <c r="AF14" s="3">
        <v>3.9076137712147067E-2</v>
      </c>
      <c r="AG14" s="3">
        <v>3.6698352534707233E-2</v>
      </c>
      <c r="AH14" s="3">
        <v>3.96729622815244E-2</v>
      </c>
      <c r="AI14" s="3">
        <v>3.9186762029606741E-2</v>
      </c>
      <c r="AJ14" s="3">
        <v>4.0592816390834896E-2</v>
      </c>
      <c r="AK14" s="3">
        <v>3.8837408937614636E-2</v>
      </c>
      <c r="AL14" s="3">
        <v>3.9078498793460564E-2</v>
      </c>
      <c r="AM14" s="3">
        <v>3.696708033778176E-2</v>
      </c>
      <c r="AN14" s="3">
        <v>3.5942606274133905E-2</v>
      </c>
      <c r="AO14" s="3">
        <v>3.4480117393097517E-2</v>
      </c>
    </row>
    <row r="15" spans="1:41" x14ac:dyDescent="0.4">
      <c r="A15" s="1" t="s">
        <v>43</v>
      </c>
      <c r="B15" s="11">
        <v>7546873</v>
      </c>
      <c r="C15" s="11">
        <v>8197628.5360000003</v>
      </c>
      <c r="D15" s="11">
        <v>9873917.4649999999</v>
      </c>
      <c r="E15" s="11">
        <v>12067289.506000001</v>
      </c>
      <c r="F15" s="11">
        <v>15744676.624</v>
      </c>
      <c r="G15" s="11">
        <v>17648764.123999998</v>
      </c>
      <c r="H15" s="11">
        <v>18796853.436000001</v>
      </c>
      <c r="I15" s="11">
        <v>20210360.471000001</v>
      </c>
      <c r="J15" s="11">
        <v>22036331.861000001</v>
      </c>
      <c r="K15" s="11">
        <v>23682962.399999999</v>
      </c>
      <c r="L15" s="11">
        <v>26926521</v>
      </c>
      <c r="M15" s="11">
        <v>27146788</v>
      </c>
      <c r="N15" s="11">
        <v>30002994</v>
      </c>
      <c r="O15" s="11">
        <v>32153258</v>
      </c>
      <c r="P15" s="11">
        <v>33203452</v>
      </c>
      <c r="Q15" s="11">
        <v>35341713</v>
      </c>
      <c r="R15" s="11">
        <v>36158995</v>
      </c>
      <c r="S15" s="11">
        <v>38261901</v>
      </c>
      <c r="T15" s="11">
        <v>39721059</v>
      </c>
      <c r="U15" s="11">
        <v>43084840</v>
      </c>
      <c r="V15" s="3">
        <v>1.1352023648466723</v>
      </c>
      <c r="W15" s="3">
        <v>1.1330545206245568</v>
      </c>
      <c r="X15" s="3">
        <v>1.1486259216759795</v>
      </c>
      <c r="Y15" s="3">
        <v>1.1405494477988747</v>
      </c>
      <c r="Z15" s="3">
        <v>1.1288465612843845</v>
      </c>
      <c r="AA15" s="3">
        <v>1.1338520365737206</v>
      </c>
      <c r="AB15" s="3">
        <v>1.1399508473971962</v>
      </c>
      <c r="AC15" s="3">
        <v>1.145733903937296</v>
      </c>
      <c r="AD15" s="3">
        <v>1.1438372880241345</v>
      </c>
      <c r="AE15" s="3">
        <v>1.1436329472740809</v>
      </c>
      <c r="AF15" s="3">
        <v>1.1817092277390406</v>
      </c>
      <c r="AG15" s="3">
        <v>1.1742768594192279</v>
      </c>
      <c r="AH15" s="3">
        <v>1.2162788516133018</v>
      </c>
      <c r="AI15" s="3">
        <v>1.2169765523167788</v>
      </c>
      <c r="AJ15" s="3">
        <v>1.2297945575099931</v>
      </c>
      <c r="AK15" s="3">
        <v>1.2376473009933162</v>
      </c>
      <c r="AL15" s="3">
        <v>1.2611219679741452</v>
      </c>
      <c r="AM15" s="3">
        <v>1.2826383908454875</v>
      </c>
      <c r="AN15" s="3">
        <v>1.3233126830542068</v>
      </c>
      <c r="AO15" s="3">
        <v>1.3398738035397182</v>
      </c>
    </row>
    <row r="16" spans="1:41" x14ac:dyDescent="0.4">
      <c r="A16" s="1" t="s">
        <v>1</v>
      </c>
      <c r="B16" s="11">
        <v>856339</v>
      </c>
      <c r="C16" s="11">
        <v>948835</v>
      </c>
      <c r="D16" s="11">
        <v>1145121.4650000001</v>
      </c>
      <c r="E16" s="11">
        <v>1239292.335</v>
      </c>
      <c r="F16" s="11">
        <v>1654988.4950000001</v>
      </c>
      <c r="G16" s="11">
        <v>1637019.4040000001</v>
      </c>
      <c r="H16" s="11">
        <v>1702933.3230000001</v>
      </c>
      <c r="I16" s="11">
        <v>1795207.879</v>
      </c>
      <c r="J16" s="11">
        <v>1868954.298</v>
      </c>
      <c r="K16" s="11">
        <v>1922786.26</v>
      </c>
      <c r="L16" s="11">
        <v>1918175</v>
      </c>
      <c r="M16" s="11">
        <v>1862131</v>
      </c>
      <c r="N16" s="11">
        <v>1915221</v>
      </c>
      <c r="O16" s="11">
        <v>2052821</v>
      </c>
      <c r="P16" s="11">
        <v>2127979</v>
      </c>
      <c r="Q16" s="11">
        <v>2268938</v>
      </c>
      <c r="R16" s="11">
        <v>2339799</v>
      </c>
      <c r="S16" s="11">
        <v>2426013</v>
      </c>
      <c r="T16" s="11">
        <v>2539240</v>
      </c>
      <c r="U16" s="11">
        <v>2845932</v>
      </c>
      <c r="V16" s="3">
        <v>0.12881070847627016</v>
      </c>
      <c r="W16" s="3">
        <v>0.13114546253902146</v>
      </c>
      <c r="X16" s="3">
        <v>0.13321118014495914</v>
      </c>
      <c r="Y16" s="3">
        <v>0.11713269890830345</v>
      </c>
      <c r="Z16" s="3">
        <v>0.11865776072518268</v>
      </c>
      <c r="AA16" s="3">
        <v>0.10517097809766719</v>
      </c>
      <c r="AB16" s="3">
        <v>0.10327581109383148</v>
      </c>
      <c r="AC16" s="3">
        <v>0.1017710957969812</v>
      </c>
      <c r="AD16" s="3">
        <v>9.7011591091928598E-2</v>
      </c>
      <c r="AE16" s="3">
        <v>9.2849943362740273E-2</v>
      </c>
      <c r="AF16" s="3">
        <v>8.4181877707793534E-2</v>
      </c>
      <c r="AG16" s="3">
        <v>8.0549394738971922E-2</v>
      </c>
      <c r="AH16" s="3">
        <v>7.764034477578069E-2</v>
      </c>
      <c r="AI16" s="3">
        <v>7.7697725782671298E-2</v>
      </c>
      <c r="AJ16" s="3">
        <v>7.8816413205938879E-2</v>
      </c>
      <c r="AK16" s="3">
        <v>7.9456957613264892E-2</v>
      </c>
      <c r="AL16" s="3">
        <v>8.1605473812088436E-2</v>
      </c>
      <c r="AM16" s="3">
        <v>8.1326262657211768E-2</v>
      </c>
      <c r="AN16" s="3">
        <v>8.4595138747901061E-2</v>
      </c>
      <c r="AO16" s="3">
        <v>8.8504210145735646E-2</v>
      </c>
    </row>
    <row r="17" spans="1:41" x14ac:dyDescent="0.4">
      <c r="A17" s="1" t="s">
        <v>2</v>
      </c>
      <c r="B17" s="11">
        <v>736357</v>
      </c>
      <c r="C17" s="11">
        <v>801652.83700000006</v>
      </c>
      <c r="D17" s="11">
        <v>901534.32299999997</v>
      </c>
      <c r="E17" s="11">
        <v>1009550.048</v>
      </c>
      <c r="F17" s="11">
        <v>1514572.8829999999</v>
      </c>
      <c r="G17" s="11">
        <v>1795712.338</v>
      </c>
      <c r="H17" s="11">
        <v>1867837.7169999999</v>
      </c>
      <c r="I17" s="11">
        <v>1931852.868</v>
      </c>
      <c r="J17" s="11">
        <v>1997528.6950000001</v>
      </c>
      <c r="K17" s="11">
        <v>1975276.173</v>
      </c>
      <c r="L17" s="11">
        <v>2151520</v>
      </c>
      <c r="M17" s="11">
        <v>2098444</v>
      </c>
      <c r="N17" s="11">
        <v>2379058</v>
      </c>
      <c r="O17" s="11">
        <v>2598468</v>
      </c>
      <c r="P17" s="11">
        <v>2757051</v>
      </c>
      <c r="Q17" s="11">
        <v>2922243</v>
      </c>
      <c r="R17" s="11">
        <v>2829111</v>
      </c>
      <c r="S17" s="11">
        <v>2821064</v>
      </c>
      <c r="T17" s="11">
        <v>2649241</v>
      </c>
      <c r="U17" s="11">
        <v>2909513</v>
      </c>
      <c r="V17" s="3">
        <v>0.11076298856114326</v>
      </c>
      <c r="W17" s="3">
        <v>0.11080233349748247</v>
      </c>
      <c r="X17" s="3">
        <v>0.10487485806408908</v>
      </c>
      <c r="Y17" s="3">
        <v>9.5418424261655171E-2</v>
      </c>
      <c r="Z17" s="3">
        <v>0.10859037829858997</v>
      </c>
      <c r="AA17" s="3">
        <v>0.11536627025192471</v>
      </c>
      <c r="AB17" s="3">
        <v>0.11327657554730078</v>
      </c>
      <c r="AC17" s="3">
        <v>0.10951755815845596</v>
      </c>
      <c r="AD17" s="3">
        <v>0.10368548720592298</v>
      </c>
      <c r="AE17" s="3">
        <v>9.5384642902961225E-2</v>
      </c>
      <c r="AF17" s="3">
        <v>9.442255973822615E-2</v>
      </c>
      <c r="AG17" s="3">
        <v>9.0771483903993436E-2</v>
      </c>
      <c r="AH17" s="3">
        <v>9.6443639330176134E-2</v>
      </c>
      <c r="AI17" s="3">
        <v>9.8350052985158629E-2</v>
      </c>
      <c r="AJ17" s="3">
        <v>0.10211607861066627</v>
      </c>
      <c r="AK17" s="3">
        <v>0.10233533846524676</v>
      </c>
      <c r="AL17" s="3">
        <v>9.8671272028918441E-2</v>
      </c>
      <c r="AM17" s="3">
        <v>9.4569399189866038E-2</v>
      </c>
      <c r="AN17" s="3">
        <v>8.8259837578026565E-2</v>
      </c>
      <c r="AO17" s="3">
        <v>9.0481483736698468E-2</v>
      </c>
    </row>
    <row r="18" spans="1:41" x14ac:dyDescent="0.4">
      <c r="A18" s="1" t="s">
        <v>44</v>
      </c>
      <c r="B18" s="11">
        <v>898831</v>
      </c>
      <c r="C18" s="11">
        <v>962647</v>
      </c>
      <c r="D18" s="11">
        <v>1277630.9990000001</v>
      </c>
      <c r="E18" s="11">
        <v>1487047.2120000001</v>
      </c>
      <c r="F18" s="11">
        <v>1797097.5959999999</v>
      </c>
      <c r="G18" s="11">
        <v>2083449.1140000001</v>
      </c>
      <c r="H18" s="11">
        <v>2307674.557</v>
      </c>
      <c r="I18" s="11">
        <v>2570697.0189999999</v>
      </c>
      <c r="J18" s="11">
        <v>2771063.8969999999</v>
      </c>
      <c r="K18" s="11">
        <v>2974427.8509999998</v>
      </c>
      <c r="L18" s="11">
        <v>4140441</v>
      </c>
      <c r="M18" s="11">
        <v>4028911</v>
      </c>
      <c r="N18" s="11">
        <v>5335136</v>
      </c>
      <c r="O18" s="11">
        <v>5732652</v>
      </c>
      <c r="P18" s="11">
        <v>6204266</v>
      </c>
      <c r="Q18" s="11">
        <v>6786152</v>
      </c>
      <c r="R18" s="11">
        <v>7486911</v>
      </c>
      <c r="S18" s="11">
        <v>8431279</v>
      </c>
      <c r="T18" s="11">
        <v>9704677</v>
      </c>
      <c r="U18" s="11">
        <v>10928946</v>
      </c>
      <c r="V18" s="3">
        <v>0.13520236484667214</v>
      </c>
      <c r="W18" s="3">
        <v>0.13305452062455683</v>
      </c>
      <c r="X18" s="3">
        <v>0.14862592167597966</v>
      </c>
      <c r="Y18" s="3">
        <v>0.14054944779887474</v>
      </c>
      <c r="Z18" s="3">
        <v>0.12884656128438463</v>
      </c>
      <c r="AA18" s="3">
        <v>0.13385203657372047</v>
      </c>
      <c r="AB18" s="3">
        <v>0.13995084739719621</v>
      </c>
      <c r="AC18" s="3">
        <v>0.14573390393729604</v>
      </c>
      <c r="AD18" s="3">
        <v>0.14383728802413454</v>
      </c>
      <c r="AE18" s="3">
        <v>0.14363294727408091</v>
      </c>
      <c r="AF18" s="3">
        <v>0.18170922773904069</v>
      </c>
      <c r="AG18" s="3">
        <v>0.17427685941922783</v>
      </c>
      <c r="AH18" s="3">
        <v>0.21627885161330182</v>
      </c>
      <c r="AI18" s="3">
        <v>0.21697655231677881</v>
      </c>
      <c r="AJ18" s="3">
        <v>0.22979455750999309</v>
      </c>
      <c r="AK18" s="3">
        <v>0.23764730099331616</v>
      </c>
      <c r="AL18" s="3">
        <v>0.26112196797414516</v>
      </c>
      <c r="AM18" s="3">
        <v>0.28263839084548759</v>
      </c>
      <c r="AN18" s="3">
        <v>0.32331268305420685</v>
      </c>
      <c r="AO18" s="3">
        <v>0.33987380353971808</v>
      </c>
    </row>
    <row r="19" spans="1:41" x14ac:dyDescent="0.4">
      <c r="A19" s="1" t="s">
        <v>3</v>
      </c>
      <c r="B19" s="11">
        <v>8131</v>
      </c>
      <c r="C19" s="11">
        <v>10291</v>
      </c>
      <c r="D19" s="11">
        <v>29904.92</v>
      </c>
      <c r="E19" s="11">
        <v>64706.983999999997</v>
      </c>
      <c r="F19" s="11">
        <v>72462.562000000005</v>
      </c>
      <c r="G19" s="11">
        <v>81434.47</v>
      </c>
      <c r="H19" s="11">
        <v>80580.035999999993</v>
      </c>
      <c r="I19" s="11">
        <v>64710.588000000003</v>
      </c>
      <c r="J19" s="11">
        <v>45468.487999999998</v>
      </c>
      <c r="K19" s="11">
        <v>38565.535000000003</v>
      </c>
      <c r="L19" s="11">
        <v>68933</v>
      </c>
      <c r="M19" s="11">
        <v>38387</v>
      </c>
      <c r="N19" s="11">
        <v>74303</v>
      </c>
      <c r="O19" s="11">
        <v>73333</v>
      </c>
      <c r="P19" s="11">
        <v>79006</v>
      </c>
      <c r="Q19" s="11">
        <v>69763</v>
      </c>
      <c r="R19" s="11">
        <v>80781</v>
      </c>
      <c r="S19" s="11">
        <v>73465</v>
      </c>
      <c r="T19" s="11">
        <v>64076</v>
      </c>
      <c r="U19" s="11">
        <v>55515</v>
      </c>
      <c r="V19" s="3">
        <v>1.2230668819480984E-3</v>
      </c>
      <c r="W19" s="3">
        <v>1.4223947841184926E-3</v>
      </c>
      <c r="X19" s="3">
        <v>3.4788184547222601E-3</v>
      </c>
      <c r="Y19" s="3">
        <v>6.1158319631956799E-3</v>
      </c>
      <c r="Z19" s="3">
        <v>5.1953505231646432E-3</v>
      </c>
      <c r="AA19" s="3">
        <v>5.2317906799626028E-3</v>
      </c>
      <c r="AB19" s="3">
        <v>4.8868434620855323E-3</v>
      </c>
      <c r="AC19" s="3">
        <v>3.6684706698677442E-3</v>
      </c>
      <c r="AD19" s="3">
        <v>2.360127462798056E-3</v>
      </c>
      <c r="AE19" s="3">
        <v>1.8623015022500619E-3</v>
      </c>
      <c r="AF19" s="3">
        <v>3.0252241719505944E-3</v>
      </c>
      <c r="AG19" s="3">
        <v>1.6604898451531686E-3</v>
      </c>
      <c r="AH19" s="3">
        <v>3.0121383056445354E-3</v>
      </c>
      <c r="AI19" s="3">
        <v>2.7755987126109067E-3</v>
      </c>
      <c r="AJ19" s="3">
        <v>2.92623636875571E-3</v>
      </c>
      <c r="AK19" s="3">
        <v>2.4430617910115651E-3</v>
      </c>
      <c r="AL19" s="3">
        <v>2.8174094356029369E-3</v>
      </c>
      <c r="AM19" s="3">
        <v>2.4627377866944912E-3</v>
      </c>
      <c r="AN19" s="3">
        <v>2.1347009776194878E-3</v>
      </c>
      <c r="AO19" s="3">
        <v>1.7264331074110396E-3</v>
      </c>
    </row>
    <row r="20" spans="1:41" x14ac:dyDescent="0.4">
      <c r="A20" s="1" t="s">
        <v>45</v>
      </c>
      <c r="B20" s="11">
        <v>445865</v>
      </c>
      <c r="C20" s="11">
        <v>497614</v>
      </c>
      <c r="D20" s="11">
        <v>518440</v>
      </c>
      <c r="E20" s="11">
        <v>621864</v>
      </c>
      <c r="F20" s="11">
        <v>701396</v>
      </c>
      <c r="G20" s="11">
        <v>813021</v>
      </c>
      <c r="H20" s="11">
        <v>870515</v>
      </c>
      <c r="I20" s="11">
        <v>953383</v>
      </c>
      <c r="J20" s="11">
        <v>994041</v>
      </c>
      <c r="K20" s="11">
        <v>1091963</v>
      </c>
      <c r="L20" s="11">
        <v>1152837</v>
      </c>
      <c r="M20" s="11">
        <v>1278770</v>
      </c>
      <c r="N20" s="11">
        <v>1325810</v>
      </c>
      <c r="O20" s="11">
        <v>1480693</v>
      </c>
      <c r="P20" s="11">
        <v>1467585</v>
      </c>
      <c r="Q20" s="11">
        <v>1465069</v>
      </c>
      <c r="R20" s="11">
        <v>1507770</v>
      </c>
      <c r="S20" s="11">
        <v>1490792</v>
      </c>
      <c r="T20" s="11">
        <v>1566570</v>
      </c>
      <c r="U20" s="11">
        <v>1684099</v>
      </c>
      <c r="V20" s="3">
        <v>6.7067115400293795E-2</v>
      </c>
      <c r="W20" s="3">
        <v>6.877889010828292E-2</v>
      </c>
      <c r="X20" s="3">
        <v>6.0309763064613067E-2</v>
      </c>
      <c r="Y20" s="3">
        <v>5.8775969653611405E-2</v>
      </c>
      <c r="Z20" s="3">
        <v>5.0288010456290347E-2</v>
      </c>
      <c r="AA20" s="3">
        <v>5.2232865154201599E-2</v>
      </c>
      <c r="AB20" s="3">
        <v>5.27931079156801E-2</v>
      </c>
      <c r="AC20" s="3">
        <v>5.4047686487573243E-2</v>
      </c>
      <c r="AD20" s="3">
        <v>5.1597569359404315E-2</v>
      </c>
      <c r="AE20" s="3">
        <v>5.2730095285894105E-2</v>
      </c>
      <c r="AF20" s="3">
        <v>5.0593915232457709E-2</v>
      </c>
      <c r="AG20" s="3">
        <v>5.5315200439901985E-2</v>
      </c>
      <c r="AH20" s="3">
        <v>5.3746458245381497E-2</v>
      </c>
      <c r="AI20" s="3">
        <v>5.6043112712857529E-2</v>
      </c>
      <c r="AJ20" s="3">
        <v>5.4356638751997928E-2</v>
      </c>
      <c r="AK20" s="3">
        <v>5.1305908505877365E-2</v>
      </c>
      <c r="AL20" s="3">
        <v>5.2586690245466639E-2</v>
      </c>
      <c r="AM20" s="3">
        <v>4.997522344656441E-2</v>
      </c>
      <c r="AN20" s="3">
        <v>5.2190500507356283E-2</v>
      </c>
      <c r="AO20" s="3">
        <v>5.2372949108490031E-2</v>
      </c>
    </row>
    <row r="21" spans="1:41" x14ac:dyDescent="0.4">
      <c r="A21" s="1" t="s">
        <v>23</v>
      </c>
      <c r="B21" s="11">
        <v>100769</v>
      </c>
      <c r="C21" s="11">
        <v>124994</v>
      </c>
      <c r="D21" s="11">
        <v>119467</v>
      </c>
      <c r="E21" s="11">
        <v>120999</v>
      </c>
      <c r="F21" s="11">
        <v>151638</v>
      </c>
      <c r="G21" s="11">
        <v>169692</v>
      </c>
      <c r="H21" s="11">
        <v>180617</v>
      </c>
      <c r="I21" s="11">
        <v>253926</v>
      </c>
      <c r="J21" s="11">
        <v>306899</v>
      </c>
      <c r="K21" s="11">
        <v>402754</v>
      </c>
      <c r="L21" s="11">
        <v>393878</v>
      </c>
      <c r="M21" s="11">
        <v>575869</v>
      </c>
      <c r="N21" s="11">
        <v>608810</v>
      </c>
      <c r="O21" s="11">
        <v>685393</v>
      </c>
      <c r="P21" s="11">
        <v>661048</v>
      </c>
      <c r="Q21" s="11">
        <v>809882</v>
      </c>
      <c r="R21" s="11">
        <v>807664</v>
      </c>
      <c r="S21" s="11">
        <v>894817</v>
      </c>
      <c r="T21" s="11">
        <v>1058648</v>
      </c>
      <c r="U21" s="11">
        <v>1184674</v>
      </c>
      <c r="V21" s="3">
        <v>1.5157696055470167E-2</v>
      </c>
      <c r="W21" s="3">
        <v>1.7276339874269443E-2</v>
      </c>
      <c r="X21" s="3">
        <v>1.3897512661137508E-2</v>
      </c>
      <c r="Y21" s="3">
        <v>1.1436316545285347E-2</v>
      </c>
      <c r="Z21" s="3">
        <v>1.0871994322138928E-2</v>
      </c>
      <c r="AA21" s="3">
        <v>1.0901931627530873E-2</v>
      </c>
      <c r="AB21" s="3">
        <v>1.0953668543800385E-2</v>
      </c>
      <c r="AC21" s="3">
        <v>1.4395172600144458E-2</v>
      </c>
      <c r="AD21" s="3">
        <v>1.5930170323791296E-2</v>
      </c>
      <c r="AE21" s="3">
        <v>1.9448696335658804E-2</v>
      </c>
      <c r="AF21" s="3">
        <v>1.7285904376707184E-2</v>
      </c>
      <c r="AG21" s="3">
        <v>2.4910116097598408E-2</v>
      </c>
      <c r="AH21" s="3">
        <v>2.4680294494965879E-2</v>
      </c>
      <c r="AI21" s="3">
        <v>2.5941607849570142E-2</v>
      </c>
      <c r="AJ21" s="3">
        <v>2.4483997406440326E-2</v>
      </c>
      <c r="AK21" s="3">
        <v>2.8361621051675362E-2</v>
      </c>
      <c r="AL21" s="3">
        <v>2.816900229505466E-2</v>
      </c>
      <c r="AM21" s="3">
        <v>2.9996592092514866E-2</v>
      </c>
      <c r="AN21" s="3">
        <v>3.5269007437338719E-2</v>
      </c>
      <c r="AO21" s="3">
        <v>3.6841581826336407E-2</v>
      </c>
    </row>
    <row r="22" spans="1:41" x14ac:dyDescent="0.4">
      <c r="A22" s="1" t="s">
        <v>4</v>
      </c>
      <c r="B22" s="11">
        <v>226826</v>
      </c>
      <c r="C22" s="11">
        <v>246989.204</v>
      </c>
      <c r="D22" s="11">
        <v>287745.91000000003</v>
      </c>
      <c r="E22" s="11">
        <v>335909.989</v>
      </c>
      <c r="F22" s="11">
        <v>422910.12199999997</v>
      </c>
      <c r="G22" s="11">
        <v>516380.375</v>
      </c>
      <c r="H22" s="11">
        <v>567540.52799999993</v>
      </c>
      <c r="I22" s="11">
        <v>646862.34100000001</v>
      </c>
      <c r="J22" s="11">
        <v>731876.43400000001</v>
      </c>
      <c r="K22" s="11">
        <v>832029.03899999999</v>
      </c>
      <c r="L22" s="11">
        <v>937915</v>
      </c>
      <c r="M22" s="11">
        <v>962186</v>
      </c>
      <c r="N22" s="11">
        <v>1079406</v>
      </c>
      <c r="O22" s="11">
        <v>1209902</v>
      </c>
      <c r="P22" s="11">
        <v>1215736</v>
      </c>
      <c r="Q22" s="11">
        <v>1287880</v>
      </c>
      <c r="R22" s="11">
        <v>1236447</v>
      </c>
      <c r="S22" s="11">
        <v>1261969</v>
      </c>
      <c r="T22" s="11">
        <v>1181055</v>
      </c>
      <c r="U22" s="11">
        <v>1269254</v>
      </c>
      <c r="V22" s="3">
        <v>3.4119218861734024E-2</v>
      </c>
      <c r="W22" s="3">
        <v>3.4138194101951055E-2</v>
      </c>
      <c r="X22" s="3">
        <v>3.3473280716980705E-2</v>
      </c>
      <c r="Y22" s="3">
        <v>3.174879928699674E-2</v>
      </c>
      <c r="Z22" s="3">
        <v>3.032139994697293E-2</v>
      </c>
      <c r="AA22" s="3">
        <v>3.3175067428333406E-2</v>
      </c>
      <c r="AB22" s="3">
        <v>3.441896847409414E-2</v>
      </c>
      <c r="AC22" s="3">
        <v>3.6670900369511199E-2</v>
      </c>
      <c r="AD22" s="3">
        <v>3.7989424043704929E-2</v>
      </c>
      <c r="AE22" s="3">
        <v>4.0178074263597666E-2</v>
      </c>
      <c r="AF22" s="3">
        <v>4.116175314051386E-2</v>
      </c>
      <c r="AG22" s="3">
        <v>4.1620863369071476E-2</v>
      </c>
      <c r="AH22" s="3">
        <v>4.3757589329401846E-2</v>
      </c>
      <c r="AI22" s="3">
        <v>4.5793877702880847E-2</v>
      </c>
      <c r="AJ22" s="3">
        <v>4.502861678866911E-2</v>
      </c>
      <c r="AK22" s="3">
        <v>4.5100847432134147E-2</v>
      </c>
      <c r="AL22" s="3">
        <v>4.3123722712307903E-2</v>
      </c>
      <c r="AM22" s="3">
        <v>4.2304481616239849E-2</v>
      </c>
      <c r="AN22" s="3">
        <v>3.9347013907272368E-2</v>
      </c>
      <c r="AO22" s="3">
        <v>3.9471892773374609E-2</v>
      </c>
    </row>
    <row r="23" spans="1:41" x14ac:dyDescent="0.4">
      <c r="A23" s="1" t="s">
        <v>5</v>
      </c>
      <c r="B23" s="11">
        <v>1089089</v>
      </c>
      <c r="C23" s="11">
        <v>1184521.67</v>
      </c>
      <c r="D23" s="11">
        <v>1366924.449</v>
      </c>
      <c r="E23" s="11">
        <v>1587226.27</v>
      </c>
      <c r="F23" s="11">
        <v>1970668.3769999999</v>
      </c>
      <c r="G23" s="11">
        <v>2216811.1490000002</v>
      </c>
      <c r="H23" s="11">
        <v>2440237.003</v>
      </c>
      <c r="I23" s="11">
        <v>2586023.5</v>
      </c>
      <c r="J23" s="11">
        <v>2763079.7939999998</v>
      </c>
      <c r="K23" s="11">
        <v>2899683.827</v>
      </c>
      <c r="L23" s="11">
        <v>3102417</v>
      </c>
      <c r="M23" s="11">
        <v>3181174</v>
      </c>
      <c r="N23" s="11">
        <v>3344407</v>
      </c>
      <c r="O23" s="11">
        <v>3554474</v>
      </c>
      <c r="P23" s="11">
        <v>3732606</v>
      </c>
      <c r="Q23" s="11">
        <v>3979218</v>
      </c>
      <c r="R23" s="11">
        <v>4113147</v>
      </c>
      <c r="S23" s="11">
        <v>4340773</v>
      </c>
      <c r="T23" s="11">
        <v>4489006</v>
      </c>
      <c r="U23" s="11">
        <v>4817684</v>
      </c>
      <c r="V23" s="3">
        <v>0.16382101677456309</v>
      </c>
      <c r="W23" s="3">
        <v>0.16372145030447247</v>
      </c>
      <c r="X23" s="3">
        <v>0.15901336634213559</v>
      </c>
      <c r="Y23" s="3">
        <v>0.15001795099721937</v>
      </c>
      <c r="Z23" s="3">
        <v>0.14129107087644743</v>
      </c>
      <c r="AA23" s="3">
        <v>0.14241993480863066</v>
      </c>
      <c r="AB23" s="3">
        <v>0.14799020745100863</v>
      </c>
      <c r="AC23" s="3">
        <v>0.14660276864334362</v>
      </c>
      <c r="AD23" s="3">
        <v>0.14342285812806874</v>
      </c>
      <c r="AE23" s="3">
        <v>0.14002361297651666</v>
      </c>
      <c r="AF23" s="3">
        <v>0.13615404668113165</v>
      </c>
      <c r="AG23" s="3">
        <v>0.13760666690976858</v>
      </c>
      <c r="AH23" s="3">
        <v>0.13557751953979952</v>
      </c>
      <c r="AI23" s="3">
        <v>0.13453415867902499</v>
      </c>
      <c r="AJ23" s="3">
        <v>0.13824883461301388</v>
      </c>
      <c r="AK23" s="3">
        <v>0.13935002012392611</v>
      </c>
      <c r="AL23" s="3">
        <v>0.14345476247907199</v>
      </c>
      <c r="AM23" s="3">
        <v>0.14551399565185064</v>
      </c>
      <c r="AN23" s="3">
        <v>0.14955186804325718</v>
      </c>
      <c r="AO23" s="3">
        <v>0.14982273545248034</v>
      </c>
    </row>
    <row r="24" spans="1:41" x14ac:dyDescent="0.4">
      <c r="A24" s="1" t="s">
        <v>6</v>
      </c>
      <c r="B24" s="11">
        <v>78153</v>
      </c>
      <c r="C24" s="11">
        <v>79580</v>
      </c>
      <c r="D24" s="11">
        <v>91926.016999999993</v>
      </c>
      <c r="E24" s="11">
        <v>110591.538</v>
      </c>
      <c r="F24" s="11">
        <v>111513.14600000001</v>
      </c>
      <c r="G24" s="11">
        <v>121919.694</v>
      </c>
      <c r="H24" s="11">
        <v>120121.14</v>
      </c>
      <c r="I24" s="11">
        <v>122535.66500000001</v>
      </c>
      <c r="J24" s="11">
        <v>104506.174</v>
      </c>
      <c r="K24" s="11">
        <v>100955.196</v>
      </c>
      <c r="L24" s="11">
        <v>82980</v>
      </c>
      <c r="M24" s="11">
        <v>88541</v>
      </c>
      <c r="N24" s="11">
        <v>82492</v>
      </c>
      <c r="O24" s="11">
        <v>89398</v>
      </c>
      <c r="P24" s="11">
        <v>92558</v>
      </c>
      <c r="Q24" s="11">
        <v>95973</v>
      </c>
      <c r="R24" s="11">
        <v>91240</v>
      </c>
      <c r="S24" s="11">
        <v>87779</v>
      </c>
      <c r="T24" s="11">
        <v>84799</v>
      </c>
      <c r="U24" s="11">
        <v>83079</v>
      </c>
      <c r="V24" s="3">
        <v>1.1755792156547748E-2</v>
      </c>
      <c r="W24" s="3">
        <v>1.0999336985730215E-2</v>
      </c>
      <c r="X24" s="3">
        <v>1.0693689346392239E-2</v>
      </c>
      <c r="Y24" s="3">
        <v>1.045264701194186E-2</v>
      </c>
      <c r="Z24" s="3">
        <v>7.9951614381345674E-3</v>
      </c>
      <c r="AA24" s="3">
        <v>7.8327803787891365E-3</v>
      </c>
      <c r="AB24" s="3">
        <v>7.2848466792353002E-3</v>
      </c>
      <c r="AC24" s="3">
        <v>6.9465988018102926E-3</v>
      </c>
      <c r="AD24" s="3">
        <v>5.4245896914221605E-3</v>
      </c>
      <c r="AE24" s="3">
        <v>4.8750526388587484E-3</v>
      </c>
      <c r="AF24" s="3">
        <v>3.6416970360851888E-3</v>
      </c>
      <c r="AG24" s="3">
        <v>3.8299797165630735E-3</v>
      </c>
      <c r="AH24" s="3">
        <v>3.3441087588553494E-3</v>
      </c>
      <c r="AI24" s="3">
        <v>3.3836468398945885E-3</v>
      </c>
      <c r="AJ24" s="3">
        <v>3.4281774272750297E-3</v>
      </c>
      <c r="AK24" s="3">
        <v>3.360921538190057E-3</v>
      </c>
      <c r="AL24" s="3">
        <v>3.18218933789396E-3</v>
      </c>
      <c r="AM24" s="3">
        <v>2.942580278748462E-3</v>
      </c>
      <c r="AN24" s="3">
        <v>2.8250906455015131E-3</v>
      </c>
      <c r="AO24" s="3">
        <v>2.5836321017851348E-3</v>
      </c>
    </row>
    <row r="25" spans="1:41" x14ac:dyDescent="0.4">
      <c r="A25" s="1" t="s">
        <v>7</v>
      </c>
      <c r="B25" s="11">
        <v>34061</v>
      </c>
      <c r="C25" s="11">
        <v>39344</v>
      </c>
      <c r="D25" s="11">
        <v>43959.557000000001</v>
      </c>
      <c r="E25" s="11">
        <v>55342.697999999997</v>
      </c>
      <c r="F25" s="11">
        <v>80499.994000000006</v>
      </c>
      <c r="G25" s="11">
        <v>91546.251000000004</v>
      </c>
      <c r="H25" s="11">
        <v>90223</v>
      </c>
      <c r="I25" s="11">
        <v>107303</v>
      </c>
      <c r="J25" s="11">
        <v>112742</v>
      </c>
      <c r="K25" s="11">
        <v>116286</v>
      </c>
      <c r="L25" s="11">
        <v>20481</v>
      </c>
      <c r="M25" s="11">
        <v>1243</v>
      </c>
      <c r="N25" s="11">
        <v>31738</v>
      </c>
      <c r="O25" s="11">
        <v>38177</v>
      </c>
      <c r="P25" s="11">
        <v>93333</v>
      </c>
      <c r="Q25" s="11">
        <v>137222</v>
      </c>
      <c r="R25" s="11">
        <v>200690</v>
      </c>
      <c r="S25" s="11">
        <v>252411</v>
      </c>
      <c r="T25" s="11">
        <v>362913</v>
      </c>
      <c r="U25" s="11">
        <v>322378</v>
      </c>
      <c r="V25" s="3">
        <v>5.1234634197557718E-3</v>
      </c>
      <c r="W25" s="3">
        <v>5.4380235532366121E-3</v>
      </c>
      <c r="X25" s="3">
        <v>5.1137845596314962E-3</v>
      </c>
      <c r="Y25" s="3">
        <v>5.2307590376625438E-3</v>
      </c>
      <c r="Z25" s="3">
        <v>5.7716105310029004E-3</v>
      </c>
      <c r="AA25" s="3">
        <v>5.8814261671662768E-3</v>
      </c>
      <c r="AB25" s="3">
        <v>5.4716490531195967E-3</v>
      </c>
      <c r="AC25" s="3">
        <v>6.0830525645790539E-3</v>
      </c>
      <c r="AD25" s="3">
        <v>5.8520857436644572E-3</v>
      </c>
      <c r="AE25" s="3">
        <v>5.6153659605824389E-3</v>
      </c>
      <c r="AF25" s="3">
        <v>8.9883823808219751E-4</v>
      </c>
      <c r="AG25" s="3">
        <v>5.3767913031114406E-5</v>
      </c>
      <c r="AH25" s="3">
        <v>1.2866135357192344E-3</v>
      </c>
      <c r="AI25" s="3">
        <v>1.4449706414758239E-3</v>
      </c>
      <c r="AJ25" s="3">
        <v>3.4568819963683348E-3</v>
      </c>
      <c r="AK25" s="3">
        <v>4.805438772503892E-3</v>
      </c>
      <c r="AL25" s="3">
        <v>6.9994912124280882E-3</v>
      </c>
      <c r="AM25" s="3">
        <v>8.4614729119627478E-3</v>
      </c>
      <c r="AN25" s="3">
        <v>1.2090497782177745E-2</v>
      </c>
      <c r="AO25" s="3">
        <v>1.0025471535638226E-2</v>
      </c>
    </row>
    <row r="26" spans="1:41" x14ac:dyDescent="0.4">
      <c r="A26" s="1" t="s">
        <v>8</v>
      </c>
      <c r="B26" s="11"/>
      <c r="C26" s="11"/>
      <c r="D26" s="11">
        <v>47781.458999999995</v>
      </c>
      <c r="E26" s="11">
        <v>77525.824000000008</v>
      </c>
      <c r="F26" s="11">
        <v>66501.342999999993</v>
      </c>
      <c r="G26" s="11">
        <v>93203.343999999997</v>
      </c>
      <c r="H26" s="11">
        <v>74386.633000000002</v>
      </c>
      <c r="I26" s="11">
        <v>77382.914000000004</v>
      </c>
      <c r="J26" s="11">
        <v>83599.873000000007</v>
      </c>
      <c r="K26" s="11">
        <v>82498.066000000006</v>
      </c>
      <c r="L26" s="11">
        <v>92940</v>
      </c>
      <c r="M26" s="11">
        <v>104407</v>
      </c>
      <c r="N26" s="11">
        <v>11276</v>
      </c>
      <c r="O26" s="11">
        <v>12577</v>
      </c>
      <c r="P26" s="11">
        <v>11296</v>
      </c>
      <c r="Q26" s="11">
        <v>13217</v>
      </c>
      <c r="R26" s="11">
        <v>13298</v>
      </c>
      <c r="S26" s="11">
        <v>11834</v>
      </c>
      <c r="T26" s="11">
        <v>11848</v>
      </c>
      <c r="U26" s="11">
        <v>14686</v>
      </c>
      <c r="V26" s="3">
        <v>0</v>
      </c>
      <c r="W26" s="3">
        <v>0</v>
      </c>
      <c r="X26" s="3">
        <v>5.5583837496557429E-3</v>
      </c>
      <c r="Y26" s="3">
        <v>7.3274148025858051E-3</v>
      </c>
      <c r="Z26" s="3">
        <v>4.7679488222649551E-3</v>
      </c>
      <c r="AA26" s="3">
        <v>5.9878867816116248E-3</v>
      </c>
      <c r="AB26" s="3">
        <v>4.5112393737650591E-3</v>
      </c>
      <c r="AC26" s="3">
        <v>4.3868702036504144E-3</v>
      </c>
      <c r="AD26" s="3">
        <v>4.3394087824897487E-3</v>
      </c>
      <c r="AE26" s="3">
        <v>3.9837713192498103E-3</v>
      </c>
      <c r="AF26" s="3">
        <v>4.0788060078784947E-3</v>
      </c>
      <c r="AG26" s="3">
        <v>4.5162884117776036E-3</v>
      </c>
      <c r="AH26" s="3">
        <v>4.571130578098836E-4</v>
      </c>
      <c r="AI26" s="3">
        <v>4.7602995934309758E-4</v>
      </c>
      <c r="AJ26" s="3">
        <v>4.1838298384254993E-4</v>
      </c>
      <c r="AK26" s="3">
        <v>4.6285205182976442E-4</v>
      </c>
      <c r="AL26" s="3">
        <v>4.63796074258153E-4</v>
      </c>
      <c r="AM26" s="3">
        <v>3.9670644480695037E-4</v>
      </c>
      <c r="AN26" s="3">
        <v>3.9471779110487068E-4</v>
      </c>
      <c r="AO26" s="3">
        <v>4.5671253923153249E-4</v>
      </c>
    </row>
    <row r="27" spans="1:41" x14ac:dyDescent="0.4">
      <c r="A27" s="1" t="s">
        <v>9</v>
      </c>
      <c r="B27" s="11">
        <v>99711</v>
      </c>
      <c r="C27" s="11">
        <v>102007</v>
      </c>
      <c r="D27" s="11">
        <v>105776.22200000001</v>
      </c>
      <c r="E27" s="11">
        <v>118008.383</v>
      </c>
      <c r="F27" s="11">
        <v>119325.681</v>
      </c>
      <c r="G27" s="11">
        <v>122112.569</v>
      </c>
      <c r="H27" s="11">
        <v>116430</v>
      </c>
      <c r="I27" s="11">
        <v>115466</v>
      </c>
      <c r="J27" s="11">
        <v>119362</v>
      </c>
      <c r="K27" s="11">
        <v>125809</v>
      </c>
      <c r="L27" s="11">
        <v>130586</v>
      </c>
      <c r="M27" s="11">
        <v>137897</v>
      </c>
      <c r="N27" s="11">
        <v>147885</v>
      </c>
      <c r="O27" s="11">
        <v>164515</v>
      </c>
      <c r="P27" s="11">
        <v>178906</v>
      </c>
      <c r="Q27" s="11">
        <v>202391</v>
      </c>
      <c r="R27" s="11">
        <v>210957</v>
      </c>
      <c r="S27" s="11">
        <v>251131</v>
      </c>
      <c r="T27" s="11">
        <v>275312</v>
      </c>
      <c r="U27" s="11">
        <v>288348</v>
      </c>
      <c r="V27" s="3">
        <v>1.499855145319479E-2</v>
      </c>
      <c r="W27" s="3">
        <v>1.4099137571040235E-2</v>
      </c>
      <c r="X27" s="3">
        <v>1.230487401953922E-2</v>
      </c>
      <c r="Y27" s="3">
        <v>1.1153656005299795E-2</v>
      </c>
      <c r="Z27" s="3">
        <v>8.5552969988878843E-3</v>
      </c>
      <c r="AA27" s="3">
        <v>7.8451717116902742E-3</v>
      </c>
      <c r="AB27" s="3">
        <v>7.060994416664427E-3</v>
      </c>
      <c r="AC27" s="3">
        <v>6.545816495547049E-3</v>
      </c>
      <c r="AD27" s="3">
        <v>6.1957093056294633E-3</v>
      </c>
      <c r="AE27" s="3">
        <v>6.0752246713698648E-3</v>
      </c>
      <c r="AF27" s="3">
        <v>5.7309550392169251E-3</v>
      </c>
      <c r="AG27" s="3">
        <v>5.9649508473464067E-3</v>
      </c>
      <c r="AH27" s="3">
        <v>5.9950482932081091E-3</v>
      </c>
      <c r="AI27" s="3">
        <v>6.2267686062916199E-3</v>
      </c>
      <c r="AJ27" s="3">
        <v>6.6263479202669298E-3</v>
      </c>
      <c r="AK27" s="3">
        <v>7.0876212167570443E-3</v>
      </c>
      <c r="AL27" s="3">
        <v>7.3575747057660684E-3</v>
      </c>
      <c r="AM27" s="3">
        <v>8.4185639843513821E-3</v>
      </c>
      <c r="AN27" s="3">
        <v>9.1720581114672645E-3</v>
      </c>
      <c r="AO27" s="3">
        <v>8.9671896542512543E-3</v>
      </c>
    </row>
    <row r="28" spans="1:41" x14ac:dyDescent="0.4">
      <c r="A28" s="1" t="s">
        <v>66</v>
      </c>
      <c r="B28" s="11"/>
      <c r="C28" s="11"/>
      <c r="D28" s="11">
        <v>1099.7470000000001</v>
      </c>
      <c r="E28" s="11">
        <v>1768.6410000000001</v>
      </c>
      <c r="F28" s="11">
        <v>2135.5390000000002</v>
      </c>
      <c r="G28" s="11">
        <v>2541.0700000000002</v>
      </c>
      <c r="H28" s="11">
        <v>2624.7860000000001</v>
      </c>
      <c r="I28" s="11">
        <v>4116.4679999999998</v>
      </c>
      <c r="J28" s="11">
        <v>5990.9690000000001</v>
      </c>
      <c r="K28" s="11">
        <v>7161.0249999999996</v>
      </c>
      <c r="L28" s="11">
        <v>9711</v>
      </c>
      <c r="M28" s="11">
        <v>10613</v>
      </c>
      <c r="N28" s="11">
        <v>12613</v>
      </c>
      <c r="O28" s="11">
        <v>12759</v>
      </c>
      <c r="P28" s="11">
        <v>11520</v>
      </c>
      <c r="Q28" s="11">
        <v>11495</v>
      </c>
      <c r="R28" s="11">
        <v>12351</v>
      </c>
      <c r="S28" s="11">
        <v>19568</v>
      </c>
      <c r="T28" s="11">
        <v>23179</v>
      </c>
      <c r="U28" s="11">
        <v>22582</v>
      </c>
      <c r="V28" s="3">
        <v>0</v>
      </c>
      <c r="W28" s="3">
        <v>0</v>
      </c>
      <c r="X28" s="3">
        <v>1.2793280032601464E-4</v>
      </c>
      <c r="Y28" s="3">
        <v>1.6716450822709295E-4</v>
      </c>
      <c r="Z28" s="3">
        <v>1.53111804974388E-4</v>
      </c>
      <c r="AA28" s="3">
        <v>1.6325207670821179E-4</v>
      </c>
      <c r="AB28" s="3">
        <v>1.5918233523094525E-4</v>
      </c>
      <c r="AC28" s="3">
        <v>2.3336431622981283E-4</v>
      </c>
      <c r="AD28" s="3">
        <v>3.109725237767266E-4</v>
      </c>
      <c r="AE28" s="3">
        <v>3.4580066412018523E-4</v>
      </c>
      <c r="AF28" s="3">
        <v>4.2618124749847276E-4</v>
      </c>
      <c r="AG28" s="3">
        <v>4.5908194770653029E-4</v>
      </c>
      <c r="AH28" s="3">
        <v>5.1131314279496823E-4</v>
      </c>
      <c r="AI28" s="3">
        <v>4.829185220051349E-4</v>
      </c>
      <c r="AJ28" s="3">
        <v>4.2667953026435685E-4</v>
      </c>
      <c r="AK28" s="3">
        <v>4.0254856138179182E-4</v>
      </c>
      <c r="AL28" s="3">
        <v>4.3076743218246709E-4</v>
      </c>
      <c r="AM28" s="3">
        <v>6.5597023085874648E-4</v>
      </c>
      <c r="AN28" s="3">
        <v>7.7221165428931443E-4</v>
      </c>
      <c r="AO28" s="3">
        <v>7.0226627815105991E-4</v>
      </c>
    </row>
    <row r="29" spans="1:41" x14ac:dyDescent="0.4">
      <c r="A29" s="1" t="s">
        <v>10</v>
      </c>
      <c r="B29" s="11">
        <v>7833</v>
      </c>
      <c r="C29" s="11">
        <v>9127.5969999999998</v>
      </c>
      <c r="D29" s="11">
        <v>11786.383</v>
      </c>
      <c r="E29" s="11">
        <v>11094.888000000001</v>
      </c>
      <c r="F29" s="11">
        <v>8000.99</v>
      </c>
      <c r="G29" s="11">
        <v>9236.4689999999991</v>
      </c>
      <c r="H29" s="11">
        <v>12574.11</v>
      </c>
      <c r="I29" s="11">
        <v>11987.457</v>
      </c>
      <c r="J29" s="11">
        <v>14643.938</v>
      </c>
      <c r="K29" s="11">
        <v>15489.687</v>
      </c>
      <c r="L29" s="11">
        <v>13472</v>
      </c>
      <c r="M29" s="11">
        <v>9686</v>
      </c>
      <c r="N29" s="11">
        <v>9371</v>
      </c>
      <c r="O29" s="11">
        <v>8186</v>
      </c>
      <c r="P29" s="11">
        <v>8874</v>
      </c>
      <c r="Q29" s="11">
        <v>13895</v>
      </c>
      <c r="R29" s="11">
        <v>16472</v>
      </c>
      <c r="S29" s="11">
        <v>25440</v>
      </c>
      <c r="T29" s="11">
        <v>36671</v>
      </c>
      <c r="U29" s="11">
        <v>34732</v>
      </c>
      <c r="V29" s="3">
        <v>1.1782416537079639E-3</v>
      </c>
      <c r="W29" s="3">
        <v>1.2615923004893207E-3</v>
      </c>
      <c r="X29" s="3">
        <v>1.3711017014867359E-3</v>
      </c>
      <c r="Y29" s="3">
        <v>1.048642147476325E-3</v>
      </c>
      <c r="Z29" s="3">
        <v>5.7364722465008992E-4</v>
      </c>
      <c r="AA29" s="3">
        <v>5.9340071139363346E-4</v>
      </c>
      <c r="AB29" s="3">
        <v>7.625673838746401E-4</v>
      </c>
      <c r="AC29" s="3">
        <v>6.7957401980029569E-4</v>
      </c>
      <c r="AD29" s="3">
        <v>7.6012116869406446E-4</v>
      </c>
      <c r="AE29" s="3">
        <v>7.4798566568526142E-4</v>
      </c>
      <c r="AF29" s="3">
        <v>5.9123815943769179E-4</v>
      </c>
      <c r="AG29" s="3">
        <v>4.1898310991100092E-4</v>
      </c>
      <c r="AH29" s="3">
        <v>3.7988705788723123E-4</v>
      </c>
      <c r="AI29" s="3">
        <v>3.0983392281009757E-4</v>
      </c>
      <c r="AJ29" s="3">
        <v>3.2867657565676241E-4</v>
      </c>
      <c r="AK29" s="3">
        <v>4.8659523796433204E-4</v>
      </c>
      <c r="AL29" s="3">
        <v>5.744960847631445E-4</v>
      </c>
      <c r="AM29" s="3">
        <v>8.5281493627588454E-4</v>
      </c>
      <c r="AN29" s="3">
        <v>1.22169953727268E-3</v>
      </c>
      <c r="AO29" s="3">
        <v>1.080113026868418E-3</v>
      </c>
    </row>
    <row r="30" spans="1:41" x14ac:dyDescent="0.4">
      <c r="A30" s="1" t="s">
        <v>11</v>
      </c>
      <c r="B30" s="11">
        <v>507</v>
      </c>
      <c r="C30" s="11">
        <v>637.29300000000001</v>
      </c>
      <c r="D30" s="11">
        <v>4279.42</v>
      </c>
      <c r="E30" s="11">
        <v>6065.7889999999998</v>
      </c>
      <c r="F30" s="11">
        <v>5442.8519999999999</v>
      </c>
      <c r="G30" s="11">
        <v>6581.2629999999999</v>
      </c>
      <c r="H30" s="11">
        <v>9000.1270000000004</v>
      </c>
      <c r="I30" s="11">
        <v>10710.736000000001</v>
      </c>
      <c r="J30" s="11">
        <v>12987.395</v>
      </c>
      <c r="K30" s="11">
        <v>15155.333000000001</v>
      </c>
      <c r="L30" s="11">
        <v>23773</v>
      </c>
      <c r="M30" s="11">
        <v>18321</v>
      </c>
      <c r="N30" s="11">
        <v>34567</v>
      </c>
      <c r="O30" s="11">
        <v>38048</v>
      </c>
      <c r="P30" s="11">
        <v>43800</v>
      </c>
      <c r="Q30" s="11">
        <v>66520</v>
      </c>
      <c r="R30" s="11">
        <v>52921</v>
      </c>
      <c r="S30" s="11">
        <v>57953</v>
      </c>
      <c r="T30" s="11">
        <v>60626</v>
      </c>
      <c r="U30" s="11">
        <v>66183</v>
      </c>
      <c r="V30" s="3">
        <v>7.626305609982609E-5</v>
      </c>
      <c r="W30" s="3">
        <v>8.8084951817629629E-5</v>
      </c>
      <c r="X30" s="3">
        <v>4.978219393834705E-4</v>
      </c>
      <c r="Y30" s="3">
        <v>5.7331286292374188E-4</v>
      </c>
      <c r="Z30" s="3">
        <v>3.9023632625227522E-4</v>
      </c>
      <c r="AA30" s="3">
        <v>4.2281592089667581E-4</v>
      </c>
      <c r="AB30" s="3">
        <v>5.4582020524152508E-4</v>
      </c>
      <c r="AC30" s="3">
        <v>6.0719616500311453E-4</v>
      </c>
      <c r="AD30" s="3">
        <v>6.7413518588315855E-4</v>
      </c>
      <c r="AE30" s="3">
        <v>7.3183995536428928E-4</v>
      </c>
      <c r="AF30" s="3">
        <v>1.0433124082773343E-3</v>
      </c>
      <c r="AG30" s="3">
        <v>7.9250356769352138E-4</v>
      </c>
      <c r="AH30" s="3">
        <v>1.4012971859980708E-3</v>
      </c>
      <c r="AI30" s="3">
        <v>1.4400880888197644E-3</v>
      </c>
      <c r="AJ30" s="3">
        <v>1.6222711306926069E-3</v>
      </c>
      <c r="AK30" s="3">
        <v>2.3294937192794075E-3</v>
      </c>
      <c r="AL30" s="3">
        <v>1.8457325948124314E-3</v>
      </c>
      <c r="AM30" s="3">
        <v>1.9427352202042586E-3</v>
      </c>
      <c r="AN30" s="3">
        <v>2.0197637410131575E-3</v>
      </c>
      <c r="AO30" s="3">
        <v>2.0581918823342309E-3</v>
      </c>
    </row>
    <row r="31" spans="1:41" x14ac:dyDescent="0.4">
      <c r="A31" s="1" t="s">
        <v>12</v>
      </c>
      <c r="B31" s="11">
        <v>394343</v>
      </c>
      <c r="C31" s="11">
        <v>442050</v>
      </c>
      <c r="D31" s="11">
        <v>495412.76399999997</v>
      </c>
      <c r="E31" s="11">
        <v>614933.13</v>
      </c>
      <c r="F31" s="11">
        <v>932238.21799999999</v>
      </c>
      <c r="G31" s="11">
        <v>1160167.872</v>
      </c>
      <c r="H31" s="11">
        <v>1310910.341</v>
      </c>
      <c r="I31" s="11">
        <v>1575801.2859999998</v>
      </c>
      <c r="J31" s="11">
        <v>1883133.923</v>
      </c>
      <c r="K31" s="11">
        <v>2144481.7050000001</v>
      </c>
      <c r="L31" s="11">
        <v>2628106</v>
      </c>
      <c r="M31" s="11">
        <v>2793785</v>
      </c>
      <c r="N31" s="11">
        <v>3060023</v>
      </c>
      <c r="O31" s="11">
        <v>3304054</v>
      </c>
      <c r="P31" s="11">
        <v>3129618</v>
      </c>
      <c r="Q31" s="11">
        <v>3092589</v>
      </c>
      <c r="R31" s="11">
        <v>2948189</v>
      </c>
      <c r="S31" s="11">
        <v>2842893</v>
      </c>
      <c r="T31" s="11">
        <v>2741351</v>
      </c>
      <c r="U31" s="11">
        <v>2804706</v>
      </c>
      <c r="V31" s="3">
        <v>5.9317164362078338E-2</v>
      </c>
      <c r="W31" s="3">
        <v>6.1098981082458426E-2</v>
      </c>
      <c r="X31" s="3">
        <v>5.7631020785481574E-2</v>
      </c>
      <c r="Y31" s="3">
        <v>5.8120892973190723E-2</v>
      </c>
      <c r="Z31" s="3">
        <v>6.6838712017943475E-2</v>
      </c>
      <c r="AA31" s="3">
        <v>7.4535457281439246E-2</v>
      </c>
      <c r="AB31" s="3">
        <v>7.9501250524337888E-2</v>
      </c>
      <c r="AC31" s="3">
        <v>8.9332843015286337E-2</v>
      </c>
      <c r="AD31" s="3">
        <v>9.7747611220301414E-2</v>
      </c>
      <c r="AE31" s="3">
        <v>0.10355545439131789</v>
      </c>
      <c r="AF31" s="3">
        <v>0.1153382240385358</v>
      </c>
      <c r="AG31" s="3">
        <v>0.12084954859825579</v>
      </c>
      <c r="AH31" s="3">
        <v>0.12404899525528321</v>
      </c>
      <c r="AI31" s="3">
        <v>0.12505595064700636</v>
      </c>
      <c r="AJ31" s="3">
        <v>0.11591527240858299</v>
      </c>
      <c r="AK31" s="3">
        <v>0.108300761452384</v>
      </c>
      <c r="AL31" s="3">
        <v>0.1028243709107437</v>
      </c>
      <c r="AM31" s="3">
        <v>9.5301164018638293E-2</v>
      </c>
      <c r="AN31" s="3">
        <v>9.1328495219710357E-2</v>
      </c>
      <c r="AO31" s="3">
        <v>8.7222143473914923E-2</v>
      </c>
    </row>
    <row r="32" spans="1:41" x14ac:dyDescent="0.4">
      <c r="A32" s="1" t="s">
        <v>13</v>
      </c>
      <c r="B32" s="11">
        <v>155102</v>
      </c>
      <c r="C32" s="11">
        <v>172237</v>
      </c>
      <c r="D32" s="11">
        <v>316456.60700000002</v>
      </c>
      <c r="E32" s="11">
        <v>511960.30200000003</v>
      </c>
      <c r="F32" s="11">
        <v>357611.55200000003</v>
      </c>
      <c r="G32" s="11">
        <v>277099.859</v>
      </c>
      <c r="H32" s="11">
        <v>239399.56900000002</v>
      </c>
      <c r="I32" s="11">
        <v>190564.698</v>
      </c>
      <c r="J32" s="11">
        <v>229666.51500000001</v>
      </c>
      <c r="K32" s="11">
        <v>302831.07</v>
      </c>
      <c r="L32" s="11">
        <v>274566</v>
      </c>
      <c r="M32" s="11">
        <v>306229</v>
      </c>
      <c r="N32" s="11">
        <v>236292</v>
      </c>
      <c r="O32" s="11">
        <v>263792</v>
      </c>
      <c r="P32" s="11">
        <v>315253</v>
      </c>
      <c r="Q32" s="11">
        <v>439586</v>
      </c>
      <c r="R32" s="11">
        <v>654923</v>
      </c>
      <c r="S32" s="11">
        <v>833721</v>
      </c>
      <c r="T32" s="11">
        <v>768879</v>
      </c>
      <c r="U32" s="11">
        <v>411976</v>
      </c>
      <c r="V32" s="3">
        <v>2.3330478357387031E-2</v>
      </c>
      <c r="W32" s="3">
        <v>2.3806142302226878E-2</v>
      </c>
      <c r="X32" s="3">
        <v>3.681317604428936E-2</v>
      </c>
      <c r="Y32" s="3">
        <v>4.8388334385341056E-2</v>
      </c>
      <c r="Z32" s="3">
        <v>2.5639686377262234E-2</v>
      </c>
      <c r="AA32" s="3">
        <v>1.7802393258470908E-2</v>
      </c>
      <c r="AB32" s="3">
        <v>1.4518586447314871E-2</v>
      </c>
      <c r="AC32" s="3">
        <v>1.0803193525690175E-2</v>
      </c>
      <c r="AD32" s="3">
        <v>1.1921272801871524E-2</v>
      </c>
      <c r="AE32" s="3">
        <v>1.462349106758129E-2</v>
      </c>
      <c r="AF32" s="3">
        <v>1.2049725095321354E-2</v>
      </c>
      <c r="AG32" s="3">
        <v>1.3246415317461893E-2</v>
      </c>
      <c r="AH32" s="3">
        <v>9.5789427683587273E-3</v>
      </c>
      <c r="AI32" s="3">
        <v>9.9843281414514103E-3</v>
      </c>
      <c r="AJ32" s="3">
        <v>1.167638905854421E-2</v>
      </c>
      <c r="AK32" s="3">
        <v>1.5394059321755226E-2</v>
      </c>
      <c r="AL32" s="3">
        <v>2.284183458725916E-2</v>
      </c>
      <c r="AM32" s="3">
        <v>2.7948495341464888E-2</v>
      </c>
      <c r="AN32" s="3">
        <v>2.5615312331779359E-2</v>
      </c>
      <c r="AO32" s="3">
        <v>1.2811834744821587E-2</v>
      </c>
    </row>
    <row r="33" spans="1:41" x14ac:dyDescent="0.4">
      <c r="A33" s="1" t="s">
        <v>46</v>
      </c>
      <c r="B33" s="11">
        <v>375890</v>
      </c>
      <c r="C33" s="11">
        <v>372380</v>
      </c>
      <c r="D33" s="11">
        <v>402269.02600000001</v>
      </c>
      <c r="E33" s="11">
        <v>490356.82699999999</v>
      </c>
      <c r="F33" s="11">
        <v>654227.38100000005</v>
      </c>
      <c r="G33" s="11">
        <v>700859.52399999998</v>
      </c>
      <c r="H33" s="11">
        <v>734270.63400000008</v>
      </c>
      <c r="I33" s="11">
        <v>758018.549</v>
      </c>
      <c r="J33" s="11">
        <v>857239.15299999993</v>
      </c>
      <c r="K33" s="11">
        <v>940369.14399999997</v>
      </c>
      <c r="L33" s="11">
        <v>948455</v>
      </c>
      <c r="M33" s="11">
        <v>930111</v>
      </c>
      <c r="N33" s="11">
        <v>1073950</v>
      </c>
      <c r="O33" s="11">
        <v>1203019</v>
      </c>
      <c r="P33" s="11">
        <v>1230958</v>
      </c>
      <c r="Q33" s="11">
        <v>1295536</v>
      </c>
      <c r="R33" s="11">
        <v>1361092</v>
      </c>
      <c r="S33" s="11">
        <v>1383088</v>
      </c>
      <c r="T33" s="11">
        <v>1456514</v>
      </c>
      <c r="U33" s="11">
        <v>1506544</v>
      </c>
      <c r="V33" s="3">
        <v>5.6541459876456861E-2</v>
      </c>
      <c r="W33" s="3">
        <v>5.1469378069190969E-2</v>
      </c>
      <c r="X33" s="3">
        <v>4.6795674805749317E-2</v>
      </c>
      <c r="Y33" s="3">
        <v>4.634646479486379E-2</v>
      </c>
      <c r="Z33" s="3">
        <v>4.6906160537726838E-2</v>
      </c>
      <c r="AA33" s="3">
        <v>4.5027005463733311E-2</v>
      </c>
      <c r="AB33" s="3">
        <v>4.4530454753883446E-2</v>
      </c>
      <c r="AC33" s="3">
        <v>4.2972392929302473E-2</v>
      </c>
      <c r="AD33" s="3">
        <v>4.4496611965215219E-2</v>
      </c>
      <c r="AE33" s="3">
        <v>4.5409738761326778E-2</v>
      </c>
      <c r="AF33" s="3">
        <v>4.1624316249218821E-2</v>
      </c>
      <c r="AG33" s="3">
        <v>4.02334089760924E-2</v>
      </c>
      <c r="AH33" s="3">
        <v>4.3536410822536759E-2</v>
      </c>
      <c r="AI33" s="3">
        <v>4.553336134682149E-2</v>
      </c>
      <c r="AJ33" s="3">
        <v>4.5592411563815292E-2</v>
      </c>
      <c r="AK33" s="3">
        <v>4.5368956330432447E-2</v>
      </c>
      <c r="AL33" s="3">
        <v>4.7470982576641445E-2</v>
      </c>
      <c r="AM33" s="3">
        <v>4.636470536886559E-2</v>
      </c>
      <c r="AN33" s="3">
        <v>4.8523969344473297E-2</v>
      </c>
      <c r="AO33" s="3">
        <v>4.6851255325073532E-2</v>
      </c>
    </row>
    <row r="34" spans="1:41" x14ac:dyDescent="0.4">
      <c r="A34" s="1" t="s">
        <v>47</v>
      </c>
      <c r="B34" s="11"/>
      <c r="C34" s="11"/>
      <c r="D34" s="11">
        <v>589743.52599999995</v>
      </c>
      <c r="E34" s="11">
        <v>808658.79299999995</v>
      </c>
      <c r="F34" s="11">
        <v>771106.97</v>
      </c>
      <c r="G34" s="11">
        <v>863346.41299999994</v>
      </c>
      <c r="H34" s="11">
        <v>906732.17500000005</v>
      </c>
      <c r="I34" s="11">
        <v>977346.92799999996</v>
      </c>
      <c r="J34" s="11">
        <v>1046136.632</v>
      </c>
      <c r="K34" s="11">
        <v>1104878.949</v>
      </c>
      <c r="L34" s="11">
        <v>1911767</v>
      </c>
      <c r="M34" s="11">
        <v>1991215</v>
      </c>
      <c r="N34" s="11">
        <v>2101240</v>
      </c>
      <c r="O34" s="11">
        <v>2230825</v>
      </c>
      <c r="P34" s="11">
        <v>2339904</v>
      </c>
      <c r="Q34" s="11">
        <v>2491183</v>
      </c>
      <c r="R34" s="11">
        <v>2513461</v>
      </c>
      <c r="S34" s="11">
        <v>2683809</v>
      </c>
      <c r="T34" s="11">
        <v>2807288</v>
      </c>
      <c r="U34" s="11">
        <v>2986976</v>
      </c>
      <c r="V34" s="3">
        <v>0</v>
      </c>
      <c r="W34" s="3">
        <v>0</v>
      </c>
      <c r="X34" s="3">
        <v>6.8604452437986019E-2</v>
      </c>
      <c r="Y34" s="3">
        <v>7.6431027809125501E-2</v>
      </c>
      <c r="Z34" s="3">
        <v>5.5286080003704566E-2</v>
      </c>
      <c r="AA34" s="3">
        <v>5.5466041801617225E-2</v>
      </c>
      <c r="AB34" s="3">
        <v>5.4989528687494564E-2</v>
      </c>
      <c r="AC34" s="3">
        <v>5.5406211726175963E-2</v>
      </c>
      <c r="AD34" s="3">
        <v>5.4301691206935752E-2</v>
      </c>
      <c r="AE34" s="3">
        <v>5.3353797024394169E-2</v>
      </c>
      <c r="AF34" s="3">
        <v>8.3900653381362655E-2</v>
      </c>
      <c r="AG34" s="3">
        <v>8.6133125459573995E-2</v>
      </c>
      <c r="AH34" s="3">
        <v>8.5181291379251498E-2</v>
      </c>
      <c r="AI34" s="3">
        <v>8.4435042860106987E-2</v>
      </c>
      <c r="AJ34" s="3">
        <v>8.6665723922195279E-2</v>
      </c>
      <c r="AK34" s="3">
        <v>8.7239854962051E-2</v>
      </c>
      <c r="AL34" s="3">
        <v>8.7662305955855876E-2</v>
      </c>
      <c r="AM34" s="3">
        <v>8.9968254768539521E-2</v>
      </c>
      <c r="AN34" s="3">
        <v>9.3525195674815167E-2</v>
      </c>
      <c r="AO34" s="3">
        <v>9.2890466674632022E-2</v>
      </c>
    </row>
    <row r="35" spans="1:41" x14ac:dyDescent="0.4">
      <c r="A35" s="1" t="s">
        <v>14</v>
      </c>
      <c r="B35" s="11">
        <v>26282</v>
      </c>
      <c r="C35" s="11">
        <v>31936</v>
      </c>
      <c r="D35" s="11">
        <v>23618.771000000001</v>
      </c>
      <c r="E35" s="11">
        <v>26260.552</v>
      </c>
      <c r="F35" s="11">
        <v>36069.930999999997</v>
      </c>
      <c r="G35" s="11">
        <v>44630.021000000001</v>
      </c>
      <c r="H35" s="11">
        <v>55196</v>
      </c>
      <c r="I35" s="11">
        <v>72670</v>
      </c>
      <c r="J35" s="11">
        <v>106970</v>
      </c>
      <c r="K35" s="11">
        <v>122815</v>
      </c>
      <c r="L35" s="11">
        <v>138810</v>
      </c>
      <c r="M35" s="11">
        <v>127596</v>
      </c>
      <c r="N35" s="11">
        <v>125549</v>
      </c>
      <c r="O35" s="11">
        <v>142317</v>
      </c>
      <c r="P35" s="11">
        <v>151532</v>
      </c>
      <c r="Q35" s="11">
        <v>167599</v>
      </c>
      <c r="R35" s="11">
        <v>150909</v>
      </c>
      <c r="S35" s="11">
        <v>151120</v>
      </c>
      <c r="T35" s="11">
        <v>148598</v>
      </c>
      <c r="U35" s="11">
        <v>138592</v>
      </c>
      <c r="V35" s="3">
        <v>3.9533444584134696E-3</v>
      </c>
      <c r="W35" s="3">
        <v>4.4141093990485063E-3</v>
      </c>
      <c r="X35" s="3">
        <v>2.7475551324885315E-3</v>
      </c>
      <c r="Y35" s="3">
        <v>2.4820369203541037E-3</v>
      </c>
      <c r="Z35" s="3">
        <v>2.5861069456992502E-3</v>
      </c>
      <c r="AA35" s="3">
        <v>2.8672738695829326E-3</v>
      </c>
      <c r="AB35" s="3">
        <v>3.3474074364185321E-3</v>
      </c>
      <c r="AC35" s="3">
        <v>4.119693110798019E-3</v>
      </c>
      <c r="AD35" s="3">
        <v>5.5524792180357543E-3</v>
      </c>
      <c r="AE35" s="3">
        <v>5.9306465993234974E-3</v>
      </c>
      <c r="AF35" s="3">
        <v>6.0918771460470606E-3</v>
      </c>
      <c r="AG35" s="3">
        <v>5.5193649486066565E-3</v>
      </c>
      <c r="AH35" s="3">
        <v>5.0895785114378391E-3</v>
      </c>
      <c r="AI35" s="3">
        <v>5.3865910569954375E-3</v>
      </c>
      <c r="AJ35" s="3">
        <v>5.6124655017377187E-3</v>
      </c>
      <c r="AK35" s="3">
        <v>5.8692245618988193E-3</v>
      </c>
      <c r="AL35" s="3">
        <v>5.2632728057018805E-3</v>
      </c>
      <c r="AM35" s="3">
        <v>5.0659352661168115E-3</v>
      </c>
      <c r="AN35" s="3">
        <v>4.9505633290514491E-3</v>
      </c>
      <c r="AO35" s="3">
        <v>4.3100030122005008E-3</v>
      </c>
    </row>
    <row r="36" spans="1:41" x14ac:dyDescent="0.4">
      <c r="A36" s="1" t="s">
        <v>15</v>
      </c>
      <c r="B36" s="11">
        <v>371435</v>
      </c>
      <c r="C36" s="11">
        <v>419158</v>
      </c>
      <c r="D36" s="11">
        <v>529292.05000000005</v>
      </c>
      <c r="E36" s="11">
        <v>941736.88500000001</v>
      </c>
      <c r="F36" s="11">
        <v>1165571.963</v>
      </c>
      <c r="G36" s="11">
        <v>1301354.5090000001</v>
      </c>
      <c r="H36" s="11">
        <v>1295516.003</v>
      </c>
      <c r="I36" s="11">
        <v>1251977.6780000001</v>
      </c>
      <c r="J36" s="11">
        <v>1228486.5260000001</v>
      </c>
      <c r="K36" s="11">
        <v>1193283.4180000001</v>
      </c>
      <c r="L36" s="11">
        <v>1192956</v>
      </c>
      <c r="M36" s="11">
        <v>1201570</v>
      </c>
      <c r="N36" s="11">
        <v>1232580</v>
      </c>
      <c r="O36" s="11">
        <v>1283454</v>
      </c>
      <c r="P36" s="11">
        <v>1400413</v>
      </c>
      <c r="Q36" s="11">
        <v>1449417</v>
      </c>
      <c r="R36" s="11">
        <v>1449070</v>
      </c>
      <c r="S36" s="11">
        <v>1593213</v>
      </c>
      <c r="T36" s="11">
        <v>1684290</v>
      </c>
      <c r="U36" s="11">
        <v>2112456</v>
      </c>
      <c r="V36" s="3">
        <v>5.5871337756289746E-2</v>
      </c>
      <c r="W36" s="3">
        <v>5.7934909427804791E-2</v>
      </c>
      <c r="X36" s="3">
        <v>6.1572174460850504E-2</v>
      </c>
      <c r="Y36" s="3">
        <v>8.9009009324300059E-2</v>
      </c>
      <c r="Z36" s="3">
        <v>8.3568048667090861E-2</v>
      </c>
      <c r="AA36" s="3">
        <v>8.360605025750778E-2</v>
      </c>
      <c r="AB36" s="3">
        <v>7.8567648062204024E-2</v>
      </c>
      <c r="AC36" s="3">
        <v>7.0975145382269178E-2</v>
      </c>
      <c r="AD36" s="3">
        <v>6.3766905723585496E-2</v>
      </c>
      <c r="AE36" s="3">
        <v>5.7622784228236128E-2</v>
      </c>
      <c r="AF36" s="3">
        <v>5.2354595437214296E-2</v>
      </c>
      <c r="AG36" s="3">
        <v>5.1975793451967928E-2</v>
      </c>
      <c r="AH36" s="3">
        <v>4.9967046186174736E-2</v>
      </c>
      <c r="AI36" s="3">
        <v>4.8577765400233439E-2</v>
      </c>
      <c r="AJ36" s="3">
        <v>5.1868711893758572E-2</v>
      </c>
      <c r="AK36" s="3">
        <v>5.0757784096764902E-2</v>
      </c>
      <c r="AL36" s="3">
        <v>5.0539402716593601E-2</v>
      </c>
      <c r="AM36" s="3">
        <v>5.3408641630067248E-2</v>
      </c>
      <c r="AN36" s="3">
        <v>5.6112358911210553E-2</v>
      </c>
      <c r="AO36" s="3">
        <v>6.5694208346376556E-2</v>
      </c>
    </row>
    <row r="37" spans="1:41" x14ac:dyDescent="0.4">
      <c r="A37" s="1" t="s">
        <v>16</v>
      </c>
      <c r="B37" s="11">
        <v>0</v>
      </c>
      <c r="C37" s="11">
        <v>0</v>
      </c>
      <c r="D37" s="11">
        <v>42217.821000000004</v>
      </c>
      <c r="E37" s="11">
        <v>68491.282999999996</v>
      </c>
      <c r="F37" s="11">
        <v>45285.527999999998</v>
      </c>
      <c r="G37" s="11">
        <v>20347.519</v>
      </c>
      <c r="H37" s="11">
        <v>18646.560000000001</v>
      </c>
      <c r="I37" s="11">
        <v>16517.577000000001</v>
      </c>
      <c r="J37" s="11">
        <v>17682.901999999998</v>
      </c>
      <c r="K37" s="11">
        <v>35663.834999999999</v>
      </c>
      <c r="L37" s="11">
        <v>243673</v>
      </c>
      <c r="M37" s="11">
        <v>315469</v>
      </c>
      <c r="N37" s="11">
        <v>25802</v>
      </c>
      <c r="O37" s="11">
        <v>29204</v>
      </c>
      <c r="P37" s="11">
        <v>33344</v>
      </c>
      <c r="Q37" s="11">
        <v>49465</v>
      </c>
      <c r="R37" s="11">
        <v>84861</v>
      </c>
      <c r="S37" s="11">
        <v>114575</v>
      </c>
      <c r="T37" s="11">
        <v>71019</v>
      </c>
      <c r="U37" s="11">
        <v>31789</v>
      </c>
      <c r="V37" s="3">
        <v>0</v>
      </c>
      <c r="W37" s="3">
        <v>0</v>
      </c>
      <c r="X37" s="3">
        <v>4.9111696273710483E-3</v>
      </c>
      <c r="Y37" s="3">
        <v>6.4735079875099868E-3</v>
      </c>
      <c r="Z37" s="3">
        <v>3.2468378855634037E-3</v>
      </c>
      <c r="AA37" s="3">
        <v>1.3072346423395644E-3</v>
      </c>
      <c r="AB37" s="3">
        <v>1.1308361766726638E-3</v>
      </c>
      <c r="AC37" s="3">
        <v>9.363884432912593E-4</v>
      </c>
      <c r="AD37" s="3">
        <v>9.1786431587887135E-4</v>
      </c>
      <c r="AE37" s="3">
        <v>1.7221805297527528E-3</v>
      </c>
      <c r="AF37" s="3">
        <v>1.0693941213231938E-2</v>
      </c>
      <c r="AG37" s="3">
        <v>1.364610599840115E-2</v>
      </c>
      <c r="AH37" s="3">
        <v>1.0459765091885968E-3</v>
      </c>
      <c r="AI37" s="3">
        <v>1.1053493625392242E-3</v>
      </c>
      <c r="AJ37" s="3">
        <v>1.2350001959318328E-3</v>
      </c>
      <c r="AK37" s="3">
        <v>1.732237023814731E-3</v>
      </c>
      <c r="AL37" s="3">
        <v>2.9597081258550999E-3</v>
      </c>
      <c r="AM37" s="3">
        <v>3.8408518602126365E-3</v>
      </c>
      <c r="AN37" s="3">
        <v>2.3660080018970972E-3</v>
      </c>
      <c r="AO37" s="3">
        <v>9.8859014773465797E-4</v>
      </c>
    </row>
    <row r="38" spans="1:41" x14ac:dyDescent="0.4">
      <c r="A38" s="1" t="s">
        <v>67</v>
      </c>
      <c r="B38" s="11"/>
      <c r="C38" s="11"/>
      <c r="D38" s="11">
        <v>1296.4349999999999</v>
      </c>
      <c r="E38" s="11">
        <v>1514.1020000000001</v>
      </c>
      <c r="F38" s="11">
        <v>3194.0680000000002</v>
      </c>
      <c r="G38" s="11">
        <v>3167.5740000000001</v>
      </c>
      <c r="H38" s="11">
        <v>2329</v>
      </c>
      <c r="I38" s="11">
        <v>2281</v>
      </c>
      <c r="J38" s="11">
        <v>2072</v>
      </c>
      <c r="K38" s="11">
        <v>2219</v>
      </c>
      <c r="L38" s="11">
        <v>8468</v>
      </c>
      <c r="M38" s="11">
        <v>9056</v>
      </c>
      <c r="N38" s="11">
        <v>10647</v>
      </c>
      <c r="O38" s="11">
        <v>12597</v>
      </c>
      <c r="P38" s="11">
        <v>14899</v>
      </c>
      <c r="Q38" s="11">
        <v>18270</v>
      </c>
      <c r="R38" s="11">
        <v>20933</v>
      </c>
      <c r="S38" s="11">
        <v>24376</v>
      </c>
      <c r="T38" s="11">
        <v>25614</v>
      </c>
      <c r="U38" s="11">
        <v>22957</v>
      </c>
      <c r="V38" s="3">
        <v>0</v>
      </c>
      <c r="W38" s="3">
        <v>0</v>
      </c>
      <c r="X38" s="3">
        <v>1.5081337797753189E-4</v>
      </c>
      <c r="Y38" s="3">
        <v>1.4310655256530742E-4</v>
      </c>
      <c r="Z38" s="3">
        <v>2.2900519105056546E-4</v>
      </c>
      <c r="AA38" s="3">
        <v>2.0350208125983829E-4</v>
      </c>
      <c r="AB38" s="3">
        <v>1.41244146666765E-4</v>
      </c>
      <c r="AC38" s="3">
        <v>1.2931085710376057E-4</v>
      </c>
      <c r="AD38" s="3">
        <v>1.0755106048209856E-4</v>
      </c>
      <c r="AE38" s="3">
        <v>1.0715388840043024E-4</v>
      </c>
      <c r="AF38" s="3">
        <v>3.7163039891021185E-4</v>
      </c>
      <c r="AG38" s="3">
        <v>3.9173147257423336E-4</v>
      </c>
      <c r="AH38" s="3">
        <v>4.3161428933148551E-4</v>
      </c>
      <c r="AI38" s="3">
        <v>4.7678694425101379E-4</v>
      </c>
      <c r="AJ38" s="3">
        <v>5.5183145151116778E-4</v>
      </c>
      <c r="AK38" s="3">
        <v>6.3980532548458776E-4</v>
      </c>
      <c r="AL38" s="3">
        <v>7.3008296153150216E-4</v>
      </c>
      <c r="AM38" s="3">
        <v>8.1714689019893717E-4</v>
      </c>
      <c r="AN38" s="3">
        <v>8.5333402273465202E-4</v>
      </c>
      <c r="AO38" s="3">
        <v>7.1392821483986732E-4</v>
      </c>
    </row>
    <row r="39" spans="1:41" x14ac:dyDescent="0.4">
      <c r="A39" s="1" t="s">
        <v>26</v>
      </c>
      <c r="B39" s="11"/>
      <c r="C39" s="11"/>
      <c r="D39" s="11">
        <v>1954.6</v>
      </c>
      <c r="E39" s="11">
        <v>3107</v>
      </c>
      <c r="F39" s="11">
        <v>2692.8870000000002</v>
      </c>
      <c r="G39" s="11">
        <v>2505.4589999999998</v>
      </c>
      <c r="H39" s="11">
        <v>2331</v>
      </c>
      <c r="I39" s="11">
        <v>3008</v>
      </c>
      <c r="J39" s="11">
        <v>2647</v>
      </c>
      <c r="K39" s="11">
        <v>2501</v>
      </c>
      <c r="L39" s="11">
        <v>2948</v>
      </c>
      <c r="M39" s="11">
        <v>3008</v>
      </c>
      <c r="N39" s="11">
        <v>8172</v>
      </c>
      <c r="O39" s="11">
        <v>8469</v>
      </c>
      <c r="P39" s="11">
        <v>9661</v>
      </c>
      <c r="Q39" s="11">
        <v>10037</v>
      </c>
      <c r="R39" s="11">
        <v>13447</v>
      </c>
      <c r="S39" s="11">
        <v>14114</v>
      </c>
      <c r="T39" s="11">
        <v>14696</v>
      </c>
      <c r="U39" s="11">
        <v>15252</v>
      </c>
      <c r="V39" s="3">
        <v>0</v>
      </c>
      <c r="W39" s="3">
        <v>0</v>
      </c>
      <c r="X39" s="3">
        <v>2.2737725269287226E-4</v>
      </c>
      <c r="Y39" s="3">
        <v>2.9366057162622477E-4</v>
      </c>
      <c r="Z39" s="3">
        <v>1.9307200157059399E-4</v>
      </c>
      <c r="AA39" s="3">
        <v>1.6096423351473182E-4</v>
      </c>
      <c r="AB39" s="3">
        <v>1.4136543833414737E-4</v>
      </c>
      <c r="AC39" s="3">
        <v>1.7052479533893547E-4</v>
      </c>
      <c r="AD39" s="3">
        <v>1.3739751790353035E-4</v>
      </c>
      <c r="AE39" s="3">
        <v>1.2077146232062914E-4</v>
      </c>
      <c r="AF39" s="3">
        <v>1.2937723381994622E-4</v>
      </c>
      <c r="AG39" s="3">
        <v>1.301157541412648E-4</v>
      </c>
      <c r="AH39" s="3">
        <v>3.3128129730599227E-4</v>
      </c>
      <c r="AI39" s="3">
        <v>3.2054525925711164E-4</v>
      </c>
      <c r="AJ39" s="3">
        <v>3.5782560259409304E-4</v>
      </c>
      <c r="AK39" s="3">
        <v>3.5149020535789858E-4</v>
      </c>
      <c r="AL39" s="3">
        <v>4.6899276662275405E-4</v>
      </c>
      <c r="AM39" s="3">
        <v>4.7313797211469478E-4</v>
      </c>
      <c r="AN39" s="3">
        <v>4.8959931280192267E-4</v>
      </c>
      <c r="AO39" s="3">
        <v>4.7431428900717235E-4</v>
      </c>
    </row>
    <row r="40" spans="1:41" x14ac:dyDescent="0.4">
      <c r="A40" s="1" t="s">
        <v>17</v>
      </c>
      <c r="B40" s="11">
        <v>35846</v>
      </c>
      <c r="C40" s="11">
        <v>29474</v>
      </c>
      <c r="D40" s="11">
        <v>34905.928</v>
      </c>
      <c r="E40" s="11">
        <v>41531.315000000002</v>
      </c>
      <c r="F40" s="11">
        <v>56202.597000000002</v>
      </c>
      <c r="G40" s="11">
        <v>48851.828999999998</v>
      </c>
      <c r="H40" s="11">
        <v>55306</v>
      </c>
      <c r="I40" s="11">
        <v>48682</v>
      </c>
      <c r="J40" s="11">
        <v>52417</v>
      </c>
      <c r="K40" s="11">
        <v>53046</v>
      </c>
      <c r="L40" s="11">
        <v>66212</v>
      </c>
      <c r="M40" s="11">
        <v>64265</v>
      </c>
      <c r="N40" s="11">
        <v>88701</v>
      </c>
      <c r="O40" s="11">
        <v>84414</v>
      </c>
      <c r="P40" s="11">
        <v>81657</v>
      </c>
      <c r="Q40" s="11">
        <v>83704</v>
      </c>
      <c r="R40" s="11">
        <v>108480</v>
      </c>
      <c r="S40" s="11">
        <v>130063</v>
      </c>
      <c r="T40" s="11">
        <v>163833</v>
      </c>
      <c r="U40" s="11">
        <v>179665</v>
      </c>
      <c r="V40" s="3">
        <v>5.3919635285095977E-3</v>
      </c>
      <c r="W40" s="3">
        <v>4.0738182749109368E-3</v>
      </c>
      <c r="X40" s="3">
        <v>4.060582222109488E-3</v>
      </c>
      <c r="Y40" s="3">
        <v>3.9253652086542658E-3</v>
      </c>
      <c r="Z40" s="3">
        <v>4.0295593154318996E-3</v>
      </c>
      <c r="AA40" s="3">
        <v>3.1385056433881967E-3</v>
      </c>
      <c r="AB40" s="3">
        <v>3.3540784781245624E-3</v>
      </c>
      <c r="AC40" s="3">
        <v>2.7598032203091944E-3</v>
      </c>
      <c r="AD40" s="3">
        <v>2.7208030585377223E-3</v>
      </c>
      <c r="AE40" s="3">
        <v>2.5615525750740074E-3</v>
      </c>
      <c r="AF40" s="3">
        <v>2.9058091606805557E-3</v>
      </c>
      <c r="AG40" s="3">
        <v>2.7798832911862972E-3</v>
      </c>
      <c r="AH40" s="3">
        <v>3.5958128184457685E-3</v>
      </c>
      <c r="AI40" s="3">
        <v>3.1950062008418733E-3</v>
      </c>
      <c r="AJ40" s="3">
        <v>3.0244245141316482E-3</v>
      </c>
      <c r="AK40" s="3">
        <v>2.9312679236103961E-3</v>
      </c>
      <c r="AL40" s="3">
        <v>3.7834710584692764E-3</v>
      </c>
      <c r="AM40" s="3">
        <v>4.3600498843101559E-3</v>
      </c>
      <c r="AN40" s="3">
        <v>5.4581195028767958E-3</v>
      </c>
      <c r="AO40" s="3">
        <v>5.5873116138521915E-3</v>
      </c>
    </row>
    <row r="41" spans="1:41" x14ac:dyDescent="0.4">
      <c r="A41" s="1" t="s">
        <v>18</v>
      </c>
      <c r="B41" s="11">
        <v>1663796</v>
      </c>
      <c r="C41" s="11">
        <v>1776513.3149999999</v>
      </c>
      <c r="D41" s="11">
        <v>2054092.85</v>
      </c>
      <c r="E41" s="11">
        <v>2319618.4639999997</v>
      </c>
      <c r="F41" s="11">
        <v>3258008.3870000001</v>
      </c>
      <c r="G41" s="11">
        <v>3676979.2910000002</v>
      </c>
      <c r="H41" s="11">
        <v>3934752.236</v>
      </c>
      <c r="I41" s="11">
        <v>4300018.2919999994</v>
      </c>
      <c r="J41" s="11">
        <v>4816166.3480000002</v>
      </c>
      <c r="K41" s="11">
        <v>5296875.6869999999</v>
      </c>
      <c r="L41" s="11">
        <v>5956028</v>
      </c>
      <c r="M41" s="11">
        <v>5925685</v>
      </c>
      <c r="N41" s="11">
        <v>6241076</v>
      </c>
      <c r="O41" s="11">
        <v>6463517</v>
      </c>
      <c r="P41" s="11">
        <v>6252793</v>
      </c>
      <c r="Q41" s="11">
        <v>6457414</v>
      </c>
      <c r="R41" s="11">
        <v>6137123</v>
      </c>
      <c r="S41" s="11">
        <v>6165240</v>
      </c>
      <c r="T41" s="11">
        <v>5877479</v>
      </c>
      <c r="U41" s="11">
        <v>6081356</v>
      </c>
      <c r="V41" s="3">
        <v>0.25026857531886831</v>
      </c>
      <c r="W41" s="3">
        <v>0.24554496872733966</v>
      </c>
      <c r="X41" s="3">
        <v>0.23895118643664801</v>
      </c>
      <c r="Y41" s="3">
        <v>0.21924058065432422</v>
      </c>
      <c r="Z41" s="3">
        <v>0.23358952693220042</v>
      </c>
      <c r="AA41" s="3">
        <v>0.23622903157679176</v>
      </c>
      <c r="AB41" s="3">
        <v>0.23862632972046613</v>
      </c>
      <c r="AC41" s="3">
        <v>0.2437698601053786</v>
      </c>
      <c r="AD41" s="3">
        <v>0.24999218059150374</v>
      </c>
      <c r="AE41" s="3">
        <v>0.25578225607739985</v>
      </c>
      <c r="AF41" s="3">
        <v>0.26138888303736318</v>
      </c>
      <c r="AG41" s="3">
        <v>0.25632479141575154</v>
      </c>
      <c r="AH41" s="3">
        <v>0.25300437516706964</v>
      </c>
      <c r="AI41" s="3">
        <v>0.24463924105298721</v>
      </c>
      <c r="AJ41" s="3">
        <v>0.23159190799307802</v>
      </c>
      <c r="AK41" s="3">
        <v>0.22613507750731984</v>
      </c>
      <c r="AL41" s="3">
        <v>0.21404523647461413</v>
      </c>
      <c r="AM41" s="3">
        <v>0.20667487255210434</v>
      </c>
      <c r="AN41" s="3">
        <v>0.19580904187586631</v>
      </c>
      <c r="AO41" s="3">
        <v>0.18912103641092984</v>
      </c>
    </row>
    <row r="42" spans="1:41" x14ac:dyDescent="0.4">
      <c r="A42" s="1" t="s">
        <v>19</v>
      </c>
      <c r="B42" s="11">
        <v>0</v>
      </c>
      <c r="C42" s="11">
        <v>0</v>
      </c>
      <c r="D42" s="11">
        <v>1261.8240000000001</v>
      </c>
      <c r="E42" s="11">
        <v>3489.8380000000002</v>
      </c>
      <c r="F42" s="11">
        <v>1575.723</v>
      </c>
      <c r="G42" s="11">
        <v>3375.7289999999998</v>
      </c>
      <c r="H42" s="11">
        <v>3570</v>
      </c>
      <c r="I42" s="11">
        <v>4754</v>
      </c>
      <c r="J42" s="11">
        <v>65983</v>
      </c>
      <c r="K42" s="11">
        <v>83072</v>
      </c>
      <c r="L42" s="11">
        <v>121150</v>
      </c>
      <c r="M42" s="11">
        <v>135532</v>
      </c>
      <c r="N42" s="11">
        <v>179100</v>
      </c>
      <c r="O42" s="11">
        <v>188908</v>
      </c>
      <c r="P42" s="11">
        <v>188026</v>
      </c>
      <c r="Q42" s="11">
        <v>182782</v>
      </c>
      <c r="R42" s="11">
        <v>172016</v>
      </c>
      <c r="S42" s="11">
        <v>165165</v>
      </c>
      <c r="T42" s="11">
        <v>144886</v>
      </c>
      <c r="U42" s="11">
        <v>138234</v>
      </c>
      <c r="V42" s="3">
        <v>0</v>
      </c>
      <c r="W42" s="3">
        <v>0</v>
      </c>
      <c r="X42" s="3">
        <v>1.4678710452365235E-4</v>
      </c>
      <c r="Y42" s="3">
        <v>3.298448091287161E-4</v>
      </c>
      <c r="Z42" s="3">
        <v>1.12974660106726E-4</v>
      </c>
      <c r="AA42" s="3">
        <v>2.1687508398199776E-4</v>
      </c>
      <c r="AB42" s="3">
        <v>2.1650562627752301E-4</v>
      </c>
      <c r="AC42" s="3">
        <v>2.6950627561213406E-4</v>
      </c>
      <c r="AD42" s="3">
        <v>3.4249718261536244E-3</v>
      </c>
      <c r="AE42" s="3">
        <v>4.0114861726906455E-3</v>
      </c>
      <c r="AF42" s="3">
        <v>5.3168425635300148E-3</v>
      </c>
      <c r="AG42" s="3">
        <v>5.8626490659155249E-3</v>
      </c>
      <c r="AH42" s="3">
        <v>7.2604601502084211E-3</v>
      </c>
      <c r="AI42" s="3">
        <v>7.1500252492316032E-3</v>
      </c>
      <c r="AJ42" s="3">
        <v>6.9641358817262118E-3</v>
      </c>
      <c r="AK42" s="3">
        <v>6.4009248496291141E-3</v>
      </c>
      <c r="AL42" s="3">
        <v>5.999424387847078E-3</v>
      </c>
      <c r="AM42" s="3">
        <v>5.5367601788524554E-3</v>
      </c>
      <c r="AN42" s="3">
        <v>4.826897525491247E-3</v>
      </c>
      <c r="AO42" s="3">
        <v>4.2988697499749193E-3</v>
      </c>
    </row>
    <row r="43" spans="1:41" x14ac:dyDescent="0.4">
      <c r="A43" s="1" t="s">
        <v>20</v>
      </c>
      <c r="B43" s="11">
        <v>297948</v>
      </c>
      <c r="C43" s="11">
        <v>342743</v>
      </c>
      <c r="D43" s="11">
        <v>403634.37599999999</v>
      </c>
      <c r="E43" s="11">
        <v>666728.29599999997</v>
      </c>
      <c r="F43" s="11">
        <v>892061.98900000006</v>
      </c>
      <c r="G43" s="11">
        <v>1049341.044</v>
      </c>
      <c r="H43" s="11">
        <v>1100834</v>
      </c>
      <c r="I43" s="11">
        <v>1141172</v>
      </c>
      <c r="J43" s="11">
        <v>1210833</v>
      </c>
      <c r="K43" s="11">
        <v>1249652</v>
      </c>
      <c r="L43" s="11">
        <v>1367535</v>
      </c>
      <c r="M43" s="11">
        <v>1368284</v>
      </c>
      <c r="N43" s="11">
        <v>1676172</v>
      </c>
      <c r="O43" s="11">
        <v>1863472</v>
      </c>
      <c r="P43" s="11">
        <v>2081346</v>
      </c>
      <c r="Q43" s="11">
        <v>2321501</v>
      </c>
      <c r="R43" s="11">
        <v>2445701</v>
      </c>
      <c r="S43" s="11">
        <v>2786086</v>
      </c>
      <c r="T43" s="11">
        <v>3003742</v>
      </c>
      <c r="U43" s="11">
        <v>3689068</v>
      </c>
      <c r="V43" s="3">
        <v>4.4817406388226788E-2</v>
      </c>
      <c r="W43" s="3">
        <v>4.7373030365671413E-2</v>
      </c>
      <c r="X43" s="3">
        <v>4.6954505017539047E-2</v>
      </c>
      <c r="Y43" s="3">
        <v>6.3016354207511671E-2</v>
      </c>
      <c r="Z43" s="3">
        <v>6.3958195698993386E-2</v>
      </c>
      <c r="AA43" s="3">
        <v>6.7415342595112698E-2</v>
      </c>
      <c r="AB43" s="3">
        <v>6.676099568559965E-2</v>
      </c>
      <c r="AC43" s="3">
        <v>6.4693524516796441E-2</v>
      </c>
      <c r="AD43" s="3">
        <v>6.2850566224286128E-2</v>
      </c>
      <c r="AE43" s="3">
        <v>6.0344781860015531E-2</v>
      </c>
      <c r="AF43" s="3">
        <v>6.001624676118051E-2</v>
      </c>
      <c r="AG43" s="3">
        <v>5.9187268796351847E-2</v>
      </c>
      <c r="AH43" s="3">
        <v>6.7949637135092958E-2</v>
      </c>
      <c r="AI43" s="3">
        <v>7.0531009016220142E-2</v>
      </c>
      <c r="AJ43" s="3">
        <v>7.7089212985902614E-2</v>
      </c>
      <c r="AK43" s="3">
        <v>8.1297684888768249E-2</v>
      </c>
      <c r="AL43" s="3">
        <v>8.5299031629511135E-2</v>
      </c>
      <c r="AM43" s="3">
        <v>9.3396845697686096E-2</v>
      </c>
      <c r="AN43" s="3">
        <v>0.10007008839373113</v>
      </c>
      <c r="AO43" s="3">
        <v>0.11472447321788037</v>
      </c>
    </row>
    <row r="44" spans="1:41" x14ac:dyDescent="0.4">
      <c r="A44" s="15" t="s">
        <v>70</v>
      </c>
      <c r="B44" s="14">
        <v>0</v>
      </c>
      <c r="C44" s="14">
        <v>0.44999999925494194</v>
      </c>
      <c r="D44" s="14">
        <v>0</v>
      </c>
      <c r="E44" s="14">
        <v>0</v>
      </c>
      <c r="F44" s="14">
        <v>0</v>
      </c>
      <c r="G44" s="14">
        <v>0</v>
      </c>
      <c r="H44" s="14">
        <v>-0.38199999928474426</v>
      </c>
      <c r="I44" s="14">
        <v>0.91200000047683716</v>
      </c>
      <c r="J44" s="14">
        <v>0.90300000086426735</v>
      </c>
      <c r="K44" s="14">
        <v>0.69800000265240669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38">
        <v>0</v>
      </c>
      <c r="W44" s="38">
        <v>6.2197808903263763E-8</v>
      </c>
      <c r="X44" s="38">
        <v>0</v>
      </c>
      <c r="Y44" s="38">
        <v>0</v>
      </c>
      <c r="Z44" s="38">
        <v>0</v>
      </c>
      <c r="AA44" s="38">
        <v>0</v>
      </c>
      <c r="AB44" s="38">
        <v>-2.3166708773558753E-8</v>
      </c>
      <c r="AC44" s="38">
        <v>5.1701666947678859E-8</v>
      </c>
      <c r="AD44" s="38">
        <v>4.6871914793911174E-8</v>
      </c>
      <c r="AE44" s="38">
        <v>3.3705909840975323E-8</v>
      </c>
      <c r="AF44" s="38">
        <v>0</v>
      </c>
      <c r="AG44" s="38">
        <v>0</v>
      </c>
      <c r="AH44" s="38">
        <v>0</v>
      </c>
      <c r="AI44" s="38">
        <v>0</v>
      </c>
      <c r="AJ44" s="38">
        <v>0</v>
      </c>
      <c r="AK44" s="38">
        <v>0</v>
      </c>
      <c r="AL44" s="38">
        <v>0</v>
      </c>
      <c r="AM44" s="38">
        <v>0</v>
      </c>
      <c r="AN44" s="38">
        <v>0</v>
      </c>
      <c r="AO44" s="38">
        <v>0</v>
      </c>
    </row>
    <row r="49" spans="1:41" x14ac:dyDescent="0.4">
      <c r="B49" s="33">
        <v>2</v>
      </c>
      <c r="C49" s="33">
        <v>3</v>
      </c>
      <c r="D49" s="33">
        <v>4</v>
      </c>
      <c r="E49" s="33">
        <v>5</v>
      </c>
      <c r="F49" s="33">
        <v>6</v>
      </c>
      <c r="G49" s="33">
        <v>7</v>
      </c>
      <c r="H49" s="33">
        <v>8</v>
      </c>
      <c r="I49" s="33">
        <v>9</v>
      </c>
      <c r="J49" s="33">
        <v>10</v>
      </c>
      <c r="K49" s="33">
        <v>11</v>
      </c>
      <c r="L49" s="33">
        <v>12</v>
      </c>
      <c r="M49" s="33">
        <v>13</v>
      </c>
      <c r="N49" s="33">
        <v>14</v>
      </c>
      <c r="O49" s="33">
        <v>15</v>
      </c>
      <c r="P49" s="33">
        <v>16</v>
      </c>
      <c r="Q49" s="33">
        <v>17</v>
      </c>
      <c r="R49" s="33">
        <v>18</v>
      </c>
      <c r="S49" s="33">
        <v>19</v>
      </c>
      <c r="T49" s="33">
        <v>20</v>
      </c>
      <c r="U49" s="33">
        <v>21</v>
      </c>
      <c r="V49" s="33">
        <v>22</v>
      </c>
      <c r="W49" s="33">
        <v>23</v>
      </c>
      <c r="X49" s="33">
        <v>24</v>
      </c>
      <c r="Y49" s="33">
        <v>25</v>
      </c>
      <c r="Z49" s="33">
        <v>26</v>
      </c>
      <c r="AA49" s="33">
        <v>27</v>
      </c>
      <c r="AB49" s="33">
        <v>28</v>
      </c>
      <c r="AC49" s="33">
        <v>29</v>
      </c>
      <c r="AD49" s="33">
        <v>30</v>
      </c>
      <c r="AE49" s="33">
        <v>31</v>
      </c>
      <c r="AF49" s="33">
        <v>32</v>
      </c>
      <c r="AG49" s="33">
        <v>33</v>
      </c>
      <c r="AH49" s="33">
        <v>34</v>
      </c>
      <c r="AI49" s="33">
        <v>35</v>
      </c>
      <c r="AJ49" s="33">
        <v>36</v>
      </c>
      <c r="AK49" s="33">
        <v>37</v>
      </c>
      <c r="AL49" s="33">
        <v>38</v>
      </c>
      <c r="AM49" s="33">
        <v>39</v>
      </c>
      <c r="AN49" s="33">
        <v>40</v>
      </c>
      <c r="AO49" s="33">
        <v>41</v>
      </c>
    </row>
    <row r="50" spans="1:41" s="12" customFormat="1" x14ac:dyDescent="0.4">
      <c r="A50" s="12" t="s">
        <v>52</v>
      </c>
      <c r="B50" s="20">
        <v>39447</v>
      </c>
      <c r="C50" s="20">
        <v>39629</v>
      </c>
      <c r="D50" s="20">
        <v>39813</v>
      </c>
      <c r="E50" s="20">
        <v>39994</v>
      </c>
      <c r="F50" s="20">
        <v>40178</v>
      </c>
      <c r="G50" s="20">
        <v>40359</v>
      </c>
      <c r="H50" s="20">
        <v>40543</v>
      </c>
      <c r="I50" s="20">
        <v>40724</v>
      </c>
      <c r="J50" s="20">
        <v>40908</v>
      </c>
      <c r="K50" s="20">
        <v>41090</v>
      </c>
      <c r="L50" s="20">
        <v>41274</v>
      </c>
      <c r="M50" s="20">
        <v>41455</v>
      </c>
      <c r="N50" s="20">
        <v>41639</v>
      </c>
      <c r="O50" s="20">
        <v>41820</v>
      </c>
      <c r="P50" s="20">
        <v>42004</v>
      </c>
      <c r="Q50" s="20">
        <v>42185</v>
      </c>
      <c r="R50" s="20">
        <v>42369</v>
      </c>
      <c r="S50" s="20">
        <v>42551</v>
      </c>
      <c r="T50" s="20">
        <v>42735</v>
      </c>
      <c r="U50" s="20">
        <v>42916</v>
      </c>
      <c r="V50" s="20">
        <v>39447</v>
      </c>
      <c r="W50" s="20">
        <v>39629</v>
      </c>
      <c r="X50" s="20">
        <v>39813</v>
      </c>
      <c r="Y50" s="20">
        <v>39994</v>
      </c>
      <c r="Z50" s="20">
        <v>40178</v>
      </c>
      <c r="AA50" s="20">
        <v>40359</v>
      </c>
      <c r="AB50" s="20">
        <v>40543</v>
      </c>
      <c r="AC50" s="20">
        <v>40724</v>
      </c>
      <c r="AD50" s="20">
        <v>40908</v>
      </c>
      <c r="AE50" s="20">
        <v>41090</v>
      </c>
      <c r="AF50" s="20">
        <v>41274</v>
      </c>
      <c r="AG50" s="20">
        <v>41455</v>
      </c>
      <c r="AH50" s="20">
        <v>41639</v>
      </c>
      <c r="AI50" s="20">
        <v>41820</v>
      </c>
      <c r="AJ50" s="20">
        <v>42004</v>
      </c>
      <c r="AK50" s="20">
        <v>42185</v>
      </c>
      <c r="AL50" s="20">
        <v>42369</v>
      </c>
      <c r="AM50" s="20">
        <v>42551</v>
      </c>
      <c r="AN50" s="20">
        <v>42735</v>
      </c>
      <c r="AO50" s="20">
        <v>42916</v>
      </c>
    </row>
    <row r="51" spans="1:41" s="12" customFormat="1" x14ac:dyDescent="0.4">
      <c r="A51" s="1" t="s">
        <v>54</v>
      </c>
      <c r="B51" s="11">
        <v>79112</v>
      </c>
      <c r="C51" s="11">
        <v>80366</v>
      </c>
      <c r="D51" s="11">
        <v>78072</v>
      </c>
      <c r="E51" s="11">
        <v>83010</v>
      </c>
      <c r="F51" s="11">
        <v>84590</v>
      </c>
      <c r="G51" s="11">
        <v>89498</v>
      </c>
      <c r="H51" s="11">
        <v>96769</v>
      </c>
      <c r="I51" s="11">
        <v>104735</v>
      </c>
      <c r="J51" s="11">
        <v>114382</v>
      </c>
      <c r="K51" s="11">
        <v>127537</v>
      </c>
      <c r="L51" s="11">
        <v>135744</v>
      </c>
      <c r="M51" s="11">
        <v>137126</v>
      </c>
      <c r="N51" s="11">
        <v>141603</v>
      </c>
      <c r="O51" s="11">
        <v>143231</v>
      </c>
      <c r="P51" s="11">
        <v>139117</v>
      </c>
      <c r="Q51" s="11">
        <v>142890</v>
      </c>
      <c r="R51" s="11">
        <v>140369</v>
      </c>
      <c r="S51" s="11">
        <v>130974</v>
      </c>
      <c r="T51" s="11">
        <v>124729</v>
      </c>
      <c r="U51" s="11">
        <v>0</v>
      </c>
    </row>
    <row r="52" spans="1:41" s="12" customFormat="1" x14ac:dyDescent="0.4">
      <c r="A52" s="1" t="s">
        <v>55</v>
      </c>
      <c r="B52" s="11">
        <v>30963</v>
      </c>
      <c r="C52" s="11">
        <v>31791</v>
      </c>
      <c r="D52" s="11">
        <v>33591</v>
      </c>
      <c r="E52" s="11">
        <v>36881</v>
      </c>
      <c r="F52" s="11">
        <v>35471</v>
      </c>
      <c r="G52" s="11">
        <v>37588</v>
      </c>
      <c r="H52" s="11">
        <v>40317</v>
      </c>
      <c r="I52" s="11">
        <v>45775</v>
      </c>
      <c r="J52" s="11">
        <v>52047</v>
      </c>
      <c r="K52" s="11">
        <v>59595</v>
      </c>
      <c r="L52" s="11">
        <v>63599</v>
      </c>
      <c r="M52" s="11">
        <v>65064</v>
      </c>
      <c r="N52" s="11">
        <v>67942</v>
      </c>
      <c r="O52" s="11">
        <v>72828</v>
      </c>
      <c r="P52" s="11">
        <v>70236</v>
      </c>
      <c r="Q52" s="11">
        <v>73226</v>
      </c>
      <c r="R52" s="11">
        <v>69875</v>
      </c>
      <c r="S52" s="11">
        <v>65799</v>
      </c>
      <c r="T52" s="11">
        <v>65051</v>
      </c>
      <c r="U52" s="11">
        <v>0</v>
      </c>
    </row>
    <row r="53" spans="1:41" s="12" customFormat="1" x14ac:dyDescent="0.4">
      <c r="A53" s="1" t="s">
        <v>56</v>
      </c>
      <c r="B53" s="11">
        <v>84357</v>
      </c>
      <c r="C53" s="11">
        <v>88738</v>
      </c>
      <c r="D53" s="11">
        <v>87686</v>
      </c>
      <c r="E53" s="11">
        <v>90234</v>
      </c>
      <c r="F53" s="11">
        <v>83816</v>
      </c>
      <c r="G53" s="11">
        <v>87796</v>
      </c>
      <c r="H53" s="11">
        <v>92866</v>
      </c>
      <c r="I53" s="11">
        <v>95684</v>
      </c>
      <c r="J53" s="11">
        <v>106396</v>
      </c>
      <c r="K53" s="11">
        <v>128348</v>
      </c>
      <c r="L53" s="11">
        <v>135925</v>
      </c>
      <c r="M53" s="11">
        <v>129309</v>
      </c>
      <c r="N53" s="11">
        <v>120375</v>
      </c>
      <c r="O53" s="11">
        <v>113544</v>
      </c>
      <c r="P53" s="11">
        <v>111892</v>
      </c>
      <c r="Q53" s="11">
        <v>117052</v>
      </c>
      <c r="R53" s="11">
        <v>113841</v>
      </c>
      <c r="S53" s="11">
        <v>108489</v>
      </c>
      <c r="T53" s="11">
        <v>108554</v>
      </c>
      <c r="U53" s="11">
        <v>0</v>
      </c>
    </row>
    <row r="54" spans="1:41" s="12" customFormat="1" x14ac:dyDescent="0.4">
      <c r="A54" s="1" t="s">
        <v>57</v>
      </c>
      <c r="B54" s="11">
        <v>121243</v>
      </c>
      <c r="C54" s="11">
        <v>128035</v>
      </c>
      <c r="D54" s="11">
        <v>124981</v>
      </c>
      <c r="E54" s="11">
        <v>133003</v>
      </c>
      <c r="F54" s="11">
        <v>133243</v>
      </c>
      <c r="G54" s="11">
        <v>136539</v>
      </c>
      <c r="H54" s="11">
        <v>141007</v>
      </c>
      <c r="I54" s="11">
        <v>151493</v>
      </c>
      <c r="J54" s="11">
        <v>174423</v>
      </c>
      <c r="K54" s="11">
        <v>194714</v>
      </c>
      <c r="L54" s="11">
        <v>214625</v>
      </c>
      <c r="M54" s="11">
        <v>221753</v>
      </c>
      <c r="N54" s="11">
        <v>237524</v>
      </c>
      <c r="O54" s="11">
        <v>258610</v>
      </c>
      <c r="P54" s="11">
        <v>256186</v>
      </c>
      <c r="Q54" s="11">
        <v>268330</v>
      </c>
      <c r="R54" s="11">
        <v>254497</v>
      </c>
      <c r="S54" s="11">
        <v>263737</v>
      </c>
      <c r="T54" s="11">
        <v>241712</v>
      </c>
      <c r="U54" s="11">
        <v>0</v>
      </c>
    </row>
    <row r="55" spans="1:41" s="12" customFormat="1" x14ac:dyDescent="0.4">
      <c r="A55" s="1" t="s">
        <v>58</v>
      </c>
      <c r="B55" s="11">
        <v>95709</v>
      </c>
      <c r="C55" s="11">
        <v>104566</v>
      </c>
      <c r="D55" s="11">
        <v>102747</v>
      </c>
      <c r="E55" s="11">
        <v>105235</v>
      </c>
      <c r="F55" s="11">
        <v>106198</v>
      </c>
      <c r="G55" s="11">
        <v>120871</v>
      </c>
      <c r="H55" s="11">
        <v>134355</v>
      </c>
      <c r="I55" s="11">
        <v>155677</v>
      </c>
      <c r="J55" s="11">
        <v>180605</v>
      </c>
      <c r="K55" s="11">
        <v>190490</v>
      </c>
      <c r="L55" s="11">
        <v>212086</v>
      </c>
      <c r="M55" s="11">
        <v>218812</v>
      </c>
      <c r="N55" s="11">
        <v>232245</v>
      </c>
      <c r="O55" s="11">
        <v>250340</v>
      </c>
      <c r="P55" s="11">
        <v>238857</v>
      </c>
      <c r="Q55" s="11">
        <v>249927</v>
      </c>
      <c r="R55" s="11">
        <v>235873</v>
      </c>
      <c r="S55" s="11">
        <v>227892</v>
      </c>
      <c r="T55" s="11">
        <v>212649</v>
      </c>
      <c r="U55" s="11">
        <v>0</v>
      </c>
    </row>
    <row r="56" spans="1:41" s="12" customFormat="1" x14ac:dyDescent="0.4">
      <c r="A56" s="1" t="s">
        <v>59</v>
      </c>
      <c r="B56" s="11">
        <v>43181</v>
      </c>
      <c r="C56" s="11">
        <v>40111</v>
      </c>
      <c r="D56" s="11">
        <v>40831</v>
      </c>
      <c r="E56" s="11">
        <v>47439</v>
      </c>
      <c r="F56" s="11">
        <v>41067</v>
      </c>
      <c r="G56" s="11">
        <v>43331</v>
      </c>
      <c r="H56" s="11">
        <v>51334</v>
      </c>
      <c r="I56" s="11">
        <v>46120</v>
      </c>
      <c r="J56" s="11">
        <v>56920</v>
      </c>
      <c r="K56" s="11">
        <v>71911</v>
      </c>
      <c r="L56" s="11">
        <v>94558</v>
      </c>
      <c r="M56" s="11">
        <v>113389</v>
      </c>
      <c r="N56" s="11">
        <v>99701</v>
      </c>
      <c r="O56" s="11">
        <v>101310</v>
      </c>
      <c r="P56" s="11">
        <v>121013</v>
      </c>
      <c r="Q56" s="11">
        <v>132682</v>
      </c>
      <c r="R56" s="11">
        <v>97733</v>
      </c>
      <c r="S56" s="11">
        <v>117448</v>
      </c>
      <c r="T56" s="11">
        <v>118588</v>
      </c>
      <c r="U56" s="11">
        <v>0</v>
      </c>
    </row>
    <row r="57" spans="1:41" s="12" customFormat="1" x14ac:dyDescent="0.4">
      <c r="A57" s="1" t="s">
        <v>60</v>
      </c>
      <c r="B57" s="11">
        <v>42496</v>
      </c>
      <c r="C57" s="11">
        <v>48068</v>
      </c>
      <c r="D57" s="11">
        <v>46888</v>
      </c>
      <c r="E57" s="11">
        <v>45754</v>
      </c>
      <c r="F57" s="11">
        <v>44522</v>
      </c>
      <c r="G57" s="11">
        <v>47037</v>
      </c>
      <c r="H57" s="11">
        <v>49557</v>
      </c>
      <c r="I57" s="11">
        <v>57118</v>
      </c>
      <c r="J57" s="11">
        <v>63189</v>
      </c>
      <c r="K57" s="11">
        <v>71191</v>
      </c>
      <c r="L57" s="11">
        <v>72752</v>
      </c>
      <c r="M57" s="11">
        <v>81724</v>
      </c>
      <c r="N57" s="11">
        <v>88098</v>
      </c>
      <c r="O57" s="11">
        <v>99115</v>
      </c>
      <c r="P57" s="11">
        <v>98443</v>
      </c>
      <c r="Q57" s="11">
        <v>101304</v>
      </c>
      <c r="R57" s="11">
        <v>91944</v>
      </c>
      <c r="S57" s="11">
        <v>93937</v>
      </c>
      <c r="T57" s="11">
        <v>92572</v>
      </c>
      <c r="U57" s="11">
        <v>0</v>
      </c>
    </row>
    <row r="58" spans="1:41" s="12" customFormat="1" x14ac:dyDescent="0.4">
      <c r="A58" s="1" t="s">
        <v>61</v>
      </c>
      <c r="B58" s="11">
        <v>77808</v>
      </c>
      <c r="C58" s="11">
        <v>82350</v>
      </c>
      <c r="D58" s="11">
        <v>79876</v>
      </c>
      <c r="E58" s="11">
        <v>87177</v>
      </c>
      <c r="F58" s="11">
        <v>95682</v>
      </c>
      <c r="G58" s="11">
        <v>105016</v>
      </c>
      <c r="H58" s="11">
        <v>114635</v>
      </c>
      <c r="I58" s="11">
        <v>129818</v>
      </c>
      <c r="J58" s="11">
        <v>143597</v>
      </c>
      <c r="K58" s="11">
        <v>164067</v>
      </c>
      <c r="L58" s="11">
        <v>173477</v>
      </c>
      <c r="M58" s="11">
        <v>172720</v>
      </c>
      <c r="N58" s="11">
        <v>180786</v>
      </c>
      <c r="O58" s="11">
        <v>183699</v>
      </c>
      <c r="P58" s="11">
        <v>175163</v>
      </c>
      <c r="Q58" s="11">
        <v>181525</v>
      </c>
      <c r="R58" s="11">
        <v>171065</v>
      </c>
      <c r="S58" s="11">
        <v>164737</v>
      </c>
      <c r="T58" s="11">
        <v>154493</v>
      </c>
      <c r="U58" s="11">
        <v>0</v>
      </c>
    </row>
    <row r="59" spans="1:41" s="12" customFormat="1" x14ac:dyDescent="0.4">
      <c r="A59" s="1" t="s">
        <v>62</v>
      </c>
      <c r="B59" s="11">
        <v>127491</v>
      </c>
      <c r="C59" s="11">
        <v>127000</v>
      </c>
      <c r="D59" s="11">
        <v>122383</v>
      </c>
      <c r="E59" s="11">
        <v>130319</v>
      </c>
      <c r="F59" s="11">
        <v>130418</v>
      </c>
      <c r="G59" s="11">
        <v>141404</v>
      </c>
      <c r="H59" s="11">
        <v>150224</v>
      </c>
      <c r="I59" s="11">
        <v>170811</v>
      </c>
      <c r="J59" s="11">
        <v>188167</v>
      </c>
      <c r="K59" s="11">
        <v>206884</v>
      </c>
      <c r="L59" s="11">
        <v>234339</v>
      </c>
      <c r="M59" s="11">
        <v>248837</v>
      </c>
      <c r="N59" s="11">
        <v>262053</v>
      </c>
      <c r="O59" s="11">
        <v>286782</v>
      </c>
      <c r="P59" s="11">
        <v>270089</v>
      </c>
      <c r="Q59" s="11">
        <v>280222</v>
      </c>
      <c r="R59" s="11">
        <v>268917</v>
      </c>
      <c r="S59" s="11">
        <v>259557</v>
      </c>
      <c r="T59" s="11">
        <v>242354</v>
      </c>
      <c r="U59" s="11">
        <v>0</v>
      </c>
    </row>
    <row r="60" spans="1:41" s="12" customFormat="1" x14ac:dyDescent="0.4">
      <c r="A60" s="1" t="s">
        <v>63</v>
      </c>
      <c r="B60" s="11">
        <v>35761</v>
      </c>
      <c r="C60" s="11">
        <v>39745</v>
      </c>
      <c r="D60" s="11">
        <v>41709</v>
      </c>
      <c r="E60" s="11">
        <v>42243</v>
      </c>
      <c r="F60" s="11">
        <v>38226</v>
      </c>
      <c r="G60" s="11">
        <v>39414</v>
      </c>
      <c r="H60" s="11">
        <v>69577</v>
      </c>
      <c r="I60" s="11">
        <v>39576</v>
      </c>
      <c r="J60" s="11">
        <v>41687</v>
      </c>
      <c r="K60" s="11">
        <v>49604</v>
      </c>
      <c r="L60" s="11">
        <v>55161</v>
      </c>
      <c r="M60" s="11">
        <v>55564</v>
      </c>
      <c r="N60" s="11">
        <v>58267</v>
      </c>
      <c r="O60" s="11">
        <v>62355</v>
      </c>
      <c r="P60" s="11">
        <v>51951</v>
      </c>
      <c r="Q60" s="11">
        <v>62874</v>
      </c>
      <c r="R60" s="11">
        <v>52127</v>
      </c>
      <c r="S60" s="11">
        <v>49032</v>
      </c>
      <c r="T60" s="11">
        <v>53706</v>
      </c>
      <c r="U60" s="11">
        <v>0</v>
      </c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</row>
    <row r="61" spans="1:41" s="12" customFormat="1" x14ac:dyDescent="0.4">
      <c r="A61" s="1" t="s">
        <v>0</v>
      </c>
      <c r="B61" s="11">
        <v>69666</v>
      </c>
      <c r="C61" s="11">
        <v>78146</v>
      </c>
      <c r="D61" s="11">
        <v>90499</v>
      </c>
      <c r="E61" s="11">
        <v>96513</v>
      </c>
      <c r="F61" s="11">
        <v>302934</v>
      </c>
      <c r="G61" s="11">
        <v>341010</v>
      </c>
      <c r="H61" s="11">
        <v>388699</v>
      </c>
      <c r="I61" s="11">
        <v>451973</v>
      </c>
      <c r="J61" s="11">
        <v>493801</v>
      </c>
      <c r="K61" s="11">
        <v>577649</v>
      </c>
      <c r="L61" s="11">
        <v>618347</v>
      </c>
      <c r="M61" s="11">
        <v>650399</v>
      </c>
      <c r="N61" s="11">
        <v>676957</v>
      </c>
      <c r="O61" s="11">
        <v>703745</v>
      </c>
      <c r="P61" s="11">
        <v>745148</v>
      </c>
      <c r="Q61" s="11">
        <v>730804</v>
      </c>
      <c r="R61" s="11">
        <v>722506</v>
      </c>
      <c r="S61" s="11">
        <v>703126</v>
      </c>
      <c r="T61" s="11">
        <v>672024</v>
      </c>
      <c r="U61" s="11">
        <v>689568</v>
      </c>
      <c r="V61" s="3">
        <f>B61/(B$62-B$65)</f>
        <v>1.275152859649171E-2</v>
      </c>
      <c r="W61" s="3">
        <f t="shared" ref="W61:AO74" si="0">C61/(C$62-C$65)</f>
        <v>1.3199160615404572E-2</v>
      </c>
      <c r="X61" s="3">
        <f t="shared" si="0"/>
        <v>1.4585969850386588E-2</v>
      </c>
      <c r="Y61" s="3">
        <f t="shared" si="0"/>
        <v>1.3062692750275226E-2</v>
      </c>
      <c r="Z61" s="3">
        <f t="shared" si="0"/>
        <v>2.8423713694516996E-2</v>
      </c>
      <c r="AA61" s="3">
        <f t="shared" si="0"/>
        <v>2.8662504701647624E-2</v>
      </c>
      <c r="AB61" s="3">
        <f t="shared" si="0"/>
        <v>3.0858678479846937E-2</v>
      </c>
      <c r="AC61" s="3">
        <f t="shared" si="0"/>
        <v>3.3654367022945234E-2</v>
      </c>
      <c r="AD61" s="3">
        <f t="shared" si="0"/>
        <v>3.5211951559633865E-2</v>
      </c>
      <c r="AE61" s="3">
        <f t="shared" si="0"/>
        <v>3.8418009281924161E-2</v>
      </c>
      <c r="AF61" s="3">
        <f t="shared" si="0"/>
        <v>3.9217025605509118E-2</v>
      </c>
      <c r="AG61" s="3">
        <f t="shared" si="0"/>
        <v>3.9309859476706635E-2</v>
      </c>
      <c r="AH61" s="3">
        <f t="shared" si="0"/>
        <v>3.937403521669891E-2</v>
      </c>
      <c r="AI61" s="3">
        <f t="shared" si="0"/>
        <v>3.8479727477935717E-2</v>
      </c>
      <c r="AJ61" s="3">
        <f t="shared" si="0"/>
        <v>4.0318183092170272E-2</v>
      </c>
      <c r="AK61" s="3">
        <f t="shared" si="0"/>
        <v>3.7492690555761966E-2</v>
      </c>
      <c r="AL61" s="3">
        <f t="shared" si="0"/>
        <v>3.7439769109695382E-2</v>
      </c>
      <c r="AM61" s="3">
        <f t="shared" si="0"/>
        <v>3.5595884253410641E-2</v>
      </c>
      <c r="AN61" s="3">
        <f t="shared" si="0"/>
        <v>3.411381118375266E-2</v>
      </c>
      <c r="AO61" s="3">
        <f t="shared" si="0"/>
        <v>3.2365257756699121E-2</v>
      </c>
    </row>
    <row r="62" spans="1:41" s="42" customFormat="1" x14ac:dyDescent="0.4">
      <c r="A62" s="2" t="s">
        <v>43</v>
      </c>
      <c r="B62" s="13">
        <v>6187150</v>
      </c>
      <c r="C62" s="13">
        <v>6693141</v>
      </c>
      <c r="D62" s="13">
        <v>7026055</v>
      </c>
      <c r="E62" s="13">
        <v>8336894</v>
      </c>
      <c r="F62" s="13">
        <v>11746250</v>
      </c>
      <c r="G62" s="13">
        <v>13145133</v>
      </c>
      <c r="H62" s="13">
        <v>13964911</v>
      </c>
      <c r="I62" s="13">
        <v>14973221</v>
      </c>
      <c r="J62" s="13">
        <v>15701586</v>
      </c>
      <c r="K62" s="13">
        <v>16854317</v>
      </c>
      <c r="L62" s="13">
        <v>17785136</v>
      </c>
      <c r="M62" s="13">
        <v>18780064</v>
      </c>
      <c r="N62" s="13">
        <v>19657634</v>
      </c>
      <c r="O62" s="13">
        <v>20962551</v>
      </c>
      <c r="P62" s="13">
        <v>21365832</v>
      </c>
      <c r="Q62" s="13">
        <v>22627829</v>
      </c>
      <c r="R62" s="13">
        <v>22764632</v>
      </c>
      <c r="S62" s="13">
        <v>23638465</v>
      </c>
      <c r="T62" s="13">
        <v>24037819</v>
      </c>
      <c r="U62" s="13">
        <v>26111910</v>
      </c>
      <c r="V62" s="3">
        <f t="shared" ref="V62:V80" si="1">B62/(B$62-B$65)</f>
        <v>1.1324838537562611</v>
      </c>
      <c r="W62" s="3">
        <f t="shared" si="0"/>
        <v>1.1304973137530976</v>
      </c>
      <c r="X62" s="3">
        <f t="shared" si="0"/>
        <v>1.1324083845916302</v>
      </c>
      <c r="Y62" s="3">
        <f t="shared" si="0"/>
        <v>1.1283690778818711</v>
      </c>
      <c r="Z62" s="3">
        <f t="shared" si="0"/>
        <v>1.1021280113299277</v>
      </c>
      <c r="AA62" s="3">
        <f t="shared" si="0"/>
        <v>1.1048721046781131</v>
      </c>
      <c r="AB62" s="3">
        <f t="shared" si="0"/>
        <v>1.1086694294265684</v>
      </c>
      <c r="AC62" s="3">
        <f t="shared" si="0"/>
        <v>1.1149211900924858</v>
      </c>
      <c r="AD62" s="3">
        <f t="shared" si="0"/>
        <v>1.1196483717963821</v>
      </c>
      <c r="AE62" s="3">
        <f t="shared" si="0"/>
        <v>1.1209390251631912</v>
      </c>
      <c r="AF62" s="3">
        <f t="shared" si="0"/>
        <v>1.1279752855750282</v>
      </c>
      <c r="AG62" s="3">
        <f t="shared" si="0"/>
        <v>1.135059673836456</v>
      </c>
      <c r="AH62" s="3">
        <f t="shared" si="0"/>
        <v>1.1433523449687024</v>
      </c>
      <c r="AI62" s="3">
        <f t="shared" si="0"/>
        <v>1.1462010383339545</v>
      </c>
      <c r="AJ62" s="3">
        <f t="shared" si="0"/>
        <v>1.1560542690748019</v>
      </c>
      <c r="AK62" s="3">
        <f t="shared" si="0"/>
        <v>1.1608833430655781</v>
      </c>
      <c r="AL62" s="3">
        <f t="shared" si="0"/>
        <v>1.1796477343401759</v>
      </c>
      <c r="AM62" s="3">
        <f t="shared" si="0"/>
        <v>1.196701678032527</v>
      </c>
      <c r="AN62" s="3">
        <f t="shared" si="0"/>
        <v>1.2202266863017126</v>
      </c>
      <c r="AO62" s="3">
        <f t="shared" si="0"/>
        <v>1.2255770245570117</v>
      </c>
    </row>
    <row r="63" spans="1:41" s="12" customFormat="1" x14ac:dyDescent="0.4">
      <c r="A63" s="1" t="s">
        <v>1</v>
      </c>
      <c r="B63" s="11">
        <v>782158</v>
      </c>
      <c r="C63" s="11">
        <v>868569</v>
      </c>
      <c r="D63" s="11">
        <v>953883</v>
      </c>
      <c r="E63" s="11">
        <v>1024109</v>
      </c>
      <c r="F63" s="11">
        <v>1429066</v>
      </c>
      <c r="G63" s="11">
        <v>1418643</v>
      </c>
      <c r="H63" s="11">
        <v>1483813</v>
      </c>
      <c r="I63" s="11">
        <v>1570218</v>
      </c>
      <c r="J63" s="11">
        <v>1608322</v>
      </c>
      <c r="K63" s="11">
        <v>1664534</v>
      </c>
      <c r="L63" s="11">
        <v>1651400</v>
      </c>
      <c r="M63" s="11">
        <v>1615449</v>
      </c>
      <c r="N63" s="11">
        <v>1674084</v>
      </c>
      <c r="O63" s="11">
        <v>1764843</v>
      </c>
      <c r="P63" s="11">
        <v>1834716</v>
      </c>
      <c r="Q63" s="11">
        <v>1958752</v>
      </c>
      <c r="R63" s="11">
        <v>2015228</v>
      </c>
      <c r="S63" s="11">
        <v>2086608</v>
      </c>
      <c r="T63" s="11">
        <v>2170311</v>
      </c>
      <c r="U63" s="11">
        <v>2429946</v>
      </c>
      <c r="V63" s="3">
        <f t="shared" si="1"/>
        <v>0.1431646729247375</v>
      </c>
      <c r="W63" s="3">
        <f t="shared" si="0"/>
        <v>0.14670465201752275</v>
      </c>
      <c r="X63" s="3">
        <f t="shared" si="0"/>
        <v>0.15373991622886785</v>
      </c>
      <c r="Y63" s="3">
        <f t="shared" si="0"/>
        <v>0.13860952627927442</v>
      </c>
      <c r="Z63" s="3">
        <f t="shared" si="0"/>
        <v>0.13408651004696939</v>
      </c>
      <c r="AA63" s="3">
        <f t="shared" si="0"/>
        <v>0.1192394993034207</v>
      </c>
      <c r="AB63" s="3">
        <f t="shared" si="0"/>
        <v>0.11779939822643516</v>
      </c>
      <c r="AC63" s="3">
        <f t="shared" si="0"/>
        <v>0.11692002150136185</v>
      </c>
      <c r="AD63" s="3">
        <f t="shared" si="0"/>
        <v>0.11468619212252194</v>
      </c>
      <c r="AE63" s="3">
        <f t="shared" si="0"/>
        <v>0.11070404806738755</v>
      </c>
      <c r="AF63" s="3">
        <f t="shared" si="0"/>
        <v>0.10473568414650311</v>
      </c>
      <c r="AG63" s="3">
        <f t="shared" si="0"/>
        <v>9.7637101505054988E-2</v>
      </c>
      <c r="AH63" s="3">
        <f t="shared" si="0"/>
        <v>9.7370205746764082E-2</v>
      </c>
      <c r="AI63" s="3">
        <f t="shared" si="0"/>
        <v>9.6498984264673293E-2</v>
      </c>
      <c r="AJ63" s="3">
        <f t="shared" si="0"/>
        <v>9.9272111862521634E-2</v>
      </c>
      <c r="AK63" s="3">
        <f t="shared" si="0"/>
        <v>0.10049053181356406</v>
      </c>
      <c r="AL63" s="3">
        <f t="shared" si="0"/>
        <v>0.10442774319298831</v>
      </c>
      <c r="AM63" s="3">
        <f t="shared" si="0"/>
        <v>0.10563491728401549</v>
      </c>
      <c r="AN63" s="3">
        <f t="shared" si="0"/>
        <v>0.1101710350583036</v>
      </c>
      <c r="AO63" s="3">
        <f t="shared" si="0"/>
        <v>0.11405086753570352</v>
      </c>
    </row>
    <row r="64" spans="1:41" s="12" customFormat="1" x14ac:dyDescent="0.4">
      <c r="A64" s="1" t="s">
        <v>2</v>
      </c>
      <c r="B64" s="11">
        <v>621764</v>
      </c>
      <c r="C64" s="11">
        <v>671861</v>
      </c>
      <c r="D64" s="11">
        <v>673276</v>
      </c>
      <c r="E64" s="11">
        <v>751298</v>
      </c>
      <c r="F64" s="11">
        <v>1207708</v>
      </c>
      <c r="G64" s="11">
        <v>1418428</v>
      </c>
      <c r="H64" s="11">
        <v>1458565</v>
      </c>
      <c r="I64" s="11">
        <v>1477175</v>
      </c>
      <c r="J64" s="11">
        <v>1435319</v>
      </c>
      <c r="K64" s="11">
        <v>1400040</v>
      </c>
      <c r="L64" s="11">
        <v>1403975</v>
      </c>
      <c r="M64" s="11">
        <v>1466528</v>
      </c>
      <c r="N64" s="11">
        <v>1497154</v>
      </c>
      <c r="O64" s="11">
        <v>1568321</v>
      </c>
      <c r="P64" s="11">
        <v>1544650</v>
      </c>
      <c r="Q64" s="11">
        <v>1575766</v>
      </c>
      <c r="R64" s="11">
        <v>1403048</v>
      </c>
      <c r="S64" s="11">
        <v>1355905</v>
      </c>
      <c r="T64" s="11">
        <v>1219217</v>
      </c>
      <c r="U64" s="11">
        <v>1368657</v>
      </c>
      <c r="V64" s="3">
        <f t="shared" si="1"/>
        <v>0.11380646838155013</v>
      </c>
      <c r="W64" s="3">
        <f t="shared" si="0"/>
        <v>0.11347991260238952</v>
      </c>
      <c r="X64" s="3">
        <f t="shared" si="0"/>
        <v>0.10851372321228832</v>
      </c>
      <c r="Y64" s="3">
        <f t="shared" si="0"/>
        <v>0.10168552358642129</v>
      </c>
      <c r="Z64" s="3">
        <f t="shared" si="0"/>
        <v>0.1133169152969879</v>
      </c>
      <c r="AA64" s="3">
        <f t="shared" si="0"/>
        <v>0.11922142816617881</v>
      </c>
      <c r="AB64" s="3">
        <f t="shared" si="0"/>
        <v>0.11579496828383389</v>
      </c>
      <c r="AC64" s="3">
        <f t="shared" si="0"/>
        <v>0.10999194555232089</v>
      </c>
      <c r="AD64" s="3">
        <f t="shared" si="0"/>
        <v>0.10234969775399831</v>
      </c>
      <c r="AE64" s="3">
        <f t="shared" si="0"/>
        <v>9.3113204930788604E-2</v>
      </c>
      <c r="AF64" s="3">
        <f t="shared" si="0"/>
        <v>8.9043406896927885E-2</v>
      </c>
      <c r="AG64" s="3">
        <f t="shared" si="0"/>
        <v>8.8636374900108436E-2</v>
      </c>
      <c r="AH64" s="3">
        <f t="shared" si="0"/>
        <v>8.7079377746033554E-2</v>
      </c>
      <c r="AI64" s="3">
        <f t="shared" si="0"/>
        <v>8.5753454273811716E-2</v>
      </c>
      <c r="AJ64" s="3">
        <f t="shared" si="0"/>
        <v>8.3577331635219854E-2</v>
      </c>
      <c r="AK64" s="3">
        <f t="shared" si="0"/>
        <v>8.0842068497559968E-2</v>
      </c>
      <c r="AL64" s="3">
        <f t="shared" si="0"/>
        <v>7.270499230431289E-2</v>
      </c>
      <c r="AM64" s="3">
        <f t="shared" si="0"/>
        <v>6.8642942287187161E-2</v>
      </c>
      <c r="AN64" s="3">
        <f t="shared" si="0"/>
        <v>6.1890852901118662E-2</v>
      </c>
      <c r="AO64" s="3">
        <f t="shared" si="0"/>
        <v>6.4238677817866477E-2</v>
      </c>
    </row>
    <row r="65" spans="1:41" s="12" customFormat="1" x14ac:dyDescent="0.4">
      <c r="A65" s="1" t="s">
        <v>44</v>
      </c>
      <c r="B65" s="11">
        <v>723805</v>
      </c>
      <c r="C65" s="11">
        <v>772613</v>
      </c>
      <c r="D65" s="11">
        <v>821531</v>
      </c>
      <c r="E65" s="11">
        <v>948448</v>
      </c>
      <c r="F65" s="11">
        <v>1088459</v>
      </c>
      <c r="G65" s="11">
        <v>1247708</v>
      </c>
      <c r="H65" s="11">
        <v>1368811</v>
      </c>
      <c r="I65" s="11">
        <v>1543374</v>
      </c>
      <c r="J65" s="11">
        <v>1677910</v>
      </c>
      <c r="K65" s="11">
        <v>1818426</v>
      </c>
      <c r="L65" s="11">
        <v>2017826</v>
      </c>
      <c r="M65" s="11">
        <v>2234622</v>
      </c>
      <c r="N65" s="11">
        <v>2464654</v>
      </c>
      <c r="O65" s="11">
        <v>2673830</v>
      </c>
      <c r="P65" s="11">
        <v>2884146</v>
      </c>
      <c r="Q65" s="11">
        <v>3135923</v>
      </c>
      <c r="R65" s="11">
        <v>3466810</v>
      </c>
      <c r="S65" s="11">
        <v>3885451</v>
      </c>
      <c r="T65" s="11">
        <v>4338349</v>
      </c>
      <c r="U65" s="11">
        <v>4806101</v>
      </c>
      <c r="V65" s="3">
        <f t="shared" si="1"/>
        <v>0.13248385375626104</v>
      </c>
      <c r="W65" s="3">
        <f t="shared" si="0"/>
        <v>0.1304973137530977</v>
      </c>
      <c r="X65" s="3">
        <f t="shared" si="0"/>
        <v>0.13240838459163023</v>
      </c>
      <c r="Y65" s="3">
        <f t="shared" si="0"/>
        <v>0.12836907788187124</v>
      </c>
      <c r="Z65" s="3">
        <f t="shared" si="0"/>
        <v>0.10212801132992756</v>
      </c>
      <c r="AA65" s="3">
        <f t="shared" si="0"/>
        <v>0.10487210467811311</v>
      </c>
      <c r="AB65" s="3">
        <f t="shared" si="0"/>
        <v>0.10866942942656854</v>
      </c>
      <c r="AC65" s="3">
        <f t="shared" si="0"/>
        <v>0.11492119009248579</v>
      </c>
      <c r="AD65" s="3">
        <f t="shared" si="0"/>
        <v>0.11964837179638206</v>
      </c>
      <c r="AE65" s="3">
        <f t="shared" si="0"/>
        <v>0.12093902516319119</v>
      </c>
      <c r="AF65" s="3">
        <f t="shared" si="0"/>
        <v>0.12797528557502832</v>
      </c>
      <c r="AG65" s="3">
        <f t="shared" si="0"/>
        <v>0.13505967383645598</v>
      </c>
      <c r="AH65" s="3">
        <f t="shared" si="0"/>
        <v>0.14335234496870233</v>
      </c>
      <c r="AI65" s="3">
        <f t="shared" si="0"/>
        <v>0.14620103833395456</v>
      </c>
      <c r="AJ65" s="3">
        <f t="shared" si="0"/>
        <v>0.15605426907480194</v>
      </c>
      <c r="AK65" s="3">
        <f t="shared" si="0"/>
        <v>0.16088334306557808</v>
      </c>
      <c r="AL65" s="3">
        <f t="shared" si="0"/>
        <v>0.17964773434017581</v>
      </c>
      <c r="AM65" s="3">
        <f t="shared" si="0"/>
        <v>0.19670167803252708</v>
      </c>
      <c r="AN65" s="3">
        <f t="shared" si="0"/>
        <v>0.22022668630171269</v>
      </c>
      <c r="AO65" s="3">
        <f t="shared" si="0"/>
        <v>0.22557702455701165</v>
      </c>
    </row>
    <row r="66" spans="1:41" s="12" customFormat="1" x14ac:dyDescent="0.4">
      <c r="A66" s="1" t="s">
        <v>23</v>
      </c>
      <c r="B66" s="11">
        <v>100769</v>
      </c>
      <c r="C66" s="11">
        <v>124994</v>
      </c>
      <c r="D66" s="11">
        <v>119467</v>
      </c>
      <c r="E66" s="11">
        <v>120999</v>
      </c>
      <c r="F66" s="11">
        <v>151638</v>
      </c>
      <c r="G66" s="11">
        <v>169692</v>
      </c>
      <c r="H66" s="11">
        <v>180617</v>
      </c>
      <c r="I66" s="11">
        <v>253926</v>
      </c>
      <c r="J66" s="11">
        <v>306899</v>
      </c>
      <c r="K66" s="11">
        <v>402754</v>
      </c>
      <c r="L66" s="11">
        <v>393878</v>
      </c>
      <c r="M66" s="11">
        <v>575869</v>
      </c>
      <c r="N66" s="11">
        <v>608810</v>
      </c>
      <c r="O66" s="11">
        <v>685393</v>
      </c>
      <c r="P66" s="11">
        <v>661048</v>
      </c>
      <c r="Q66" s="11">
        <v>809882</v>
      </c>
      <c r="R66" s="11">
        <v>807664</v>
      </c>
      <c r="S66" s="11">
        <v>894817</v>
      </c>
      <c r="T66" s="11">
        <v>1058648</v>
      </c>
      <c r="U66" s="11">
        <v>1184674</v>
      </c>
      <c r="V66" s="3">
        <f t="shared" si="1"/>
        <v>1.844456097866783E-2</v>
      </c>
      <c r="W66" s="3">
        <f t="shared" si="0"/>
        <v>2.1111968392008282E-2</v>
      </c>
      <c r="X66" s="3">
        <f t="shared" si="0"/>
        <v>1.9254821159528111E-2</v>
      </c>
      <c r="Y66" s="3">
        <f t="shared" si="0"/>
        <v>1.6376786133376356E-2</v>
      </c>
      <c r="Z66" s="3">
        <f t="shared" si="0"/>
        <v>1.4227901447870389E-2</v>
      </c>
      <c r="AA66" s="3">
        <f t="shared" si="0"/>
        <v>1.4262918236509161E-2</v>
      </c>
      <c r="AB66" s="3">
        <f t="shared" si="0"/>
        <v>1.4339120838989847E-2</v>
      </c>
      <c r="AC66" s="3">
        <f t="shared" si="0"/>
        <v>1.8907586959106833E-2</v>
      </c>
      <c r="AD66" s="3">
        <f t="shared" si="0"/>
        <v>2.188434758475595E-2</v>
      </c>
      <c r="AE66" s="3">
        <f t="shared" si="0"/>
        <v>2.6786174494082195E-2</v>
      </c>
      <c r="AF66" s="3">
        <f t="shared" si="0"/>
        <v>2.4980672036003605E-2</v>
      </c>
      <c r="AG66" s="3">
        <f t="shared" si="0"/>
        <v>3.480529562159778E-2</v>
      </c>
      <c r="AH66" s="3">
        <f t="shared" si="0"/>
        <v>3.5410382609646497E-2</v>
      </c>
      <c r="AI66" s="3">
        <f t="shared" si="0"/>
        <v>3.7476267476550161E-2</v>
      </c>
      <c r="AJ66" s="3">
        <f t="shared" si="0"/>
        <v>3.5767732446054974E-2</v>
      </c>
      <c r="AK66" s="3">
        <f t="shared" si="0"/>
        <v>4.1549656560010091E-2</v>
      </c>
      <c r="AL66" s="3">
        <f t="shared" si="0"/>
        <v>4.1852598702589339E-2</v>
      </c>
      <c r="AM66" s="3">
        <f t="shared" si="0"/>
        <v>4.5300276707139479E-2</v>
      </c>
      <c r="AN66" s="3">
        <f t="shared" si="0"/>
        <v>5.3739922952241864E-2</v>
      </c>
      <c r="AO66" s="3">
        <f t="shared" si="0"/>
        <v>5.5603333344441418E-2</v>
      </c>
    </row>
    <row r="67" spans="1:41" s="12" customFormat="1" x14ac:dyDescent="0.4">
      <c r="A67" s="1" t="s">
        <v>4</v>
      </c>
      <c r="B67" s="11">
        <v>154106</v>
      </c>
      <c r="C67" s="11">
        <v>170607</v>
      </c>
      <c r="D67" s="11">
        <v>177557</v>
      </c>
      <c r="E67" s="11">
        <v>191136</v>
      </c>
      <c r="F67" s="11">
        <v>278482</v>
      </c>
      <c r="G67" s="11">
        <v>343576</v>
      </c>
      <c r="H67" s="11">
        <v>382523</v>
      </c>
      <c r="I67" s="11">
        <v>436261</v>
      </c>
      <c r="J67" s="11">
        <v>471536</v>
      </c>
      <c r="K67" s="11">
        <v>538844</v>
      </c>
      <c r="L67" s="11">
        <v>567481</v>
      </c>
      <c r="M67" s="11">
        <v>589804</v>
      </c>
      <c r="N67" s="11">
        <v>620098</v>
      </c>
      <c r="O67" s="11">
        <v>698372</v>
      </c>
      <c r="P67" s="11">
        <v>677558</v>
      </c>
      <c r="Q67" s="11">
        <v>720706</v>
      </c>
      <c r="R67" s="11">
        <v>679532</v>
      </c>
      <c r="S67" s="11">
        <v>682232</v>
      </c>
      <c r="T67" s="11">
        <v>605379</v>
      </c>
      <c r="U67" s="11">
        <v>678594</v>
      </c>
      <c r="V67" s="3">
        <f t="shared" si="1"/>
        <v>2.8207261302370619E-2</v>
      </c>
      <c r="W67" s="3">
        <f t="shared" si="0"/>
        <v>2.881617990827845E-2</v>
      </c>
      <c r="X67" s="3">
        <f t="shared" si="0"/>
        <v>2.8617344376458211E-2</v>
      </c>
      <c r="Y67" s="3">
        <f t="shared" si="0"/>
        <v>2.5869580693964604E-2</v>
      </c>
      <c r="Z67" s="3">
        <f t="shared" si="0"/>
        <v>2.6129429635090424E-2</v>
      </c>
      <c r="AA67" s="3">
        <f t="shared" si="0"/>
        <v>2.887818162333446E-2</v>
      </c>
      <c r="AB67" s="3">
        <f t="shared" si="0"/>
        <v>3.0368367986916587E-2</v>
      </c>
      <c r="AC67" s="3">
        <f t="shared" si="0"/>
        <v>3.2484435600792769E-2</v>
      </c>
      <c r="AD67" s="3">
        <f t="shared" si="0"/>
        <v>3.3624279397213686E-2</v>
      </c>
      <c r="AE67" s="3">
        <f t="shared" si="0"/>
        <v>3.5837184507389687E-2</v>
      </c>
      <c r="AF67" s="3">
        <f t="shared" si="0"/>
        <v>3.5990983877402044E-2</v>
      </c>
      <c r="AG67" s="3">
        <f t="shared" si="0"/>
        <v>3.5647521534933911E-2</v>
      </c>
      <c r="AH67" s="3">
        <f t="shared" si="0"/>
        <v>3.6066929642214439E-2</v>
      </c>
      <c r="AI67" s="3">
        <f t="shared" si="0"/>
        <v>3.8185939847843922E-2</v>
      </c>
      <c r="AJ67" s="3">
        <f t="shared" si="0"/>
        <v>3.6661049213800083E-2</v>
      </c>
      <c r="AK67" s="3">
        <f t="shared" si="0"/>
        <v>3.697462936667148E-2</v>
      </c>
      <c r="AL67" s="3">
        <f t="shared" si="0"/>
        <v>3.5212885682125161E-2</v>
      </c>
      <c r="AM67" s="3">
        <f t="shared" si="0"/>
        <v>3.4538121625388406E-2</v>
      </c>
      <c r="AN67" s="3">
        <f t="shared" si="0"/>
        <v>3.0730725242861863E-2</v>
      </c>
      <c r="AO67" s="3">
        <f t="shared" si="0"/>
        <v>3.1850186960748594E-2</v>
      </c>
    </row>
    <row r="68" spans="1:41" s="12" customFormat="1" x14ac:dyDescent="0.4">
      <c r="A68" s="1" t="s">
        <v>5</v>
      </c>
      <c r="B68" s="11">
        <v>972835</v>
      </c>
      <c r="C68" s="11">
        <v>1055444</v>
      </c>
      <c r="D68" s="11">
        <v>1117612</v>
      </c>
      <c r="E68" s="11">
        <v>1268810</v>
      </c>
      <c r="F68" s="11">
        <v>1622842</v>
      </c>
      <c r="G68" s="11">
        <v>1833307</v>
      </c>
      <c r="H68" s="11">
        <v>2023046</v>
      </c>
      <c r="I68" s="11">
        <v>2159164</v>
      </c>
      <c r="J68" s="11">
        <v>2253678</v>
      </c>
      <c r="K68" s="11">
        <v>2375709</v>
      </c>
      <c r="L68" s="11">
        <v>2507855</v>
      </c>
      <c r="M68" s="11">
        <v>2652252</v>
      </c>
      <c r="N68" s="11">
        <v>2781454</v>
      </c>
      <c r="O68" s="11">
        <v>2962235</v>
      </c>
      <c r="P68" s="11">
        <v>3137987</v>
      </c>
      <c r="Q68" s="11">
        <v>3358685</v>
      </c>
      <c r="R68" s="11">
        <v>3469260</v>
      </c>
      <c r="S68" s="11">
        <v>3638645</v>
      </c>
      <c r="T68" s="11">
        <v>3730628</v>
      </c>
      <c r="U68" s="11">
        <v>4033095</v>
      </c>
      <c r="V68" s="3">
        <f t="shared" si="1"/>
        <v>0.17806581865139398</v>
      </c>
      <c r="W68" s="3">
        <f t="shared" si="0"/>
        <v>0.1782685598311502</v>
      </c>
      <c r="X68" s="3">
        <f t="shared" si="0"/>
        <v>0.180128564254083</v>
      </c>
      <c r="Y68" s="3">
        <f t="shared" si="0"/>
        <v>0.17172894002338246</v>
      </c>
      <c r="Z68" s="3">
        <f t="shared" si="0"/>
        <v>0.15226813886667509</v>
      </c>
      <c r="AA68" s="3">
        <f t="shared" si="0"/>
        <v>0.15409275536513153</v>
      </c>
      <c r="AB68" s="3">
        <f t="shared" si="0"/>
        <v>0.16060891863354532</v>
      </c>
      <c r="AC68" s="3">
        <f t="shared" si="0"/>
        <v>0.16077353673500525</v>
      </c>
      <c r="AD68" s="3">
        <f t="shared" si="0"/>
        <v>0.16070522450746866</v>
      </c>
      <c r="AE68" s="3">
        <f t="shared" si="0"/>
        <v>0.15800254205088346</v>
      </c>
      <c r="AF68" s="3">
        <f t="shared" si="0"/>
        <v>0.15905408087999792</v>
      </c>
      <c r="AG68" s="3">
        <f t="shared" si="0"/>
        <v>0.16030106660190765</v>
      </c>
      <c r="AH68" s="3">
        <f t="shared" si="0"/>
        <v>0.16177847004998552</v>
      </c>
      <c r="AI68" s="3">
        <f t="shared" si="0"/>
        <v>0.16197059378837919</v>
      </c>
      <c r="AJ68" s="3">
        <f t="shared" si="0"/>
        <v>0.16978900085197854</v>
      </c>
      <c r="AK68" s="3">
        <f t="shared" si="0"/>
        <v>0.17231177905331577</v>
      </c>
      <c r="AL68" s="3">
        <f t="shared" si="0"/>
        <v>0.17977469167245921</v>
      </c>
      <c r="AM68" s="3">
        <f t="shared" si="0"/>
        <v>0.18420707847420145</v>
      </c>
      <c r="AN68" s="3">
        <f t="shared" si="0"/>
        <v>0.18937707461165199</v>
      </c>
      <c r="AO68" s="3">
        <f t="shared" si="0"/>
        <v>0.1892955578452806</v>
      </c>
    </row>
    <row r="69" spans="1:41" s="12" customFormat="1" x14ac:dyDescent="0.4">
      <c r="A69" s="1" t="s">
        <v>6</v>
      </c>
      <c r="B69" s="11">
        <v>78153</v>
      </c>
      <c r="C69" s="11">
        <v>79580</v>
      </c>
      <c r="D69" s="11">
        <v>78870</v>
      </c>
      <c r="E69" s="11">
        <v>91417</v>
      </c>
      <c r="F69" s="11">
        <v>93351</v>
      </c>
      <c r="G69" s="11">
        <v>101823</v>
      </c>
      <c r="H69" s="11">
        <v>100050</v>
      </c>
      <c r="I69" s="11">
        <v>101425</v>
      </c>
      <c r="J69" s="11">
        <v>84984</v>
      </c>
      <c r="K69" s="11">
        <v>81720</v>
      </c>
      <c r="L69" s="11">
        <v>66183</v>
      </c>
      <c r="M69" s="11">
        <v>70958</v>
      </c>
      <c r="N69" s="11">
        <v>71637</v>
      </c>
      <c r="O69" s="11">
        <v>76826</v>
      </c>
      <c r="P69" s="11">
        <v>79375</v>
      </c>
      <c r="Q69" s="11">
        <v>81262</v>
      </c>
      <c r="R69" s="11">
        <v>77248</v>
      </c>
      <c r="S69" s="11">
        <v>75028</v>
      </c>
      <c r="T69" s="11">
        <v>72631</v>
      </c>
      <c r="U69" s="11">
        <v>71297</v>
      </c>
      <c r="V69" s="3">
        <f t="shared" si="1"/>
        <v>1.4304972503109359E-2</v>
      </c>
      <c r="W69" s="3">
        <f t="shared" si="0"/>
        <v>1.3441368742787806E-2</v>
      </c>
      <c r="X69" s="3">
        <f t="shared" si="0"/>
        <v>1.2711692307097209E-2</v>
      </c>
      <c r="Y69" s="3">
        <f t="shared" si="0"/>
        <v>1.2372967197703009E-2</v>
      </c>
      <c r="Z69" s="3">
        <f t="shared" si="0"/>
        <v>8.7589445129858529E-3</v>
      </c>
      <c r="AA69" s="3">
        <f t="shared" si="0"/>
        <v>8.5584065459542724E-3</v>
      </c>
      <c r="AB69" s="3">
        <f t="shared" si="0"/>
        <v>7.9429347178888703E-3</v>
      </c>
      <c r="AC69" s="3">
        <f t="shared" si="0"/>
        <v>7.5522081524830474E-3</v>
      </c>
      <c r="AD69" s="3">
        <f t="shared" si="0"/>
        <v>6.0600373254487624E-3</v>
      </c>
      <c r="AE69" s="3">
        <f t="shared" si="0"/>
        <v>5.4349955050884578E-3</v>
      </c>
      <c r="AF69" s="3">
        <f t="shared" si="0"/>
        <v>4.1974820054911082E-3</v>
      </c>
      <c r="AG69" s="3">
        <f t="shared" si="0"/>
        <v>4.2886735815217264E-3</v>
      </c>
      <c r="AH69" s="3">
        <f t="shared" si="0"/>
        <v>4.1666424319693274E-3</v>
      </c>
      <c r="AI69" s="3">
        <f t="shared" si="0"/>
        <v>4.2007311500897194E-3</v>
      </c>
      <c r="AJ69" s="3">
        <f t="shared" si="0"/>
        <v>4.2947921526207081E-3</v>
      </c>
      <c r="AK69" s="3">
        <f t="shared" si="0"/>
        <v>4.1690125121678712E-3</v>
      </c>
      <c r="AL69" s="3">
        <f t="shared" si="0"/>
        <v>4.0029387772361046E-3</v>
      </c>
      <c r="AM69" s="3">
        <f t="shared" si="0"/>
        <v>3.7983064255409328E-3</v>
      </c>
      <c r="AN69" s="3">
        <f t="shared" si="0"/>
        <v>3.6869519839873863E-3</v>
      </c>
      <c r="AO69" s="3">
        <f t="shared" si="0"/>
        <v>3.3463643647608028E-3</v>
      </c>
    </row>
    <row r="70" spans="1:41" s="12" customFormat="1" x14ac:dyDescent="0.4">
      <c r="A70" s="1" t="s">
        <v>7</v>
      </c>
      <c r="B70" s="11"/>
      <c r="C70" s="11"/>
      <c r="D70" s="11"/>
      <c r="E70" s="11"/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55881</v>
      </c>
      <c r="Q70" s="11">
        <v>77092</v>
      </c>
      <c r="R70" s="11">
        <v>130682</v>
      </c>
      <c r="S70" s="11">
        <v>122569</v>
      </c>
      <c r="T70" s="11">
        <v>179338</v>
      </c>
      <c r="U70" s="11">
        <v>143305</v>
      </c>
      <c r="V70" s="3">
        <f t="shared" si="1"/>
        <v>0</v>
      </c>
      <c r="W70" s="3">
        <f t="shared" si="0"/>
        <v>0</v>
      </c>
      <c r="X70" s="3">
        <f t="shared" si="0"/>
        <v>0</v>
      </c>
      <c r="Y70" s="3">
        <f t="shared" si="0"/>
        <v>0</v>
      </c>
      <c r="Z70" s="3">
        <f t="shared" si="0"/>
        <v>0</v>
      </c>
      <c r="AA70" s="3">
        <f t="shared" si="0"/>
        <v>0</v>
      </c>
      <c r="AB70" s="3">
        <f t="shared" si="0"/>
        <v>0</v>
      </c>
      <c r="AC70" s="3">
        <f t="shared" si="0"/>
        <v>0</v>
      </c>
      <c r="AD70" s="3">
        <f t="shared" si="0"/>
        <v>0</v>
      </c>
      <c r="AE70" s="3">
        <f t="shared" si="0"/>
        <v>0</v>
      </c>
      <c r="AF70" s="3">
        <f t="shared" si="0"/>
        <v>0</v>
      </c>
      <c r="AG70" s="3">
        <f t="shared" si="0"/>
        <v>0</v>
      </c>
      <c r="AH70" s="3">
        <f t="shared" si="0"/>
        <v>0</v>
      </c>
      <c r="AI70" s="3">
        <f t="shared" si="0"/>
        <v>0</v>
      </c>
      <c r="AJ70" s="3">
        <f t="shared" si="0"/>
        <v>3.0235877830626493E-3</v>
      </c>
      <c r="AK70" s="3">
        <f t="shared" si="0"/>
        <v>3.9550775588595597E-3</v>
      </c>
      <c r="AL70" s="3">
        <f t="shared" si="0"/>
        <v>6.7718522846775143E-3</v>
      </c>
      <c r="AM70" s="3">
        <f t="shared" si="0"/>
        <v>6.2050783743685901E-3</v>
      </c>
      <c r="AN70" s="3">
        <f t="shared" si="0"/>
        <v>9.1036966984390944E-3</v>
      </c>
      <c r="AO70" s="3">
        <f t="shared" si="0"/>
        <v>6.7260999101231029E-3</v>
      </c>
    </row>
    <row r="71" spans="1:41" s="12" customFormat="1" x14ac:dyDescent="0.4">
      <c r="A71" s="1" t="s">
        <v>9</v>
      </c>
      <c r="B71" s="11">
        <v>69742</v>
      </c>
      <c r="C71" s="11">
        <v>72340</v>
      </c>
      <c r="D71" s="11">
        <v>70148</v>
      </c>
      <c r="E71" s="11">
        <v>72175</v>
      </c>
      <c r="F71" s="11">
        <v>66809</v>
      </c>
      <c r="G71" s="11">
        <v>70556</v>
      </c>
      <c r="H71" s="11">
        <v>68102</v>
      </c>
      <c r="I71" s="11">
        <v>71980</v>
      </c>
      <c r="J71" s="11">
        <v>67673</v>
      </c>
      <c r="K71" s="11">
        <v>78007</v>
      </c>
      <c r="L71" s="11">
        <v>84339</v>
      </c>
      <c r="M71" s="11">
        <v>91623</v>
      </c>
      <c r="N71" s="11">
        <v>100878</v>
      </c>
      <c r="O71" s="11">
        <v>110088</v>
      </c>
      <c r="P71" s="11">
        <v>114012</v>
      </c>
      <c r="Q71" s="11">
        <v>123181</v>
      </c>
      <c r="R71" s="11">
        <v>124542</v>
      </c>
      <c r="S71" s="11">
        <v>125939</v>
      </c>
      <c r="T71" s="11">
        <v>122294</v>
      </c>
      <c r="U71" s="11">
        <v>124099</v>
      </c>
      <c r="V71" s="3">
        <f t="shared" si="1"/>
        <v>1.276543948807919E-2</v>
      </c>
      <c r="W71" s="3">
        <f t="shared" si="0"/>
        <v>1.2218504836055162E-2</v>
      </c>
      <c r="X71" s="3">
        <f t="shared" si="0"/>
        <v>1.1305943856450552E-2</v>
      </c>
      <c r="Y71" s="3">
        <f t="shared" si="0"/>
        <v>9.7686306430337308E-3</v>
      </c>
      <c r="Z71" s="3">
        <f t="shared" si="0"/>
        <v>6.2685597794139517E-3</v>
      </c>
      <c r="AA71" s="3">
        <f t="shared" si="0"/>
        <v>5.9303588801778535E-3</v>
      </c>
      <c r="AB71" s="3">
        <f t="shared" si="0"/>
        <v>5.4065941045244167E-3</v>
      </c>
      <c r="AC71" s="3">
        <f t="shared" si="0"/>
        <v>5.3597036511287138E-3</v>
      </c>
      <c r="AD71" s="3">
        <f t="shared" si="0"/>
        <v>4.825624893216301E-3</v>
      </c>
      <c r="AE71" s="3">
        <f t="shared" si="0"/>
        <v>5.1880530392246129E-3</v>
      </c>
      <c r="AF71" s="3">
        <f t="shared" si="0"/>
        <v>5.3489783609252306E-3</v>
      </c>
      <c r="AG71" s="3">
        <f t="shared" si="0"/>
        <v>5.5376580450374191E-3</v>
      </c>
      <c r="AH71" s="3">
        <f t="shared" si="0"/>
        <v>5.8673947157502652E-3</v>
      </c>
      <c r="AI71" s="3">
        <f t="shared" si="0"/>
        <v>6.0194477240918054E-3</v>
      </c>
      <c r="AJ71" s="3">
        <f t="shared" si="0"/>
        <v>6.1689177058846254E-3</v>
      </c>
      <c r="AK71" s="3">
        <f t="shared" si="0"/>
        <v>6.3195974780506326E-3</v>
      </c>
      <c r="AL71" s="3">
        <f t="shared" si="0"/>
        <v>6.4536816641795119E-3</v>
      </c>
      <c r="AM71" s="3">
        <f t="shared" si="0"/>
        <v>6.3756852498560472E-3</v>
      </c>
      <c r="AN71" s="3">
        <f t="shared" si="0"/>
        <v>6.2079842757190931E-3</v>
      </c>
      <c r="AO71" s="3">
        <f t="shared" si="0"/>
        <v>5.8246556138750703E-3</v>
      </c>
    </row>
    <row r="72" spans="1:41" s="12" customFormat="1" x14ac:dyDescent="0.4">
      <c r="A72" s="1" t="s">
        <v>12</v>
      </c>
      <c r="B72" s="11">
        <v>276277</v>
      </c>
      <c r="C72" s="11">
        <v>303709</v>
      </c>
      <c r="D72" s="11">
        <v>291421</v>
      </c>
      <c r="E72" s="11">
        <v>343486</v>
      </c>
      <c r="F72" s="11">
        <v>635500</v>
      </c>
      <c r="G72" s="11">
        <v>784141</v>
      </c>
      <c r="H72" s="11">
        <v>895032</v>
      </c>
      <c r="I72" s="11">
        <v>1082061</v>
      </c>
      <c r="J72" s="11">
        <v>1191165</v>
      </c>
      <c r="K72" s="11">
        <v>1355687</v>
      </c>
      <c r="L72" s="11">
        <v>1539668</v>
      </c>
      <c r="M72" s="11">
        <v>1636475</v>
      </c>
      <c r="N72" s="11">
        <v>1701024</v>
      </c>
      <c r="O72" s="11">
        <v>1816998</v>
      </c>
      <c r="P72" s="11">
        <v>1682312</v>
      </c>
      <c r="Q72" s="11">
        <v>1700712</v>
      </c>
      <c r="R72" s="11">
        <v>1626252</v>
      </c>
      <c r="S72" s="11">
        <v>1540629</v>
      </c>
      <c r="T72" s="11">
        <v>1440583</v>
      </c>
      <c r="U72" s="11">
        <v>1488799</v>
      </c>
      <c r="V72" s="3">
        <f t="shared" si="1"/>
        <v>5.0569202567291652E-2</v>
      </c>
      <c r="W72" s="3">
        <f t="shared" si="0"/>
        <v>5.1297620752743675E-2</v>
      </c>
      <c r="X72" s="3">
        <f t="shared" si="0"/>
        <v>4.6969114794301707E-2</v>
      </c>
      <c r="Y72" s="3">
        <f t="shared" si="0"/>
        <v>4.648961364812032E-2</v>
      </c>
      <c r="Z72" s="3">
        <f t="shared" si="0"/>
        <v>5.9627740870504965E-2</v>
      </c>
      <c r="AA72" s="3">
        <f t="shared" si="0"/>
        <v>6.5908463385984786E-2</v>
      </c>
      <c r="AB72" s="3">
        <f t="shared" si="0"/>
        <v>7.1056279324552843E-2</v>
      </c>
      <c r="AC72" s="3">
        <f t="shared" si="0"/>
        <v>8.0571357216504408E-2</v>
      </c>
      <c r="AD72" s="3">
        <f t="shared" si="0"/>
        <v>8.4939569339736606E-2</v>
      </c>
      <c r="AE72" s="3">
        <f t="shared" si="0"/>
        <v>9.0163396369393745E-2</v>
      </c>
      <c r="AF72" s="3">
        <f t="shared" si="0"/>
        <v>9.7649377097298137E-2</v>
      </c>
      <c r="AG72" s="3">
        <f t="shared" si="0"/>
        <v>9.8907904666433205E-2</v>
      </c>
      <c r="AH72" s="3">
        <f t="shared" si="0"/>
        <v>9.8937124337956539E-2</v>
      </c>
      <c r="AI72" s="3">
        <f t="shared" si="0"/>
        <v>9.9350741913554266E-2</v>
      </c>
      <c r="AJ72" s="3">
        <f t="shared" si="0"/>
        <v>9.1025894499019197E-2</v>
      </c>
      <c r="AK72" s="3">
        <f t="shared" si="0"/>
        <v>8.7252216381507278E-2</v>
      </c>
      <c r="AL72" s="3">
        <f t="shared" si="0"/>
        <v>8.4271271649204768E-2</v>
      </c>
      <c r="AM72" s="3">
        <f t="shared" si="0"/>
        <v>7.7994629072808838E-2</v>
      </c>
      <c r="AN72" s="3">
        <f t="shared" si="0"/>
        <v>7.3128008012398299E-2</v>
      </c>
      <c r="AO72" s="3">
        <f t="shared" si="0"/>
        <v>6.9877609435060647E-2</v>
      </c>
    </row>
    <row r="73" spans="1:41" s="12" customFormat="1" x14ac:dyDescent="0.4">
      <c r="A73" s="1" t="s">
        <v>13</v>
      </c>
      <c r="B73" s="11">
        <v>102826</v>
      </c>
      <c r="C73" s="11">
        <v>117225</v>
      </c>
      <c r="D73" s="11">
        <v>163161</v>
      </c>
      <c r="E73" s="11">
        <v>251726</v>
      </c>
      <c r="F73" s="11">
        <v>228361</v>
      </c>
      <c r="G73" s="11">
        <v>194644</v>
      </c>
      <c r="H73" s="11">
        <v>142835</v>
      </c>
      <c r="I73" s="11">
        <v>94467</v>
      </c>
      <c r="J73" s="11">
        <v>111181</v>
      </c>
      <c r="K73" s="11">
        <v>120027</v>
      </c>
      <c r="L73" s="11">
        <v>137558</v>
      </c>
      <c r="M73" s="11">
        <v>154575</v>
      </c>
      <c r="N73" s="11">
        <v>116962</v>
      </c>
      <c r="O73" s="11">
        <v>118960</v>
      </c>
      <c r="P73" s="11">
        <v>168923</v>
      </c>
      <c r="Q73" s="11">
        <v>251142</v>
      </c>
      <c r="R73" s="11">
        <v>433153</v>
      </c>
      <c r="S73" s="11">
        <v>517300</v>
      </c>
      <c r="T73" s="11">
        <v>495140</v>
      </c>
      <c r="U73" s="11">
        <v>168014</v>
      </c>
      <c r="V73" s="3">
        <f t="shared" si="1"/>
        <v>1.8821070241765804E-2</v>
      </c>
      <c r="W73" s="3">
        <f t="shared" si="0"/>
        <v>1.9799754346233985E-2</v>
      </c>
      <c r="X73" s="3">
        <f t="shared" si="0"/>
        <v>2.6297101921114334E-2</v>
      </c>
      <c r="Y73" s="3">
        <f t="shared" si="0"/>
        <v>3.4070222615148027E-2</v>
      </c>
      <c r="Z73" s="3">
        <f t="shared" si="0"/>
        <v>2.1426672750478968E-2</v>
      </c>
      <c r="AA73" s="3">
        <f t="shared" si="0"/>
        <v>1.6360178778180991E-2</v>
      </c>
      <c r="AB73" s="3">
        <f t="shared" si="0"/>
        <v>1.1339620993799667E-2</v>
      </c>
      <c r="AC73" s="3">
        <f t="shared" si="0"/>
        <v>7.0341084302747454E-3</v>
      </c>
      <c r="AD73" s="3">
        <f t="shared" si="0"/>
        <v>7.9280924630603274E-3</v>
      </c>
      <c r="AE73" s="3">
        <f t="shared" si="0"/>
        <v>7.9826995287475815E-3</v>
      </c>
      <c r="AF73" s="3">
        <f t="shared" si="0"/>
        <v>8.7242529004630462E-3</v>
      </c>
      <c r="AG73" s="3">
        <f t="shared" si="0"/>
        <v>9.3424521387823912E-3</v>
      </c>
      <c r="AH73" s="3">
        <f t="shared" si="0"/>
        <v>6.8028928085765239E-3</v>
      </c>
      <c r="AI73" s="3">
        <f t="shared" si="0"/>
        <v>6.5045554579787179E-3</v>
      </c>
      <c r="AJ73" s="3">
        <f t="shared" si="0"/>
        <v>9.1400210998065865E-3</v>
      </c>
      <c r="AK73" s="3">
        <f t="shared" si="0"/>
        <v>1.2884424950541009E-2</v>
      </c>
      <c r="AL73" s="3">
        <f t="shared" si="0"/>
        <v>2.2445693612470879E-2</v>
      </c>
      <c r="AM73" s="3">
        <f t="shared" si="0"/>
        <v>2.6188408513252711E-2</v>
      </c>
      <c r="AN73" s="3">
        <f t="shared" si="0"/>
        <v>2.5134686364658543E-2</v>
      </c>
      <c r="AO73" s="3">
        <f t="shared" si="0"/>
        <v>7.8858305732488268E-3</v>
      </c>
    </row>
    <row r="74" spans="1:41" s="12" customFormat="1" x14ac:dyDescent="0.4">
      <c r="A74" s="1" t="s">
        <v>46</v>
      </c>
      <c r="B74" s="11">
        <v>278886</v>
      </c>
      <c r="C74" s="11">
        <v>271548</v>
      </c>
      <c r="D74" s="11">
        <v>288812</v>
      </c>
      <c r="E74" s="11">
        <v>362573</v>
      </c>
      <c r="F74" s="11">
        <v>493582</v>
      </c>
      <c r="G74" s="11">
        <v>529927</v>
      </c>
      <c r="H74" s="11">
        <v>555253</v>
      </c>
      <c r="I74" s="11">
        <v>570107</v>
      </c>
      <c r="J74" s="11">
        <v>592845</v>
      </c>
      <c r="K74" s="11">
        <v>651505</v>
      </c>
      <c r="L74" s="11">
        <v>668950</v>
      </c>
      <c r="M74" s="11">
        <v>680313</v>
      </c>
      <c r="N74" s="11">
        <v>758022</v>
      </c>
      <c r="O74" s="11">
        <v>816915</v>
      </c>
      <c r="P74" s="11">
        <v>795458</v>
      </c>
      <c r="Q74" s="11">
        <v>812179</v>
      </c>
      <c r="R74" s="11">
        <v>810271</v>
      </c>
      <c r="S74" s="11">
        <v>801965</v>
      </c>
      <c r="T74" s="11">
        <v>831522</v>
      </c>
      <c r="U74" s="11">
        <v>842656</v>
      </c>
      <c r="V74" s="3">
        <f t="shared" si="1"/>
        <v>5.1046748832446059E-2</v>
      </c>
      <c r="W74" s="3">
        <f t="shared" si="0"/>
        <v>4.5865503887491117E-2</v>
      </c>
      <c r="X74" s="3">
        <f t="shared" si="0"/>
        <v>4.6548615171768212E-2</v>
      </c>
      <c r="Y74" s="3">
        <f t="shared" si="0"/>
        <v>4.9072971501720387E-2</v>
      </c>
      <c r="Z74" s="3">
        <f t="shared" si="0"/>
        <v>4.631184829952098E-2</v>
      </c>
      <c r="AA74" s="3">
        <f t="shared" si="0"/>
        <v>4.4541318814785555E-2</v>
      </c>
      <c r="AB74" s="3">
        <f t="shared" si="0"/>
        <v>4.4081342637800586E-2</v>
      </c>
      <c r="AC74" s="3">
        <f t="shared" si="0"/>
        <v>4.2450744226646811E-2</v>
      </c>
      <c r="AD74" s="3">
        <f t="shared" si="0"/>
        <v>4.227457907612811E-2</v>
      </c>
      <c r="AE74" s="3">
        <f t="shared" ref="AE74:AE80" si="2">K74/(K$62-K$65)</f>
        <v>4.3329989556322272E-2</v>
      </c>
      <c r="AF74" s="3">
        <f t="shared" ref="AF74:AF80" si="3">L74/(L$62-L$65)</f>
        <v>4.2426387253120541E-2</v>
      </c>
      <c r="AG74" s="3">
        <f t="shared" ref="AG74:AG80" si="4">M74/(M$62-M$65)</f>
        <v>4.1117849858589454E-2</v>
      </c>
      <c r="AH74" s="3">
        <f t="shared" ref="AH74:AH80" si="5">N74/(N$62-N$65)</f>
        <v>4.4089040992311979E-2</v>
      </c>
      <c r="AI74" s="3">
        <f t="shared" ref="AI74:AI80" si="6">O74/(O$62-O$65)</f>
        <v>4.4667694367473809E-2</v>
      </c>
      <c r="AJ74" s="3">
        <f t="shared" ref="AJ74:AJ80" si="7">P74/(P$62-P$65)</f>
        <v>4.3040337337188823E-2</v>
      </c>
      <c r="AK74" s="3">
        <f t="shared" ref="AK74:AK80" si="8">Q74/(Q$62-Q$65)</f>
        <v>4.1667500346041067E-2</v>
      </c>
      <c r="AL74" s="3">
        <f t="shared" ref="AL74:AL80" si="9">R74/(R$62-R$65)</f>
        <v>4.1987691668002744E-2</v>
      </c>
      <c r="AM74" s="3">
        <f t="shared" ref="AM74:AM80" si="10">S74/(S$62-S$65)</f>
        <v>4.0599626973382388E-2</v>
      </c>
      <c r="AN74" s="3">
        <f t="shared" ref="AN74:AN80" si="11">T74/(T$62-T$65)</f>
        <v>4.2210374187731957E-2</v>
      </c>
      <c r="AO74" s="3">
        <f t="shared" ref="AO74:AO80" si="12">U74/(U$62-U$65)</f>
        <v>3.9550528215098524E-2</v>
      </c>
    </row>
    <row r="75" spans="1:41" s="12" customFormat="1" x14ac:dyDescent="0.4">
      <c r="A75" s="1" t="s">
        <v>15</v>
      </c>
      <c r="B75" s="11">
        <v>336849</v>
      </c>
      <c r="C75" s="11">
        <v>376002</v>
      </c>
      <c r="D75" s="11">
        <v>407895</v>
      </c>
      <c r="E75" s="11">
        <v>687531</v>
      </c>
      <c r="F75" s="11">
        <v>872261</v>
      </c>
      <c r="G75" s="11">
        <v>973255</v>
      </c>
      <c r="H75" s="11">
        <v>979199</v>
      </c>
      <c r="I75" s="11">
        <v>943426</v>
      </c>
      <c r="J75" s="11">
        <v>907820</v>
      </c>
      <c r="K75" s="11">
        <v>903434</v>
      </c>
      <c r="L75" s="11">
        <v>900056</v>
      </c>
      <c r="M75" s="11">
        <v>939792</v>
      </c>
      <c r="N75" s="11">
        <v>942324</v>
      </c>
      <c r="O75" s="11">
        <v>967660</v>
      </c>
      <c r="P75" s="11">
        <v>1005167</v>
      </c>
      <c r="Q75" s="11">
        <v>1015100</v>
      </c>
      <c r="R75" s="11">
        <v>979821</v>
      </c>
      <c r="S75" s="11">
        <v>1018317</v>
      </c>
      <c r="T75" s="11">
        <v>1068454</v>
      </c>
      <c r="U75" s="11">
        <v>1358922</v>
      </c>
      <c r="V75" s="3">
        <f t="shared" si="1"/>
        <v>6.1656183162513076E-2</v>
      </c>
      <c r="W75" s="3">
        <f t="shared" ref="W75:W80" si="13">C75/(C$62-C$65)</f>
        <v>6.3508187107636352E-2</v>
      </c>
      <c r="X75" s="3">
        <f t="shared" ref="X75:X80" si="14">D75/(D$62-D$65)</f>
        <v>6.5741546007397178E-2</v>
      </c>
      <c r="Y75" s="3">
        <f t="shared" ref="Y75:Y80" si="15">E75/(E$62-E$65)</f>
        <v>9.3054885966548317E-2</v>
      </c>
      <c r="Z75" s="3">
        <f t="shared" ref="Z75:Z80" si="16">F75/(F$62-F$65)</f>
        <v>8.1842569440515392E-2</v>
      </c>
      <c r="AA75" s="3">
        <f t="shared" ref="AA75:AA80" si="17">G75/(G$62-G$65)</f>
        <v>8.1803835703944339E-2</v>
      </c>
      <c r="AB75" s="3">
        <f t="shared" ref="AB75:AB80" si="18">H75/(H$62-H$65)</f>
        <v>7.7738268194123578E-2</v>
      </c>
      <c r="AC75" s="3">
        <f t="shared" ref="AC75:AC80" si="19">I75/(I$62-I$65)</f>
        <v>7.0248454803692101E-2</v>
      </c>
      <c r="AD75" s="3">
        <f t="shared" ref="AD75:AD80" si="20">J75/(J$62-J$65)</f>
        <v>6.4734809902909904E-2</v>
      </c>
      <c r="AE75" s="3">
        <f t="shared" si="2"/>
        <v>6.0085165554871339E-2</v>
      </c>
      <c r="AF75" s="3">
        <f t="shared" si="3"/>
        <v>5.7083675021294057E-2</v>
      </c>
      <c r="AG75" s="3">
        <f t="shared" si="4"/>
        <v>5.6800658453246521E-2</v>
      </c>
      <c r="AH75" s="3">
        <f t="shared" si="5"/>
        <v>5.4808648646133482E-2</v>
      </c>
      <c r="AI75" s="3">
        <f t="shared" si="6"/>
        <v>5.2910206241322179E-2</v>
      </c>
      <c r="AJ75" s="3">
        <f t="shared" si="7"/>
        <v>5.4387191731317154E-2</v>
      </c>
      <c r="AK75" s="3">
        <f t="shared" si="8"/>
        <v>5.2078026643469347E-2</v>
      </c>
      <c r="AL75" s="3">
        <f t="shared" si="9"/>
        <v>5.0773657255207348E-2</v>
      </c>
      <c r="AM75" s="3">
        <f t="shared" si="10"/>
        <v>5.1552487129305935E-2</v>
      </c>
      <c r="AN75" s="3">
        <f t="shared" si="11"/>
        <v>5.4237702841751577E-2</v>
      </c>
      <c r="AO75" s="3">
        <f t="shared" si="12"/>
        <v>6.3781760176297456E-2</v>
      </c>
    </row>
    <row r="76" spans="1:41" s="12" customFormat="1" x14ac:dyDescent="0.4">
      <c r="A76" s="1" t="s">
        <v>17</v>
      </c>
      <c r="B76" s="11">
        <v>35846</v>
      </c>
      <c r="C76" s="11">
        <v>29474</v>
      </c>
      <c r="D76" s="11">
        <v>25943</v>
      </c>
      <c r="E76" s="11">
        <v>30980</v>
      </c>
      <c r="F76" s="11">
        <v>53448</v>
      </c>
      <c r="G76" s="11">
        <v>45664</v>
      </c>
      <c r="H76" s="11">
        <v>44474</v>
      </c>
      <c r="I76" s="11">
        <v>35239</v>
      </c>
      <c r="J76" s="11">
        <v>36244</v>
      </c>
      <c r="K76" s="11">
        <v>35307</v>
      </c>
      <c r="L76" s="11">
        <v>45437</v>
      </c>
      <c r="M76" s="11">
        <v>42386</v>
      </c>
      <c r="N76" s="11">
        <v>54152</v>
      </c>
      <c r="O76" s="11">
        <v>46382</v>
      </c>
      <c r="P76" s="11">
        <v>38529</v>
      </c>
      <c r="Q76" s="11">
        <v>37621</v>
      </c>
      <c r="R76" s="11">
        <v>57145</v>
      </c>
      <c r="S76" s="11">
        <v>49602</v>
      </c>
      <c r="T76" s="11">
        <v>54411</v>
      </c>
      <c r="U76" s="11">
        <v>73279</v>
      </c>
      <c r="V76" s="3">
        <f t="shared" si="1"/>
        <v>6.5611818400631849E-3</v>
      </c>
      <c r="W76" s="3">
        <f t="shared" si="13"/>
        <v>4.9782722081544075E-3</v>
      </c>
      <c r="X76" s="3">
        <f t="shared" si="14"/>
        <v>4.181303835717293E-3</v>
      </c>
      <c r="Y76" s="3">
        <f t="shared" si="15"/>
        <v>4.1930332846717702E-3</v>
      </c>
      <c r="Z76" s="3">
        <f t="shared" si="16"/>
        <v>5.0149228859901647E-3</v>
      </c>
      <c r="AA76" s="3">
        <f t="shared" si="17"/>
        <v>3.8381414465735232E-3</v>
      </c>
      <c r="AB76" s="3">
        <f t="shared" si="18"/>
        <v>3.5307753987345288E-3</v>
      </c>
      <c r="AC76" s="3">
        <f t="shared" si="19"/>
        <v>2.6239316054754757E-3</v>
      </c>
      <c r="AD76" s="3">
        <f t="shared" si="20"/>
        <v>2.5844864071303416E-3</v>
      </c>
      <c r="AE76" s="3">
        <f t="shared" si="2"/>
        <v>2.3481814280244518E-3</v>
      </c>
      <c r="AF76" s="3">
        <f t="shared" si="3"/>
        <v>2.8817217394723638E-3</v>
      </c>
      <c r="AG76" s="3">
        <f t="shared" si="4"/>
        <v>2.561793151249752E-3</v>
      </c>
      <c r="AH76" s="3">
        <f t="shared" si="5"/>
        <v>3.1496575928082276E-3</v>
      </c>
      <c r="AI76" s="3">
        <f t="shared" si="6"/>
        <v>2.5360986150972506E-3</v>
      </c>
      <c r="AJ76" s="3">
        <f t="shared" si="7"/>
        <v>2.0847124012387183E-3</v>
      </c>
      <c r="AK76" s="3">
        <f t="shared" si="8"/>
        <v>1.9300831842714611E-3</v>
      </c>
      <c r="AL76" s="3">
        <f t="shared" si="9"/>
        <v>2.9612150013612936E-3</v>
      </c>
      <c r="AM76" s="3">
        <f t="shared" si="10"/>
        <v>2.5111104563587108E-3</v>
      </c>
      <c r="AN76" s="3">
        <f t="shared" si="11"/>
        <v>2.762054004498598E-3</v>
      </c>
      <c r="AO76" s="3">
        <f t="shared" si="12"/>
        <v>3.4393906375486611E-3</v>
      </c>
    </row>
    <row r="77" spans="1:41" s="12" customFormat="1" x14ac:dyDescent="0.4">
      <c r="A77" s="1" t="s">
        <v>18</v>
      </c>
      <c r="B77" s="11">
        <v>1330623</v>
      </c>
      <c r="C77" s="11">
        <v>1405575</v>
      </c>
      <c r="D77" s="11">
        <v>1422114</v>
      </c>
      <c r="E77" s="11">
        <v>1563868</v>
      </c>
      <c r="F77" s="11">
        <v>2483264</v>
      </c>
      <c r="G77" s="11">
        <v>2791014</v>
      </c>
      <c r="H77" s="11">
        <v>2965774</v>
      </c>
      <c r="I77" s="11">
        <v>3202852</v>
      </c>
      <c r="J77" s="11">
        <v>3410054</v>
      </c>
      <c r="K77" s="11">
        <v>3734906</v>
      </c>
      <c r="L77" s="11">
        <v>4017477</v>
      </c>
      <c r="M77" s="11">
        <v>4094302</v>
      </c>
      <c r="N77" s="11">
        <v>4184039</v>
      </c>
      <c r="O77" s="11">
        <v>4372342</v>
      </c>
      <c r="P77" s="11">
        <v>4229632</v>
      </c>
      <c r="Q77" s="11">
        <v>4361628</v>
      </c>
      <c r="R77" s="11">
        <v>4080721</v>
      </c>
      <c r="S77" s="11">
        <v>4067527</v>
      </c>
      <c r="T77" s="11">
        <v>3817715</v>
      </c>
      <c r="U77" s="11">
        <v>4015237</v>
      </c>
      <c r="V77" s="3">
        <f t="shared" si="1"/>
        <v>0.24355463548430495</v>
      </c>
      <c r="W77" s="3">
        <f t="shared" si="13"/>
        <v>0.2374070353184716</v>
      </c>
      <c r="X77" s="3">
        <f t="shared" si="14"/>
        <v>0.22920597937891771</v>
      </c>
      <c r="Y77" s="3">
        <f t="shared" si="15"/>
        <v>0.21166399537873051</v>
      </c>
      <c r="Z77" s="3">
        <f t="shared" si="16"/>
        <v>0.23299987774201991</v>
      </c>
      <c r="AA77" s="3">
        <f t="shared" si="17"/>
        <v>0.23458975366518386</v>
      </c>
      <c r="AB77" s="3">
        <f t="shared" si="18"/>
        <v>0.23545176681671312</v>
      </c>
      <c r="AC77" s="3">
        <f t="shared" si="19"/>
        <v>0.23848760153410534</v>
      </c>
      <c r="AD77" s="3">
        <f t="shared" si="20"/>
        <v>0.24316406055017245</v>
      </c>
      <c r="AE77" s="3">
        <f t="shared" si="2"/>
        <v>0.24839937985716976</v>
      </c>
      <c r="AF77" s="3">
        <f t="shared" si="3"/>
        <v>0.25479786976979585</v>
      </c>
      <c r="AG77" s="3">
        <f t="shared" si="4"/>
        <v>0.24745800081980282</v>
      </c>
      <c r="AH77" s="3">
        <f t="shared" si="5"/>
        <v>0.24335740517350687</v>
      </c>
      <c r="AI77" s="3">
        <f t="shared" si="6"/>
        <v>0.23907314240290506</v>
      </c>
      <c r="AJ77" s="3">
        <f t="shared" si="7"/>
        <v>0.22885531114423219</v>
      </c>
      <c r="AK77" s="3">
        <f t="shared" si="8"/>
        <v>0.22376611091803952</v>
      </c>
      <c r="AL77" s="3">
        <f t="shared" si="9"/>
        <v>0.21146018447055839</v>
      </c>
      <c r="AM77" s="3">
        <f t="shared" si="10"/>
        <v>0.20591930932666783</v>
      </c>
      <c r="AN77" s="3">
        <f t="shared" si="11"/>
        <v>0.19379785344478812</v>
      </c>
      <c r="AO77" s="3">
        <f t="shared" si="12"/>
        <v>0.18845738267906184</v>
      </c>
    </row>
    <row r="78" spans="1:41" s="12" customFormat="1" x14ac:dyDescent="0.4">
      <c r="A78" s="1" t="s">
        <v>19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60849</v>
      </c>
      <c r="K78" s="11">
        <v>77712</v>
      </c>
      <c r="L78" s="11">
        <v>101489</v>
      </c>
      <c r="M78" s="11">
        <v>128039</v>
      </c>
      <c r="N78" s="11">
        <v>146625</v>
      </c>
      <c r="O78" s="11">
        <v>160669</v>
      </c>
      <c r="P78" s="11">
        <v>159469</v>
      </c>
      <c r="Q78" s="11">
        <v>155898</v>
      </c>
      <c r="R78" s="11">
        <v>145175</v>
      </c>
      <c r="S78" s="11">
        <v>137775</v>
      </c>
      <c r="T78" s="11">
        <v>122117</v>
      </c>
      <c r="U78" s="11">
        <v>113685</v>
      </c>
      <c r="V78" s="3">
        <f t="shared" si="1"/>
        <v>0</v>
      </c>
      <c r="W78" s="3">
        <f t="shared" si="13"/>
        <v>0</v>
      </c>
      <c r="X78" s="3">
        <f t="shared" si="14"/>
        <v>0</v>
      </c>
      <c r="Y78" s="3">
        <f t="shared" si="15"/>
        <v>0</v>
      </c>
      <c r="Z78" s="3">
        <f t="shared" si="16"/>
        <v>0</v>
      </c>
      <c r="AA78" s="3">
        <f t="shared" si="17"/>
        <v>0</v>
      </c>
      <c r="AB78" s="3">
        <f t="shared" si="18"/>
        <v>0</v>
      </c>
      <c r="AC78" s="3">
        <f t="shared" si="19"/>
        <v>0</v>
      </c>
      <c r="AD78" s="3">
        <f t="shared" si="20"/>
        <v>4.3390192414599427E-3</v>
      </c>
      <c r="AE78" s="3">
        <f t="shared" si="2"/>
        <v>5.1684333173205362E-3</v>
      </c>
      <c r="AF78" s="3">
        <f t="shared" si="3"/>
        <v>6.4366718229044778E-3</v>
      </c>
      <c r="AG78" s="3">
        <f t="shared" si="4"/>
        <v>7.7386267468708301E-3</v>
      </c>
      <c r="AH78" s="3">
        <f t="shared" si="5"/>
        <v>8.5281899938230606E-3</v>
      </c>
      <c r="AI78" s="3">
        <f t="shared" si="6"/>
        <v>8.7851413994450463E-3</v>
      </c>
      <c r="AJ78" s="3">
        <f t="shared" si="7"/>
        <v>8.6284876823467301E-3</v>
      </c>
      <c r="AK78" s="3">
        <f t="shared" si="8"/>
        <v>7.9980890529638294E-3</v>
      </c>
      <c r="AL78" s="3">
        <f t="shared" si="9"/>
        <v>7.5228696792829786E-3</v>
      </c>
      <c r="AM78" s="3">
        <f t="shared" si="10"/>
        <v>6.9748849466719359E-3</v>
      </c>
      <c r="AN78" s="3">
        <f t="shared" si="11"/>
        <v>6.1989992624167049E-3</v>
      </c>
      <c r="AO78" s="3">
        <f t="shared" si="12"/>
        <v>5.3358687295094031E-3</v>
      </c>
    </row>
    <row r="79" spans="1:41" s="12" customFormat="1" x14ac:dyDescent="0.4">
      <c r="A79" s="1" t="s">
        <v>20</v>
      </c>
      <c r="B79" s="11">
        <v>252845</v>
      </c>
      <c r="C79" s="11">
        <v>295454</v>
      </c>
      <c r="D79" s="11">
        <v>323866</v>
      </c>
      <c r="E79" s="11">
        <v>531825</v>
      </c>
      <c r="F79" s="11">
        <v>738545</v>
      </c>
      <c r="G79" s="11">
        <v>881745</v>
      </c>
      <c r="H79" s="11">
        <v>928118</v>
      </c>
      <c r="I79" s="11">
        <v>979573</v>
      </c>
      <c r="J79" s="11">
        <v>991306</v>
      </c>
      <c r="K79" s="11">
        <v>1038056</v>
      </c>
      <c r="L79" s="11">
        <v>1063217</v>
      </c>
      <c r="M79" s="11">
        <v>1156678</v>
      </c>
      <c r="N79" s="11">
        <v>1258760</v>
      </c>
      <c r="O79" s="11">
        <v>1418972</v>
      </c>
      <c r="P79" s="11">
        <v>1551821</v>
      </c>
      <c r="Q79" s="11">
        <v>1721496</v>
      </c>
      <c r="R79" s="11">
        <v>1735574</v>
      </c>
      <c r="S79" s="11">
        <v>1935030</v>
      </c>
      <c r="T79" s="11">
        <v>2039058</v>
      </c>
      <c r="U79" s="11">
        <v>2521982</v>
      </c>
      <c r="V79" s="3">
        <f t="shared" si="1"/>
        <v>4.6280255045214977E-2</v>
      </c>
      <c r="W79" s="3">
        <f t="shared" si="13"/>
        <v>4.9903319433672134E-2</v>
      </c>
      <c r="X79" s="3">
        <f t="shared" si="14"/>
        <v>5.219836364562374E-2</v>
      </c>
      <c r="Y79" s="3">
        <f t="shared" si="15"/>
        <v>7.1980630297629564E-2</v>
      </c>
      <c r="Z79" s="3">
        <f t="shared" si="16"/>
        <v>6.9296254730459625E-2</v>
      </c>
      <c r="AA79" s="3">
        <f t="shared" si="17"/>
        <v>7.4112255382992542E-2</v>
      </c>
      <c r="AB79" s="3">
        <f t="shared" si="18"/>
        <v>7.3682965362294683E-2</v>
      </c>
      <c r="AC79" s="3">
        <f t="shared" si="19"/>
        <v>7.2939997008156537E-2</v>
      </c>
      <c r="AD79" s="3">
        <f t="shared" si="20"/>
        <v>7.068802787514486E-2</v>
      </c>
      <c r="AE79" s="3">
        <f t="shared" si="2"/>
        <v>6.9038542511381598E-2</v>
      </c>
      <c r="AF79" s="3">
        <f t="shared" si="3"/>
        <v>6.7431730586891489E-2</v>
      </c>
      <c r="AG79" s="3">
        <f t="shared" si="4"/>
        <v>6.9909162898156477E-2</v>
      </c>
      <c r="AH79" s="3">
        <f t="shared" si="5"/>
        <v>7.3213602295820732E-2</v>
      </c>
      <c r="AI79" s="3">
        <f t="shared" si="6"/>
        <v>7.7587273598848164E-2</v>
      </c>
      <c r="AJ79" s="3">
        <f t="shared" si="7"/>
        <v>8.3965337361537259E-2</v>
      </c>
      <c r="AK79" s="3">
        <f t="shared" si="8"/>
        <v>8.8318505127205113E-2</v>
      </c>
      <c r="AL79" s="3">
        <f t="shared" si="9"/>
        <v>8.993626327364819E-2</v>
      </c>
      <c r="AM79" s="3">
        <f t="shared" si="10"/>
        <v>9.7961252900443441E-2</v>
      </c>
      <c r="AN79" s="3">
        <f t="shared" si="11"/>
        <v>0.10350826697368</v>
      </c>
      <c r="AO79" s="3">
        <f t="shared" si="12"/>
        <v>0.11837062840467592</v>
      </c>
    </row>
    <row r="80" spans="1:41" s="12" customFormat="1" x14ac:dyDescent="0.4">
      <c r="A80" s="1" t="s">
        <v>42</v>
      </c>
      <c r="B80" s="11">
        <v>13112421</v>
      </c>
      <c r="C80" s="11">
        <v>14157052</v>
      </c>
      <c r="D80" s="11">
        <v>14810874</v>
      </c>
      <c r="E80" s="11">
        <v>17475083</v>
      </c>
      <c r="F80" s="11">
        <v>24285733</v>
      </c>
      <c r="G80" s="11">
        <v>27138760</v>
      </c>
      <c r="H80" s="11">
        <v>28870463</v>
      </c>
      <c r="I80" s="11">
        <v>30943249</v>
      </c>
      <c r="J80" s="11">
        <v>32524585</v>
      </c>
      <c r="K80" s="11">
        <v>34972975</v>
      </c>
      <c r="L80" s="11">
        <v>36962538</v>
      </c>
      <c r="M80" s="11">
        <v>39004426</v>
      </c>
      <c r="N80" s="11">
        <v>40803862</v>
      </c>
      <c r="O80" s="11">
        <v>43496916</v>
      </c>
      <c r="P80" s="11">
        <v>44264611</v>
      </c>
      <c r="Q80" s="11">
        <v>46865690</v>
      </c>
      <c r="R80" s="11">
        <v>47025505</v>
      </c>
      <c r="S80" s="11">
        <v>48758532</v>
      </c>
      <c r="T80" s="11">
        <v>49490046</v>
      </c>
      <c r="U80" s="11">
        <v>52223820</v>
      </c>
      <c r="V80" s="3">
        <f t="shared" si="1"/>
        <v>2.4000719339525509</v>
      </c>
      <c r="W80" s="3">
        <f t="shared" si="13"/>
        <v>2.3911806514554108</v>
      </c>
      <c r="X80" s="3">
        <f t="shared" si="14"/>
        <v>2.3871088257535953</v>
      </c>
      <c r="Y80" s="3">
        <f t="shared" si="15"/>
        <v>2.36519059623634</v>
      </c>
      <c r="Z80" s="3">
        <f t="shared" si="16"/>
        <v>2.2786835470877596</v>
      </c>
      <c r="AA80" s="3">
        <f t="shared" si="17"/>
        <v>2.2810616583000103</v>
      </c>
      <c r="AB80" s="3">
        <f t="shared" si="18"/>
        <v>2.292016020831845</v>
      </c>
      <c r="AC80" s="3">
        <f t="shared" si="19"/>
        <v>2.3040656382757003</v>
      </c>
      <c r="AD80" s="3">
        <f t="shared" si="20"/>
        <v>2.3192624387500111</v>
      </c>
      <c r="AE80" s="3">
        <f t="shared" si="2"/>
        <v>2.325966249688828</v>
      </c>
      <c r="AF80" s="3">
        <f t="shared" si="3"/>
        <v>2.3442513656419517</v>
      </c>
      <c r="AG80" s="3">
        <f t="shared" si="4"/>
        <v>2.3574121501256964</v>
      </c>
      <c r="AH80" s="3">
        <f t="shared" si="5"/>
        <v>2.3732861900612923</v>
      </c>
      <c r="AI80" s="3">
        <f t="shared" si="6"/>
        <v>2.3783465229744607</v>
      </c>
      <c r="AJ80" s="3">
        <f t="shared" si="7"/>
        <v>2.3950526483352221</v>
      </c>
      <c r="AK80" s="3">
        <f t="shared" si="8"/>
        <v>2.4043667150867649</v>
      </c>
      <c r="AL80" s="3">
        <f t="shared" si="9"/>
        <v>2.4368296588081289</v>
      </c>
      <c r="AM80" s="3">
        <f t="shared" si="10"/>
        <v>2.468409732307181</v>
      </c>
      <c r="AN80" s="3">
        <f t="shared" si="11"/>
        <v>2.5122526646655978</v>
      </c>
      <c r="AO80" s="3">
        <f t="shared" si="12"/>
        <v>2.4511540491140233</v>
      </c>
    </row>
    <row r="81" spans="1:42" s="12" customFormat="1" x14ac:dyDescent="0.4">
      <c r="A81" s="1" t="s">
        <v>68</v>
      </c>
      <c r="B81" s="12">
        <f t="shared" ref="B81:T81" si="21">SUM(B61,B63:B79)-B62</f>
        <v>0</v>
      </c>
      <c r="C81" s="12">
        <f t="shared" si="21"/>
        <v>0</v>
      </c>
      <c r="D81" s="12">
        <f t="shared" si="21"/>
        <v>0</v>
      </c>
      <c r="E81" s="12">
        <f t="shared" si="21"/>
        <v>0</v>
      </c>
      <c r="F81" s="12">
        <f t="shared" si="21"/>
        <v>0</v>
      </c>
      <c r="G81" s="12">
        <f t="shared" si="21"/>
        <v>0</v>
      </c>
      <c r="H81" s="12">
        <f t="shared" si="21"/>
        <v>0</v>
      </c>
      <c r="I81" s="12">
        <f t="shared" si="21"/>
        <v>0</v>
      </c>
      <c r="J81" s="12">
        <f t="shared" si="21"/>
        <v>0</v>
      </c>
      <c r="K81" s="12">
        <f t="shared" si="21"/>
        <v>0</v>
      </c>
      <c r="L81" s="12">
        <f t="shared" si="21"/>
        <v>0</v>
      </c>
      <c r="M81" s="12">
        <f t="shared" si="21"/>
        <v>0</v>
      </c>
      <c r="N81" s="12">
        <f t="shared" si="21"/>
        <v>0</v>
      </c>
      <c r="O81" s="12">
        <f t="shared" si="21"/>
        <v>0</v>
      </c>
      <c r="P81" s="12">
        <f t="shared" si="21"/>
        <v>0</v>
      </c>
      <c r="Q81" s="12">
        <f>SUM(Q61,Q63:Q79)-Q62</f>
        <v>0</v>
      </c>
      <c r="R81" s="12">
        <f t="shared" si="21"/>
        <v>0</v>
      </c>
      <c r="S81" s="12">
        <f t="shared" si="21"/>
        <v>0</v>
      </c>
      <c r="T81" s="12">
        <f t="shared" si="21"/>
        <v>0</v>
      </c>
      <c r="U81" s="12">
        <f>SUM(U61,U63:U79)-U62</f>
        <v>0</v>
      </c>
      <c r="V81" s="12">
        <f>SUM(V61,V63:V79)-V62</f>
        <v>0</v>
      </c>
      <c r="W81" s="12">
        <f t="shared" ref="W81:AO81" si="22">SUM(W61,W63:W79)-W62</f>
        <v>0</v>
      </c>
      <c r="X81" s="12">
        <f t="shared" si="22"/>
        <v>0</v>
      </c>
      <c r="Y81" s="12">
        <f t="shared" si="22"/>
        <v>0</v>
      </c>
      <c r="Z81" s="12">
        <f t="shared" si="22"/>
        <v>0</v>
      </c>
      <c r="AA81" s="12">
        <f t="shared" si="22"/>
        <v>0</v>
      </c>
      <c r="AB81" s="12">
        <f t="shared" si="22"/>
        <v>0</v>
      </c>
      <c r="AC81" s="12">
        <f t="shared" si="22"/>
        <v>0</v>
      </c>
      <c r="AD81" s="12">
        <f t="shared" si="22"/>
        <v>0</v>
      </c>
      <c r="AE81" s="12">
        <f t="shared" si="22"/>
        <v>0</v>
      </c>
      <c r="AF81" s="12">
        <f t="shared" si="22"/>
        <v>0</v>
      </c>
      <c r="AG81" s="12">
        <f t="shared" si="22"/>
        <v>0</v>
      </c>
      <c r="AH81" s="12">
        <f t="shared" si="22"/>
        <v>0</v>
      </c>
      <c r="AI81" s="12">
        <f t="shared" si="22"/>
        <v>0</v>
      </c>
      <c r="AJ81" s="12">
        <f t="shared" si="22"/>
        <v>0</v>
      </c>
      <c r="AK81" s="12">
        <f t="shared" si="22"/>
        <v>0</v>
      </c>
      <c r="AL81" s="12">
        <f t="shared" si="22"/>
        <v>0</v>
      </c>
      <c r="AM81" s="12">
        <f t="shared" si="22"/>
        <v>0</v>
      </c>
      <c r="AN81" s="12">
        <f t="shared" si="22"/>
        <v>0</v>
      </c>
      <c r="AO81" s="12">
        <f t="shared" si="22"/>
        <v>0</v>
      </c>
    </row>
    <row r="82" spans="1:42" x14ac:dyDescent="0.4">
      <c r="U82" s="33">
        <f>U77+U113-U41</f>
        <v>0</v>
      </c>
    </row>
    <row r="83" spans="1:42" x14ac:dyDescent="0.4">
      <c r="U83" s="33">
        <f>U62+U88-U15</f>
        <v>0</v>
      </c>
    </row>
    <row r="84" spans="1:42" x14ac:dyDescent="0.4">
      <c r="A84" s="12" t="s">
        <v>74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>
        <f>U65+U91-U18</f>
        <v>0</v>
      </c>
      <c r="V84" s="12"/>
      <c r="W84" s="12"/>
    </row>
    <row r="85" spans="1:42" x14ac:dyDescent="0.4">
      <c r="A85" s="37" t="s">
        <v>64</v>
      </c>
      <c r="B85" s="37" t="s">
        <v>65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12"/>
    </row>
    <row r="86" spans="1:42" x14ac:dyDescent="0.4">
      <c r="A86" s="10" t="s">
        <v>52</v>
      </c>
      <c r="B86" s="9">
        <v>39447</v>
      </c>
      <c r="C86" s="9">
        <v>39629</v>
      </c>
      <c r="D86" s="9">
        <v>39813</v>
      </c>
      <c r="E86" s="9">
        <v>39994</v>
      </c>
      <c r="F86" s="9">
        <v>40178</v>
      </c>
      <c r="G86" s="9">
        <v>40359</v>
      </c>
      <c r="H86" s="9">
        <v>40543</v>
      </c>
      <c r="I86" s="9">
        <v>40724</v>
      </c>
      <c r="J86" s="9">
        <v>40908</v>
      </c>
      <c r="K86" s="9">
        <v>41090</v>
      </c>
      <c r="L86" s="9">
        <v>41274</v>
      </c>
      <c r="M86" s="9">
        <v>41455</v>
      </c>
      <c r="N86" s="9">
        <v>41639</v>
      </c>
      <c r="O86" s="9">
        <v>41820</v>
      </c>
      <c r="P86" s="9">
        <v>42004</v>
      </c>
      <c r="Q86" s="9">
        <v>42185</v>
      </c>
      <c r="R86" s="9">
        <v>42369</v>
      </c>
      <c r="S86" s="9">
        <v>42551</v>
      </c>
      <c r="T86" s="9">
        <v>42735</v>
      </c>
      <c r="U86" s="9">
        <v>42916</v>
      </c>
      <c r="V86" s="9">
        <v>39447</v>
      </c>
      <c r="W86" s="9">
        <v>39629</v>
      </c>
      <c r="X86" s="9">
        <v>39813</v>
      </c>
      <c r="Y86" s="9">
        <v>39994</v>
      </c>
      <c r="Z86" s="9">
        <v>40178</v>
      </c>
      <c r="AA86" s="9">
        <v>40359</v>
      </c>
      <c r="AB86" s="9">
        <v>40543</v>
      </c>
      <c r="AC86" s="9">
        <v>40724</v>
      </c>
      <c r="AD86" s="9">
        <v>40908</v>
      </c>
      <c r="AE86" s="9">
        <v>41090</v>
      </c>
      <c r="AF86" s="9">
        <v>41274</v>
      </c>
      <c r="AG86" s="9">
        <v>41455</v>
      </c>
      <c r="AH86" s="9">
        <v>41639</v>
      </c>
      <c r="AI86" s="9">
        <v>41820</v>
      </c>
      <c r="AJ86" s="9">
        <v>42004</v>
      </c>
      <c r="AK86" s="9">
        <v>42185</v>
      </c>
      <c r="AL86" s="9">
        <v>42369</v>
      </c>
      <c r="AM86" s="9">
        <v>42551</v>
      </c>
      <c r="AN86" s="9">
        <v>42735</v>
      </c>
      <c r="AO86" s="9">
        <v>42916</v>
      </c>
      <c r="AP86" s="12">
        <f>SUM(AO87,AO89:AO92,AO94:AO105,AO107:AO115)-AO88</f>
        <v>0</v>
      </c>
    </row>
    <row r="87" spans="1:42" x14ac:dyDescent="0.4">
      <c r="A87" s="1" t="s">
        <v>0</v>
      </c>
      <c r="B87" s="11">
        <v>19958</v>
      </c>
      <c r="C87" s="11">
        <v>22365.07</v>
      </c>
      <c r="D87" s="11">
        <v>42067.542000000001</v>
      </c>
      <c r="E87" s="11">
        <v>55918.913</v>
      </c>
      <c r="F87" s="11">
        <v>59244.82</v>
      </c>
      <c r="G87" s="11">
        <v>71434.383999999991</v>
      </c>
      <c r="H87" s="11">
        <v>82312.751000000004</v>
      </c>
      <c r="I87" s="11">
        <v>94140.868000000002</v>
      </c>
      <c r="J87" s="11">
        <v>130531.44200000001</v>
      </c>
      <c r="K87" s="11">
        <v>169627.247</v>
      </c>
      <c r="L87" s="11">
        <v>272045</v>
      </c>
      <c r="M87" s="11">
        <v>197989</v>
      </c>
      <c r="N87" s="11">
        <v>301690</v>
      </c>
      <c r="O87" s="11">
        <v>331593</v>
      </c>
      <c r="P87" s="11">
        <v>350825</v>
      </c>
      <c r="Q87" s="11">
        <v>378220</v>
      </c>
      <c r="R87" s="11">
        <v>397956</v>
      </c>
      <c r="S87" s="11">
        <v>399625</v>
      </c>
      <c r="T87" s="11">
        <v>406843</v>
      </c>
      <c r="U87" s="11">
        <v>419171</v>
      </c>
      <c r="V87" s="43">
        <f>B87/(B$88-B$91)</f>
        <v>1.6846501679332354E-2</v>
      </c>
      <c r="W87" s="43">
        <f t="shared" ref="W87:AO100" si="23">C87/(C$88-C$91)</f>
        <v>1.7014728468880625E-2</v>
      </c>
      <c r="X87" s="43">
        <f t="shared" si="23"/>
        <v>1.7588511651139858E-2</v>
      </c>
      <c r="Y87" s="43">
        <f t="shared" si="23"/>
        <v>1.7519574512044347E-2</v>
      </c>
      <c r="Z87" s="43">
        <f t="shared" si="23"/>
        <v>1.8008704358990997E-2</v>
      </c>
      <c r="AA87" s="43">
        <f t="shared" si="23"/>
        <v>1.9475606903490542E-2</v>
      </c>
      <c r="AB87" s="43">
        <f t="shared" si="23"/>
        <v>2.1143355569806323E-2</v>
      </c>
      <c r="AC87" s="43">
        <f t="shared" si="23"/>
        <v>2.2362226256984568E-2</v>
      </c>
      <c r="AD87" s="43">
        <f t="shared" si="23"/>
        <v>2.4903014751340536E-2</v>
      </c>
      <c r="AE87" s="43">
        <f t="shared" si="23"/>
        <v>2.9902680387859495E-2</v>
      </c>
      <c r="AF87" s="43">
        <f t="shared" si="23"/>
        <v>3.8759640221862235E-2</v>
      </c>
      <c r="AG87" s="43">
        <f t="shared" si="23"/>
        <v>3.0124147290920337E-2</v>
      </c>
      <c r="AH87" s="43">
        <f t="shared" si="23"/>
        <v>4.0360524947698144E-2</v>
      </c>
      <c r="AI87" s="43">
        <f t="shared" si="23"/>
        <v>4.0776892442527163E-2</v>
      </c>
      <c r="AJ87" s="43">
        <f t="shared" si="23"/>
        <v>4.1188729087173463E-2</v>
      </c>
      <c r="AK87" s="43">
        <f t="shared" si="23"/>
        <v>4.1729302362016205E-2</v>
      </c>
      <c r="AL87" s="43">
        <f t="shared" si="23"/>
        <v>4.2451981820008873E-2</v>
      </c>
      <c r="AM87" s="43">
        <f t="shared" si="23"/>
        <v>3.9654747436097933E-2</v>
      </c>
      <c r="AN87" s="43">
        <f t="shared" si="23"/>
        <v>3.9434571119730401E-2</v>
      </c>
      <c r="AO87" s="43">
        <f t="shared" si="23"/>
        <v>3.8632969234803229E-2</v>
      </c>
    </row>
    <row r="88" spans="1:42" x14ac:dyDescent="0.4">
      <c r="A88" s="1" t="s">
        <v>43</v>
      </c>
      <c r="B88" s="11">
        <v>1359723</v>
      </c>
      <c r="C88" s="11">
        <v>1504487.5359999998</v>
      </c>
      <c r="D88" s="11">
        <v>2847862.4649999999</v>
      </c>
      <c r="E88" s="11">
        <v>3730395.5060000001</v>
      </c>
      <c r="F88" s="11">
        <v>3998426.6239999998</v>
      </c>
      <c r="G88" s="11">
        <v>4503631.1239999998</v>
      </c>
      <c r="H88" s="11">
        <v>4831942.4359999998</v>
      </c>
      <c r="I88" s="11">
        <v>5237139.4709999999</v>
      </c>
      <c r="J88" s="11">
        <v>6334745.8609999996</v>
      </c>
      <c r="K88" s="11">
        <v>6828645.4000000004</v>
      </c>
      <c r="L88" s="11">
        <v>9141385</v>
      </c>
      <c r="M88" s="11">
        <v>8366724</v>
      </c>
      <c r="N88" s="11">
        <v>10345360</v>
      </c>
      <c r="O88" s="11">
        <v>11190707</v>
      </c>
      <c r="P88" s="11">
        <v>11837620</v>
      </c>
      <c r="Q88" s="11">
        <v>12713884</v>
      </c>
      <c r="R88" s="11">
        <v>13394363</v>
      </c>
      <c r="S88" s="11">
        <v>14623436</v>
      </c>
      <c r="T88" s="11">
        <v>15683240</v>
      </c>
      <c r="U88" s="11">
        <v>16972930</v>
      </c>
      <c r="V88" s="43">
        <f t="shared" ref="V88:V115" si="24">B88/(B$88-B$91)</f>
        <v>1.1477390421348244</v>
      </c>
      <c r="W88" s="43">
        <f t="shared" si="23"/>
        <v>1.1445726264149971</v>
      </c>
      <c r="X88" s="43">
        <f t="shared" si="23"/>
        <v>1.1906961939087475</v>
      </c>
      <c r="Y88" s="43">
        <f t="shared" si="23"/>
        <v>1.1687448578759458</v>
      </c>
      <c r="Z88" s="43">
        <f t="shared" si="23"/>
        <v>1.2154055489194575</v>
      </c>
      <c r="AA88" s="43">
        <f t="shared" si="23"/>
        <v>1.2278533739347326</v>
      </c>
      <c r="AB88" s="43">
        <f t="shared" si="23"/>
        <v>1.2411622230580548</v>
      </c>
      <c r="AC88" s="43">
        <f t="shared" si="23"/>
        <v>1.24403035873736</v>
      </c>
      <c r="AD88" s="43">
        <f t="shared" si="23"/>
        <v>1.20855379520343</v>
      </c>
      <c r="AE88" s="43">
        <f t="shared" si="23"/>
        <v>1.2037853852466696</v>
      </c>
      <c r="AF88" s="43">
        <f t="shared" si="23"/>
        <v>1.3024197972009341</v>
      </c>
      <c r="AG88" s="43">
        <f t="shared" si="23"/>
        <v>1.2730021673854515</v>
      </c>
      <c r="AH88" s="43">
        <f t="shared" si="23"/>
        <v>1.3840172374719695</v>
      </c>
      <c r="AI88" s="43">
        <f t="shared" si="23"/>
        <v>1.3761516548746078</v>
      </c>
      <c r="AJ88" s="43">
        <f t="shared" si="23"/>
        <v>1.3897998238919871</v>
      </c>
      <c r="AK88" s="43">
        <f t="shared" si="23"/>
        <v>1.4027325620845013</v>
      </c>
      <c r="AL88" s="43">
        <f t="shared" si="23"/>
        <v>1.4288445319748904</v>
      </c>
      <c r="AM88" s="43">
        <f t="shared" si="23"/>
        <v>1.4510820424846849</v>
      </c>
      <c r="AN88" s="43">
        <f t="shared" si="23"/>
        <v>1.5201486646391866</v>
      </c>
      <c r="AO88" s="43">
        <f t="shared" si="23"/>
        <v>1.5643130906347738</v>
      </c>
    </row>
    <row r="89" spans="1:42" x14ac:dyDescent="0.4">
      <c r="A89" s="1" t="s">
        <v>1</v>
      </c>
      <c r="B89" s="11">
        <v>74181</v>
      </c>
      <c r="C89" s="11">
        <v>80266</v>
      </c>
      <c r="D89" s="11">
        <v>191238.465</v>
      </c>
      <c r="E89" s="11">
        <v>215183.33499999999</v>
      </c>
      <c r="F89" s="11">
        <v>225922.495</v>
      </c>
      <c r="G89" s="11">
        <v>218376.40400000001</v>
      </c>
      <c r="H89" s="11">
        <v>219120.323</v>
      </c>
      <c r="I89" s="11">
        <v>224989.87900000002</v>
      </c>
      <c r="J89" s="11">
        <v>260632.29800000001</v>
      </c>
      <c r="K89" s="11">
        <v>258252.26</v>
      </c>
      <c r="L89" s="11">
        <v>266775</v>
      </c>
      <c r="M89" s="11">
        <v>246682</v>
      </c>
      <c r="N89" s="11">
        <v>241137</v>
      </c>
      <c r="O89" s="11">
        <v>287978</v>
      </c>
      <c r="P89" s="11">
        <v>293263</v>
      </c>
      <c r="Q89" s="11">
        <v>310186</v>
      </c>
      <c r="R89" s="11">
        <v>324571</v>
      </c>
      <c r="S89" s="11">
        <v>339405</v>
      </c>
      <c r="T89" s="11">
        <v>368929</v>
      </c>
      <c r="U89" s="11">
        <v>415986</v>
      </c>
      <c r="V89" s="43">
        <f t="shared" si="24"/>
        <v>6.2616010676147568E-2</v>
      </c>
      <c r="W89" s="43">
        <f t="shared" si="23"/>
        <v>6.1064159212699635E-2</v>
      </c>
      <c r="X89" s="43">
        <f t="shared" si="23"/>
        <v>7.9957131077413604E-2</v>
      </c>
      <c r="Y89" s="43">
        <f t="shared" si="23"/>
        <v>6.7417627937129257E-2</v>
      </c>
      <c r="Z89" s="43">
        <f t="shared" si="23"/>
        <v>6.8673875969251355E-2</v>
      </c>
      <c r="AA89" s="43">
        <f t="shared" si="23"/>
        <v>5.9537337107881276E-2</v>
      </c>
      <c r="AB89" s="43">
        <f t="shared" si="23"/>
        <v>5.6284583439081153E-2</v>
      </c>
      <c r="AC89" s="43">
        <f t="shared" si="23"/>
        <v>5.3444106546049489E-2</v>
      </c>
      <c r="AD89" s="43">
        <f t="shared" si="23"/>
        <v>4.9723881559278128E-2</v>
      </c>
      <c r="AE89" s="43">
        <f t="shared" si="23"/>
        <v>4.5525910057494429E-2</v>
      </c>
      <c r="AF89" s="43">
        <f t="shared" si="23"/>
        <v>3.8008796413046733E-2</v>
      </c>
      <c r="AG89" s="43">
        <f t="shared" si="23"/>
        <v>3.7532816984876989E-2</v>
      </c>
      <c r="AH89" s="43">
        <f t="shared" si="23"/>
        <v>3.2259656946909368E-2</v>
      </c>
      <c r="AI89" s="43">
        <f t="shared" si="23"/>
        <v>3.5413437351856307E-2</v>
      </c>
      <c r="AJ89" s="43">
        <f t="shared" si="23"/>
        <v>3.4430642794247138E-2</v>
      </c>
      <c r="AK89" s="43">
        <f t="shared" si="23"/>
        <v>3.4223059019788372E-2</v>
      </c>
      <c r="AL89" s="43">
        <f t="shared" si="23"/>
        <v>3.4623632238996518E-2</v>
      </c>
      <c r="AM89" s="43">
        <f t="shared" si="23"/>
        <v>3.3679123061742429E-2</v>
      </c>
      <c r="AN89" s="43">
        <f t="shared" si="23"/>
        <v>3.5759634278163852E-2</v>
      </c>
      <c r="AO89" s="43">
        <f t="shared" si="23"/>
        <v>3.8339423147376261E-2</v>
      </c>
    </row>
    <row r="90" spans="1:42" x14ac:dyDescent="0.4">
      <c r="A90" s="1" t="s">
        <v>2</v>
      </c>
      <c r="B90" s="11">
        <v>114593</v>
      </c>
      <c r="C90" s="11">
        <v>129791.837</v>
      </c>
      <c r="D90" s="11">
        <v>228258.323</v>
      </c>
      <c r="E90" s="11">
        <v>258252.04800000001</v>
      </c>
      <c r="F90" s="11">
        <v>306864.88300000003</v>
      </c>
      <c r="G90" s="11">
        <v>377284.33799999999</v>
      </c>
      <c r="H90" s="11">
        <v>409272.717</v>
      </c>
      <c r="I90" s="11">
        <v>454677.86800000002</v>
      </c>
      <c r="J90" s="11">
        <v>562209.69500000007</v>
      </c>
      <c r="K90" s="11">
        <v>575236.17299999995</v>
      </c>
      <c r="L90" s="11">
        <v>747545</v>
      </c>
      <c r="M90" s="11">
        <v>631916</v>
      </c>
      <c r="N90" s="11">
        <v>881904</v>
      </c>
      <c r="O90" s="11">
        <v>1030147</v>
      </c>
      <c r="P90" s="11">
        <v>1212401</v>
      </c>
      <c r="Q90" s="11">
        <v>1346477</v>
      </c>
      <c r="R90" s="11">
        <v>1426063</v>
      </c>
      <c r="S90" s="11">
        <v>1465159</v>
      </c>
      <c r="T90" s="11">
        <v>1430024</v>
      </c>
      <c r="U90" s="11">
        <v>1540856</v>
      </c>
      <c r="V90" s="43">
        <f t="shared" si="24"/>
        <v>9.6727686488612699E-2</v>
      </c>
      <c r="W90" s="43">
        <f t="shared" si="23"/>
        <v>9.8742050171638784E-2</v>
      </c>
      <c r="X90" s="43">
        <f t="shared" si="23"/>
        <v>9.5435197367964714E-2</v>
      </c>
      <c r="Y90" s="43">
        <f t="shared" si="23"/>
        <v>8.0911193638976017E-2</v>
      </c>
      <c r="Z90" s="43">
        <f t="shared" si="23"/>
        <v>9.3278010737535597E-2</v>
      </c>
      <c r="AA90" s="43">
        <f t="shared" si="23"/>
        <v>0.10286140995814648</v>
      </c>
      <c r="AB90" s="43">
        <f t="shared" si="23"/>
        <v>0.10512828784633521</v>
      </c>
      <c r="AC90" s="43">
        <f t="shared" si="23"/>
        <v>0.10800420236468782</v>
      </c>
      <c r="AD90" s="43">
        <f t="shared" si="23"/>
        <v>0.10725934007479719</v>
      </c>
      <c r="AE90" s="43">
        <f t="shared" si="23"/>
        <v>0.10140530918806016</v>
      </c>
      <c r="AF90" s="43">
        <f t="shared" si="23"/>
        <v>0.10650655314250218</v>
      </c>
      <c r="AG90" s="43">
        <f t="shared" si="23"/>
        <v>9.6146405403781096E-2</v>
      </c>
      <c r="AH90" s="43">
        <f t="shared" si="23"/>
        <v>0.11798239382636078</v>
      </c>
      <c r="AI90" s="43">
        <f t="shared" si="23"/>
        <v>0.12667997641383272</v>
      </c>
      <c r="AJ90" s="43">
        <f t="shared" si="23"/>
        <v>0.14234235397710596</v>
      </c>
      <c r="AK90" s="43">
        <f t="shared" si="23"/>
        <v>0.14855783897335015</v>
      </c>
      <c r="AL90" s="43">
        <f t="shared" si="23"/>
        <v>0.15212536197516136</v>
      </c>
      <c r="AM90" s="43">
        <f t="shared" si="23"/>
        <v>0.14538757609940772</v>
      </c>
      <c r="AN90" s="43">
        <f t="shared" si="23"/>
        <v>0.13860969251264332</v>
      </c>
      <c r="AO90" s="43">
        <f t="shared" si="23"/>
        <v>0.14201326533386605</v>
      </c>
    </row>
    <row r="91" spans="1:42" x14ac:dyDescent="0.4">
      <c r="A91" s="1" t="s">
        <v>44</v>
      </c>
      <c r="B91" s="11">
        <v>175026</v>
      </c>
      <c r="C91" s="11">
        <v>190034</v>
      </c>
      <c r="D91" s="11">
        <v>456099.99900000001</v>
      </c>
      <c r="E91" s="11">
        <v>538599.21200000006</v>
      </c>
      <c r="F91" s="11">
        <v>708638.59600000002</v>
      </c>
      <c r="G91" s="11">
        <v>835741.11400000006</v>
      </c>
      <c r="H91" s="11">
        <v>938863.55700000003</v>
      </c>
      <c r="I91" s="11">
        <v>1027323.019</v>
      </c>
      <c r="J91" s="11">
        <v>1093153.8969999999</v>
      </c>
      <c r="K91" s="11">
        <v>1156001.851</v>
      </c>
      <c r="L91" s="11">
        <v>2122615</v>
      </c>
      <c r="M91" s="11">
        <v>1794289</v>
      </c>
      <c r="N91" s="11">
        <v>2870482</v>
      </c>
      <c r="O91" s="11">
        <v>3058822</v>
      </c>
      <c r="P91" s="11">
        <v>3320120</v>
      </c>
      <c r="Q91" s="11">
        <v>3650229</v>
      </c>
      <c r="R91" s="11">
        <v>4020101</v>
      </c>
      <c r="S91" s="11">
        <v>4545828</v>
      </c>
      <c r="T91" s="11">
        <v>5366328</v>
      </c>
      <c r="U91" s="11">
        <v>6122845</v>
      </c>
      <c r="V91" s="43">
        <f t="shared" si="24"/>
        <v>0.14773904213482436</v>
      </c>
      <c r="W91" s="43">
        <f t="shared" si="23"/>
        <v>0.14457262641499716</v>
      </c>
      <c r="X91" s="43">
        <f t="shared" si="23"/>
        <v>0.19069619390874745</v>
      </c>
      <c r="Y91" s="43">
        <f t="shared" si="23"/>
        <v>0.16874485787594568</v>
      </c>
      <c r="Z91" s="43">
        <f t="shared" si="23"/>
        <v>0.21540554891945762</v>
      </c>
      <c r="AA91" s="43">
        <f t="shared" si="23"/>
        <v>0.22785337393473259</v>
      </c>
      <c r="AB91" s="43">
        <f t="shared" si="23"/>
        <v>0.24116222305805485</v>
      </c>
      <c r="AC91" s="43">
        <f t="shared" si="23"/>
        <v>0.24403035873736001</v>
      </c>
      <c r="AD91" s="43">
        <f t="shared" si="23"/>
        <v>0.2085537952034299</v>
      </c>
      <c r="AE91" s="43">
        <f t="shared" si="23"/>
        <v>0.20378538524666956</v>
      </c>
      <c r="AF91" s="43">
        <f t="shared" si="23"/>
        <v>0.30241979720093409</v>
      </c>
      <c r="AG91" s="43">
        <f t="shared" si="23"/>
        <v>0.27300216738545152</v>
      </c>
      <c r="AH91" s="43">
        <f t="shared" si="23"/>
        <v>0.38401723747196942</v>
      </c>
      <c r="AI91" s="43">
        <f t="shared" si="23"/>
        <v>0.37615165487460778</v>
      </c>
      <c r="AJ91" s="43">
        <f t="shared" si="23"/>
        <v>0.38979982389198709</v>
      </c>
      <c r="AK91" s="43">
        <f t="shared" si="23"/>
        <v>0.40273256208450126</v>
      </c>
      <c r="AL91" s="43">
        <f t="shared" si="23"/>
        <v>0.42884453197489042</v>
      </c>
      <c r="AM91" s="43">
        <f t="shared" si="23"/>
        <v>0.45108204248468486</v>
      </c>
      <c r="AN91" s="43">
        <f t="shared" si="23"/>
        <v>0.52014866463918663</v>
      </c>
      <c r="AO91" s="43">
        <f t="shared" si="23"/>
        <v>0.56431309063477386</v>
      </c>
    </row>
    <row r="92" spans="1:42" x14ac:dyDescent="0.4">
      <c r="A92" s="1" t="s">
        <v>3</v>
      </c>
      <c r="B92" s="11">
        <v>8131</v>
      </c>
      <c r="C92" s="11">
        <v>10291</v>
      </c>
      <c r="D92" s="11">
        <v>29904.92</v>
      </c>
      <c r="E92" s="11">
        <v>64706.983999999997</v>
      </c>
      <c r="F92" s="11">
        <v>72462.562000000005</v>
      </c>
      <c r="G92" s="11">
        <v>81434.47</v>
      </c>
      <c r="H92" s="11">
        <v>80580.035999999993</v>
      </c>
      <c r="I92" s="11">
        <v>64710.588000000003</v>
      </c>
      <c r="J92" s="11">
        <v>45468.487999999998</v>
      </c>
      <c r="K92" s="11">
        <v>38565.535000000003</v>
      </c>
      <c r="L92" s="11">
        <v>68933</v>
      </c>
      <c r="M92" s="11">
        <v>38387</v>
      </c>
      <c r="N92" s="11">
        <v>74303</v>
      </c>
      <c r="O92" s="11">
        <v>73333</v>
      </c>
      <c r="P92" s="11">
        <v>79006</v>
      </c>
      <c r="Q92" s="11">
        <v>69763</v>
      </c>
      <c r="R92" s="11">
        <v>80781</v>
      </c>
      <c r="S92" s="11">
        <v>73465</v>
      </c>
      <c r="T92" s="11">
        <v>64076</v>
      </c>
      <c r="U92" s="11">
        <v>55515</v>
      </c>
      <c r="V92" s="43">
        <f t="shared" si="24"/>
        <v>6.863358310183954E-3</v>
      </c>
      <c r="W92" s="43">
        <f t="shared" si="23"/>
        <v>7.8291089933208574E-3</v>
      </c>
      <c r="X92" s="43">
        <f t="shared" si="23"/>
        <v>1.2503298477634024E-2</v>
      </c>
      <c r="Y92" s="43">
        <f t="shared" si="23"/>
        <v>2.0272905298385564E-2</v>
      </c>
      <c r="Z92" s="43">
        <f t="shared" si="23"/>
        <v>2.2026513983046208E-2</v>
      </c>
      <c r="AA92" s="43">
        <f t="shared" si="23"/>
        <v>2.2201993456177821E-2</v>
      </c>
      <c r="AB92" s="43">
        <f t="shared" si="23"/>
        <v>2.069827982028925E-2</v>
      </c>
      <c r="AC92" s="43">
        <f t="shared" si="23"/>
        <v>1.5371356147667031E-2</v>
      </c>
      <c r="AD92" s="43">
        <f t="shared" si="23"/>
        <v>8.674556949927437E-3</v>
      </c>
      <c r="AE92" s="43">
        <f t="shared" si="23"/>
        <v>6.7985119577623574E-3</v>
      </c>
      <c r="AF92" s="43">
        <f t="shared" si="23"/>
        <v>9.8212364844552542E-3</v>
      </c>
      <c r="AG92" s="43">
        <f t="shared" si="23"/>
        <v>5.8406054985709254E-3</v>
      </c>
      <c r="AH92" s="43">
        <f t="shared" si="23"/>
        <v>9.9403629062574661E-3</v>
      </c>
      <c r="AI92" s="43">
        <f t="shared" si="23"/>
        <v>9.0179583208567261E-3</v>
      </c>
      <c r="AJ92" s="43">
        <f t="shared" si="23"/>
        <v>9.2757264455532729E-3</v>
      </c>
      <c r="AK92" s="43">
        <f t="shared" si="23"/>
        <v>7.6970052368498139E-3</v>
      </c>
      <c r="AL92" s="43">
        <f t="shared" si="23"/>
        <v>8.6173183553009298E-3</v>
      </c>
      <c r="AM92" s="43">
        <f t="shared" si="23"/>
        <v>7.2899243550652096E-3</v>
      </c>
      <c r="AN92" s="43">
        <f t="shared" si="23"/>
        <v>6.2107731460731659E-3</v>
      </c>
      <c r="AO92" s="43">
        <f t="shared" si="23"/>
        <v>5.1165497781814609E-3</v>
      </c>
    </row>
    <row r="93" spans="1:42" x14ac:dyDescent="0.4">
      <c r="A93" s="1" t="s">
        <v>45</v>
      </c>
      <c r="B93" s="11">
        <v>445865</v>
      </c>
      <c r="C93" s="11">
        <v>497614</v>
      </c>
      <c r="D93" s="11">
        <v>518440</v>
      </c>
      <c r="E93" s="11">
        <v>621864</v>
      </c>
      <c r="F93" s="11">
        <v>701396</v>
      </c>
      <c r="G93" s="11">
        <v>813021</v>
      </c>
      <c r="H93" s="11">
        <v>870515</v>
      </c>
      <c r="I93" s="11">
        <v>953383</v>
      </c>
      <c r="J93" s="11">
        <v>994041</v>
      </c>
      <c r="K93" s="11">
        <v>1091963</v>
      </c>
      <c r="L93" s="11">
        <v>1152837</v>
      </c>
      <c r="M93" s="11">
        <v>1278770</v>
      </c>
      <c r="N93" s="11">
        <v>1325810</v>
      </c>
      <c r="O93" s="11">
        <v>1480693</v>
      </c>
      <c r="P93" s="11">
        <v>1467585</v>
      </c>
      <c r="Q93" s="11">
        <v>1465069</v>
      </c>
      <c r="R93" s="11">
        <v>1507770</v>
      </c>
      <c r="S93" s="11">
        <v>1490792</v>
      </c>
      <c r="T93" s="11">
        <v>1566570</v>
      </c>
      <c r="U93" s="11">
        <v>1684099</v>
      </c>
      <c r="V93" s="43">
        <f t="shared" si="24"/>
        <v>0.37635361615670504</v>
      </c>
      <c r="W93" s="43">
        <f t="shared" si="23"/>
        <v>0.37857100792948839</v>
      </c>
      <c r="X93" s="43">
        <f t="shared" si="23"/>
        <v>0.21676065552907628</v>
      </c>
      <c r="Y93" s="43">
        <f t="shared" si="23"/>
        <v>0.19483198259519002</v>
      </c>
      <c r="Z93" s="43">
        <f t="shared" si="23"/>
        <v>0.21320401011563289</v>
      </c>
      <c r="AA93" s="43">
        <f t="shared" si="23"/>
        <v>0.22165904587744167</v>
      </c>
      <c r="AB93" s="43">
        <f t="shared" si="23"/>
        <v>0.22360579558141547</v>
      </c>
      <c r="AC93" s="43">
        <f t="shared" si="23"/>
        <v>0.22646664311149881</v>
      </c>
      <c r="AD93" s="43">
        <f t="shared" si="23"/>
        <v>0.18964486492409466</v>
      </c>
      <c r="AE93" s="43">
        <f t="shared" si="23"/>
        <v>0.19249631861541805</v>
      </c>
      <c r="AF93" s="43">
        <f t="shared" si="23"/>
        <v>0.16425057381848956</v>
      </c>
      <c r="AG93" s="43">
        <f t="shared" si="23"/>
        <v>0.19456563663238968</v>
      </c>
      <c r="AH93" s="43">
        <f t="shared" si="23"/>
        <v>0.17736878113595966</v>
      </c>
      <c r="AI93" s="43">
        <f t="shared" si="23"/>
        <v>0.18208484256725224</v>
      </c>
      <c r="AJ93" s="43">
        <f t="shared" si="23"/>
        <v>0.17230231875550336</v>
      </c>
      <c r="AK93" s="43">
        <f t="shared" si="23"/>
        <v>0.16164218518908763</v>
      </c>
      <c r="AL93" s="43">
        <f t="shared" si="23"/>
        <v>0.16084146143984454</v>
      </c>
      <c r="AM93" s="43">
        <f t="shared" si="23"/>
        <v>0.14793113603942523</v>
      </c>
      <c r="AN93" s="43">
        <f t="shared" si="23"/>
        <v>0.15184485435176728</v>
      </c>
      <c r="AO93" s="43">
        <f t="shared" si="23"/>
        <v>0.15521528172359941</v>
      </c>
    </row>
    <row r="94" spans="1:42" x14ac:dyDescent="0.4">
      <c r="A94" s="1" t="s">
        <v>4</v>
      </c>
      <c r="B94" s="11">
        <v>72720</v>
      </c>
      <c r="C94" s="11">
        <v>76382.203999999998</v>
      </c>
      <c r="D94" s="11">
        <v>110188.91</v>
      </c>
      <c r="E94" s="11">
        <v>144773.989</v>
      </c>
      <c r="F94" s="11">
        <v>144428.122</v>
      </c>
      <c r="G94" s="11">
        <v>172804.375</v>
      </c>
      <c r="H94" s="11">
        <v>185017.52799999999</v>
      </c>
      <c r="I94" s="11">
        <v>210601.34100000001</v>
      </c>
      <c r="J94" s="11">
        <v>260340.43400000001</v>
      </c>
      <c r="K94" s="11">
        <v>293185.03899999999</v>
      </c>
      <c r="L94" s="11">
        <v>370434</v>
      </c>
      <c r="M94" s="11">
        <v>372382</v>
      </c>
      <c r="N94" s="11">
        <v>459308</v>
      </c>
      <c r="O94" s="11">
        <v>511530</v>
      </c>
      <c r="P94" s="11">
        <v>538178</v>
      </c>
      <c r="Q94" s="11">
        <v>567174</v>
      </c>
      <c r="R94" s="11">
        <v>556915</v>
      </c>
      <c r="S94" s="11">
        <v>579737</v>
      </c>
      <c r="T94" s="11">
        <v>575676</v>
      </c>
      <c r="U94" s="11">
        <v>590660</v>
      </c>
      <c r="V94" s="43">
        <f t="shared" si="24"/>
        <v>6.1382783952352374E-2</v>
      </c>
      <c r="W94" s="43">
        <f t="shared" si="23"/>
        <v>5.8109474323784702E-2</v>
      </c>
      <c r="X94" s="43">
        <f t="shared" si="23"/>
        <v>4.6070172756026519E-2</v>
      </c>
      <c r="Y94" s="43">
        <f t="shared" si="23"/>
        <v>4.5358154363468912E-2</v>
      </c>
      <c r="Z94" s="43">
        <f t="shared" si="23"/>
        <v>4.3901953794817566E-2</v>
      </c>
      <c r="AA94" s="43">
        <f t="shared" si="23"/>
        <v>4.7112747254926549E-2</v>
      </c>
      <c r="AB94" s="43">
        <f t="shared" si="23"/>
        <v>4.7524731388829379E-2</v>
      </c>
      <c r="AC94" s="43">
        <f t="shared" si="23"/>
        <v>5.0026252545986305E-2</v>
      </c>
      <c r="AD94" s="43">
        <f t="shared" si="23"/>
        <v>4.9668199239478232E-2</v>
      </c>
      <c r="AE94" s="43">
        <f t="shared" si="23"/>
        <v>5.1684022884124985E-2</v>
      </c>
      <c r="AF94" s="43">
        <f t="shared" si="23"/>
        <v>5.2777623429746234E-2</v>
      </c>
      <c r="AG94" s="43">
        <f t="shared" si="23"/>
        <v>5.6658148768302767E-2</v>
      </c>
      <c r="AH94" s="43">
        <f t="shared" si="23"/>
        <v>6.1446889166619174E-2</v>
      </c>
      <c r="AI94" s="43">
        <f t="shared" si="23"/>
        <v>6.2904234381081392E-2</v>
      </c>
      <c r="AJ94" s="43">
        <f t="shared" si="23"/>
        <v>6.3184972116231294E-2</v>
      </c>
      <c r="AK94" s="43">
        <f t="shared" si="23"/>
        <v>6.257674194350954E-2</v>
      </c>
      <c r="AL94" s="43">
        <f t="shared" si="23"/>
        <v>5.9408943338686286E-2</v>
      </c>
      <c r="AM94" s="43">
        <f t="shared" si="23"/>
        <v>5.7527242575817594E-2</v>
      </c>
      <c r="AN94" s="43">
        <f t="shared" si="23"/>
        <v>5.579925466069692E-2</v>
      </c>
      <c r="AO94" s="43">
        <f t="shared" si="23"/>
        <v>5.4438283202389658E-2</v>
      </c>
    </row>
    <row r="95" spans="1:42" x14ac:dyDescent="0.4">
      <c r="A95" s="1" t="s">
        <v>5</v>
      </c>
      <c r="B95" s="11">
        <v>116254</v>
      </c>
      <c r="C95" s="11">
        <v>129077.67</v>
      </c>
      <c r="D95" s="11">
        <v>249312.44899999999</v>
      </c>
      <c r="E95" s="11">
        <v>318416.27</v>
      </c>
      <c r="F95" s="11">
        <v>347826.37699999998</v>
      </c>
      <c r="G95" s="11">
        <v>383504.14899999998</v>
      </c>
      <c r="H95" s="11">
        <v>417191.00300000003</v>
      </c>
      <c r="I95" s="11">
        <v>426859.5</v>
      </c>
      <c r="J95" s="11">
        <v>509401.79399999999</v>
      </c>
      <c r="K95" s="11">
        <v>523974.82699999999</v>
      </c>
      <c r="L95" s="11">
        <v>594562</v>
      </c>
      <c r="M95" s="11">
        <v>528922</v>
      </c>
      <c r="N95" s="11">
        <v>562953</v>
      </c>
      <c r="O95" s="11">
        <v>592239</v>
      </c>
      <c r="P95" s="11">
        <v>594619</v>
      </c>
      <c r="Q95" s="11">
        <v>620533</v>
      </c>
      <c r="R95" s="11">
        <v>643887</v>
      </c>
      <c r="S95" s="11">
        <v>702128</v>
      </c>
      <c r="T95" s="11">
        <v>758378</v>
      </c>
      <c r="U95" s="11">
        <v>784589</v>
      </c>
      <c r="V95" s="43">
        <f t="shared" si="24"/>
        <v>9.8129732750230653E-2</v>
      </c>
      <c r="W95" s="43">
        <f t="shared" si="23"/>
        <v>9.8198731613439103E-2</v>
      </c>
      <c r="X95" s="43">
        <f t="shared" si="23"/>
        <v>0.10423796365403787</v>
      </c>
      <c r="Y95" s="43">
        <f t="shared" si="23"/>
        <v>9.9760837055474075E-2</v>
      </c>
      <c r="Z95" s="43">
        <f t="shared" si="23"/>
        <v>0.10572911507962968</v>
      </c>
      <c r="AA95" s="43">
        <f t="shared" si="23"/>
        <v>0.10455715628179374</v>
      </c>
      <c r="AB95" s="43">
        <f t="shared" si="23"/>
        <v>0.10716222711294313</v>
      </c>
      <c r="AC95" s="43">
        <f t="shared" si="23"/>
        <v>0.10139622590842591</v>
      </c>
      <c r="AD95" s="43">
        <f t="shared" si="23"/>
        <v>9.71845571915258E-2</v>
      </c>
      <c r="AE95" s="43">
        <f t="shared" si="23"/>
        <v>9.2368720592777009E-2</v>
      </c>
      <c r="AF95" s="43">
        <f t="shared" si="23"/>
        <v>8.4710283995628868E-2</v>
      </c>
      <c r="AG95" s="43">
        <f t="shared" si="23"/>
        <v>8.0475805390239685E-2</v>
      </c>
      <c r="AH95" s="43">
        <f t="shared" si="23"/>
        <v>7.5312667310422993E-2</v>
      </c>
      <c r="AI95" s="43">
        <f t="shared" si="23"/>
        <v>7.2829239469077586E-2</v>
      </c>
      <c r="AJ95" s="43">
        <f t="shared" si="23"/>
        <v>6.9811447020839454E-2</v>
      </c>
      <c r="AK95" s="43">
        <f t="shared" si="23"/>
        <v>6.8463881292922121E-2</v>
      </c>
      <c r="AL95" s="43">
        <f t="shared" si="23"/>
        <v>6.8686687016001904E-2</v>
      </c>
      <c r="AM95" s="43">
        <f t="shared" si="23"/>
        <v>6.9672088852830952E-2</v>
      </c>
      <c r="AN95" s="43">
        <f t="shared" si="23"/>
        <v>7.3508235797688296E-2</v>
      </c>
      <c r="AO95" s="43">
        <f t="shared" si="23"/>
        <v>7.2311783732569843E-2</v>
      </c>
    </row>
    <row r="96" spans="1:42" x14ac:dyDescent="0.4">
      <c r="A96" s="1" t="s">
        <v>6</v>
      </c>
      <c r="B96" s="11"/>
      <c r="C96" s="11"/>
      <c r="D96" s="11">
        <v>13056.017</v>
      </c>
      <c r="E96" s="11">
        <v>19174.538</v>
      </c>
      <c r="F96" s="11">
        <v>18162.146000000001</v>
      </c>
      <c r="G96" s="11">
        <v>20096.694</v>
      </c>
      <c r="H96" s="11">
        <v>20071.14</v>
      </c>
      <c r="I96" s="11">
        <v>21110.665000000001</v>
      </c>
      <c r="J96" s="11">
        <v>19522.173999999999</v>
      </c>
      <c r="K96" s="11">
        <v>19235.196</v>
      </c>
      <c r="L96" s="11">
        <v>16797</v>
      </c>
      <c r="M96" s="11">
        <v>17583</v>
      </c>
      <c r="N96" s="11">
        <v>10855</v>
      </c>
      <c r="O96" s="11">
        <v>12572</v>
      </c>
      <c r="P96" s="11">
        <v>13183</v>
      </c>
      <c r="Q96" s="11">
        <v>14711</v>
      </c>
      <c r="R96" s="11">
        <v>13992</v>
      </c>
      <c r="S96" s="11">
        <v>12751</v>
      </c>
      <c r="T96" s="11">
        <v>12168</v>
      </c>
      <c r="U96" s="11">
        <v>11782</v>
      </c>
      <c r="V96" s="43">
        <f t="shared" si="24"/>
        <v>0</v>
      </c>
      <c r="W96" s="43">
        <f t="shared" si="23"/>
        <v>0</v>
      </c>
      <c r="X96" s="43">
        <f t="shared" si="23"/>
        <v>5.4587431593217418E-3</v>
      </c>
      <c r="Y96" s="43">
        <f t="shared" si="23"/>
        <v>6.0074441580262082E-3</v>
      </c>
      <c r="Z96" s="43">
        <f t="shared" si="23"/>
        <v>5.5207648168874666E-3</v>
      </c>
      <c r="AA96" s="43">
        <f t="shared" si="23"/>
        <v>5.4790885073459439E-3</v>
      </c>
      <c r="AB96" s="43">
        <f t="shared" si="23"/>
        <v>5.155595512915884E-3</v>
      </c>
      <c r="AC96" s="43">
        <f t="shared" si="23"/>
        <v>5.0146283669851559E-3</v>
      </c>
      <c r="AD96" s="43">
        <f t="shared" si="23"/>
        <v>3.7244741929705841E-3</v>
      </c>
      <c r="AE96" s="43">
        <f t="shared" si="23"/>
        <v>3.3908698535078706E-3</v>
      </c>
      <c r="AF96" s="43">
        <f t="shared" si="23"/>
        <v>2.3931543561051295E-3</v>
      </c>
      <c r="AG96" s="43">
        <f t="shared" si="23"/>
        <v>2.6752641905169088E-3</v>
      </c>
      <c r="AH96" s="43">
        <f t="shared" si="23"/>
        <v>1.4521976144627378E-3</v>
      </c>
      <c r="AI96" s="43">
        <f t="shared" si="23"/>
        <v>1.5460130092838254E-3</v>
      </c>
      <c r="AJ96" s="43">
        <f t="shared" si="23"/>
        <v>1.547754622835339E-3</v>
      </c>
      <c r="AK96" s="43">
        <f t="shared" si="23"/>
        <v>1.6230759003955911E-3</v>
      </c>
      <c r="AL96" s="43">
        <f t="shared" si="23"/>
        <v>1.4925974972749855E-3</v>
      </c>
      <c r="AM96" s="43">
        <f t="shared" si="23"/>
        <v>1.2652804117802559E-3</v>
      </c>
      <c r="AN96" s="43">
        <f t="shared" si="23"/>
        <v>1.1794226799647027E-3</v>
      </c>
      <c r="AO96" s="43">
        <f t="shared" si="23"/>
        <v>1.0858901105383046E-3</v>
      </c>
    </row>
    <row r="97" spans="1:41" x14ac:dyDescent="0.4">
      <c r="A97" s="1" t="s">
        <v>7</v>
      </c>
      <c r="B97" s="11">
        <v>34061</v>
      </c>
      <c r="C97" s="11">
        <v>39344</v>
      </c>
      <c r="D97" s="11">
        <v>43959.557000000001</v>
      </c>
      <c r="E97" s="11">
        <v>55342.697999999997</v>
      </c>
      <c r="F97" s="11">
        <v>80499.994000000006</v>
      </c>
      <c r="G97" s="11">
        <v>91546.251000000004</v>
      </c>
      <c r="H97" s="11">
        <v>90223</v>
      </c>
      <c r="I97" s="11">
        <v>107303</v>
      </c>
      <c r="J97" s="11">
        <v>112742</v>
      </c>
      <c r="K97" s="11">
        <v>116286</v>
      </c>
      <c r="L97" s="11">
        <v>20481</v>
      </c>
      <c r="M97" s="11">
        <v>1243</v>
      </c>
      <c r="N97" s="11">
        <v>31738</v>
      </c>
      <c r="O97" s="11">
        <v>38177</v>
      </c>
      <c r="P97" s="11">
        <v>37452</v>
      </c>
      <c r="Q97" s="11">
        <v>60130</v>
      </c>
      <c r="R97" s="11">
        <v>70008</v>
      </c>
      <c r="S97" s="11">
        <v>129842</v>
      </c>
      <c r="T97" s="11">
        <v>183575</v>
      </c>
      <c r="U97" s="11">
        <v>179073</v>
      </c>
      <c r="V97" s="43">
        <f t="shared" si="24"/>
        <v>2.875081138890366E-2</v>
      </c>
      <c r="W97" s="43">
        <f t="shared" si="23"/>
        <v>2.9931830165505373E-2</v>
      </c>
      <c r="X97" s="43">
        <f t="shared" si="23"/>
        <v>1.8379566376220572E-2</v>
      </c>
      <c r="Y97" s="43">
        <f t="shared" si="23"/>
        <v>1.7339044507330956E-2</v>
      </c>
      <c r="Z97" s="43">
        <f t="shared" si="23"/>
        <v>2.4469659842776961E-2</v>
      </c>
      <c r="AA97" s="43">
        <f t="shared" si="23"/>
        <v>2.4958832121577172E-2</v>
      </c>
      <c r="AB97" s="43">
        <f t="shared" si="23"/>
        <v>2.3175230403545081E-2</v>
      </c>
      <c r="AC97" s="43">
        <f t="shared" si="23"/>
        <v>2.5488759717545998E-2</v>
      </c>
      <c r="AD97" s="43">
        <f t="shared" si="23"/>
        <v>2.1509114172626964E-2</v>
      </c>
      <c r="AE97" s="43">
        <f t="shared" si="23"/>
        <v>2.0499437166380641E-2</v>
      </c>
      <c r="AF97" s="43">
        <f t="shared" si="23"/>
        <v>2.9180326467457972E-3</v>
      </c>
      <c r="AG97" s="43">
        <f t="shared" si="23"/>
        <v>1.8912320928240447E-4</v>
      </c>
      <c r="AH97" s="43">
        <f t="shared" si="23"/>
        <v>4.2459555861647505E-3</v>
      </c>
      <c r="AI97" s="43">
        <f t="shared" si="23"/>
        <v>4.6947294507976934E-3</v>
      </c>
      <c r="AJ97" s="43">
        <f t="shared" si="23"/>
        <v>4.3970648664514236E-3</v>
      </c>
      <c r="AK97" s="43">
        <f t="shared" si="23"/>
        <v>6.6341889668130576E-3</v>
      </c>
      <c r="AL97" s="43">
        <f t="shared" si="23"/>
        <v>7.468107889453058E-3</v>
      </c>
      <c r="AM97" s="43">
        <f t="shared" si="23"/>
        <v>1.2884208236716491E-2</v>
      </c>
      <c r="AN97" s="43">
        <f t="shared" si="23"/>
        <v>1.7793599480154527E-2</v>
      </c>
      <c r="AO97" s="43">
        <f t="shared" si="23"/>
        <v>1.6504294666815973E-2</v>
      </c>
    </row>
    <row r="98" spans="1:41" x14ac:dyDescent="0.4">
      <c r="A98" s="1" t="s">
        <v>8</v>
      </c>
      <c r="B98" s="11"/>
      <c r="C98" s="11"/>
      <c r="D98" s="11">
        <v>47781.458999999995</v>
      </c>
      <c r="E98" s="11">
        <v>77525.824000000008</v>
      </c>
      <c r="F98" s="11">
        <v>66501.342999999993</v>
      </c>
      <c r="G98" s="11">
        <v>93203.343999999997</v>
      </c>
      <c r="H98" s="11">
        <v>74386.633000000002</v>
      </c>
      <c r="I98" s="11">
        <v>77382.914000000004</v>
      </c>
      <c r="J98" s="11">
        <v>83599.873000000007</v>
      </c>
      <c r="K98" s="11">
        <v>82498.066000000006</v>
      </c>
      <c r="L98" s="11">
        <v>92940</v>
      </c>
      <c r="M98" s="11">
        <v>104407</v>
      </c>
      <c r="N98" s="11">
        <v>11276</v>
      </c>
      <c r="O98" s="11">
        <v>12577</v>
      </c>
      <c r="P98" s="11">
        <v>11296</v>
      </c>
      <c r="Q98" s="11">
        <v>13217</v>
      </c>
      <c r="R98" s="11">
        <v>13298</v>
      </c>
      <c r="S98" s="11">
        <v>11834</v>
      </c>
      <c r="T98" s="11">
        <v>11848</v>
      </c>
      <c r="U98" s="11">
        <v>14686</v>
      </c>
      <c r="V98" s="43">
        <f t="shared" si="24"/>
        <v>0</v>
      </c>
      <c r="W98" s="43">
        <f t="shared" si="23"/>
        <v>0</v>
      </c>
      <c r="X98" s="43">
        <f t="shared" si="23"/>
        <v>1.9977510174708123E-2</v>
      </c>
      <c r="Y98" s="43">
        <f t="shared" si="23"/>
        <v>2.4289088920159019E-2</v>
      </c>
      <c r="Z98" s="43">
        <f t="shared" si="23"/>
        <v>2.0214476566269513E-2</v>
      </c>
      <c r="AA98" s="43">
        <f t="shared" si="23"/>
        <v>2.5410615843412383E-2</v>
      </c>
      <c r="AB98" s="43">
        <f t="shared" si="23"/>
        <v>1.9107404527880362E-2</v>
      </c>
      <c r="AC98" s="43">
        <f t="shared" si="23"/>
        <v>1.8381541067719692E-2</v>
      </c>
      <c r="AD98" s="43">
        <f t="shared" si="23"/>
        <v>1.5949328672314793E-2</v>
      </c>
      <c r="AE98" s="43">
        <f t="shared" si="23"/>
        <v>1.4543142943388914E-2</v>
      </c>
      <c r="AF98" s="43">
        <f t="shared" si="23"/>
        <v>1.3241636355087858E-2</v>
      </c>
      <c r="AG98" s="43">
        <f t="shared" si="23"/>
        <v>1.588558882666774E-2</v>
      </c>
      <c r="AH98" s="43">
        <f t="shared" si="23"/>
        <v>1.5085196039319973E-3</v>
      </c>
      <c r="AI98" s="43">
        <f t="shared" si="23"/>
        <v>1.5466278728732638E-3</v>
      </c>
      <c r="AJ98" s="43">
        <f t="shared" si="23"/>
        <v>1.3262107425887877E-3</v>
      </c>
      <c r="AK98" s="43">
        <f t="shared" si="23"/>
        <v>1.4582417358118772E-3</v>
      </c>
      <c r="AL98" s="43">
        <f t="shared" si="23"/>
        <v>1.4185650027703513E-3</v>
      </c>
      <c r="AM98" s="43">
        <f t="shared" si="23"/>
        <v>1.1742865965812521E-3</v>
      </c>
      <c r="AN98" s="43">
        <f t="shared" si="23"/>
        <v>1.1484056469610287E-3</v>
      </c>
      <c r="AO98" s="43">
        <f t="shared" si="23"/>
        <v>1.3535377833445545E-3</v>
      </c>
    </row>
    <row r="99" spans="1:41" x14ac:dyDescent="0.4">
      <c r="A99" s="1" t="s">
        <v>9</v>
      </c>
      <c r="B99" s="11">
        <v>29969</v>
      </c>
      <c r="C99" s="11">
        <v>29667</v>
      </c>
      <c r="D99" s="11">
        <v>35628.222000000002</v>
      </c>
      <c r="E99" s="11">
        <v>45833.383000000002</v>
      </c>
      <c r="F99" s="11">
        <v>52516.680999999997</v>
      </c>
      <c r="G99" s="11">
        <v>51556.569000000003</v>
      </c>
      <c r="H99" s="11">
        <v>48328</v>
      </c>
      <c r="I99" s="11">
        <v>43486</v>
      </c>
      <c r="J99" s="11">
        <v>51689</v>
      </c>
      <c r="K99" s="11">
        <v>47802</v>
      </c>
      <c r="L99" s="11">
        <v>46247</v>
      </c>
      <c r="M99" s="11">
        <v>46274</v>
      </c>
      <c r="N99" s="11">
        <v>47007</v>
      </c>
      <c r="O99" s="11">
        <v>54427</v>
      </c>
      <c r="P99" s="11">
        <v>64894</v>
      </c>
      <c r="Q99" s="11">
        <v>79210</v>
      </c>
      <c r="R99" s="11">
        <v>86415</v>
      </c>
      <c r="S99" s="11">
        <v>125192</v>
      </c>
      <c r="T99" s="11">
        <v>153018</v>
      </c>
      <c r="U99" s="11">
        <v>164249</v>
      </c>
      <c r="V99" s="43">
        <f t="shared" si="24"/>
        <v>2.5296763645050169E-2</v>
      </c>
      <c r="W99" s="43">
        <f t="shared" si="23"/>
        <v>2.2569835439204145E-2</v>
      </c>
      <c r="X99" s="43">
        <f t="shared" si="23"/>
        <v>1.4896220885841095E-2</v>
      </c>
      <c r="Y99" s="43">
        <f t="shared" si="23"/>
        <v>1.435974566614996E-2</v>
      </c>
      <c r="Z99" s="43">
        <f t="shared" si="23"/>
        <v>1.5963545539414918E-2</v>
      </c>
      <c r="AA99" s="43">
        <f t="shared" si="23"/>
        <v>1.4056192759171643E-2</v>
      </c>
      <c r="AB99" s="43">
        <f t="shared" si="23"/>
        <v>1.2413825021807373E-2</v>
      </c>
      <c r="AC99" s="43">
        <f t="shared" si="23"/>
        <v>1.0329666505849839E-2</v>
      </c>
      <c r="AD99" s="43">
        <f t="shared" si="23"/>
        <v>9.861317011130858E-3</v>
      </c>
      <c r="AE99" s="43">
        <f t="shared" si="23"/>
        <v>8.4267589858394599E-3</v>
      </c>
      <c r="AF99" s="43">
        <f t="shared" si="23"/>
        <v>6.5890462288976555E-3</v>
      </c>
      <c r="AG99" s="43">
        <f t="shared" si="23"/>
        <v>7.0406173663185717E-3</v>
      </c>
      <c r="AH99" s="43">
        <f t="shared" si="23"/>
        <v>6.2886645106448556E-3</v>
      </c>
      <c r="AI99" s="43">
        <f t="shared" si="23"/>
        <v>6.6930361164723798E-3</v>
      </c>
      <c r="AJ99" s="43">
        <f t="shared" si="23"/>
        <v>7.618902260052832E-3</v>
      </c>
      <c r="AK99" s="43">
        <f t="shared" si="23"/>
        <v>8.7392999843881967E-3</v>
      </c>
      <c r="AL99" s="43">
        <f t="shared" si="23"/>
        <v>9.2183256665964736E-3</v>
      </c>
      <c r="AM99" s="43">
        <f t="shared" si="23"/>
        <v>1.2422789217441282E-2</v>
      </c>
      <c r="AN99" s="43">
        <f t="shared" si="23"/>
        <v>1.4831763612988073E-2</v>
      </c>
      <c r="AO99" s="43">
        <f t="shared" si="23"/>
        <v>1.5138038089102527E-2</v>
      </c>
    </row>
    <row r="100" spans="1:41" x14ac:dyDescent="0.4">
      <c r="A100" s="1" t="s">
        <v>66</v>
      </c>
      <c r="B100" s="11"/>
      <c r="C100" s="11"/>
      <c r="D100" s="11">
        <v>1099.7470000000001</v>
      </c>
      <c r="E100" s="11">
        <v>1768.6410000000001</v>
      </c>
      <c r="F100" s="11">
        <v>2135.5390000000002</v>
      </c>
      <c r="G100" s="11">
        <v>2541.0700000000002</v>
      </c>
      <c r="H100" s="11">
        <v>2624.7860000000001</v>
      </c>
      <c r="I100" s="11">
        <v>4116.4679999999998</v>
      </c>
      <c r="J100" s="11">
        <v>5990.9690000000001</v>
      </c>
      <c r="K100" s="11">
        <v>7161.0249999999996</v>
      </c>
      <c r="L100" s="11">
        <v>9711</v>
      </c>
      <c r="M100" s="11">
        <v>10613</v>
      </c>
      <c r="N100" s="11">
        <v>12613</v>
      </c>
      <c r="O100" s="11">
        <v>12759</v>
      </c>
      <c r="P100" s="11">
        <v>11520</v>
      </c>
      <c r="Q100" s="11">
        <v>11495</v>
      </c>
      <c r="R100" s="11">
        <v>12351</v>
      </c>
      <c r="S100" s="11">
        <v>19568</v>
      </c>
      <c r="T100" s="11">
        <v>23179</v>
      </c>
      <c r="U100" s="11">
        <v>22582</v>
      </c>
      <c r="V100" s="43">
        <f t="shared" si="24"/>
        <v>0</v>
      </c>
      <c r="W100" s="43">
        <f t="shared" si="23"/>
        <v>0</v>
      </c>
      <c r="X100" s="43">
        <f t="shared" si="23"/>
        <v>4.5980611186662886E-4</v>
      </c>
      <c r="Y100" s="43">
        <f t="shared" si="23"/>
        <v>5.5412088901936676E-4</v>
      </c>
      <c r="Z100" s="43">
        <f t="shared" si="23"/>
        <v>6.4914182367496905E-4</v>
      </c>
      <c r="AA100" s="43">
        <f t="shared" si="23"/>
        <v>6.9278794976733785E-4</v>
      </c>
      <c r="AB100" s="43">
        <f t="shared" si="23"/>
        <v>6.7421855081297984E-4</v>
      </c>
      <c r="AC100" s="43">
        <f t="shared" si="23"/>
        <v>9.7782600427730008E-4</v>
      </c>
      <c r="AD100" s="43">
        <f t="shared" si="23"/>
        <v>1.1429674498028134E-3</v>
      </c>
      <c r="AE100" s="43">
        <f t="shared" ref="AE100:AE115" si="25">K100/(K$88-K$91)</f>
        <v>1.2623788077187358E-3</v>
      </c>
      <c r="AF100" s="43">
        <f t="shared" ref="AF100:AF115" si="26">L100/(L$88-L$91)</f>
        <v>1.3835757547262554E-3</v>
      </c>
      <c r="AG100" s="43">
        <f t="shared" ref="AG100:AG115" si="27">M100/(M$88-M$91)</f>
        <v>1.6147744329156545E-3</v>
      </c>
      <c r="AH100" s="43">
        <f t="shared" ref="AH100:AH115" si="28">N100/(N$88-N$91)</f>
        <v>1.6873853994673893E-3</v>
      </c>
      <c r="AI100" s="43">
        <f t="shared" ref="AI100:AI115" si="29">O100/(O$88-O$91)</f>
        <v>1.5690089075288201E-3</v>
      </c>
      <c r="AJ100" s="43">
        <f t="shared" ref="AJ100:AJ115" si="30">P100/(P$88-P$91)</f>
        <v>1.3525095391840329E-3</v>
      </c>
      <c r="AK100" s="43">
        <f t="shared" ref="AK100:AK115" si="31">Q100/(Q$88-Q$91)</f>
        <v>1.2682521565527372E-3</v>
      </c>
      <c r="AL100" s="43">
        <f t="shared" ref="AL100:AL115" si="32">R100/(R$88-R$91)</f>
        <v>1.3175437170414054E-3</v>
      </c>
      <c r="AM100" s="43">
        <f t="shared" ref="AM100:AM115" si="33">S100/(S$88-S$91)</f>
        <v>1.9417306170273739E-3</v>
      </c>
      <c r="AN100" s="43">
        <f t="shared" ref="AN100:AN115" si="34">T100/(T$88-T$91)</f>
        <v>2.2466993999754967E-3</v>
      </c>
      <c r="AO100" s="43">
        <f t="shared" ref="AO100:AO115" si="35">U100/(U$88-U$91)</f>
        <v>2.0812740176689862E-3</v>
      </c>
    </row>
    <row r="101" spans="1:41" x14ac:dyDescent="0.4">
      <c r="A101" s="1" t="s">
        <v>10</v>
      </c>
      <c r="B101" s="11">
        <v>7833</v>
      </c>
      <c r="C101" s="11">
        <v>9127.5969999999998</v>
      </c>
      <c r="D101" s="11">
        <v>11786.383</v>
      </c>
      <c r="E101" s="11">
        <v>11094.888000000001</v>
      </c>
      <c r="F101" s="11">
        <v>8000.99</v>
      </c>
      <c r="G101" s="11">
        <v>9236.4689999999991</v>
      </c>
      <c r="H101" s="11">
        <v>12574.11</v>
      </c>
      <c r="I101" s="11">
        <v>11987.457</v>
      </c>
      <c r="J101" s="11">
        <v>14643.938</v>
      </c>
      <c r="K101" s="11">
        <v>15489.687</v>
      </c>
      <c r="L101" s="11">
        <v>13472</v>
      </c>
      <c r="M101" s="11">
        <v>9686</v>
      </c>
      <c r="N101" s="11">
        <v>9371</v>
      </c>
      <c r="O101" s="11">
        <v>8186</v>
      </c>
      <c r="P101" s="11">
        <v>8874</v>
      </c>
      <c r="Q101" s="11">
        <v>13895</v>
      </c>
      <c r="R101" s="11">
        <v>16472</v>
      </c>
      <c r="S101" s="11">
        <v>25440</v>
      </c>
      <c r="T101" s="11">
        <v>36671</v>
      </c>
      <c r="U101" s="11">
        <v>34732</v>
      </c>
      <c r="V101" s="43">
        <f t="shared" si="24"/>
        <v>6.6118171988280546E-3</v>
      </c>
      <c r="W101" s="43">
        <f t="shared" ref="W101:W115" si="36">C101/(C$88-C$91)</f>
        <v>6.9440240754162349E-3</v>
      </c>
      <c r="X101" s="43">
        <f t="shared" ref="X101:X115" si="37">D101/(D$88-D$91)</f>
        <v>4.9279070006109874E-3</v>
      </c>
      <c r="Y101" s="43">
        <f t="shared" ref="Y101:Y115" si="38">E101/(E$88-E$91)</f>
        <v>3.4760639395616773E-3</v>
      </c>
      <c r="Z101" s="43">
        <f t="shared" ref="Z101:Z115" si="39">F101/(F$88-F$91)</f>
        <v>2.4320685502841159E-3</v>
      </c>
      <c r="AA101" s="43">
        <f t="shared" ref="AA101:AA115" si="40">G101/(G$88-G$91)</f>
        <v>2.5181968310985419E-3</v>
      </c>
      <c r="AB101" s="43">
        <f t="shared" ref="AB101:AB115" si="41">H101/(H$88-H$91)</f>
        <v>3.2298626333586811E-3</v>
      </c>
      <c r="AC101" s="43">
        <f t="shared" ref="AC101:AC115" si="42">I101/(I$88-I$91)</f>
        <v>2.8475011052572136E-3</v>
      </c>
      <c r="AD101" s="43">
        <f t="shared" ref="AD101:AD115" si="43">J101/(J$88-J$91)</f>
        <v>2.7937958735774651E-3</v>
      </c>
      <c r="AE101" s="43">
        <f t="shared" si="25"/>
        <v>2.7305940988889728E-3</v>
      </c>
      <c r="AF101" s="43">
        <f t="shared" si="26"/>
        <v>1.9194246285317799E-3</v>
      </c>
      <c r="AG101" s="43">
        <f t="shared" si="27"/>
        <v>1.4737308166607962E-3</v>
      </c>
      <c r="AH101" s="43">
        <f t="shared" si="28"/>
        <v>1.2536659461197894E-3</v>
      </c>
      <c r="AI101" s="43">
        <f t="shared" si="29"/>
        <v>1.0066546686284914E-3</v>
      </c>
      <c r="AJ101" s="43">
        <f t="shared" si="30"/>
        <v>1.0418550044027004E-3</v>
      </c>
      <c r="AK101" s="43">
        <f t="shared" si="31"/>
        <v>1.533045995241434E-3</v>
      </c>
      <c r="AL101" s="43">
        <f t="shared" si="32"/>
        <v>1.7571516563117183E-3</v>
      </c>
      <c r="AM101" s="43">
        <f t="shared" si="33"/>
        <v>2.5244085699701753E-3</v>
      </c>
      <c r="AN101" s="43">
        <f t="shared" si="34"/>
        <v>3.5544550539929002E-3</v>
      </c>
      <c r="AO101" s="43">
        <f t="shared" si="35"/>
        <v>3.2010809131910027E-3</v>
      </c>
    </row>
    <row r="102" spans="1:41" x14ac:dyDescent="0.4">
      <c r="A102" s="1" t="s">
        <v>11</v>
      </c>
      <c r="B102" s="11">
        <v>507</v>
      </c>
      <c r="C102" s="11">
        <v>637.29300000000001</v>
      </c>
      <c r="D102" s="11">
        <v>4279.42</v>
      </c>
      <c r="E102" s="11">
        <v>6065.7889999999998</v>
      </c>
      <c r="F102" s="11">
        <v>5442.8519999999999</v>
      </c>
      <c r="G102" s="11">
        <v>6581.2629999999999</v>
      </c>
      <c r="H102" s="11">
        <v>9000.1270000000004</v>
      </c>
      <c r="I102" s="11">
        <v>10710.736000000001</v>
      </c>
      <c r="J102" s="11">
        <v>12987.395</v>
      </c>
      <c r="K102" s="11">
        <v>15155.333000000001</v>
      </c>
      <c r="L102" s="11">
        <v>23773</v>
      </c>
      <c r="M102" s="11">
        <v>18321</v>
      </c>
      <c r="N102" s="11">
        <v>34567</v>
      </c>
      <c r="O102" s="11">
        <v>38048</v>
      </c>
      <c r="P102" s="11">
        <v>43800</v>
      </c>
      <c r="Q102" s="11">
        <v>66520</v>
      </c>
      <c r="R102" s="11">
        <v>52921</v>
      </c>
      <c r="S102" s="11">
        <v>57953</v>
      </c>
      <c r="T102" s="11">
        <v>60626</v>
      </c>
      <c r="U102" s="11">
        <v>66183</v>
      </c>
      <c r="V102" s="43">
        <f t="shared" si="24"/>
        <v>4.2795752838067458E-4</v>
      </c>
      <c r="W102" s="43">
        <f t="shared" si="36"/>
        <v>4.8483493904192296E-4</v>
      </c>
      <c r="X102" s="43">
        <f t="shared" si="37"/>
        <v>1.7892328610528501E-3</v>
      </c>
      <c r="Y102" s="43">
        <f t="shared" si="38"/>
        <v>1.9004311181771176E-3</v>
      </c>
      <c r="Z102" s="43">
        <f t="shared" si="39"/>
        <v>1.6544689061042447E-3</v>
      </c>
      <c r="AA102" s="43">
        <f t="shared" si="40"/>
        <v>1.7942912633849672E-3</v>
      </c>
      <c r="AB102" s="43">
        <f t="shared" si="41"/>
        <v>2.3118275482545136E-3</v>
      </c>
      <c r="AC102" s="43">
        <f t="shared" si="42"/>
        <v>2.5442287382651907E-3</v>
      </c>
      <c r="AD102" s="43">
        <f t="shared" si="43"/>
        <v>2.4777577287967622E-3</v>
      </c>
      <c r="AE102" s="43">
        <f t="shared" si="25"/>
        <v>2.6716526199978934E-3</v>
      </c>
      <c r="AF102" s="43">
        <f t="shared" si="26"/>
        <v>3.3870606958199228E-3</v>
      </c>
      <c r="AG102" s="43">
        <f t="shared" si="27"/>
        <v>2.7875513413217474E-3</v>
      </c>
      <c r="AH102" s="43">
        <f t="shared" si="28"/>
        <v>4.6244233016244545E-3</v>
      </c>
      <c r="AI102" s="43">
        <f t="shared" si="29"/>
        <v>4.6788659701901833E-3</v>
      </c>
      <c r="AJ102" s="43">
        <f t="shared" si="30"/>
        <v>5.1423539771059583E-3</v>
      </c>
      <c r="AK102" s="43">
        <f t="shared" si="31"/>
        <v>7.3392025623217122E-3</v>
      </c>
      <c r="AL102" s="43">
        <f t="shared" si="32"/>
        <v>5.645351068702795E-3</v>
      </c>
      <c r="AM102" s="43">
        <f t="shared" si="33"/>
        <v>5.7506701987217598E-3</v>
      </c>
      <c r="AN102" s="43">
        <f t="shared" si="34"/>
        <v>5.876370759002306E-3</v>
      </c>
      <c r="AO102" s="43">
        <f t="shared" si="35"/>
        <v>6.0997678820027676E-3</v>
      </c>
    </row>
    <row r="103" spans="1:41" x14ac:dyDescent="0.4">
      <c r="A103" s="1" t="s">
        <v>12</v>
      </c>
      <c r="B103" s="11">
        <v>118066</v>
      </c>
      <c r="C103" s="11">
        <v>138341</v>
      </c>
      <c r="D103" s="11">
        <v>203991.764</v>
      </c>
      <c r="E103" s="11">
        <v>271447.13</v>
      </c>
      <c r="F103" s="11">
        <v>296738.21799999999</v>
      </c>
      <c r="G103" s="11">
        <v>376026.87199999997</v>
      </c>
      <c r="H103" s="11">
        <v>415878.34100000001</v>
      </c>
      <c r="I103" s="11">
        <v>493740.28599999996</v>
      </c>
      <c r="J103" s="11">
        <v>691968.92299999995</v>
      </c>
      <c r="K103" s="11">
        <v>788794.70499999996</v>
      </c>
      <c r="L103" s="11">
        <v>1088438</v>
      </c>
      <c r="M103" s="11">
        <v>1157310</v>
      </c>
      <c r="N103" s="11">
        <v>1358999</v>
      </c>
      <c r="O103" s="11">
        <v>1487056</v>
      </c>
      <c r="P103" s="11">
        <v>1447306</v>
      </c>
      <c r="Q103" s="11">
        <v>1391877</v>
      </c>
      <c r="R103" s="11">
        <v>1321937</v>
      </c>
      <c r="S103" s="11">
        <v>1302264</v>
      </c>
      <c r="T103" s="11">
        <v>1300768</v>
      </c>
      <c r="U103" s="11">
        <v>1315907</v>
      </c>
      <c r="V103" s="43">
        <f t="shared" si="24"/>
        <v>9.9659237762904779E-2</v>
      </c>
      <c r="W103" s="43">
        <f t="shared" si="36"/>
        <v>0.10524601761199114</v>
      </c>
      <c r="X103" s="43">
        <f t="shared" si="37"/>
        <v>8.5289307320370003E-2</v>
      </c>
      <c r="Y103" s="43">
        <f t="shared" si="38"/>
        <v>8.5045255084189281E-2</v>
      </c>
      <c r="Z103" s="43">
        <f t="shared" si="39"/>
        <v>9.0199798733050771E-2</v>
      </c>
      <c r="AA103" s="43">
        <f t="shared" si="40"/>
        <v>0.102518579067206</v>
      </c>
      <c r="AB103" s="43">
        <f t="shared" si="41"/>
        <v>0.10682504874055496</v>
      </c>
      <c r="AC103" s="43">
        <f t="shared" si="42"/>
        <v>0.11728309099211055</v>
      </c>
      <c r="AD103" s="43">
        <f t="shared" si="43"/>
        <v>0.13201503050076027</v>
      </c>
      <c r="AE103" s="43">
        <f t="shared" si="25"/>
        <v>0.13905240091086848</v>
      </c>
      <c r="AF103" s="43">
        <f t="shared" si="26"/>
        <v>0.15507531946480652</v>
      </c>
      <c r="AG103" s="43">
        <f t="shared" si="27"/>
        <v>0.17608542343895375</v>
      </c>
      <c r="AH103" s="43">
        <f t="shared" si="28"/>
        <v>0.18180885360269425</v>
      </c>
      <c r="AI103" s="43">
        <f t="shared" si="29"/>
        <v>0.18286731797117151</v>
      </c>
      <c r="AJ103" s="43">
        <f t="shared" si="30"/>
        <v>0.1699214558262401</v>
      </c>
      <c r="AK103" s="43">
        <f t="shared" si="31"/>
        <v>0.15356685575521134</v>
      </c>
      <c r="AL103" s="43">
        <f t="shared" si="32"/>
        <v>0.14101771424779891</v>
      </c>
      <c r="AM103" s="43">
        <f t="shared" si="33"/>
        <v>0.12922352208976576</v>
      </c>
      <c r="AN103" s="43">
        <f t="shared" si="34"/>
        <v>0.12608113745663432</v>
      </c>
      <c r="AO103" s="43">
        <f t="shared" si="35"/>
        <v>0.12128080102598275</v>
      </c>
    </row>
    <row r="104" spans="1:41" x14ac:dyDescent="0.4">
      <c r="A104" s="1" t="s">
        <v>13</v>
      </c>
      <c r="B104" s="11">
        <v>52276</v>
      </c>
      <c r="C104" s="11">
        <v>55012</v>
      </c>
      <c r="D104" s="11">
        <v>153295.60700000002</v>
      </c>
      <c r="E104" s="11">
        <v>260234.302</v>
      </c>
      <c r="F104" s="11">
        <v>129250.552</v>
      </c>
      <c r="G104" s="11">
        <v>82455.858999999997</v>
      </c>
      <c r="H104" s="11">
        <v>96564.569000000003</v>
      </c>
      <c r="I104" s="11">
        <v>96097.698000000004</v>
      </c>
      <c r="J104" s="11">
        <v>118485.515</v>
      </c>
      <c r="K104" s="11">
        <v>182804.07</v>
      </c>
      <c r="L104" s="11">
        <v>137008</v>
      </c>
      <c r="M104" s="11">
        <v>151654</v>
      </c>
      <c r="N104" s="11">
        <v>119330</v>
      </c>
      <c r="O104" s="11">
        <v>144832</v>
      </c>
      <c r="P104" s="11">
        <v>146330</v>
      </c>
      <c r="Q104" s="11">
        <v>188444</v>
      </c>
      <c r="R104" s="11">
        <v>221770</v>
      </c>
      <c r="S104" s="11">
        <v>316421</v>
      </c>
      <c r="T104" s="11">
        <v>273739</v>
      </c>
      <c r="U104" s="11">
        <v>243962</v>
      </c>
      <c r="V104" s="43">
        <f t="shared" si="24"/>
        <v>4.4126050796110733E-2</v>
      </c>
      <c r="W104" s="43">
        <f t="shared" si="36"/>
        <v>4.1851612471146341E-2</v>
      </c>
      <c r="X104" s="43">
        <f t="shared" si="37"/>
        <v>6.4093156899636711E-2</v>
      </c>
      <c r="Y104" s="43">
        <f t="shared" si="38"/>
        <v>8.1532240164948325E-2</v>
      </c>
      <c r="Z104" s="43">
        <f t="shared" si="39"/>
        <v>3.9288413387101061E-2</v>
      </c>
      <c r="AA104" s="43">
        <f t="shared" si="40"/>
        <v>2.2480461184821623E-2</v>
      </c>
      <c r="AB104" s="43">
        <f t="shared" si="41"/>
        <v>2.4804164518958879E-2</v>
      </c>
      <c r="AC104" s="43">
        <f t="shared" si="42"/>
        <v>2.2827051748145911E-2</v>
      </c>
      <c r="AD104" s="43">
        <f t="shared" si="43"/>
        <v>2.2604871919404523E-2</v>
      </c>
      <c r="AE104" s="43">
        <f t="shared" si="25"/>
        <v>3.2225552058920665E-2</v>
      </c>
      <c r="AF104" s="43">
        <f t="shared" si="26"/>
        <v>1.9520229327930676E-2</v>
      </c>
      <c r="AG104" s="43">
        <f t="shared" si="27"/>
        <v>2.3074248737340118E-2</v>
      </c>
      <c r="AH104" s="43">
        <f t="shared" si="28"/>
        <v>1.5964140150514831E-2</v>
      </c>
      <c r="AI104" s="43">
        <f t="shared" si="29"/>
        <v>1.7810384677107459E-2</v>
      </c>
      <c r="AJ104" s="43">
        <f t="shared" si="30"/>
        <v>1.7179923686527737E-2</v>
      </c>
      <c r="AK104" s="43">
        <f t="shared" si="31"/>
        <v>2.0791170890771989E-2</v>
      </c>
      <c r="AL104" s="43">
        <f t="shared" si="32"/>
        <v>2.365732897160331E-2</v>
      </c>
      <c r="AM104" s="43">
        <f t="shared" si="33"/>
        <v>3.1398423117866857E-2</v>
      </c>
      <c r="AN104" s="43">
        <f t="shared" si="34"/>
        <v>2.6533036241852215E-2</v>
      </c>
      <c r="AO104" s="43">
        <f t="shared" si="35"/>
        <v>2.2484800810316233E-2</v>
      </c>
    </row>
    <row r="105" spans="1:41" x14ac:dyDescent="0.4">
      <c r="A105" s="1" t="s">
        <v>46</v>
      </c>
      <c r="B105" s="11">
        <v>97004</v>
      </c>
      <c r="C105" s="11">
        <v>100832</v>
      </c>
      <c r="D105" s="11">
        <v>113457.026</v>
      </c>
      <c r="E105" s="11">
        <v>127783.82699999999</v>
      </c>
      <c r="F105" s="11">
        <v>160645.38099999999</v>
      </c>
      <c r="G105" s="11">
        <v>170932.524</v>
      </c>
      <c r="H105" s="11">
        <v>179017.63400000002</v>
      </c>
      <c r="I105" s="11">
        <v>187911.549</v>
      </c>
      <c r="J105" s="11">
        <v>264394.15299999999</v>
      </c>
      <c r="K105" s="11">
        <v>288864.14399999997</v>
      </c>
      <c r="L105" s="11">
        <v>279505</v>
      </c>
      <c r="M105" s="11">
        <v>249798</v>
      </c>
      <c r="N105" s="11">
        <v>315928</v>
      </c>
      <c r="O105" s="11">
        <v>386104</v>
      </c>
      <c r="P105" s="11">
        <v>435500</v>
      </c>
      <c r="Q105" s="11">
        <v>483357</v>
      </c>
      <c r="R105" s="11">
        <v>550821</v>
      </c>
      <c r="S105" s="11">
        <v>581123</v>
      </c>
      <c r="T105" s="11">
        <v>624992</v>
      </c>
      <c r="U105" s="11">
        <v>663888</v>
      </c>
      <c r="V105" s="43">
        <f t="shared" si="24"/>
        <v>8.1880852234790844E-2</v>
      </c>
      <c r="W105" s="43">
        <f t="shared" si="36"/>
        <v>7.6710204840591656E-2</v>
      </c>
      <c r="X105" s="43">
        <f t="shared" si="37"/>
        <v>4.7436577675602672E-2</v>
      </c>
      <c r="Y105" s="43">
        <f t="shared" si="38"/>
        <v>4.0035082201270326E-2</v>
      </c>
      <c r="Z105" s="43">
        <f t="shared" si="39"/>
        <v>4.8831529458043248E-2</v>
      </c>
      <c r="AA105" s="43">
        <f t="shared" si="40"/>
        <v>4.660241270430026E-2</v>
      </c>
      <c r="AB105" s="43">
        <f t="shared" si="41"/>
        <v>4.598356199913E-2</v>
      </c>
      <c r="AC105" s="43">
        <f t="shared" si="42"/>
        <v>4.4636518276402998E-2</v>
      </c>
      <c r="AD105" s="43">
        <f t="shared" si="43"/>
        <v>5.044157477649857E-2</v>
      </c>
      <c r="AE105" s="43">
        <f t="shared" si="25"/>
        <v>5.0922315408117307E-2</v>
      </c>
      <c r="AF105" s="43">
        <f t="shared" si="26"/>
        <v>3.9822504512898982E-2</v>
      </c>
      <c r="AG105" s="43">
        <f t="shared" si="27"/>
        <v>3.8006918288275196E-2</v>
      </c>
      <c r="AH105" s="43">
        <f t="shared" si="28"/>
        <v>4.2265305199630017E-2</v>
      </c>
      <c r="AI105" s="43">
        <f t="shared" si="29"/>
        <v>4.7480258267302108E-2</v>
      </c>
      <c r="AJ105" s="43">
        <f t="shared" si="30"/>
        <v>5.1130026416201936E-2</v>
      </c>
      <c r="AK105" s="43">
        <f t="shared" si="31"/>
        <v>5.3329148119605173E-2</v>
      </c>
      <c r="AL105" s="43">
        <f t="shared" si="32"/>
        <v>5.8758865497891992E-2</v>
      </c>
      <c r="AM105" s="43">
        <f t="shared" si="33"/>
        <v>5.7664775212530592E-2</v>
      </c>
      <c r="AN105" s="43">
        <f t="shared" si="34"/>
        <v>6.0579367159475629E-2</v>
      </c>
      <c r="AO105" s="43">
        <f t="shared" si="35"/>
        <v>6.1187354753442023E-2</v>
      </c>
    </row>
    <row r="106" spans="1:41" x14ac:dyDescent="0.4">
      <c r="A106" s="1" t="s">
        <v>47</v>
      </c>
      <c r="B106" s="11"/>
      <c r="C106" s="11"/>
      <c r="D106" s="11">
        <v>589743.52599999995</v>
      </c>
      <c r="E106" s="11">
        <v>808658.79299999995</v>
      </c>
      <c r="F106" s="11">
        <v>771106.97</v>
      </c>
      <c r="G106" s="11">
        <v>863346.41299999994</v>
      </c>
      <c r="H106" s="11">
        <v>906732.17500000005</v>
      </c>
      <c r="I106" s="11">
        <v>977346.92799999996</v>
      </c>
      <c r="J106" s="11">
        <v>1046136.632</v>
      </c>
      <c r="K106" s="11">
        <v>1104878.949</v>
      </c>
      <c r="L106" s="11">
        <v>1911767</v>
      </c>
      <c r="M106" s="11">
        <v>1991215</v>
      </c>
      <c r="N106" s="11">
        <v>2101240</v>
      </c>
      <c r="O106" s="11">
        <v>2230825</v>
      </c>
      <c r="P106" s="11">
        <v>2339904</v>
      </c>
      <c r="Q106" s="11">
        <v>2491183</v>
      </c>
      <c r="R106" s="11">
        <v>2513461</v>
      </c>
      <c r="S106" s="11">
        <v>2683809</v>
      </c>
      <c r="T106" s="11">
        <v>2807288</v>
      </c>
      <c r="U106" s="11">
        <v>2986976</v>
      </c>
      <c r="V106" s="43">
        <f t="shared" si="24"/>
        <v>0</v>
      </c>
      <c r="W106" s="43">
        <f t="shared" si="36"/>
        <v>0</v>
      </c>
      <c r="X106" s="43">
        <f t="shared" si="37"/>
        <v>0.24657278236592242</v>
      </c>
      <c r="Y106" s="43">
        <f t="shared" si="38"/>
        <v>0.25335538941508651</v>
      </c>
      <c r="Z106" s="43">
        <f t="shared" si="39"/>
        <v>0.23439412005787746</v>
      </c>
      <c r="AA106" s="43">
        <f t="shared" si="40"/>
        <v>0.23537958080700463</v>
      </c>
      <c r="AB106" s="43">
        <f t="shared" si="41"/>
        <v>0.2329087601823544</v>
      </c>
      <c r="AC106" s="43">
        <f t="shared" si="42"/>
        <v>0.23215903570705132</v>
      </c>
      <c r="AD106" s="43">
        <f t="shared" si="43"/>
        <v>0.19958375989298965</v>
      </c>
      <c r="AE106" s="43">
        <f t="shared" si="25"/>
        <v>0.19477320220389541</v>
      </c>
      <c r="AF106" s="43">
        <f t="shared" si="26"/>
        <v>0.27237920604322408</v>
      </c>
      <c r="AG106" s="43">
        <f t="shared" si="27"/>
        <v>0.30296457857704184</v>
      </c>
      <c r="AH106" s="43">
        <f t="shared" si="28"/>
        <v>0.28110692910305696</v>
      </c>
      <c r="AI106" s="43">
        <f t="shared" si="29"/>
        <v>0.27433061338176817</v>
      </c>
      <c r="AJ106" s="43">
        <f t="shared" si="30"/>
        <v>0.27471722923393016</v>
      </c>
      <c r="AK106" s="43">
        <f t="shared" si="31"/>
        <v>0.27485412893584321</v>
      </c>
      <c r="AL106" s="43">
        <f t="shared" si="32"/>
        <v>0.26812361335751017</v>
      </c>
      <c r="AM106" s="43">
        <f t="shared" si="33"/>
        <v>0.26631408961332886</v>
      </c>
      <c r="AN106" s="43">
        <f t="shared" si="34"/>
        <v>0.2721054517088059</v>
      </c>
      <c r="AO106" s="43">
        <f t="shared" si="35"/>
        <v>0.27529517049866431</v>
      </c>
    </row>
    <row r="107" spans="1:41" x14ac:dyDescent="0.4">
      <c r="A107" s="1" t="s">
        <v>14</v>
      </c>
      <c r="B107" s="11">
        <v>26282</v>
      </c>
      <c r="C107" s="11">
        <v>31936</v>
      </c>
      <c r="D107" s="11">
        <v>23618.771000000001</v>
      </c>
      <c r="E107" s="11">
        <v>26260.552</v>
      </c>
      <c r="F107" s="11">
        <v>36069.930999999997</v>
      </c>
      <c r="G107" s="11">
        <v>44630.021000000001</v>
      </c>
      <c r="H107" s="11">
        <v>55196</v>
      </c>
      <c r="I107" s="11">
        <v>72670</v>
      </c>
      <c r="J107" s="11">
        <v>106970</v>
      </c>
      <c r="K107" s="11">
        <v>122815</v>
      </c>
      <c r="L107" s="11">
        <v>138810</v>
      </c>
      <c r="M107" s="11">
        <v>127596</v>
      </c>
      <c r="N107" s="11">
        <v>125549</v>
      </c>
      <c r="O107" s="11">
        <v>142317</v>
      </c>
      <c r="P107" s="11">
        <v>151532</v>
      </c>
      <c r="Q107" s="11">
        <v>167599</v>
      </c>
      <c r="R107" s="11">
        <v>150909</v>
      </c>
      <c r="S107" s="11">
        <v>151120</v>
      </c>
      <c r="T107" s="11">
        <v>148598</v>
      </c>
      <c r="U107" s="11">
        <v>138592</v>
      </c>
      <c r="V107" s="43">
        <f t="shared" si="24"/>
        <v>2.2184575465287747E-2</v>
      </c>
      <c r="W107" s="43">
        <f t="shared" si="36"/>
        <v>2.429602806439558E-2</v>
      </c>
      <c r="X107" s="43">
        <f t="shared" si="37"/>
        <v>9.8750487708339184E-3</v>
      </c>
      <c r="Y107" s="43">
        <f t="shared" si="38"/>
        <v>8.2275150357700114E-3</v>
      </c>
      <c r="Z107" s="43">
        <f t="shared" si="39"/>
        <v>1.0964211278356563E-2</v>
      </c>
      <c r="AA107" s="43">
        <f t="shared" si="40"/>
        <v>1.2167764267282378E-2</v>
      </c>
      <c r="AB107" s="43">
        <f t="shared" si="41"/>
        <v>1.4177981416646248E-2</v>
      </c>
      <c r="AC107" s="43">
        <f t="shared" si="42"/>
        <v>1.7262035252267573E-2</v>
      </c>
      <c r="AD107" s="43">
        <f t="shared" si="43"/>
        <v>2.0407922008177135E-2</v>
      </c>
      <c r="AE107" s="43">
        <f t="shared" si="25"/>
        <v>2.1650399666245622E-2</v>
      </c>
      <c r="AF107" s="43">
        <f t="shared" si="26"/>
        <v>1.9776969469009528E-2</v>
      </c>
      <c r="AG107" s="43">
        <f t="shared" si="27"/>
        <v>1.9413809341591055E-2</v>
      </c>
      <c r="AH107" s="43">
        <f t="shared" si="28"/>
        <v>1.6796126973577363E-2</v>
      </c>
      <c r="AI107" s="43">
        <f t="shared" si="29"/>
        <v>1.7501108291619962E-2</v>
      </c>
      <c r="AJ107" s="43">
        <f t="shared" si="30"/>
        <v>1.7790666275315527E-2</v>
      </c>
      <c r="AK107" s="43">
        <f t="shared" si="31"/>
        <v>1.8491326070994539E-2</v>
      </c>
      <c r="AL107" s="43">
        <f t="shared" si="32"/>
        <v>1.6098227252449311E-2</v>
      </c>
      <c r="AM107" s="43">
        <f t="shared" si="33"/>
        <v>1.49956219769612E-2</v>
      </c>
      <c r="AN107" s="43">
        <f t="shared" si="34"/>
        <v>1.4403340844624826E-2</v>
      </c>
      <c r="AO107" s="43">
        <f t="shared" si="35"/>
        <v>1.2773356153431056E-2</v>
      </c>
    </row>
    <row r="108" spans="1:41" x14ac:dyDescent="0.4">
      <c r="A108" s="1" t="s">
        <v>15</v>
      </c>
      <c r="B108" s="11">
        <v>34586</v>
      </c>
      <c r="C108" s="11">
        <v>43156</v>
      </c>
      <c r="D108" s="11">
        <v>121397.05</v>
      </c>
      <c r="E108" s="11">
        <v>254205.88500000001</v>
      </c>
      <c r="F108" s="11">
        <v>293310.96299999999</v>
      </c>
      <c r="G108" s="11">
        <v>328099.50899999996</v>
      </c>
      <c r="H108" s="11">
        <v>316317.00300000003</v>
      </c>
      <c r="I108" s="11">
        <v>308551.67800000001</v>
      </c>
      <c r="J108" s="11">
        <v>320666.52600000001</v>
      </c>
      <c r="K108" s="11">
        <v>289849.41800000001</v>
      </c>
      <c r="L108" s="11">
        <v>292900</v>
      </c>
      <c r="M108" s="11">
        <v>261778</v>
      </c>
      <c r="N108" s="11">
        <v>290256</v>
      </c>
      <c r="O108" s="11">
        <v>315794</v>
      </c>
      <c r="P108" s="11">
        <v>395246</v>
      </c>
      <c r="Q108" s="11">
        <v>434317</v>
      </c>
      <c r="R108" s="11">
        <v>469249</v>
      </c>
      <c r="S108" s="11">
        <v>574896</v>
      </c>
      <c r="T108" s="11">
        <v>615836</v>
      </c>
      <c r="U108" s="11">
        <v>753534</v>
      </c>
      <c r="V108" s="43">
        <f t="shared" si="24"/>
        <v>2.9193962675688384E-2</v>
      </c>
      <c r="W108" s="43">
        <f t="shared" si="36"/>
        <v>3.2831894637620727E-2</v>
      </c>
      <c r="X108" s="43">
        <f t="shared" si="37"/>
        <v>5.0756315363968928E-2</v>
      </c>
      <c r="Y108" s="43">
        <f t="shared" si="38"/>
        <v>7.9643517814047576E-2</v>
      </c>
      <c r="Z108" s="43">
        <f t="shared" si="39"/>
        <v>8.9158012766651112E-2</v>
      </c>
      <c r="AA108" s="43">
        <f t="shared" si="40"/>
        <v>8.9451839642268882E-2</v>
      </c>
      <c r="AB108" s="43">
        <f t="shared" si="41"/>
        <v>8.1251115847221458E-2</v>
      </c>
      <c r="AC108" s="43">
        <f t="shared" si="42"/>
        <v>7.3293380250203849E-2</v>
      </c>
      <c r="AD108" s="43">
        <f t="shared" si="43"/>
        <v>6.1177315632804576E-2</v>
      </c>
      <c r="AE108" s="43">
        <f t="shared" si="25"/>
        <v>5.1096004093381824E-2</v>
      </c>
      <c r="AF108" s="43">
        <f t="shared" si="26"/>
        <v>4.1730958558265904E-2</v>
      </c>
      <c r="AG108" s="43">
        <f t="shared" si="27"/>
        <v>3.982968260621824E-2</v>
      </c>
      <c r="AH108" s="43">
        <f t="shared" si="28"/>
        <v>3.8830867875034217E-2</v>
      </c>
      <c r="AI108" s="43">
        <f t="shared" si="29"/>
        <v>3.8834046472619815E-2</v>
      </c>
      <c r="AJ108" s="43">
        <f t="shared" si="30"/>
        <v>4.6403991781626061E-2</v>
      </c>
      <c r="AK108" s="43">
        <f t="shared" si="31"/>
        <v>4.7918527349066133E-2</v>
      </c>
      <c r="AL108" s="43">
        <f t="shared" si="32"/>
        <v>5.0057167166866041E-2</v>
      </c>
      <c r="AM108" s="43">
        <f t="shared" si="33"/>
        <v>5.7046870646288286E-2</v>
      </c>
      <c r="AN108" s="43">
        <f t="shared" si="34"/>
        <v>5.9691892302658006E-2</v>
      </c>
      <c r="AO108" s="43">
        <f t="shared" si="35"/>
        <v>6.9449594173686194E-2</v>
      </c>
    </row>
    <row r="109" spans="1:41" x14ac:dyDescent="0.4">
      <c r="A109" s="1" t="s">
        <v>16</v>
      </c>
      <c r="B109" s="11">
        <v>0</v>
      </c>
      <c r="C109" s="11">
        <v>0</v>
      </c>
      <c r="D109" s="11">
        <v>42217.821000000004</v>
      </c>
      <c r="E109" s="11">
        <v>68491.282999999996</v>
      </c>
      <c r="F109" s="11">
        <v>45285.527999999998</v>
      </c>
      <c r="G109" s="11">
        <v>20347.519</v>
      </c>
      <c r="H109" s="11">
        <v>18646.560000000001</v>
      </c>
      <c r="I109" s="11">
        <v>16517.577000000001</v>
      </c>
      <c r="J109" s="11">
        <v>17682.901999999998</v>
      </c>
      <c r="K109" s="11">
        <v>35663.834999999999</v>
      </c>
      <c r="L109" s="11">
        <v>243673</v>
      </c>
      <c r="M109" s="11">
        <v>315469</v>
      </c>
      <c r="N109" s="11">
        <v>25802</v>
      </c>
      <c r="O109" s="11">
        <v>29204</v>
      </c>
      <c r="P109" s="11">
        <v>33344</v>
      </c>
      <c r="Q109" s="11">
        <v>49465</v>
      </c>
      <c r="R109" s="11">
        <v>84861</v>
      </c>
      <c r="S109" s="11">
        <v>114575</v>
      </c>
      <c r="T109" s="11">
        <v>71019</v>
      </c>
      <c r="U109" s="11">
        <v>31789</v>
      </c>
      <c r="V109" s="43">
        <f t="shared" si="24"/>
        <v>0</v>
      </c>
      <c r="W109" s="43">
        <f t="shared" si="36"/>
        <v>0</v>
      </c>
      <c r="X109" s="43">
        <f t="shared" si="37"/>
        <v>1.7651343559465325E-2</v>
      </c>
      <c r="Y109" s="43">
        <f t="shared" si="38"/>
        <v>2.1458538293546877E-2</v>
      </c>
      <c r="Z109" s="43">
        <f t="shared" si="39"/>
        <v>1.3765485075198286E-2</v>
      </c>
      <c r="AA109" s="43">
        <f t="shared" si="40"/>
        <v>5.5474725099513011E-3</v>
      </c>
      <c r="AB109" s="43">
        <f t="shared" si="41"/>
        <v>4.7896692000213648E-3</v>
      </c>
      <c r="AC109" s="43">
        <f t="shared" si="42"/>
        <v>3.923586025265503E-3</v>
      </c>
      <c r="AD109" s="43">
        <f t="shared" si="43"/>
        <v>3.3735746928507003E-3</v>
      </c>
      <c r="AE109" s="43">
        <f t="shared" si="25"/>
        <v>6.2869867799620486E-3</v>
      </c>
      <c r="AF109" s="43">
        <f t="shared" si="26"/>
        <v>3.4717336513377703E-2</v>
      </c>
      <c r="AG109" s="43">
        <f t="shared" si="27"/>
        <v>4.7998801053186525E-2</v>
      </c>
      <c r="AH109" s="43">
        <f t="shared" si="28"/>
        <v>3.4518289127929581E-3</v>
      </c>
      <c r="AI109" s="43">
        <f t="shared" si="29"/>
        <v>3.5912952531916031E-3</v>
      </c>
      <c r="AJ109" s="43">
        <f t="shared" si="30"/>
        <v>3.9147637217493399E-3</v>
      </c>
      <c r="AK109" s="43">
        <f t="shared" si="31"/>
        <v>5.4575113461401608E-3</v>
      </c>
      <c r="AL109" s="43">
        <f t="shared" si="32"/>
        <v>9.0525526169420063E-3</v>
      </c>
      <c r="AM109" s="43">
        <f t="shared" si="33"/>
        <v>1.1369265405044531E-2</v>
      </c>
      <c r="AN109" s="43">
        <f t="shared" si="34"/>
        <v>6.8837458340247548E-3</v>
      </c>
      <c r="AO109" s="43">
        <f t="shared" si="35"/>
        <v>2.9298387984978921E-3</v>
      </c>
    </row>
    <row r="110" spans="1:41" x14ac:dyDescent="0.4">
      <c r="A110" s="1" t="s">
        <v>67</v>
      </c>
      <c r="B110" s="11"/>
      <c r="C110" s="11"/>
      <c r="D110" s="11">
        <v>1296.4349999999999</v>
      </c>
      <c r="E110" s="11">
        <v>1514.1020000000001</v>
      </c>
      <c r="F110" s="11">
        <v>3194.0680000000002</v>
      </c>
      <c r="G110" s="11">
        <v>3167.5740000000001</v>
      </c>
      <c r="H110" s="11">
        <v>2329</v>
      </c>
      <c r="I110" s="11">
        <v>2281</v>
      </c>
      <c r="J110" s="11">
        <v>2072</v>
      </c>
      <c r="K110" s="11">
        <v>2219</v>
      </c>
      <c r="L110" s="11">
        <v>8468</v>
      </c>
      <c r="M110" s="11">
        <v>9056</v>
      </c>
      <c r="N110" s="11">
        <v>10647</v>
      </c>
      <c r="O110" s="11">
        <v>12597</v>
      </c>
      <c r="P110" s="11">
        <v>14899</v>
      </c>
      <c r="Q110" s="11">
        <v>18270</v>
      </c>
      <c r="R110" s="11">
        <v>20933</v>
      </c>
      <c r="S110" s="11">
        <v>24376</v>
      </c>
      <c r="T110" s="11">
        <v>25614</v>
      </c>
      <c r="U110" s="11">
        <v>22957</v>
      </c>
      <c r="V110" s="43">
        <f t="shared" si="24"/>
        <v>0</v>
      </c>
      <c r="W110" s="43">
        <f t="shared" si="36"/>
        <v>0</v>
      </c>
      <c r="X110" s="43">
        <f t="shared" si="37"/>
        <v>5.420417028987694E-4</v>
      </c>
      <c r="Y110" s="43">
        <f t="shared" si="38"/>
        <v>4.74373005209085E-4</v>
      </c>
      <c r="Z110" s="43">
        <f t="shared" si="39"/>
        <v>9.709038919269847E-4</v>
      </c>
      <c r="AA110" s="43">
        <f t="shared" si="40"/>
        <v>8.6359568890126024E-4</v>
      </c>
      <c r="AB110" s="43">
        <f t="shared" si="41"/>
        <v>5.9824115369536037E-4</v>
      </c>
      <c r="AC110" s="43">
        <f t="shared" si="42"/>
        <v>5.4182884836139172E-4</v>
      </c>
      <c r="AD110" s="43">
        <f t="shared" si="43"/>
        <v>3.9529975134096497E-4</v>
      </c>
      <c r="AE110" s="43">
        <f t="shared" si="25"/>
        <v>3.9117564515245724E-4</v>
      </c>
      <c r="AF110" s="43">
        <f t="shared" si="26"/>
        <v>1.206479197922143E-3</v>
      </c>
      <c r="AG110" s="43">
        <f t="shared" si="27"/>
        <v>1.3778759318273973E-3</v>
      </c>
      <c r="AH110" s="43">
        <f t="shared" si="28"/>
        <v>1.424371073347284E-3</v>
      </c>
      <c r="AI110" s="43">
        <f t="shared" si="29"/>
        <v>1.5490873272310172E-3</v>
      </c>
      <c r="AJ110" s="43">
        <f t="shared" si="30"/>
        <v>1.7492221896096272E-3</v>
      </c>
      <c r="AK110" s="43">
        <f t="shared" si="31"/>
        <v>2.0157430970177042E-3</v>
      </c>
      <c r="AL110" s="43">
        <f t="shared" si="32"/>
        <v>2.2330291173854539E-3</v>
      </c>
      <c r="AM110" s="43">
        <f t="shared" si="33"/>
        <v>2.4188279599682782E-3</v>
      </c>
      <c r="AN110" s="43">
        <f t="shared" si="34"/>
        <v>2.4827196354878281E-3</v>
      </c>
      <c r="AO110" s="43">
        <f t="shared" si="35"/>
        <v>2.1158359588888012E-3</v>
      </c>
    </row>
    <row r="111" spans="1:41" x14ac:dyDescent="0.4">
      <c r="A111" s="1" t="s">
        <v>26</v>
      </c>
      <c r="B111" s="11"/>
      <c r="C111" s="11"/>
      <c r="D111" s="11">
        <v>1954.6</v>
      </c>
      <c r="E111" s="11">
        <v>3107</v>
      </c>
      <c r="F111" s="11">
        <v>2692.8870000000002</v>
      </c>
      <c r="G111" s="11">
        <v>2505.4589999999998</v>
      </c>
      <c r="H111" s="11">
        <v>2331</v>
      </c>
      <c r="I111" s="11">
        <v>3008</v>
      </c>
      <c r="J111" s="11">
        <v>2647</v>
      </c>
      <c r="K111" s="11">
        <v>2501</v>
      </c>
      <c r="L111" s="11">
        <v>2948</v>
      </c>
      <c r="M111" s="11">
        <v>3008</v>
      </c>
      <c r="N111" s="11">
        <v>8172</v>
      </c>
      <c r="O111" s="11">
        <v>8469</v>
      </c>
      <c r="P111" s="11">
        <v>9661</v>
      </c>
      <c r="Q111" s="11">
        <v>10037</v>
      </c>
      <c r="R111" s="11">
        <v>13447</v>
      </c>
      <c r="S111" s="11">
        <v>14114</v>
      </c>
      <c r="T111" s="11">
        <v>14696</v>
      </c>
      <c r="U111" s="11">
        <v>15252</v>
      </c>
      <c r="V111" s="43">
        <f t="shared" si="24"/>
        <v>0</v>
      </c>
      <c r="W111" s="43">
        <f t="shared" si="36"/>
        <v>0</v>
      </c>
      <c r="X111" s="43">
        <f t="shared" si="37"/>
        <v>8.1722162120425213E-4</v>
      </c>
      <c r="Y111" s="43">
        <f t="shared" si="38"/>
        <v>9.7343304954661378E-4</v>
      </c>
      <c r="Z111" s="43">
        <f t="shared" si="39"/>
        <v>8.1855942604214509E-4</v>
      </c>
      <c r="AA111" s="43">
        <f t="shared" si="40"/>
        <v>6.8307909811068739E-4</v>
      </c>
      <c r="AB111" s="43">
        <f t="shared" si="41"/>
        <v>5.9875488590119578E-4</v>
      </c>
      <c r="AC111" s="43">
        <f t="shared" si="42"/>
        <v>7.1452046289831935E-4</v>
      </c>
      <c r="AD111" s="43">
        <f t="shared" si="43"/>
        <v>5.0499924797274814E-4</v>
      </c>
      <c r="AE111" s="43">
        <f t="shared" si="25"/>
        <v>4.4088791731694256E-4</v>
      </c>
      <c r="AF111" s="43">
        <f t="shared" si="26"/>
        <v>4.2001661259736395E-4</v>
      </c>
      <c r="AG111" s="43">
        <f t="shared" si="27"/>
        <v>4.5766903742676802E-4</v>
      </c>
      <c r="AH111" s="43">
        <f t="shared" si="28"/>
        <v>1.0932619903629196E-3</v>
      </c>
      <c r="AI111" s="43">
        <f t="shared" si="29"/>
        <v>1.0414559477907029E-3</v>
      </c>
      <c r="AJ111" s="43">
        <f t="shared" si="30"/>
        <v>1.1342530085118874E-3</v>
      </c>
      <c r="AK111" s="43">
        <f t="shared" si="31"/>
        <v>1.1073898995493539E-3</v>
      </c>
      <c r="AL111" s="43">
        <f t="shared" si="32"/>
        <v>1.4344595873253809E-3</v>
      </c>
      <c r="AM111" s="43">
        <f t="shared" si="33"/>
        <v>1.4005307608710321E-3</v>
      </c>
      <c r="AN111" s="43">
        <f t="shared" si="34"/>
        <v>1.424457240693727E-3</v>
      </c>
      <c r="AO111" s="43">
        <f t="shared" si="35"/>
        <v>1.405703273292329E-3</v>
      </c>
    </row>
    <row r="112" spans="1:41" x14ac:dyDescent="0.4">
      <c r="A112" s="1" t="s">
        <v>17</v>
      </c>
      <c r="B112" s="11">
        <v>0</v>
      </c>
      <c r="C112" s="11">
        <v>0</v>
      </c>
      <c r="D112" s="11">
        <v>8962.9279999999999</v>
      </c>
      <c r="E112" s="11">
        <v>10551.315000000001</v>
      </c>
      <c r="F112" s="11">
        <v>2754.5970000000002</v>
      </c>
      <c r="G112" s="11">
        <v>3187.8290000000002</v>
      </c>
      <c r="H112" s="11">
        <v>10832</v>
      </c>
      <c r="I112" s="11">
        <v>13443</v>
      </c>
      <c r="J112" s="11">
        <v>16173</v>
      </c>
      <c r="K112" s="11">
        <v>17739</v>
      </c>
      <c r="L112" s="11">
        <v>20775</v>
      </c>
      <c r="M112" s="11">
        <v>21879</v>
      </c>
      <c r="N112" s="11">
        <v>34549</v>
      </c>
      <c r="O112" s="11">
        <v>38032</v>
      </c>
      <c r="P112" s="11">
        <v>43128</v>
      </c>
      <c r="Q112" s="11">
        <v>46083</v>
      </c>
      <c r="R112" s="11">
        <v>51335</v>
      </c>
      <c r="S112" s="11">
        <v>80461</v>
      </c>
      <c r="T112" s="11">
        <v>109422</v>
      </c>
      <c r="U112" s="11">
        <v>106386</v>
      </c>
      <c r="V112" s="43">
        <f t="shared" si="24"/>
        <v>0</v>
      </c>
      <c r="W112" s="43">
        <f t="shared" si="36"/>
        <v>0</v>
      </c>
      <c r="X112" s="43">
        <f t="shared" si="37"/>
        <v>3.7474156097907422E-3</v>
      </c>
      <c r="Y112" s="43">
        <f t="shared" si="38"/>
        <v>3.3057607779777695E-3</v>
      </c>
      <c r="Z112" s="43">
        <f t="shared" si="39"/>
        <v>8.3731747351352458E-4</v>
      </c>
      <c r="AA112" s="43">
        <f t="shared" si="40"/>
        <v>8.6911793737239149E-4</v>
      </c>
      <c r="AB112" s="43">
        <f t="shared" si="41"/>
        <v>2.7823736268046987E-3</v>
      </c>
      <c r="AC112" s="43">
        <f t="shared" si="42"/>
        <v>3.1932508586243707E-3</v>
      </c>
      <c r="AD112" s="43">
        <f t="shared" si="43"/>
        <v>3.0855129722188348E-3</v>
      </c>
      <c r="AE112" s="43">
        <f t="shared" si="25"/>
        <v>3.1271134607298058E-3</v>
      </c>
      <c r="AF112" s="43">
        <f t="shared" si="26"/>
        <v>2.959920327920704E-3</v>
      </c>
      <c r="AG112" s="43">
        <f t="shared" si="27"/>
        <v>3.3289032147141811E-3</v>
      </c>
      <c r="AH112" s="43">
        <f t="shared" si="28"/>
        <v>4.6220152355663869E-3</v>
      </c>
      <c r="AI112" s="43">
        <f t="shared" si="29"/>
        <v>4.6768984067039809E-3</v>
      </c>
      <c r="AJ112" s="43">
        <f t="shared" si="30"/>
        <v>5.0634575873202232E-3</v>
      </c>
      <c r="AK112" s="43">
        <f t="shared" si="31"/>
        <v>5.0843726951213392E-3</v>
      </c>
      <c r="AL112" s="43">
        <f t="shared" si="32"/>
        <v>5.4761644169962391E-3</v>
      </c>
      <c r="AM112" s="43">
        <f t="shared" si="33"/>
        <v>7.9841367118070085E-3</v>
      </c>
      <c r="AN112" s="43">
        <f t="shared" si="34"/>
        <v>1.0606080579150041E-2</v>
      </c>
      <c r="AO112" s="43">
        <f t="shared" si="35"/>
        <v>9.8050844762967299E-3</v>
      </c>
    </row>
    <row r="113" spans="1:41" x14ac:dyDescent="0.4">
      <c r="A113" s="1" t="s">
        <v>18</v>
      </c>
      <c r="B113" s="11">
        <v>333173</v>
      </c>
      <c r="C113" s="11">
        <v>370938.315</v>
      </c>
      <c r="D113" s="11">
        <v>631978.85</v>
      </c>
      <c r="E113" s="11">
        <v>755750.46399999992</v>
      </c>
      <c r="F113" s="11">
        <v>774744.3870000001</v>
      </c>
      <c r="G113" s="11">
        <v>885965.29099999997</v>
      </c>
      <c r="H113" s="11">
        <v>968978.23600000003</v>
      </c>
      <c r="I113" s="11">
        <v>1097166.2919999999</v>
      </c>
      <c r="J113" s="11">
        <v>1406112.348</v>
      </c>
      <c r="K113" s="11">
        <v>1561969.6869999999</v>
      </c>
      <c r="L113" s="11">
        <v>1938551</v>
      </c>
      <c r="M113" s="11">
        <v>1831383</v>
      </c>
      <c r="N113" s="11">
        <v>2057037</v>
      </c>
      <c r="O113" s="11">
        <v>2091175</v>
      </c>
      <c r="P113" s="11">
        <v>2023161</v>
      </c>
      <c r="Q113" s="11">
        <v>2095786</v>
      </c>
      <c r="R113" s="11">
        <v>2056402</v>
      </c>
      <c r="S113" s="11">
        <v>2097713</v>
      </c>
      <c r="T113" s="11">
        <v>2059764</v>
      </c>
      <c r="U113" s="11">
        <v>2066119</v>
      </c>
      <c r="V113" s="43">
        <f t="shared" si="24"/>
        <v>0.28123055937509761</v>
      </c>
      <c r="W113" s="43">
        <f t="shared" si="36"/>
        <v>0.28219964026176125</v>
      </c>
      <c r="X113" s="43">
        <f t="shared" si="37"/>
        <v>0.26423144395978659</v>
      </c>
      <c r="Y113" s="43">
        <f t="shared" si="38"/>
        <v>0.23677904051103582</v>
      </c>
      <c r="Z113" s="43">
        <f t="shared" si="39"/>
        <v>0.23549978916757131</v>
      </c>
      <c r="AA113" s="43">
        <f t="shared" si="40"/>
        <v>0.24154630825475598</v>
      </c>
      <c r="AB113" s="43">
        <f t="shared" si="41"/>
        <v>0.24889766329340282</v>
      </c>
      <c r="AC113" s="43">
        <f t="shared" si="42"/>
        <v>0.26062093312376083</v>
      </c>
      <c r="AD113" s="43">
        <f t="shared" si="43"/>
        <v>0.26826055092753881</v>
      </c>
      <c r="AE113" s="43">
        <f t="shared" si="25"/>
        <v>0.27535128437170198</v>
      </c>
      <c r="AF113" s="43">
        <f t="shared" si="26"/>
        <v>0.27619525928332173</v>
      </c>
      <c r="AG113" s="43">
        <f t="shared" si="27"/>
        <v>0.27864604214419769</v>
      </c>
      <c r="AH113" s="43">
        <f t="shared" si="28"/>
        <v>0.27519338777168001</v>
      </c>
      <c r="AI113" s="43">
        <f t="shared" si="29"/>
        <v>0.25715747332875466</v>
      </c>
      <c r="AJ113" s="43">
        <f t="shared" si="30"/>
        <v>0.23752990901085999</v>
      </c>
      <c r="AK113" s="43">
        <f t="shared" si="31"/>
        <v>0.23122967500417876</v>
      </c>
      <c r="AL113" s="43">
        <f t="shared" si="32"/>
        <v>0.21936681522236098</v>
      </c>
      <c r="AM113" s="43">
        <f t="shared" si="33"/>
        <v>0.20815584412491536</v>
      </c>
      <c r="AN113" s="43">
        <f t="shared" si="34"/>
        <v>0.19964927489931095</v>
      </c>
      <c r="AO113" s="43">
        <f>U113/(U$88-U$91)</f>
        <v>0.19042422248304966</v>
      </c>
    </row>
    <row r="114" spans="1:41" x14ac:dyDescent="0.4">
      <c r="A114" s="1" t="s">
        <v>19</v>
      </c>
      <c r="B114" s="11"/>
      <c r="C114" s="11"/>
      <c r="D114" s="11">
        <v>1261.8240000000001</v>
      </c>
      <c r="E114" s="11">
        <v>3489.8380000000002</v>
      </c>
      <c r="F114" s="11">
        <v>1575.723</v>
      </c>
      <c r="G114" s="11">
        <v>3375.7289999999998</v>
      </c>
      <c r="H114" s="11">
        <v>3570</v>
      </c>
      <c r="I114" s="11">
        <v>4754</v>
      </c>
      <c r="J114" s="11">
        <v>5134</v>
      </c>
      <c r="K114" s="11">
        <v>5360</v>
      </c>
      <c r="L114" s="11">
        <v>19661</v>
      </c>
      <c r="M114" s="11">
        <v>7493</v>
      </c>
      <c r="N114" s="11">
        <v>32475</v>
      </c>
      <c r="O114" s="11">
        <v>28239</v>
      </c>
      <c r="P114" s="11">
        <v>28557</v>
      </c>
      <c r="Q114" s="11">
        <v>26884</v>
      </c>
      <c r="R114" s="11">
        <v>26841</v>
      </c>
      <c r="S114" s="11">
        <v>27390</v>
      </c>
      <c r="T114" s="11">
        <v>22769</v>
      </c>
      <c r="U114" s="11">
        <v>24549</v>
      </c>
      <c r="V114" s="43">
        <f t="shared" si="24"/>
        <v>0</v>
      </c>
      <c r="W114" s="43">
        <f t="shared" si="36"/>
        <v>0</v>
      </c>
      <c r="X114" s="43">
        <f t="shared" si="37"/>
        <v>5.2757078428038184E-4</v>
      </c>
      <c r="Y114" s="43">
        <f t="shared" si="38"/>
        <v>1.0933774209088045E-3</v>
      </c>
      <c r="Z114" s="43">
        <f t="shared" si="39"/>
        <v>4.789740209973188E-4</v>
      </c>
      <c r="AA114" s="43">
        <f t="shared" si="40"/>
        <v>9.2034630013346555E-4</v>
      </c>
      <c r="AB114" s="43">
        <f t="shared" si="41"/>
        <v>9.1701198741624579E-4</v>
      </c>
      <c r="AC114" s="43">
        <f t="shared" si="42"/>
        <v>1.1292653858439529E-3</v>
      </c>
      <c r="AD114" s="43">
        <f t="shared" si="43"/>
        <v>9.7947341862186983E-4</v>
      </c>
      <c r="AE114" s="43">
        <f t="shared" si="25"/>
        <v>9.4488574043135232E-4</v>
      </c>
      <c r="AF114" s="43">
        <f t="shared" si="26"/>
        <v>2.8012030597953774E-3</v>
      </c>
      <c r="AG114" s="43">
        <f t="shared" si="27"/>
        <v>1.1400645270740601E-3</v>
      </c>
      <c r="AH114" s="43">
        <f t="shared" si="28"/>
        <v>4.344552513097873E-3</v>
      </c>
      <c r="AI114" s="43">
        <f t="shared" si="29"/>
        <v>3.4726265804299987E-3</v>
      </c>
      <c r="AJ114" s="43">
        <f t="shared" si="30"/>
        <v>3.3527443498679189E-3</v>
      </c>
      <c r="AK114" s="43">
        <f t="shared" si="31"/>
        <v>2.9661323163778851E-3</v>
      </c>
      <c r="AL114" s="43">
        <f t="shared" si="32"/>
        <v>2.8632653962519928E-3</v>
      </c>
      <c r="AM114" s="43">
        <f t="shared" si="33"/>
        <v>2.717906868375908E-3</v>
      </c>
      <c r="AN114" s="43">
        <f t="shared" si="34"/>
        <v>2.2069588264395394E-3</v>
      </c>
      <c r="AO114" s="43">
        <f t="shared" si="35"/>
        <v>2.2625629200139909E-3</v>
      </c>
    </row>
    <row r="115" spans="1:41" x14ac:dyDescent="0.4">
      <c r="A115" s="1" t="s">
        <v>20</v>
      </c>
      <c r="B115" s="11">
        <v>45103</v>
      </c>
      <c r="C115" s="11">
        <v>47289</v>
      </c>
      <c r="D115" s="11">
        <v>79768.376000000004</v>
      </c>
      <c r="E115" s="11">
        <v>134903.296</v>
      </c>
      <c r="F115" s="11">
        <v>153516.989</v>
      </c>
      <c r="G115" s="11">
        <v>167596.04399999999</v>
      </c>
      <c r="H115" s="11">
        <v>172716</v>
      </c>
      <c r="I115" s="11">
        <v>161599</v>
      </c>
      <c r="J115" s="11">
        <v>219527</v>
      </c>
      <c r="K115" s="11">
        <v>211596</v>
      </c>
      <c r="L115" s="11">
        <v>304318</v>
      </c>
      <c r="M115" s="11">
        <v>211606</v>
      </c>
      <c r="N115" s="11">
        <v>417412</v>
      </c>
      <c r="O115" s="11">
        <v>444500</v>
      </c>
      <c r="P115" s="11">
        <v>529525</v>
      </c>
      <c r="Q115" s="11">
        <v>600005</v>
      </c>
      <c r="R115" s="11">
        <v>710127</v>
      </c>
      <c r="S115" s="11">
        <v>851056</v>
      </c>
      <c r="T115" s="11">
        <v>964684</v>
      </c>
      <c r="U115" s="11">
        <v>1167086</v>
      </c>
      <c r="V115" s="43">
        <f t="shared" si="24"/>
        <v>3.8071338072097761E-2</v>
      </c>
      <c r="W115" s="43">
        <f t="shared" si="36"/>
        <v>3.5976167057151884E-2</v>
      </c>
      <c r="X115" s="43">
        <f t="shared" si="37"/>
        <v>3.3351295178323116E-2</v>
      </c>
      <c r="Y115" s="43">
        <f t="shared" si="38"/>
        <v>4.2265634637647091E-2</v>
      </c>
      <c r="Z115" s="43">
        <f t="shared" si="39"/>
        <v>4.6664705352864155E-2</v>
      </c>
      <c r="AA115" s="43">
        <f t="shared" si="40"/>
        <v>4.5692767106721391E-2</v>
      </c>
      <c r="AB115" s="43">
        <f t="shared" si="41"/>
        <v>4.4364885831536222E-2</v>
      </c>
      <c r="AC115" s="43">
        <f t="shared" si="42"/>
        <v>3.8386234136936669E-2</v>
      </c>
      <c r="AD115" s="43">
        <f t="shared" si="43"/>
        <v>4.1881741560148657E-2</v>
      </c>
      <c r="AE115" s="43">
        <f t="shared" si="25"/>
        <v>3.7301127450058293E-2</v>
      </c>
      <c r="AF115" s="43">
        <f t="shared" si="26"/>
        <v>4.3357739318997487E-2</v>
      </c>
      <c r="AG115" s="43">
        <f t="shared" si="27"/>
        <v>3.2195982158819372E-2</v>
      </c>
      <c r="AH115" s="43">
        <f t="shared" si="28"/>
        <v>5.5841981635017988E-2</v>
      </c>
      <c r="AI115" s="43">
        <f t="shared" si="29"/>
        <v>5.4661373101070665E-2</v>
      </c>
      <c r="AJ115" s="43">
        <f t="shared" si="30"/>
        <v>6.2169063692398004E-2</v>
      </c>
      <c r="AK115" s="43">
        <f t="shared" si="31"/>
        <v>6.6199011326004795E-2</v>
      </c>
      <c r="AL115" s="43">
        <f t="shared" si="32"/>
        <v>7.5752843263821729E-2</v>
      </c>
      <c r="AM115" s="43">
        <f t="shared" si="33"/>
        <v>8.4450198896404788E-2</v>
      </c>
      <c r="AN115" s="43">
        <f t="shared" si="34"/>
        <v>9.3505110831613183E-2</v>
      </c>
      <c r="AO115" s="43">
        <f t="shared" si="35"/>
        <v>0.10756468728125171</v>
      </c>
    </row>
    <row r="116" spans="1:41" x14ac:dyDescent="0.4">
      <c r="A116" s="1" t="s">
        <v>75</v>
      </c>
      <c r="B116" s="11">
        <f t="shared" ref="B116:T116" si="44">SUM(B87,B89:B92,B94:B105,B107:B115)-B88</f>
        <v>0</v>
      </c>
      <c r="C116" s="11">
        <f t="shared" si="44"/>
        <v>0.45000000018626451</v>
      </c>
      <c r="D116" s="11">
        <f t="shared" si="44"/>
        <v>0</v>
      </c>
      <c r="E116" s="11">
        <f t="shared" si="44"/>
        <v>0</v>
      </c>
      <c r="F116" s="11">
        <f t="shared" si="44"/>
        <v>0</v>
      </c>
      <c r="G116" s="11">
        <f t="shared" si="44"/>
        <v>0</v>
      </c>
      <c r="H116" s="11">
        <f t="shared" si="44"/>
        <v>-0.38200000021606684</v>
      </c>
      <c r="I116" s="11">
        <f t="shared" si="44"/>
        <v>0.91199999954551458</v>
      </c>
      <c r="J116" s="11">
        <f t="shared" si="44"/>
        <v>0.90299999993294477</v>
      </c>
      <c r="K116" s="11">
        <f t="shared" si="44"/>
        <v>0.69799999985843897</v>
      </c>
      <c r="L116" s="11">
        <f t="shared" si="44"/>
        <v>0</v>
      </c>
      <c r="M116" s="11">
        <f t="shared" si="44"/>
        <v>0</v>
      </c>
      <c r="N116" s="11">
        <f t="shared" si="44"/>
        <v>0</v>
      </c>
      <c r="O116" s="11">
        <f t="shared" si="44"/>
        <v>0</v>
      </c>
      <c r="P116" s="11">
        <f t="shared" si="44"/>
        <v>0</v>
      </c>
      <c r="Q116" s="11">
        <f t="shared" si="44"/>
        <v>0</v>
      </c>
      <c r="R116" s="11">
        <f t="shared" si="44"/>
        <v>0</v>
      </c>
      <c r="S116" s="11">
        <f t="shared" si="44"/>
        <v>0</v>
      </c>
      <c r="T116" s="11">
        <f t="shared" si="44"/>
        <v>0</v>
      </c>
      <c r="U116" s="11">
        <f>SUM(U87,U89:U92,U94:U105,U107:U115)-U88</f>
        <v>0</v>
      </c>
      <c r="V116" s="11">
        <f t="shared" ref="V116:AO116" si="45">SUM(V87,V89:V92,V94:V105,V107:V115)-V88</f>
        <v>0</v>
      </c>
      <c r="W116" s="11">
        <f t="shared" si="45"/>
        <v>3.4234759005435933E-7</v>
      </c>
      <c r="X116" s="11">
        <f t="shared" si="45"/>
        <v>0</v>
      </c>
      <c r="Y116" s="11">
        <f t="shared" si="45"/>
        <v>0</v>
      </c>
      <c r="Z116" s="11">
        <f t="shared" si="45"/>
        <v>0</v>
      </c>
      <c r="AA116" s="11">
        <f t="shared" si="45"/>
        <v>0</v>
      </c>
      <c r="AB116" s="11">
        <f t="shared" si="45"/>
        <v>-9.8122851177606663E-8</v>
      </c>
      <c r="AC116" s="11">
        <f t="shared" si="45"/>
        <v>2.1663652360892627E-7</v>
      </c>
      <c r="AD116" s="11">
        <f t="shared" si="45"/>
        <v>1.7227590531909698E-7</v>
      </c>
      <c r="AE116" s="11">
        <f t="shared" si="45"/>
        <v>1.2304668750573455E-7</v>
      </c>
      <c r="AF116" s="11">
        <f t="shared" si="45"/>
        <v>0</v>
      </c>
      <c r="AG116" s="11">
        <f t="shared" si="45"/>
        <v>0</v>
      </c>
      <c r="AH116" s="11">
        <f t="shared" si="45"/>
        <v>0</v>
      </c>
      <c r="AI116" s="11">
        <f t="shared" si="45"/>
        <v>0</v>
      </c>
      <c r="AJ116" s="11">
        <f t="shared" si="45"/>
        <v>0</v>
      </c>
      <c r="AK116" s="11">
        <f t="shared" si="45"/>
        <v>0</v>
      </c>
      <c r="AL116" s="11">
        <f t="shared" si="45"/>
        <v>0</v>
      </c>
      <c r="AM116" s="11">
        <f t="shared" si="45"/>
        <v>0</v>
      </c>
      <c r="AN116" s="11">
        <f t="shared" si="45"/>
        <v>0</v>
      </c>
      <c r="AO116" s="11">
        <f t="shared" si="45"/>
        <v>0</v>
      </c>
    </row>
    <row r="117" spans="1:41" x14ac:dyDescent="0.4">
      <c r="A117" s="15" t="s">
        <v>42</v>
      </c>
      <c r="B117" s="14">
        <v>3165311</v>
      </c>
      <c r="C117" s="14">
        <v>3506589.5219999999</v>
      </c>
      <c r="D117" s="14">
        <v>6803908.4559999993</v>
      </c>
      <c r="E117" s="14">
        <v>8891313.8049999997</v>
      </c>
      <c r="F117" s="14">
        <v>9469356.2180000003</v>
      </c>
      <c r="G117" s="14">
        <v>10683629.660999998</v>
      </c>
      <c r="H117" s="14">
        <v>11441131.665000003</v>
      </c>
      <c r="I117" s="14">
        <v>12405009.782</v>
      </c>
      <c r="J117" s="14">
        <v>14709670.257000001</v>
      </c>
      <c r="K117" s="14">
        <v>15854133.447000004</v>
      </c>
      <c r="L117" s="14">
        <v>21347374</v>
      </c>
      <c r="M117" s="14">
        <v>20003433</v>
      </c>
      <c r="N117" s="14">
        <v>24117770</v>
      </c>
      <c r="O117" s="14">
        <v>26092932</v>
      </c>
      <c r="P117" s="14">
        <v>27482729</v>
      </c>
      <c r="Q117" s="14">
        <v>29384020</v>
      </c>
      <c r="R117" s="14">
        <v>30809957</v>
      </c>
      <c r="S117" s="14">
        <v>33421473</v>
      </c>
      <c r="T117" s="14">
        <v>35740338</v>
      </c>
      <c r="U117" s="14">
        <v>38616935</v>
      </c>
      <c r="V117" s="14">
        <v>383947014.81299996</v>
      </c>
      <c r="W117" s="12"/>
    </row>
    <row r="118" spans="1:41" x14ac:dyDescent="0.4">
      <c r="A118" s="27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41" x14ac:dyDescent="0.4">
      <c r="A119" s="28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41" x14ac:dyDescent="0.4">
      <c r="A120" s="28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41" x14ac:dyDescent="0.4">
      <c r="A121" s="28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41" x14ac:dyDescent="0.4">
      <c r="A122" s="28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41" x14ac:dyDescent="0.4">
      <c r="A123" s="28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41" x14ac:dyDescent="0.4">
      <c r="A124" s="28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1:41" x14ac:dyDescent="0.4">
      <c r="A125" s="28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41" x14ac:dyDescent="0.4">
      <c r="A126" s="28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41" x14ac:dyDescent="0.4">
      <c r="A127" s="28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41" x14ac:dyDescent="0.4">
      <c r="A128" s="28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x14ac:dyDescent="0.4">
      <c r="A129" s="28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x14ac:dyDescent="0.4">
      <c r="A130" s="28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x14ac:dyDescent="0.4">
      <c r="A131" s="28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x14ac:dyDescent="0.4">
      <c r="A132" s="28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x14ac:dyDescent="0.4">
      <c r="A133" s="28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x14ac:dyDescent="0.4">
      <c r="A134" s="28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x14ac:dyDescent="0.4">
      <c r="A135" s="28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x14ac:dyDescent="0.4">
      <c r="A136" s="28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1:25" x14ac:dyDescent="0.4">
      <c r="A137" s="28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x14ac:dyDescent="0.4">
      <c r="A138" s="28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1:25" x14ac:dyDescent="0.4">
      <c r="A139" s="28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1:25" x14ac:dyDescent="0.4">
      <c r="A140" s="28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1:25" x14ac:dyDescent="0.4">
      <c r="A141" s="28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spans="1:25" x14ac:dyDescent="0.4">
      <c r="A142" s="28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spans="1:25" x14ac:dyDescent="0.4">
      <c r="A143" s="28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spans="1:25" x14ac:dyDescent="0.4">
      <c r="A144" s="28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spans="1:25" x14ac:dyDescent="0.4">
      <c r="A145" s="28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spans="1:25" x14ac:dyDescent="0.4">
      <c r="A146" s="28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spans="1:25" x14ac:dyDescent="0.4">
      <c r="A147" s="28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1:25" x14ac:dyDescent="0.4">
      <c r="A148" s="28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54" spans="1:25" x14ac:dyDescent="0.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5" x14ac:dyDescent="0.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12"/>
    </row>
    <row r="156" spans="1:25" x14ac:dyDescent="0.4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2"/>
    </row>
    <row r="157" spans="1:25" x14ac:dyDescent="0.4">
      <c r="A157" s="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</row>
    <row r="158" spans="1:25" x14ac:dyDescent="0.4">
      <c r="A158" s="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42"/>
    </row>
    <row r="159" spans="1:25" x14ac:dyDescent="0.4">
      <c r="A159" s="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</row>
    <row r="160" spans="1:25" x14ac:dyDescent="0.4">
      <c r="A160" s="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</row>
    <row r="161" spans="1:23" x14ac:dyDescent="0.4">
      <c r="A161" s="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</row>
    <row r="162" spans="1:23" x14ac:dyDescent="0.4">
      <c r="A162" s="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</row>
    <row r="163" spans="1:23" x14ac:dyDescent="0.4">
      <c r="A163" s="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</row>
    <row r="164" spans="1:23" x14ac:dyDescent="0.4">
      <c r="A164" s="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</row>
    <row r="165" spans="1:23" x14ac:dyDescent="0.4">
      <c r="A165" s="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</row>
    <row r="166" spans="1:23" x14ac:dyDescent="0.4">
      <c r="A166" s="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</row>
    <row r="167" spans="1:23" x14ac:dyDescent="0.4">
      <c r="A167" s="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</row>
    <row r="168" spans="1:23" x14ac:dyDescent="0.4">
      <c r="A168" s="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</row>
    <row r="169" spans="1:23" x14ac:dyDescent="0.4">
      <c r="A169" s="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</row>
    <row r="170" spans="1:23" x14ac:dyDescent="0.4">
      <c r="A170" s="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</row>
    <row r="171" spans="1:23" x14ac:dyDescent="0.4">
      <c r="A171" s="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</row>
    <row r="172" spans="1:23" x14ac:dyDescent="0.4">
      <c r="A172" s="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</row>
    <row r="173" spans="1:23" x14ac:dyDescent="0.4">
      <c r="A173" s="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</row>
    <row r="174" spans="1:23" x14ac:dyDescent="0.4">
      <c r="A174" s="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</row>
    <row r="175" spans="1:23" x14ac:dyDescent="0.4">
      <c r="A175" s="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</row>
    <row r="176" spans="1:23" x14ac:dyDescent="0.4">
      <c r="A176" s="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</row>
    <row r="177" spans="1:23" x14ac:dyDescent="0.4">
      <c r="A177" s="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</row>
    <row r="178" spans="1:23" x14ac:dyDescent="0.4">
      <c r="A178" s="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</row>
    <row r="179" spans="1:23" x14ac:dyDescent="0.4">
      <c r="A179" s="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</row>
    <row r="180" spans="1:23" x14ac:dyDescent="0.4">
      <c r="A180" s="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</row>
    <row r="181" spans="1:23" x14ac:dyDescent="0.4">
      <c r="A181" s="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</row>
    <row r="182" spans="1:23" x14ac:dyDescent="0.4">
      <c r="A182" s="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</row>
    <row r="183" spans="1:23" x14ac:dyDescent="0.4">
      <c r="A183" s="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</row>
    <row r="184" spans="1:23" x14ac:dyDescent="0.4">
      <c r="A184" s="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</row>
    <row r="185" spans="1:23" x14ac:dyDescent="0.4">
      <c r="A185" s="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</row>
    <row r="186" spans="1:23" x14ac:dyDescent="0.4">
      <c r="A186" s="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</row>
    <row r="187" spans="1:23" x14ac:dyDescent="0.4">
      <c r="A187" s="1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V114"/>
  <sheetViews>
    <sheetView topLeftCell="A40" workbookViewId="0">
      <selection activeCell="F8" sqref="F8"/>
    </sheetView>
  </sheetViews>
  <sheetFormatPr defaultRowHeight="13.9" x14ac:dyDescent="0.4"/>
  <cols>
    <col min="2" max="2" width="11.86328125" customWidth="1"/>
    <col min="3" max="3" width="10.59765625" bestFit="1" customWidth="1"/>
    <col min="4" max="4" width="9.53125" bestFit="1" customWidth="1"/>
  </cols>
  <sheetData>
    <row r="2" spans="2:22" x14ac:dyDescent="0.4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</row>
    <row r="3" spans="2:22" x14ac:dyDescent="0.4">
      <c r="B3" t="s">
        <v>18</v>
      </c>
      <c r="C3" s="5">
        <v>39447</v>
      </c>
      <c r="D3" s="5">
        <v>39629</v>
      </c>
      <c r="E3" s="5">
        <v>39813</v>
      </c>
      <c r="F3" s="5">
        <v>39994</v>
      </c>
      <c r="G3" s="5">
        <v>40178</v>
      </c>
      <c r="H3" s="5">
        <v>40359</v>
      </c>
      <c r="I3" s="5">
        <v>40543</v>
      </c>
      <c r="J3" s="5">
        <v>40724</v>
      </c>
      <c r="K3" s="5">
        <v>40908</v>
      </c>
      <c r="L3" s="5">
        <v>41090</v>
      </c>
      <c r="M3" s="5">
        <v>41274</v>
      </c>
      <c r="N3" s="5">
        <v>41455</v>
      </c>
      <c r="O3" s="5">
        <v>41639</v>
      </c>
      <c r="P3" s="5">
        <v>41820</v>
      </c>
      <c r="Q3" s="5">
        <v>42004</v>
      </c>
      <c r="R3" s="5">
        <v>42185</v>
      </c>
      <c r="S3" s="5">
        <v>42369</v>
      </c>
      <c r="T3" s="5">
        <v>42551</v>
      </c>
      <c r="U3" s="5">
        <v>42735</v>
      </c>
      <c r="V3" s="5">
        <v>42916</v>
      </c>
    </row>
    <row r="4" spans="2:22" x14ac:dyDescent="0.4">
      <c r="B4" t="s">
        <v>27</v>
      </c>
      <c r="C4" s="4">
        <v>6.0573130030068624E-2</v>
      </c>
      <c r="D4" s="4">
        <v>4.9235366309161734E-2</v>
      </c>
      <c r="E4" s="4">
        <v>4.835547642453418E-2</v>
      </c>
      <c r="F4" s="4">
        <v>4.1528441019318768E-2</v>
      </c>
      <c r="G4" s="4">
        <v>3.6415379113940362E-2</v>
      </c>
      <c r="H4" s="4">
        <v>2.8653027179369218E-2</v>
      </c>
      <c r="I4" s="4">
        <v>2.6413003822948075E-2</v>
      </c>
      <c r="J4" s="4">
        <v>2.2872739670768426E-2</v>
      </c>
      <c r="K4" s="4">
        <v>2.2228093748662043E-2</v>
      </c>
      <c r="L4" s="4">
        <v>2.147470378103224E-2</v>
      </c>
      <c r="M4" s="4">
        <v>2.1241689747072603E-2</v>
      </c>
      <c r="N4" s="4">
        <v>2.2993174416542795E-2</v>
      </c>
      <c r="O4" s="4">
        <v>2.49646334558545E-2</v>
      </c>
      <c r="P4" s="4">
        <v>2.693224820931208E-2</v>
      </c>
      <c r="Q4" s="4">
        <v>3.2043213215712386E-2</v>
      </c>
      <c r="R4" s="4">
        <v>3.9723240954982864E-2</v>
      </c>
      <c r="S4" s="4">
        <v>4.8402230880278264E-2</v>
      </c>
      <c r="T4" s="4">
        <v>5.1365854486030454E-2</v>
      </c>
      <c r="U4" s="4">
        <v>5.435895555325633E-2</v>
      </c>
      <c r="V4" s="4">
        <v>5.4690669566952087E-2</v>
      </c>
    </row>
    <row r="5" spans="2:22" x14ac:dyDescent="0.4">
      <c r="B5" t="s">
        <v>22</v>
      </c>
      <c r="C5" s="4">
        <v>3.1053800878222425E-2</v>
      </c>
      <c r="D5" s="4">
        <v>2.656955364263193E-2</v>
      </c>
      <c r="E5" s="4">
        <v>2.1257215142721945E-2</v>
      </c>
      <c r="F5" s="4">
        <v>1.8756732977937014E-2</v>
      </c>
      <c r="G5" s="4">
        <v>1.7114976004466362E-2</v>
      </c>
      <c r="H5" s="4">
        <v>1.3699000735007351E-2</v>
      </c>
      <c r="I5" s="4">
        <v>1.1001548386686365E-2</v>
      </c>
      <c r="J5" s="4">
        <v>8.6408433848421604E-3</v>
      </c>
      <c r="K5" s="4">
        <v>8.6943579236671339E-3</v>
      </c>
      <c r="L5" s="4">
        <v>1.0310588973036836E-2</v>
      </c>
      <c r="M5" s="4">
        <v>1.1462071722642325E-2</v>
      </c>
      <c r="N5" s="4">
        <v>1.2224417994488318E-2</v>
      </c>
      <c r="O5" s="4">
        <v>1.6264292766731955E-2</v>
      </c>
      <c r="P5" s="4">
        <v>2.0169034346718951E-2</v>
      </c>
      <c r="Q5" s="4">
        <v>2.3940015401641292E-2</v>
      </c>
      <c r="R5" s="4">
        <v>2.6904902361214362E-2</v>
      </c>
      <c r="S5" s="4">
        <v>3.3357297503114669E-2</v>
      </c>
      <c r="T5" s="4">
        <v>3.6511627853762649E-2</v>
      </c>
      <c r="U5" s="4">
        <v>4.2182804874733221E-2</v>
      </c>
      <c r="V5" s="4">
        <v>4.5554164353553694E-2</v>
      </c>
    </row>
    <row r="6" spans="2:22" x14ac:dyDescent="0.4">
      <c r="B6" t="s">
        <v>28</v>
      </c>
      <c r="C6" s="4">
        <v>5.4661922495305916E-2</v>
      </c>
      <c r="D6" s="4">
        <v>4.4502714835267076E-2</v>
      </c>
      <c r="E6" s="4">
        <v>4.0018205788555271E-2</v>
      </c>
      <c r="F6" s="4">
        <v>3.4109234289661186E-2</v>
      </c>
      <c r="G6" s="4">
        <v>3.1825802538395981E-2</v>
      </c>
      <c r="H6" s="4">
        <v>2.5049866176306404E-2</v>
      </c>
      <c r="I6" s="4">
        <v>2.2617754717758551E-2</v>
      </c>
      <c r="J6" s="4">
        <v>1.9241416309840206E-2</v>
      </c>
      <c r="K6" s="4">
        <v>1.8276828015077521E-2</v>
      </c>
      <c r="L6" s="4">
        <v>1.8182572731954699E-2</v>
      </c>
      <c r="M6" s="4">
        <v>1.8058647575196089E-2</v>
      </c>
      <c r="N6" s="4">
        <v>1.9664999287002261E-2</v>
      </c>
      <c r="O6" s="4">
        <v>2.1623571251149228E-2</v>
      </c>
      <c r="P6" s="4">
        <v>2.4459290350356135E-2</v>
      </c>
      <c r="Q6" s="4">
        <v>2.8776747721692888E-2</v>
      </c>
      <c r="R6" s="4">
        <v>3.4635155553866044E-2</v>
      </c>
      <c r="S6" s="4">
        <v>4.2089667958261877E-2</v>
      </c>
      <c r="T6" s="4">
        <v>4.5212831455938886E-2</v>
      </c>
      <c r="U6" s="4">
        <v>4.8322133141720312E-2</v>
      </c>
      <c r="V6" s="4">
        <v>4.9721658959444803E-2</v>
      </c>
    </row>
    <row r="7" spans="2:22" x14ac:dyDescent="0.4">
      <c r="B7" t="s">
        <v>29</v>
      </c>
      <c r="C7" s="4">
        <v>7.555129849983945E-2</v>
      </c>
      <c r="D7" s="4">
        <v>6.3618199981836349E-2</v>
      </c>
      <c r="E7" s="4">
        <v>5.9272711936781394E-2</v>
      </c>
      <c r="F7" s="4">
        <v>5.1037383235886906E-2</v>
      </c>
      <c r="G7" s="4">
        <v>4.3582402648402171E-2</v>
      </c>
      <c r="H7" s="4">
        <v>3.5349690156913305E-2</v>
      </c>
      <c r="I7" s="4">
        <v>2.8537986330597963E-2</v>
      </c>
      <c r="J7" s="4">
        <v>2.4591520725677087E-2</v>
      </c>
      <c r="K7" s="4">
        <v>2.0895067205391769E-2</v>
      </c>
      <c r="L7" s="4">
        <v>1.8419872486931926E-2</v>
      </c>
      <c r="M7" s="4">
        <v>1.6119046216743066E-2</v>
      </c>
      <c r="N7" s="4">
        <v>1.6602529394903268E-2</v>
      </c>
      <c r="O7" s="4">
        <v>1.8174196590877028E-2</v>
      </c>
      <c r="P7" s="4">
        <v>1.8530182324371713E-2</v>
      </c>
      <c r="Q7" s="4">
        <v>2.3276081951952677E-2</v>
      </c>
      <c r="R7" s="4">
        <v>3.0439767656791916E-2</v>
      </c>
      <c r="S7" s="4">
        <v>3.4321342617933875E-2</v>
      </c>
      <c r="T7" s="4">
        <v>3.5061372757326188E-2</v>
      </c>
      <c r="U7" s="4">
        <v>4.2872353663158017E-2</v>
      </c>
      <c r="V7" s="4">
        <v>4.409095638301562E-2</v>
      </c>
    </row>
    <row r="8" spans="2:22" x14ac:dyDescent="0.4">
      <c r="B8" t="s">
        <v>30</v>
      </c>
      <c r="C8" s="4">
        <v>4.1913782569510311E-2</v>
      </c>
      <c r="D8" s="4">
        <v>3.1771961468482449E-2</v>
      </c>
      <c r="E8" s="4">
        <v>3.5867943016507121E-2</v>
      </c>
      <c r="F8" s="4">
        <v>3.1536652884379596E-2</v>
      </c>
      <c r="G8" s="4">
        <v>2.6656226425429041E-2</v>
      </c>
      <c r="H8" s="4">
        <v>2.0931673749861719E-2</v>
      </c>
      <c r="I8" s="4">
        <v>2.2673311429318686E-2</v>
      </c>
      <c r="J8" s="4">
        <v>2.11455299955579E-2</v>
      </c>
      <c r="K8" s="4">
        <v>2.3581704793972407E-2</v>
      </c>
      <c r="L8" s="4">
        <v>2.3824285427914347E-2</v>
      </c>
      <c r="M8" s="4">
        <v>2.4066567702807296E-2</v>
      </c>
      <c r="N8" s="4">
        <v>2.6163772320131427E-2</v>
      </c>
      <c r="O8" s="4">
        <v>2.8792735850483118E-2</v>
      </c>
      <c r="P8" s="4">
        <v>3.179380343685425E-2</v>
      </c>
      <c r="Q8" s="4">
        <v>3.714015448894948E-2</v>
      </c>
      <c r="R8" s="4">
        <v>4.6748538445637595E-2</v>
      </c>
      <c r="S8" s="4">
        <v>5.8860985176506543E-2</v>
      </c>
      <c r="T8" s="4">
        <v>6.2201069079612002E-2</v>
      </c>
      <c r="U8" s="4">
        <v>5.9223164980878366E-2</v>
      </c>
      <c r="V8" s="4">
        <v>6.1768132010364289E-2</v>
      </c>
    </row>
    <row r="9" spans="2:22" x14ac:dyDescent="0.4">
      <c r="B9" t="s">
        <v>31</v>
      </c>
      <c r="C9" s="4" t="e">
        <v>#N/A</v>
      </c>
      <c r="D9" s="4" t="e">
        <v>#N/A</v>
      </c>
      <c r="E9" s="4" t="e">
        <v>#N/A</v>
      </c>
      <c r="F9" s="4" t="e">
        <v>#N/A</v>
      </c>
      <c r="G9" s="4">
        <v>3.8845013527244517E-2</v>
      </c>
      <c r="H9" s="4">
        <v>3.0143072817746527E-2</v>
      </c>
      <c r="I9" s="4">
        <v>2.8001074244229998E-2</v>
      </c>
      <c r="J9" s="4">
        <v>2.2965078191635669E-2</v>
      </c>
      <c r="K9" s="4">
        <v>2.2250294635760434E-2</v>
      </c>
      <c r="L9" s="4">
        <v>2.2316507850753405E-2</v>
      </c>
      <c r="M9" s="4">
        <v>2.3856331639009836E-2</v>
      </c>
      <c r="N9" s="4">
        <v>2.6765179768734899E-2</v>
      </c>
      <c r="O9" s="4">
        <v>2.8639590321863948E-2</v>
      </c>
      <c r="P9" s="4">
        <v>3.1510014070072437E-2</v>
      </c>
      <c r="Q9" s="4">
        <v>3.6920688093509409E-2</v>
      </c>
      <c r="R9" s="4">
        <v>4.3684696414107639E-2</v>
      </c>
      <c r="S9" s="4">
        <v>5.4500723292656351E-2</v>
      </c>
      <c r="T9" s="4">
        <v>5.9337134314944619E-2</v>
      </c>
      <c r="U9" s="4">
        <v>6.2941822639273601E-2</v>
      </c>
      <c r="V9" s="4">
        <v>5.9927657405163356E-2</v>
      </c>
    </row>
    <row r="10" spans="2:22" x14ac:dyDescent="0.4">
      <c r="B10" t="s">
        <v>32</v>
      </c>
      <c r="C10" s="4">
        <v>2.4300000000000002E-2</v>
      </c>
      <c r="D10" s="4">
        <v>1.9E-2</v>
      </c>
      <c r="E10" s="4">
        <v>1.662468832664633E-2</v>
      </c>
      <c r="F10" s="4">
        <v>1.5520239748876178E-2</v>
      </c>
      <c r="G10" s="4">
        <v>1.485688416980472E-2</v>
      </c>
      <c r="H10" s="4">
        <v>1.125661064498985E-2</v>
      </c>
      <c r="I10" s="4">
        <v>1.0573910847727793E-2</v>
      </c>
      <c r="J10" s="4">
        <v>8.498477171226048E-3</v>
      </c>
      <c r="K10" s="4">
        <v>8.7085838972374117E-3</v>
      </c>
      <c r="L10" s="4">
        <v>8.8269234081397151E-3</v>
      </c>
      <c r="M10" s="4">
        <v>9.9286387652642895E-3</v>
      </c>
      <c r="N10" s="4">
        <v>1.1934018932917255E-2</v>
      </c>
      <c r="O10" s="4">
        <v>1.7778235566771387E-2</v>
      </c>
      <c r="P10" s="4">
        <v>1.9433078579227166E-2</v>
      </c>
      <c r="Q10" s="4">
        <v>2.6724401143586755E-2</v>
      </c>
      <c r="R10" s="4">
        <v>3.4097660521625321E-2</v>
      </c>
      <c r="S10" s="4">
        <v>4.5877277229660361E-2</v>
      </c>
      <c r="T10" s="4">
        <v>5.4364698645026181E-2</v>
      </c>
      <c r="U10" s="4">
        <v>6.3777139744891437E-2</v>
      </c>
      <c r="V10" s="4">
        <v>6.3582270545798347E-2</v>
      </c>
    </row>
    <row r="11" spans="2:22" x14ac:dyDescent="0.4">
      <c r="B11" t="s">
        <v>33</v>
      </c>
      <c r="C11" s="4">
        <v>2.7885621454925933E-2</v>
      </c>
      <c r="D11" s="4">
        <v>2.6112021703498557E-2</v>
      </c>
      <c r="E11" s="4">
        <v>2.6353852565516905E-2</v>
      </c>
      <c r="F11" s="4">
        <v>2.2517631589432999E-2</v>
      </c>
      <c r="G11" s="4">
        <v>1.8779164251161818E-2</v>
      </c>
      <c r="H11" s="4">
        <v>1.5187639027000691E-2</v>
      </c>
      <c r="I11" s="4">
        <v>1.1818768634924539E-2</v>
      </c>
      <c r="J11" s="4">
        <v>9.6694313713075724E-3</v>
      </c>
      <c r="K11" s="4">
        <v>7.6006825373159054E-3</v>
      </c>
      <c r="L11" s="4">
        <v>9.6379016946336084E-3</v>
      </c>
      <c r="M11" s="4">
        <v>1.1978969505783386E-2</v>
      </c>
      <c r="N11" s="4">
        <v>1.4089082715208725E-2</v>
      </c>
      <c r="O11" s="4">
        <v>1.5633970335667689E-2</v>
      </c>
      <c r="P11" s="4">
        <v>1.8001517387115241E-2</v>
      </c>
      <c r="Q11" s="4">
        <v>2.2776389325940585E-2</v>
      </c>
      <c r="R11" s="4">
        <v>2.0575934092316246E-2</v>
      </c>
      <c r="S11" s="4">
        <v>2.4932834145599641E-2</v>
      </c>
      <c r="T11" s="4">
        <v>2.5925979449976155E-2</v>
      </c>
      <c r="U11" s="4">
        <v>3.7597648656634404E-2</v>
      </c>
      <c r="V11" s="4">
        <v>4.4355672279306216E-2</v>
      </c>
    </row>
    <row r="12" spans="2:22" x14ac:dyDescent="0.4">
      <c r="B12" t="s">
        <v>34</v>
      </c>
      <c r="C12" s="4" t="e">
        <v>#N/A</v>
      </c>
      <c r="D12" s="4" t="e">
        <v>#N/A</v>
      </c>
      <c r="E12" s="4">
        <v>2.5700000000000001E-2</v>
      </c>
      <c r="F12" s="4">
        <v>1.9599999999999999E-2</v>
      </c>
      <c r="G12" s="4">
        <v>1.9800000000000002E-2</v>
      </c>
      <c r="H12" s="4">
        <v>1.61E-2</v>
      </c>
      <c r="I12" s="4">
        <v>1.2500000000000001E-2</v>
      </c>
      <c r="J12" s="4">
        <v>1.0400000000000001E-2</v>
      </c>
      <c r="K12" s="4">
        <v>9.7999999999999997E-3</v>
      </c>
      <c r="L12" s="4">
        <v>1.2E-2</v>
      </c>
      <c r="M12" s="4">
        <v>1.06E-2</v>
      </c>
      <c r="N12" s="4">
        <v>1.23E-2</v>
      </c>
      <c r="O12" s="4">
        <v>1.6E-2</v>
      </c>
      <c r="P12" s="4">
        <v>2.1600000000000001E-2</v>
      </c>
      <c r="Q12" s="4">
        <v>2.6000000000000002E-2</v>
      </c>
      <c r="R12" s="4">
        <v>3.0200000000000001E-2</v>
      </c>
      <c r="S12" s="4">
        <v>3.9900000000000005E-2</v>
      </c>
      <c r="T12" s="4">
        <v>4.2800000000000005E-2</v>
      </c>
      <c r="U12" s="4">
        <v>4.87E-2</v>
      </c>
      <c r="V12" s="4">
        <v>5.5500000000000001E-2</v>
      </c>
    </row>
    <row r="13" spans="2:22" x14ac:dyDescent="0.4">
      <c r="B13" t="s">
        <v>35</v>
      </c>
      <c r="C13" s="4" t="e">
        <v>#N/A</v>
      </c>
      <c r="D13" s="4" t="e">
        <v>#N/A</v>
      </c>
      <c r="E13" s="4" t="e">
        <v>#N/A</v>
      </c>
      <c r="F13" s="4" t="e">
        <v>#N/A</v>
      </c>
      <c r="G13" s="4" t="e">
        <v>#N/A</v>
      </c>
      <c r="H13" s="4" t="e">
        <v>#N/A</v>
      </c>
      <c r="I13" s="4" t="e">
        <v>#N/A</v>
      </c>
      <c r="J13" s="4" t="e">
        <v>#N/A</v>
      </c>
      <c r="K13" s="4" t="e">
        <v>#N/A</v>
      </c>
      <c r="L13" s="4" t="e">
        <v>#N/A</v>
      </c>
      <c r="M13" s="4">
        <v>1.8173520368946965E-2</v>
      </c>
      <c r="N13" s="4" t="e">
        <v>#N/A</v>
      </c>
      <c r="O13" s="4">
        <v>1.790423816006434E-2</v>
      </c>
      <c r="P13" s="4">
        <v>2.6529451945534046E-2</v>
      </c>
      <c r="Q13" s="4">
        <v>2.6256632376827287E-2</v>
      </c>
      <c r="R13" s="4">
        <v>3.5390964100151807E-2</v>
      </c>
      <c r="S13" s="4">
        <v>3.7552934588597625E-2</v>
      </c>
      <c r="T13" s="4">
        <v>3.5358910052192771E-2</v>
      </c>
      <c r="U13" s="4">
        <v>3.175136811042005E-2</v>
      </c>
      <c r="V13" s="4">
        <v>3.4362292000586867E-2</v>
      </c>
    </row>
    <row r="14" spans="2:22" x14ac:dyDescent="0.4">
      <c r="B14" t="s">
        <v>36</v>
      </c>
      <c r="C14" s="4" t="e">
        <v>#N/A</v>
      </c>
      <c r="D14" s="4" t="e">
        <v>#N/A</v>
      </c>
      <c r="E14" s="4">
        <v>1.5100000000000001E-2</v>
      </c>
      <c r="F14" s="4">
        <v>1.6899999999999998E-2</v>
      </c>
      <c r="G14" s="4">
        <v>1.49E-2</v>
      </c>
      <c r="H14" s="4">
        <v>1.3100000000000001E-2</v>
      </c>
      <c r="I14" s="4">
        <v>9.4000000000000004E-3</v>
      </c>
      <c r="J14" s="4">
        <v>5.7999999999999996E-3</v>
      </c>
      <c r="K14" s="4">
        <v>7.4000000000000003E-3</v>
      </c>
      <c r="L14" s="4">
        <v>8.5000000000000006E-3</v>
      </c>
      <c r="M14" s="4">
        <v>6.1999999999999998E-3</v>
      </c>
      <c r="N14" s="4">
        <v>8.0000000000000002E-3</v>
      </c>
      <c r="O14" s="4">
        <v>1.34E-2</v>
      </c>
      <c r="P14" s="4">
        <v>1.8500000000000003E-2</v>
      </c>
      <c r="Q14" s="4">
        <v>2.29E-2</v>
      </c>
      <c r="R14" s="4">
        <v>2.6699999999999998E-2</v>
      </c>
      <c r="S14" s="4">
        <v>2.9499999999999998E-2</v>
      </c>
      <c r="T14" s="4">
        <v>3.32E-2</v>
      </c>
      <c r="U14" s="4">
        <v>3.5900000000000001E-2</v>
      </c>
      <c r="V14" s="4">
        <v>3.5499999999999997E-2</v>
      </c>
    </row>
    <row r="15" spans="2:22" x14ac:dyDescent="0.4">
      <c r="B15" t="s">
        <v>37</v>
      </c>
      <c r="C15" s="4" t="e">
        <v>#N/A</v>
      </c>
      <c r="D15" s="4" t="e">
        <v>#N/A</v>
      </c>
      <c r="E15" s="4" t="e">
        <v>#N/A</v>
      </c>
      <c r="F15" s="4" t="e">
        <v>#N/A</v>
      </c>
      <c r="G15" s="4" t="e">
        <v>#N/A</v>
      </c>
      <c r="H15" s="4" t="e">
        <v>#N/A</v>
      </c>
      <c r="I15" s="4" t="e">
        <v>#N/A</v>
      </c>
      <c r="J15" s="4" t="e">
        <v>#N/A</v>
      </c>
      <c r="K15" s="4">
        <v>1.0519412804979655E-2</v>
      </c>
      <c r="L15" s="4">
        <v>9.5845751304761504E-3</v>
      </c>
      <c r="M15" s="4">
        <v>9.6122982637090806E-3</v>
      </c>
      <c r="N15" s="4">
        <v>8.9788965971779391E-3</v>
      </c>
      <c r="O15" s="4">
        <v>1.4666400684903042E-2</v>
      </c>
      <c r="P15" s="4">
        <v>1.9722339082877578E-2</v>
      </c>
      <c r="Q15" s="4">
        <v>2.2183739885946317E-2</v>
      </c>
      <c r="R15" s="4">
        <v>2.4308752517921976E-2</v>
      </c>
      <c r="S15" s="4">
        <v>2.946697001706346E-2</v>
      </c>
      <c r="T15" s="4">
        <v>3.4664660169824064E-2</v>
      </c>
      <c r="U15" s="4">
        <v>4.3776590775919902E-2</v>
      </c>
      <c r="V15" s="4">
        <v>4.824997738988876E-2</v>
      </c>
    </row>
    <row r="16" spans="2:22" x14ac:dyDescent="0.4">
      <c r="B16" t="s">
        <v>38</v>
      </c>
      <c r="C16" s="4">
        <v>5.5599999999999997E-2</v>
      </c>
      <c r="D16" s="4">
        <v>4.5899999999999996E-2</v>
      </c>
      <c r="E16" s="4">
        <v>1.44E-2</v>
      </c>
      <c r="F16" s="4">
        <v>1.5800000000000002E-2</v>
      </c>
      <c r="G16" s="4">
        <v>1.3500000000000002E-2</v>
      </c>
      <c r="H16" s="4">
        <v>0.01</v>
      </c>
      <c r="I16" s="4">
        <v>8.0000000000000002E-3</v>
      </c>
      <c r="J16" s="4">
        <v>5.8999999999999999E-3</v>
      </c>
      <c r="K16" s="4">
        <v>7.8000000000000005E-3</v>
      </c>
      <c r="L16" s="4">
        <v>1.4999999999999999E-2</v>
      </c>
      <c r="M16" s="4">
        <v>1.83E-2</v>
      </c>
      <c r="N16" s="4">
        <v>2.1499999999999998E-2</v>
      </c>
      <c r="O16" s="4">
        <v>2.0799999999999999E-2</v>
      </c>
      <c r="P16" s="4">
        <v>1.7999999999999999E-2</v>
      </c>
      <c r="Q16" s="4">
        <v>1.5900000000000001E-2</v>
      </c>
      <c r="R16" s="4">
        <v>1.2500000000000001E-2</v>
      </c>
      <c r="S16" s="4">
        <v>2.1299999999999999E-2</v>
      </c>
      <c r="T16" s="4">
        <v>2.7699999999999999E-2</v>
      </c>
      <c r="U16" s="4">
        <v>3.1E-2</v>
      </c>
      <c r="V16" s="4">
        <v>3.7999999999999999E-2</v>
      </c>
    </row>
    <row r="17" spans="2:22" x14ac:dyDescent="0.4">
      <c r="B17" t="s">
        <v>39</v>
      </c>
      <c r="C17" s="4" t="e">
        <v>#N/A</v>
      </c>
      <c r="D17" s="4" t="e">
        <v>#N/A</v>
      </c>
      <c r="E17" s="4" t="e">
        <v>#N/A</v>
      </c>
      <c r="F17" s="4" t="e">
        <v>#N/A</v>
      </c>
      <c r="G17" s="4" t="e">
        <v>#N/A</v>
      </c>
      <c r="H17" s="4" t="e">
        <v>#N/A</v>
      </c>
      <c r="I17" s="4" t="e">
        <v>#N/A</v>
      </c>
      <c r="J17" s="4" t="e">
        <v>#N/A</v>
      </c>
      <c r="K17" s="4" t="e">
        <v>#N/A</v>
      </c>
      <c r="L17" s="4" t="e">
        <v>#N/A</v>
      </c>
      <c r="M17" s="4" t="e">
        <v>#N/A</v>
      </c>
      <c r="N17" s="4" t="e">
        <v>#N/A</v>
      </c>
      <c r="O17" s="4">
        <v>1.17E-2</v>
      </c>
      <c r="P17" s="4">
        <v>1.8500000000000003E-2</v>
      </c>
      <c r="Q17" s="4">
        <v>1.6899999999999998E-2</v>
      </c>
      <c r="R17" s="4">
        <v>1.78E-2</v>
      </c>
      <c r="S17" s="4">
        <v>1.8200000000000001E-2</v>
      </c>
      <c r="T17" s="4">
        <v>2.4900000000000002E-2</v>
      </c>
      <c r="U17" s="4">
        <v>1.83E-2</v>
      </c>
      <c r="V17" s="4">
        <v>1.9699999999999999E-2</v>
      </c>
    </row>
    <row r="22" spans="2:22" x14ac:dyDescent="0.4">
      <c r="B22" s="6"/>
      <c r="C22" s="6">
        <v>2</v>
      </c>
      <c r="D22" s="6">
        <v>3</v>
      </c>
      <c r="E22" s="6">
        <v>4</v>
      </c>
      <c r="F22" s="6">
        <v>5</v>
      </c>
      <c r="G22" s="6">
        <v>6</v>
      </c>
      <c r="H22" s="6">
        <v>7</v>
      </c>
      <c r="I22" s="6">
        <v>8</v>
      </c>
      <c r="J22" s="6">
        <v>9</v>
      </c>
      <c r="K22" s="6">
        <v>10</v>
      </c>
      <c r="L22" s="6">
        <v>11</v>
      </c>
      <c r="M22" s="6">
        <v>12</v>
      </c>
      <c r="N22" s="6">
        <v>13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</row>
    <row r="23" spans="2:22" x14ac:dyDescent="0.4">
      <c r="B23" s="6" t="s">
        <v>12</v>
      </c>
      <c r="C23" s="7">
        <v>39447</v>
      </c>
      <c r="D23" s="7">
        <v>39629</v>
      </c>
      <c r="E23" s="7">
        <v>39813</v>
      </c>
      <c r="F23" s="7">
        <v>39994</v>
      </c>
      <c r="G23" s="7">
        <v>40178</v>
      </c>
      <c r="H23" s="7">
        <v>40359</v>
      </c>
      <c r="I23" s="7">
        <v>40543</v>
      </c>
      <c r="J23" s="7">
        <v>40724</v>
      </c>
      <c r="K23" s="7">
        <v>40908</v>
      </c>
      <c r="L23" s="7">
        <v>41090</v>
      </c>
      <c r="M23" s="7">
        <v>41274</v>
      </c>
      <c r="N23" s="7">
        <v>41455</v>
      </c>
      <c r="O23" s="7">
        <v>41639</v>
      </c>
      <c r="P23" s="7">
        <v>41820</v>
      </c>
      <c r="Q23" s="7">
        <v>42004</v>
      </c>
      <c r="R23" s="7">
        <v>42185</v>
      </c>
      <c r="S23" s="7">
        <v>42369</v>
      </c>
      <c r="T23" s="7">
        <v>42551</v>
      </c>
      <c r="U23" s="7">
        <v>42735</v>
      </c>
      <c r="V23" s="7">
        <v>42916</v>
      </c>
    </row>
    <row r="24" spans="2:22" x14ac:dyDescent="0.4">
      <c r="B24" s="6" t="s">
        <v>27</v>
      </c>
      <c r="C24" s="8">
        <v>8.6018742059599598E-2</v>
      </c>
      <c r="D24" s="8">
        <v>6.8032228218459112E-2</v>
      </c>
      <c r="E24" s="8">
        <v>7.351563545523486E-2</v>
      </c>
      <c r="F24" s="8">
        <v>6.4881829244860051E-2</v>
      </c>
      <c r="G24" s="8">
        <v>4.7109362706530294E-2</v>
      </c>
      <c r="H24" s="8">
        <v>3.4935043569970195E-2</v>
      </c>
      <c r="I24" s="8">
        <v>2.6672789352782916E-2</v>
      </c>
      <c r="J24" s="8">
        <v>2.1060735023256543E-2</v>
      </c>
      <c r="K24" s="8">
        <v>2.0261676593922757E-2</v>
      </c>
      <c r="L24" s="8">
        <v>2.3970872332625452E-2</v>
      </c>
      <c r="M24" s="8">
        <v>2.8278823746418057E-2</v>
      </c>
      <c r="N24" s="8">
        <v>3.1748117142027833E-2</v>
      </c>
      <c r="O24" s="8">
        <v>3.4300515454220519E-2</v>
      </c>
      <c r="P24" s="8">
        <v>3.8302188554968142E-2</v>
      </c>
      <c r="Q24" s="8">
        <v>5.3617878253260989E-2</v>
      </c>
      <c r="R24" s="8">
        <v>6.8644191373965727E-2</v>
      </c>
      <c r="S24" s="8">
        <v>9.0974215558228363E-2</v>
      </c>
      <c r="T24" s="8">
        <v>0.1010444435357247</v>
      </c>
      <c r="U24" s="8">
        <v>0.10980623816885247</v>
      </c>
      <c r="V24" s="8">
        <v>0.10167994470710956</v>
      </c>
    </row>
    <row r="25" spans="2:22" x14ac:dyDescent="0.4">
      <c r="B25" s="6" t="s">
        <v>22</v>
      </c>
      <c r="C25" s="8">
        <v>1.8429918858943302E-2</v>
      </c>
      <c r="D25" s="8">
        <v>1.5376800080959369E-2</v>
      </c>
      <c r="E25" s="8">
        <v>2.9734976813083493E-2</v>
      </c>
      <c r="F25" s="8">
        <v>2.3220072338948659E-2</v>
      </c>
      <c r="G25" s="8">
        <v>1.8952954714785003E-2</v>
      </c>
      <c r="H25" s="8">
        <v>1.3727637005687191E-2</v>
      </c>
      <c r="I25" s="8">
        <v>1.2773205504828154E-2</v>
      </c>
      <c r="J25" s="8">
        <v>1.0186398515595304E-2</v>
      </c>
      <c r="K25" s="8">
        <v>9.0036057867876242E-3</v>
      </c>
      <c r="L25" s="8">
        <v>9.9045475939141866E-3</v>
      </c>
      <c r="M25" s="8">
        <v>1.4555736293661191E-2</v>
      </c>
      <c r="N25" s="8">
        <v>1.8059084601360048E-2</v>
      </c>
      <c r="O25" s="8">
        <v>1.9057139556394081E-2</v>
      </c>
      <c r="P25" s="8">
        <v>2.2484169257916315E-2</v>
      </c>
      <c r="Q25" s="8">
        <v>2.8185006487916168E-2</v>
      </c>
      <c r="R25" s="8">
        <v>3.4930539695677131E-2</v>
      </c>
      <c r="S25" s="8">
        <v>4.2266130155975662E-2</v>
      </c>
      <c r="T25" s="8">
        <v>4.3028259093394278E-2</v>
      </c>
      <c r="U25" s="8">
        <v>4.8897217874363456E-2</v>
      </c>
      <c r="V25" s="8">
        <v>5.1375678600387407E-2</v>
      </c>
    </row>
    <row r="26" spans="2:22" x14ac:dyDescent="0.4">
      <c r="B26" s="6" t="s">
        <v>28</v>
      </c>
      <c r="C26" s="8">
        <v>6.5782698818034044E-2</v>
      </c>
      <c r="D26" s="8">
        <v>5.1553538966180298E-2</v>
      </c>
      <c r="E26" s="8">
        <v>5.5488458049901997E-2</v>
      </c>
      <c r="F26" s="8">
        <v>4.6491269700820965E-2</v>
      </c>
      <c r="G26" s="8">
        <v>3.8146972867293454E-2</v>
      </c>
      <c r="H26" s="8">
        <v>2.8061422134606395E-2</v>
      </c>
      <c r="I26" s="8">
        <v>2.2263230826554296E-2</v>
      </c>
      <c r="J26" s="8">
        <v>1.7653517333403163E-2</v>
      </c>
      <c r="K26" s="8">
        <v>1.6124830543663891E-2</v>
      </c>
      <c r="L26" s="8">
        <v>1.8796921700714626E-2</v>
      </c>
      <c r="M26" s="8">
        <v>2.2595365826188138E-2</v>
      </c>
      <c r="N26" s="8">
        <v>2.6077511046841469E-2</v>
      </c>
      <c r="O26" s="8">
        <v>2.7000243497129175E-2</v>
      </c>
      <c r="P26" s="8">
        <v>3.0296920291952825E-2</v>
      </c>
      <c r="Q26" s="8">
        <v>4.0271433719645436E-2</v>
      </c>
      <c r="R26" s="8">
        <v>4.9518317344271777E-2</v>
      </c>
      <c r="S26" s="8">
        <v>6.2159256727818676E-2</v>
      </c>
      <c r="T26" s="8">
        <v>6.5378503430873314E-2</v>
      </c>
      <c r="U26" s="8">
        <v>7.1326115262741546E-2</v>
      </c>
      <c r="V26" s="8">
        <v>6.9884364326548154E-2</v>
      </c>
    </row>
    <row r="27" spans="2:22" x14ac:dyDescent="0.4">
      <c r="B27" s="6" t="s">
        <v>29</v>
      </c>
      <c r="C27" s="8">
        <v>8.5294243480865076E-2</v>
      </c>
      <c r="D27" s="8">
        <v>7.0040729761646547E-2</v>
      </c>
      <c r="E27" s="8">
        <v>7.2657561523266842E-2</v>
      </c>
      <c r="F27" s="8">
        <v>6.1810898165429964E-2</v>
      </c>
      <c r="G27" s="8">
        <v>4.6447805068494726E-2</v>
      </c>
      <c r="H27" s="8">
        <v>3.4821072544673905E-2</v>
      </c>
      <c r="I27" s="8">
        <v>2.6073196691948672E-2</v>
      </c>
      <c r="J27" s="8">
        <v>1.8848467607660707E-2</v>
      </c>
      <c r="K27" s="8">
        <v>1.5341790124610009E-2</v>
      </c>
      <c r="L27" s="8">
        <v>1.7579083638443026E-2</v>
      </c>
      <c r="M27" s="8">
        <v>2.0099178237461036E-2</v>
      </c>
      <c r="N27" s="8">
        <v>2.5320050941141516E-2</v>
      </c>
      <c r="O27" s="8">
        <v>3.4010343397752739E-2</v>
      </c>
      <c r="P27" s="8">
        <v>3.6216625168938303E-2</v>
      </c>
      <c r="Q27" s="8">
        <v>4.6097528141083394E-2</v>
      </c>
      <c r="R27" s="8">
        <v>6.0949618139837784E-2</v>
      </c>
      <c r="S27" s="8">
        <v>6.6016865443799547E-2</v>
      </c>
      <c r="T27" s="8">
        <v>8.0166828624310696E-2</v>
      </c>
      <c r="U27" s="8">
        <v>9.2773962090399814E-2</v>
      </c>
      <c r="V27" s="8">
        <v>9.0444553128513266E-2</v>
      </c>
    </row>
    <row r="28" spans="2:22" x14ac:dyDescent="0.4">
      <c r="B28" s="6" t="s">
        <v>30</v>
      </c>
      <c r="C28" s="8">
        <v>8.7535978675984727E-2</v>
      </c>
      <c r="D28" s="8">
        <v>6.3702672374381777E-2</v>
      </c>
      <c r="E28" s="8">
        <v>7.5095038502778044E-2</v>
      </c>
      <c r="F28" s="8">
        <v>7.0330167345092717E-2</v>
      </c>
      <c r="G28" s="8">
        <v>5.0384135575658004E-2</v>
      </c>
      <c r="H28" s="8">
        <v>3.5071856351122789E-2</v>
      </c>
      <c r="I28" s="8">
        <v>2.3649906890130353E-2</v>
      </c>
      <c r="J28" s="8">
        <v>1.8892079444843266E-2</v>
      </c>
      <c r="K28" s="8">
        <v>2.5502008783983645E-2</v>
      </c>
      <c r="L28" s="8">
        <v>3.7598638403218317E-2</v>
      </c>
      <c r="M28" s="8">
        <v>4.9535117300818665E-2</v>
      </c>
      <c r="N28" s="8">
        <v>5.8267301314164389E-2</v>
      </c>
      <c r="O28" s="8">
        <v>4.9146517833499687E-2</v>
      </c>
      <c r="P28" s="8">
        <v>5.1456715101320723E-2</v>
      </c>
      <c r="Q28" s="8">
        <v>6.1048353040540543E-2</v>
      </c>
      <c r="R28" s="8">
        <v>7.0921091244201664E-2</v>
      </c>
      <c r="S28" s="8">
        <v>9.6540334336134973E-2</v>
      </c>
      <c r="T28" s="8">
        <v>9.2859763114387511E-2</v>
      </c>
      <c r="U28" s="8">
        <v>9.0080136667940222E-2</v>
      </c>
      <c r="V28" s="8">
        <v>7.5401601055484241E-2</v>
      </c>
    </row>
    <row r="29" spans="2:22" x14ac:dyDescent="0.4">
      <c r="B29" s="6" t="s">
        <v>31</v>
      </c>
      <c r="C29" s="8" t="e">
        <v>#N/A</v>
      </c>
      <c r="D29" s="8" t="e">
        <v>#N/A</v>
      </c>
      <c r="E29" s="8" t="e">
        <v>#N/A</v>
      </c>
      <c r="F29" s="8" t="e">
        <v>#N/A</v>
      </c>
      <c r="G29" s="8">
        <v>4.5757780844312798E-2</v>
      </c>
      <c r="H29" s="8">
        <v>3.4975936848901018E-2</v>
      </c>
      <c r="I29" s="8">
        <v>2.9691077276880588E-2</v>
      </c>
      <c r="J29" s="8">
        <v>2.5594134382652269E-2</v>
      </c>
      <c r="K29" s="8">
        <v>2.3435129032092137E-2</v>
      </c>
      <c r="L29" s="8">
        <v>2.369717617923579E-2</v>
      </c>
      <c r="M29" s="8">
        <v>2.4501815957807781E-2</v>
      </c>
      <c r="N29" s="8">
        <v>2.2680810932713204E-2</v>
      </c>
      <c r="O29" s="8">
        <v>2.3569275089162921E-2</v>
      </c>
      <c r="P29" s="8">
        <v>3.1838148122790642E-2</v>
      </c>
      <c r="Q29" s="8">
        <v>5.9258310478888521E-2</v>
      </c>
      <c r="R29" s="8">
        <v>7.8161314670472978E-2</v>
      </c>
      <c r="S29" s="8">
        <v>0.12307521483437826</v>
      </c>
      <c r="T29" s="8">
        <v>0.13880046365578749</v>
      </c>
      <c r="U29" s="8">
        <v>0.15622061894440981</v>
      </c>
      <c r="V29" s="8">
        <v>0.14765839951844695</v>
      </c>
    </row>
    <row r="30" spans="2:22" x14ac:dyDescent="0.4">
      <c r="B30" s="6" t="s">
        <v>32</v>
      </c>
      <c r="C30" s="8">
        <v>8.3999999999999995E-3</v>
      </c>
      <c r="D30" s="8">
        <v>5.8999999999999999E-3</v>
      </c>
      <c r="E30" s="8">
        <v>3.2602773432694167E-2</v>
      </c>
      <c r="F30" s="8">
        <v>2.6382844029437365E-2</v>
      </c>
      <c r="G30" s="8">
        <v>2.1796022132495887E-2</v>
      </c>
      <c r="H30" s="8">
        <v>1.5213770127706829E-2</v>
      </c>
      <c r="I30" s="8">
        <v>1.4741358513974567E-2</v>
      </c>
      <c r="J30" s="8">
        <v>1.0656216699322815E-2</v>
      </c>
      <c r="K30" s="8">
        <v>1.0106731330867126E-2</v>
      </c>
      <c r="L30" s="8">
        <v>9.5509877427235584E-3</v>
      </c>
      <c r="M30" s="8">
        <v>1.0734468328624057E-2</v>
      </c>
      <c r="N30" s="8">
        <v>1.2234161437290466E-2</v>
      </c>
      <c r="O30" s="8">
        <v>1.4432165434625001E-2</v>
      </c>
      <c r="P30" s="8">
        <v>1.5345988977342314E-2</v>
      </c>
      <c r="Q30" s="8">
        <v>2.1722324524295358E-2</v>
      </c>
      <c r="R30" s="8">
        <v>3.7270409587435098E-2</v>
      </c>
      <c r="S30" s="8">
        <v>4.0891424297756718E-2</v>
      </c>
      <c r="T30" s="8">
        <v>4.4108421928749197E-2</v>
      </c>
      <c r="U30" s="8">
        <v>4.6290508019637071E-2</v>
      </c>
      <c r="V30" s="8">
        <v>4.2974160845182206E-2</v>
      </c>
    </row>
    <row r="31" spans="2:22" x14ac:dyDescent="0.4">
      <c r="B31" s="6" t="s">
        <v>33</v>
      </c>
      <c r="C31" s="8">
        <v>3.6435521674282059E-2</v>
      </c>
      <c r="D31" s="8">
        <v>3.3043478260869563E-2</v>
      </c>
      <c r="E31" s="8">
        <v>2.5913417255142769E-2</v>
      </c>
      <c r="F31" s="8">
        <v>2.1547933157431837E-2</v>
      </c>
      <c r="G31" s="8">
        <v>1.4847680268306317E-2</v>
      </c>
      <c r="H31" s="8">
        <v>9.9567248840537227E-3</v>
      </c>
      <c r="I31" s="8">
        <v>1.061717671511222E-2</v>
      </c>
      <c r="J31" s="8">
        <v>1.0292203144915583E-2</v>
      </c>
      <c r="K31" s="8">
        <v>7.8646800774611701E-3</v>
      </c>
      <c r="L31" s="8">
        <v>1.0586197859121346E-2</v>
      </c>
      <c r="M31" s="8">
        <v>2.0516507931040422E-2</v>
      </c>
      <c r="N31" s="8">
        <v>2.871901202233499E-2</v>
      </c>
      <c r="O31" s="8">
        <v>2.6966976412679398E-2</v>
      </c>
      <c r="P31" s="8">
        <v>3.2150793042678719E-2</v>
      </c>
      <c r="Q31" s="8">
        <v>3.800321950177004E-2</v>
      </c>
      <c r="R31" s="8">
        <v>4.4217354333315778E-2</v>
      </c>
      <c r="S31" s="8">
        <v>4.6556056392059078E-2</v>
      </c>
      <c r="T31" s="8">
        <v>3.674892703862661E-2</v>
      </c>
      <c r="U31" s="8">
        <v>5.2086608396738558E-2</v>
      </c>
      <c r="V31" s="8">
        <v>5.5596923529123599E-2</v>
      </c>
    </row>
    <row r="32" spans="2:22" x14ac:dyDescent="0.4">
      <c r="B32" s="6" t="s">
        <v>34</v>
      </c>
      <c r="C32" s="8" t="e">
        <v>#N/A</v>
      </c>
      <c r="D32" s="8" t="e">
        <v>#N/A</v>
      </c>
      <c r="E32" s="8">
        <v>2.8700000000000003E-2</v>
      </c>
      <c r="F32" s="8">
        <v>1.9400000000000001E-2</v>
      </c>
      <c r="G32" s="8">
        <v>1.78E-2</v>
      </c>
      <c r="H32" s="8">
        <v>1.15E-2</v>
      </c>
      <c r="I32" s="8">
        <v>1.06E-2</v>
      </c>
      <c r="J32" s="8">
        <v>7.4000000000000003E-3</v>
      </c>
      <c r="K32" s="8">
        <v>7.8000000000000005E-3</v>
      </c>
      <c r="L32" s="8">
        <v>9.4999999999999998E-3</v>
      </c>
      <c r="M32" s="8">
        <v>1.44E-2</v>
      </c>
      <c r="N32" s="8">
        <v>1.52E-2</v>
      </c>
      <c r="O32" s="8">
        <v>1.3600000000000001E-2</v>
      </c>
      <c r="P32" s="8">
        <v>1.6399999999999998E-2</v>
      </c>
      <c r="Q32" s="8">
        <v>1.6799999999999999E-2</v>
      </c>
      <c r="R32" s="8">
        <v>2.0299999999999999E-2</v>
      </c>
      <c r="S32" s="8">
        <v>2.9900000000000003E-2</v>
      </c>
      <c r="T32" s="8">
        <v>3.5700000000000003E-2</v>
      </c>
      <c r="U32" s="8">
        <v>5.4800000000000001E-2</v>
      </c>
      <c r="V32" s="8">
        <v>7.3700000000000002E-2</v>
      </c>
    </row>
    <row r="33" spans="2:22" x14ac:dyDescent="0.4">
      <c r="B33" s="6" t="s">
        <v>35</v>
      </c>
      <c r="C33" s="8" t="e">
        <v>#N/A</v>
      </c>
      <c r="D33" s="8" t="e">
        <v>#N/A</v>
      </c>
      <c r="E33" s="8" t="e">
        <v>#N/A</v>
      </c>
      <c r="F33" s="8" t="e">
        <v>#N/A</v>
      </c>
      <c r="G33" s="8" t="e">
        <v>#N/A</v>
      </c>
      <c r="H33" s="8" t="e">
        <v>#N/A</v>
      </c>
      <c r="I33" s="8" t="e">
        <v>#N/A</v>
      </c>
      <c r="J33" s="8" t="e">
        <v>#N/A</v>
      </c>
      <c r="K33" s="8" t="e">
        <v>#N/A</v>
      </c>
      <c r="L33" s="8" t="e">
        <v>#N/A</v>
      </c>
      <c r="M33" s="8">
        <v>1.5914688168022693E-2</v>
      </c>
      <c r="N33" s="8" t="e">
        <v>#N/A</v>
      </c>
      <c r="O33" s="8">
        <v>2.3622264156141101E-2</v>
      </c>
      <c r="P33" s="8">
        <v>2.2085667577748914E-2</v>
      </c>
      <c r="Q33" s="8">
        <v>4.3324910156484403E-2</v>
      </c>
      <c r="R33" s="8">
        <v>4.2973937835829076E-2</v>
      </c>
      <c r="S33" s="8">
        <v>3.9502584512740906E-2</v>
      </c>
      <c r="T33" s="8">
        <v>3.6349054536035229E-2</v>
      </c>
      <c r="U33" s="8">
        <v>2.6627660392202965E-2</v>
      </c>
      <c r="V33" s="8">
        <v>2.6963963848251709E-2</v>
      </c>
    </row>
    <row r="34" spans="2:22" x14ac:dyDescent="0.4">
      <c r="B34" s="6" t="s">
        <v>36</v>
      </c>
      <c r="C34" s="8" t="e">
        <v>#N/A</v>
      </c>
      <c r="D34" s="8" t="e">
        <v>#N/A</v>
      </c>
      <c r="E34" s="8">
        <v>3.3000000000000002E-2</v>
      </c>
      <c r="F34" s="8">
        <v>3.2500000000000001E-2</v>
      </c>
      <c r="G34" s="8">
        <v>2.4300000000000002E-2</v>
      </c>
      <c r="H34" s="8">
        <v>2.3799999999999998E-2</v>
      </c>
      <c r="I34" s="8">
        <v>1.77E-2</v>
      </c>
      <c r="J34" s="8">
        <v>1.3999999999999999E-2</v>
      </c>
      <c r="K34" s="8">
        <v>1.1200000000000002E-2</v>
      </c>
      <c r="L34" s="8">
        <v>8.5000000000000006E-3</v>
      </c>
      <c r="M34" s="8">
        <v>1.09E-2</v>
      </c>
      <c r="N34" s="8">
        <v>1.26E-2</v>
      </c>
      <c r="O34" s="8">
        <v>1.7600000000000001E-2</v>
      </c>
      <c r="P34" s="8">
        <v>2.23E-2</v>
      </c>
      <c r="Q34" s="8">
        <v>2.63E-2</v>
      </c>
      <c r="R34" s="8">
        <v>3.2599999999999997E-2</v>
      </c>
      <c r="S34" s="8">
        <v>4.6300000000000001E-2</v>
      </c>
      <c r="T34" s="8">
        <v>5.1499999999999997E-2</v>
      </c>
      <c r="U34" s="8">
        <v>5.0300000000000004E-2</v>
      </c>
      <c r="V34" s="8">
        <v>4.9700000000000001E-2</v>
      </c>
    </row>
    <row r="35" spans="2:22" x14ac:dyDescent="0.4">
      <c r="B35" s="6" t="s">
        <v>37</v>
      </c>
      <c r="C35" s="8" t="e">
        <v>#N/A</v>
      </c>
      <c r="D35" s="8" t="e">
        <v>#N/A</v>
      </c>
      <c r="E35" s="8" t="e">
        <v>#N/A</v>
      </c>
      <c r="F35" s="8" t="e">
        <v>#N/A</v>
      </c>
      <c r="G35" s="8" t="e">
        <v>#N/A</v>
      </c>
      <c r="H35" s="8" t="e">
        <v>#N/A</v>
      </c>
      <c r="I35" s="8" t="e">
        <v>#N/A</v>
      </c>
      <c r="J35" s="8" t="e">
        <v>#N/A</v>
      </c>
      <c r="K35" s="8">
        <v>9.0733853852294627E-3</v>
      </c>
      <c r="L35" s="8">
        <v>1.1235379055202877E-2</v>
      </c>
      <c r="M35" s="8">
        <v>1.4134200059872558E-2</v>
      </c>
      <c r="N35" s="8">
        <v>2.2445081184336198E-2</v>
      </c>
      <c r="O35" s="8">
        <v>1.9179348160926622E-2</v>
      </c>
      <c r="P35" s="8">
        <v>2.8609537687733565E-2</v>
      </c>
      <c r="Q35" s="8">
        <v>3.4167387993102108E-2</v>
      </c>
      <c r="R35" s="8">
        <v>4.0416433741587474E-2</v>
      </c>
      <c r="S35" s="8">
        <v>6.3240979121437849E-2</v>
      </c>
      <c r="T35" s="8">
        <v>7.0463795919425504E-2</v>
      </c>
      <c r="U35" s="8">
        <v>7.291044443453841E-2</v>
      </c>
      <c r="V35" s="8">
        <v>6.1232944100665404E-2</v>
      </c>
    </row>
    <row r="36" spans="2:22" x14ac:dyDescent="0.4">
      <c r="B36" s="6" t="s">
        <v>38</v>
      </c>
      <c r="C36" s="8" t="e">
        <v>#N/A</v>
      </c>
      <c r="D36" s="8" t="e">
        <v>#N/A</v>
      </c>
      <c r="E36" s="8" t="e">
        <v>#N/A</v>
      </c>
      <c r="F36" s="8" t="e">
        <v>#N/A</v>
      </c>
      <c r="G36" s="8" t="e">
        <v>#N/A</v>
      </c>
      <c r="H36" s="8" t="e">
        <v>#N/A</v>
      </c>
      <c r="I36" s="8" t="e">
        <v>#N/A</v>
      </c>
      <c r="J36" s="8" t="e">
        <v>#N/A</v>
      </c>
      <c r="K36" s="8" t="e">
        <v>#N/A</v>
      </c>
      <c r="L36" s="8" t="e">
        <v>#N/A</v>
      </c>
      <c r="M36" s="8" t="e">
        <v>#N/A</v>
      </c>
      <c r="N36" s="8" t="e">
        <v>#N/A</v>
      </c>
      <c r="O36" s="8" t="e">
        <v>#N/A</v>
      </c>
      <c r="P36" s="8" t="e">
        <v>#N/A</v>
      </c>
      <c r="Q36" s="8" t="e">
        <v>#N/A</v>
      </c>
      <c r="R36" s="8" t="e">
        <v>#N/A</v>
      </c>
      <c r="S36" s="8" t="e">
        <v>#N/A</v>
      </c>
      <c r="T36" s="8" t="e">
        <v>#N/A</v>
      </c>
      <c r="U36" s="8" t="e">
        <v>#N/A</v>
      </c>
      <c r="V36" s="8" t="e">
        <v>#N/A</v>
      </c>
    </row>
    <row r="37" spans="2:22" x14ac:dyDescent="0.4">
      <c r="B37" s="6" t="s">
        <v>39</v>
      </c>
      <c r="C37" s="8" t="e">
        <v>#N/A</v>
      </c>
      <c r="D37" s="8" t="e">
        <v>#N/A</v>
      </c>
      <c r="E37" s="8" t="e">
        <v>#N/A</v>
      </c>
      <c r="F37" s="8" t="e">
        <v>#N/A</v>
      </c>
      <c r="G37" s="8" t="e">
        <v>#N/A</v>
      </c>
      <c r="H37" s="8" t="e">
        <v>#N/A</v>
      </c>
      <c r="I37" s="8" t="e">
        <v>#N/A</v>
      </c>
      <c r="J37" s="8" t="e">
        <v>#N/A</v>
      </c>
      <c r="K37" s="8" t="e">
        <v>#N/A</v>
      </c>
      <c r="L37" s="8" t="e">
        <v>#N/A</v>
      </c>
      <c r="M37" s="8" t="e">
        <v>#N/A</v>
      </c>
      <c r="N37" s="8" t="e">
        <v>#N/A</v>
      </c>
      <c r="O37" s="8">
        <v>1.89E-2</v>
      </c>
      <c r="P37" s="8">
        <v>1.6899999999999998E-2</v>
      </c>
      <c r="Q37" s="8">
        <v>2.2200000000000001E-2</v>
      </c>
      <c r="R37" s="8">
        <v>1.4999999999999999E-2</v>
      </c>
      <c r="S37" s="8">
        <v>1.18E-2</v>
      </c>
      <c r="T37" s="8">
        <v>1.3500000000000002E-2</v>
      </c>
      <c r="U37" s="8">
        <v>1.8799999999999997E-2</v>
      </c>
      <c r="V37" s="8">
        <v>2.1899999999999999E-2</v>
      </c>
    </row>
    <row r="40" spans="2:22" x14ac:dyDescent="0.4">
      <c r="B40" s="6"/>
      <c r="C40" s="6">
        <v>2</v>
      </c>
      <c r="D40" s="6">
        <v>3</v>
      </c>
      <c r="E40" s="6">
        <v>4</v>
      </c>
      <c r="F40" s="6">
        <v>5</v>
      </c>
      <c r="G40" s="6">
        <v>6</v>
      </c>
      <c r="H40" s="6">
        <v>7</v>
      </c>
      <c r="I40" s="6">
        <v>8</v>
      </c>
      <c r="J40" s="6">
        <v>9</v>
      </c>
      <c r="K40" s="6">
        <v>10</v>
      </c>
      <c r="L40" s="6">
        <v>11</v>
      </c>
      <c r="M40" s="6">
        <v>12</v>
      </c>
      <c r="N40" s="6">
        <v>13</v>
      </c>
      <c r="O40" s="6">
        <v>14</v>
      </c>
      <c r="P40" s="6">
        <v>15</v>
      </c>
      <c r="Q40" s="6">
        <v>16</v>
      </c>
      <c r="R40" s="6">
        <v>17</v>
      </c>
      <c r="S40" s="6">
        <v>18</v>
      </c>
      <c r="T40" s="6">
        <v>19</v>
      </c>
      <c r="U40" s="6">
        <v>20</v>
      </c>
      <c r="V40" s="6">
        <v>21</v>
      </c>
    </row>
    <row r="41" spans="2:22" x14ac:dyDescent="0.4">
      <c r="B41" s="6" t="s">
        <v>2</v>
      </c>
      <c r="C41" s="7">
        <v>39447</v>
      </c>
      <c r="D41" s="7">
        <v>39629</v>
      </c>
      <c r="E41" s="7">
        <v>39813</v>
      </c>
      <c r="F41" s="7">
        <v>39994</v>
      </c>
      <c r="G41" s="7">
        <v>40178</v>
      </c>
      <c r="H41" s="7">
        <v>40359</v>
      </c>
      <c r="I41" s="7">
        <v>40543</v>
      </c>
      <c r="J41" s="7">
        <v>40724</v>
      </c>
      <c r="K41" s="7">
        <v>40908</v>
      </c>
      <c r="L41" s="7">
        <v>41090</v>
      </c>
      <c r="M41" s="7">
        <v>41274</v>
      </c>
      <c r="N41" s="7">
        <v>41455</v>
      </c>
      <c r="O41" s="7">
        <v>41639</v>
      </c>
      <c r="P41" s="7">
        <v>41820</v>
      </c>
      <c r="Q41" s="7">
        <v>42004</v>
      </c>
      <c r="R41" s="7">
        <v>42185</v>
      </c>
      <c r="S41" s="7">
        <v>42369</v>
      </c>
      <c r="T41" s="7">
        <v>42551</v>
      </c>
      <c r="U41" s="7">
        <v>42735</v>
      </c>
      <c r="V41" s="7">
        <v>42916</v>
      </c>
    </row>
    <row r="42" spans="2:22" x14ac:dyDescent="0.4">
      <c r="B42" s="6" t="s">
        <v>27</v>
      </c>
      <c r="C42" s="8">
        <v>3.8488880025218573E-2</v>
      </c>
      <c r="D42" s="8">
        <v>3.3099108297698479E-2</v>
      </c>
      <c r="E42" s="8">
        <v>3.4142016052852026E-2</v>
      </c>
      <c r="F42" s="8">
        <v>2.6347734188031914E-2</v>
      </c>
      <c r="G42" s="8">
        <v>2.5242856717021003E-2</v>
      </c>
      <c r="H42" s="8">
        <v>1.6391385392843346E-2</v>
      </c>
      <c r="I42" s="8">
        <v>1.4792621514982191E-2</v>
      </c>
      <c r="J42" s="8">
        <v>1.2226039568771472E-2</v>
      </c>
      <c r="K42" s="8">
        <v>1.3196369587527233E-2</v>
      </c>
      <c r="L42" s="8">
        <v>1.1171109396874376E-2</v>
      </c>
      <c r="M42" s="8">
        <v>9.6084331985968417E-3</v>
      </c>
      <c r="N42" s="8">
        <v>7.499345392655306E-3</v>
      </c>
      <c r="O42" s="8">
        <v>7.5857259841004996E-3</v>
      </c>
      <c r="P42" s="8">
        <v>6.0268274160710719E-3</v>
      </c>
      <c r="Q42" s="8">
        <v>9.7303596283947816E-3</v>
      </c>
      <c r="R42" s="8">
        <v>1.1933243895349945E-2</v>
      </c>
      <c r="S42" s="8">
        <v>1.5019443383262726E-2</v>
      </c>
      <c r="T42" s="8">
        <v>1.6757811203587273E-2</v>
      </c>
      <c r="U42" s="8">
        <v>2.3871878426892014E-2</v>
      </c>
      <c r="V42" s="8">
        <v>2.1239799306911812E-2</v>
      </c>
    </row>
    <row r="43" spans="2:22" x14ac:dyDescent="0.4">
      <c r="B43" s="6" t="s">
        <v>22</v>
      </c>
      <c r="C43" s="8">
        <v>3.8175705322314624E-2</v>
      </c>
      <c r="D43" s="8">
        <v>3.2130785389068807E-2</v>
      </c>
      <c r="E43" s="8">
        <v>1.4996495965231465E-2</v>
      </c>
      <c r="F43" s="8">
        <v>1.1530782782795202E-2</v>
      </c>
      <c r="G43" s="8">
        <v>9.9764827665210533E-3</v>
      </c>
      <c r="H43" s="8">
        <v>7.9709944357669038E-3</v>
      </c>
      <c r="I43" s="8">
        <v>7.2582327167437346E-3</v>
      </c>
      <c r="J43" s="8">
        <v>5.2177387851216018E-3</v>
      </c>
      <c r="K43" s="8">
        <v>4.6632951137564422E-3</v>
      </c>
      <c r="L43" s="8">
        <v>3.6970913835420432E-3</v>
      </c>
      <c r="M43" s="8">
        <v>2.9000626049267941E-3</v>
      </c>
      <c r="N43" s="8">
        <v>1.8690822830882588E-3</v>
      </c>
      <c r="O43" s="8">
        <v>1.7620699078357736E-3</v>
      </c>
      <c r="P43" s="8">
        <v>2.4170608660705702E-3</v>
      </c>
      <c r="Q43" s="8">
        <v>1.7939006978714138E-3</v>
      </c>
      <c r="R43" s="8">
        <v>1.6858054018004018E-3</v>
      </c>
      <c r="S43" s="8">
        <v>2.6179065721500384E-3</v>
      </c>
      <c r="T43" s="8">
        <v>1.7712405957305659E-3</v>
      </c>
      <c r="U43" s="8">
        <v>3.3206607021980051E-3</v>
      </c>
      <c r="V43" s="8">
        <v>4.1484197744630262E-3</v>
      </c>
    </row>
    <row r="44" spans="2:22" x14ac:dyDescent="0.4">
      <c r="B44" s="6" t="s">
        <v>28</v>
      </c>
      <c r="C44" s="8">
        <v>3.8440143300056906E-2</v>
      </c>
      <c r="D44" s="8">
        <v>3.2942331694012325E-2</v>
      </c>
      <c r="E44" s="8">
        <v>2.9294586291530467E-2</v>
      </c>
      <c r="F44" s="8">
        <v>2.2557423788760987E-2</v>
      </c>
      <c r="G44" s="8">
        <v>2.2149764196524313E-2</v>
      </c>
      <c r="H44" s="8">
        <v>1.4622236982647491E-2</v>
      </c>
      <c r="I44" s="8">
        <v>1.3141718041771399E-2</v>
      </c>
      <c r="J44" s="8">
        <v>1.0576576863098871E-2</v>
      </c>
      <c r="K44" s="8">
        <v>1.0794713376370297E-2</v>
      </c>
      <c r="L44" s="8">
        <v>8.9945400757385618E-3</v>
      </c>
      <c r="M44" s="8">
        <v>7.2776117814382386E-3</v>
      </c>
      <c r="N44" s="8">
        <v>5.8038732508468175E-3</v>
      </c>
      <c r="O44" s="8">
        <v>5.4405682741118112E-3</v>
      </c>
      <c r="P44" s="8">
        <v>4.4172764726724276E-3</v>
      </c>
      <c r="Q44" s="8">
        <v>5.9927396388583867E-3</v>
      </c>
      <c r="R44" s="8">
        <v>7.0837758131735299E-3</v>
      </c>
      <c r="S44" s="8">
        <v>8.3170767951325376E-3</v>
      </c>
      <c r="T44" s="8">
        <v>8.5225913511061298E-3</v>
      </c>
      <c r="U44" s="8">
        <v>1.2081642776657776E-2</v>
      </c>
      <c r="V44" s="8">
        <v>1.15097864219615E-2</v>
      </c>
    </row>
    <row r="45" spans="2:22" x14ac:dyDescent="0.4">
      <c r="B45" s="6" t="s">
        <v>29</v>
      </c>
      <c r="C45" s="8">
        <v>2.8156087162482236E-2</v>
      </c>
      <c r="D45" s="8">
        <v>2.4314700428718215E-2</v>
      </c>
      <c r="E45" s="8">
        <v>2.2099768824786637E-2</v>
      </c>
      <c r="F45" s="8">
        <v>1.9483769845282637E-2</v>
      </c>
      <c r="G45" s="8">
        <v>1.5049643910441817E-2</v>
      </c>
      <c r="H45" s="8">
        <v>1.1171231298516594E-2</v>
      </c>
      <c r="I45" s="8">
        <v>1.0458616689257018E-2</v>
      </c>
      <c r="J45" s="8">
        <v>8.5439059711815129E-3</v>
      </c>
      <c r="K45" s="8">
        <v>9.3229306998738725E-3</v>
      </c>
      <c r="L45" s="8">
        <v>1.0097812541322894E-2</v>
      </c>
      <c r="M45" s="8">
        <v>8.820039984728625E-3</v>
      </c>
      <c r="N45" s="8">
        <v>9.0399041532212617E-3</v>
      </c>
      <c r="O45" s="8">
        <v>8.690962822351888E-3</v>
      </c>
      <c r="P45" s="8">
        <v>8.2861930324229019E-3</v>
      </c>
      <c r="Q45" s="8">
        <v>8.3725880610006059E-3</v>
      </c>
      <c r="R45" s="8">
        <v>9.6761199716945186E-3</v>
      </c>
      <c r="S45" s="8">
        <v>1.472715103462156E-2</v>
      </c>
      <c r="T45" s="8">
        <v>1.5070459886788658E-2</v>
      </c>
      <c r="U45" s="8">
        <v>2.1936819524167504E-2</v>
      </c>
      <c r="V45" s="8">
        <v>2.1182668127918476E-2</v>
      </c>
    </row>
    <row r="46" spans="2:22" x14ac:dyDescent="0.4">
      <c r="B46" s="6" t="s">
        <v>30</v>
      </c>
      <c r="C46" s="8">
        <v>4.8373088300081815E-2</v>
      </c>
      <c r="D46" s="8">
        <v>4.2028711465677403E-2</v>
      </c>
      <c r="E46" s="8">
        <v>4.6714898552132636E-2</v>
      </c>
      <c r="F46" s="8">
        <v>3.3980063979670433E-2</v>
      </c>
      <c r="G46" s="8">
        <v>2.5991841651075837E-2</v>
      </c>
      <c r="H46" s="8">
        <v>1.9656058593120643E-2</v>
      </c>
      <c r="I46" s="8">
        <v>1.6439906483140657E-2</v>
      </c>
      <c r="J46" s="8">
        <v>1.505292247971444E-2</v>
      </c>
      <c r="K46" s="8">
        <v>1.8795491899506925E-2</v>
      </c>
      <c r="L46" s="8">
        <v>1.2441249026963605E-2</v>
      </c>
      <c r="M46" s="8">
        <v>9.767715751153103E-3</v>
      </c>
      <c r="N46" s="8">
        <v>7.4181871997730763E-3</v>
      </c>
      <c r="O46" s="8">
        <v>7.60748799028032E-3</v>
      </c>
      <c r="P46" s="8">
        <v>6.2765396597172299E-3</v>
      </c>
      <c r="Q46" s="8">
        <v>1.1030422586121701E-2</v>
      </c>
      <c r="R46" s="8">
        <v>1.4027002991349341E-2</v>
      </c>
      <c r="S46" s="8">
        <v>1.2262593082206109E-2</v>
      </c>
      <c r="T46" s="8">
        <v>1.7491641924794556E-2</v>
      </c>
      <c r="U46" s="8">
        <v>2.5259027650052113E-2</v>
      </c>
      <c r="V46" s="8">
        <v>2.2609907088313241E-2</v>
      </c>
    </row>
    <row r="47" spans="2:22" x14ac:dyDescent="0.4">
      <c r="B47" s="6" t="s">
        <v>31</v>
      </c>
      <c r="C47" s="8" t="e">
        <v>#N/A</v>
      </c>
      <c r="D47" s="8" t="e">
        <v>#N/A</v>
      </c>
      <c r="E47" s="8" t="e">
        <v>#N/A</v>
      </c>
      <c r="F47" s="8" t="e">
        <v>#N/A</v>
      </c>
      <c r="G47" s="8">
        <v>3.4677345741282097E-2</v>
      </c>
      <c r="H47" s="8">
        <v>1.8986503996226561E-2</v>
      </c>
      <c r="I47" s="8">
        <v>1.7653713497355714E-2</v>
      </c>
      <c r="J47" s="8">
        <v>1.3614060564323863E-2</v>
      </c>
      <c r="K47" s="8">
        <v>1.2390370062002127E-2</v>
      </c>
      <c r="L47" s="8">
        <v>1.1119052946940088E-2</v>
      </c>
      <c r="M47" s="8">
        <v>1.0285274513128889E-2</v>
      </c>
      <c r="N47" s="8">
        <v>6.1047306671883706E-3</v>
      </c>
      <c r="O47" s="8">
        <v>6.6042566600580336E-3</v>
      </c>
      <c r="P47" s="8">
        <v>4.0539394453396656E-3</v>
      </c>
      <c r="Q47" s="8">
        <v>9.6029407715394997E-3</v>
      </c>
      <c r="R47" s="8">
        <v>1.1847710107153684E-2</v>
      </c>
      <c r="S47" s="8">
        <v>1.7609914742937039E-2</v>
      </c>
      <c r="T47" s="8">
        <v>1.7616665267744032E-2</v>
      </c>
      <c r="U47" s="8">
        <v>2.4652702880003201E-2</v>
      </c>
      <c r="V47" s="8">
        <v>2.0249856128908499E-2</v>
      </c>
    </row>
    <row r="48" spans="2:22" x14ac:dyDescent="0.4">
      <c r="B48" s="6" t="s">
        <v>32</v>
      </c>
      <c r="C48" s="8">
        <v>3.1300000000000001E-2</v>
      </c>
      <c r="D48" s="8">
        <v>2.69E-2</v>
      </c>
      <c r="E48" s="8">
        <v>2.5257764698410009E-2</v>
      </c>
      <c r="F48" s="8">
        <v>2.058688513012465E-2</v>
      </c>
      <c r="G48" s="8">
        <v>1.2062699526108233E-2</v>
      </c>
      <c r="H48" s="8">
        <v>7.516574090664755E-3</v>
      </c>
      <c r="I48" s="8">
        <v>7.9164531462600062E-3</v>
      </c>
      <c r="J48" s="8">
        <v>7.1321130997650797E-3</v>
      </c>
      <c r="K48" s="8">
        <v>7.3037990391604177E-3</v>
      </c>
      <c r="L48" s="8">
        <v>7.2784183582075479E-3</v>
      </c>
      <c r="M48" s="8">
        <v>6.5558352466045201E-3</v>
      </c>
      <c r="N48" s="8">
        <v>5.7780472094873638E-3</v>
      </c>
      <c r="O48" s="8">
        <v>3.9752481668841226E-3</v>
      </c>
      <c r="P48" s="8">
        <v>5.103499720271026E-3</v>
      </c>
      <c r="Q48" s="8">
        <v>2.5557969363773246E-3</v>
      </c>
      <c r="R48" s="8">
        <v>2.4105584642233856E-3</v>
      </c>
      <c r="S48" s="8">
        <v>5.5096677304298852E-3</v>
      </c>
      <c r="T48" s="8">
        <v>6.164038099672157E-3</v>
      </c>
      <c r="U48" s="8">
        <v>1.0071891863387882E-2</v>
      </c>
      <c r="V48" s="8">
        <v>1.0705582108321586E-2</v>
      </c>
    </row>
    <row r="49" spans="2:22" x14ac:dyDescent="0.4">
      <c r="B49" s="6" t="s">
        <v>33</v>
      </c>
      <c r="C49" s="8">
        <v>1.8758534773963248E-2</v>
      </c>
      <c r="D49" s="8">
        <v>1.5289370623837967E-2</v>
      </c>
      <c r="E49" s="8">
        <v>1.7075192421551214E-2</v>
      </c>
      <c r="F49" s="8">
        <v>1.6047051989544002E-2</v>
      </c>
      <c r="G49" s="8">
        <v>2.4054240801520126E-2</v>
      </c>
      <c r="H49" s="8">
        <v>2.0298191675757877E-2</v>
      </c>
      <c r="I49" s="8">
        <v>1.5227865751798214E-2</v>
      </c>
      <c r="J49" s="8">
        <v>9.7104213629269978E-3</v>
      </c>
      <c r="K49" s="8">
        <v>7.2802614015117393E-3</v>
      </c>
      <c r="L49" s="8">
        <v>5.0983893221577033E-3</v>
      </c>
      <c r="M49" s="8">
        <v>2.6357642596339798E-3</v>
      </c>
      <c r="N49" s="8">
        <v>8.7863391526912934E-4</v>
      </c>
      <c r="O49" s="8">
        <v>2.3733809043667104E-3</v>
      </c>
      <c r="P49" s="8">
        <v>2.1116734671634777E-3</v>
      </c>
      <c r="Q49" s="8">
        <v>5.342920908073933E-4</v>
      </c>
      <c r="R49" s="8">
        <v>2.0848970060878994E-4</v>
      </c>
      <c r="S49" s="8">
        <v>9.7688432747987386E-4</v>
      </c>
      <c r="T49" s="8">
        <v>9.4032329532578148E-4</v>
      </c>
      <c r="U49" s="8">
        <v>5.0097297813099593E-4</v>
      </c>
      <c r="V49" s="8">
        <v>7.2952533685517978E-4</v>
      </c>
    </row>
    <row r="50" spans="2:22" x14ac:dyDescent="0.4">
      <c r="B50" s="6" t="s">
        <v>34</v>
      </c>
      <c r="C50" s="8" t="e">
        <v>#N/A</v>
      </c>
      <c r="D50" s="8" t="e">
        <v>#N/A</v>
      </c>
      <c r="E50" s="8">
        <v>6.1999999999999998E-3</v>
      </c>
      <c r="F50" s="8">
        <v>3.8E-3</v>
      </c>
      <c r="G50" s="8">
        <v>2.8999999999999998E-3</v>
      </c>
      <c r="H50" s="8">
        <v>2.8000000000000004E-3</v>
      </c>
      <c r="I50" s="8">
        <v>1.6000000000000001E-3</v>
      </c>
      <c r="J50" s="8">
        <v>1.5E-3</v>
      </c>
      <c r="K50" s="8">
        <v>1.6000000000000001E-3</v>
      </c>
      <c r="L50" s="8">
        <v>1.5E-3</v>
      </c>
      <c r="M50" s="8">
        <v>1.1000000000000001E-3</v>
      </c>
      <c r="N50" s="8">
        <v>1E-3</v>
      </c>
      <c r="O50" s="8">
        <v>5.0000000000000001E-4</v>
      </c>
      <c r="P50" s="8">
        <v>3.0000000000000001E-3</v>
      </c>
      <c r="Q50" s="8">
        <v>3.3000000000000004E-3</v>
      </c>
      <c r="R50" s="8">
        <v>4.3E-3</v>
      </c>
      <c r="S50" s="8">
        <v>3.4999999999999996E-3</v>
      </c>
      <c r="T50" s="8">
        <v>2.7000000000000001E-3</v>
      </c>
      <c r="U50" s="8">
        <v>2.7000000000000001E-3</v>
      </c>
      <c r="V50" s="8">
        <v>2.8000000000000004E-3</v>
      </c>
    </row>
    <row r="51" spans="2:22" x14ac:dyDescent="0.4">
      <c r="B51" s="6" t="s">
        <v>35</v>
      </c>
      <c r="C51" s="8" t="e">
        <v>#N/A</v>
      </c>
      <c r="D51" s="8" t="e">
        <v>#N/A</v>
      </c>
      <c r="E51" s="8" t="e">
        <v>#N/A</v>
      </c>
      <c r="F51" s="8" t="e">
        <v>#N/A</v>
      </c>
      <c r="G51" s="8" t="e">
        <v>#N/A</v>
      </c>
      <c r="H51" s="8" t="e">
        <v>#N/A</v>
      </c>
      <c r="I51" s="8" t="e">
        <v>#N/A</v>
      </c>
      <c r="J51" s="8" t="e">
        <v>#N/A</v>
      </c>
      <c r="K51" s="8" t="e">
        <v>#N/A</v>
      </c>
      <c r="L51" s="8" t="e">
        <v>#N/A</v>
      </c>
      <c r="M51" s="8">
        <v>4.2782411224807039E-3</v>
      </c>
      <c r="N51" s="8" t="e">
        <v>#N/A</v>
      </c>
      <c r="O51" s="8">
        <v>2.5548106541040043E-3</v>
      </c>
      <c r="P51" s="8">
        <v>1.6123300821545821E-3</v>
      </c>
      <c r="Q51" s="8">
        <v>2.0512301049672691E-3</v>
      </c>
      <c r="R51" s="8">
        <v>1.3866401628701047E-3</v>
      </c>
      <c r="S51" s="8">
        <v>1.4181315911354479E-3</v>
      </c>
      <c r="T51" s="8">
        <v>1.4138896267086203E-3</v>
      </c>
      <c r="U51" s="8">
        <v>2.5821347997743937E-3</v>
      </c>
      <c r="V51" s="8">
        <v>2.3078413029412612E-3</v>
      </c>
    </row>
    <row r="52" spans="2:22" x14ac:dyDescent="0.4">
      <c r="B52" s="6" t="s">
        <v>36</v>
      </c>
      <c r="C52" s="8" t="e">
        <v>#N/A</v>
      </c>
      <c r="D52" s="8" t="e">
        <v>#N/A</v>
      </c>
      <c r="E52" s="8">
        <v>4.3E-3</v>
      </c>
      <c r="F52" s="8">
        <v>4.1999999999999997E-3</v>
      </c>
      <c r="G52" s="8">
        <v>4.1999999999999997E-3</v>
      </c>
      <c r="H52" s="8">
        <v>2.7000000000000001E-3</v>
      </c>
      <c r="I52" s="8">
        <v>4.4000000000000003E-3</v>
      </c>
      <c r="J52" s="8">
        <v>1.4000000000000002E-3</v>
      </c>
      <c r="K52" s="8">
        <v>1.1999999999999999E-3</v>
      </c>
      <c r="L52" s="8">
        <v>8.9999999999999998E-4</v>
      </c>
      <c r="M52" s="8">
        <v>5.9999999999999995E-4</v>
      </c>
      <c r="N52" s="8">
        <v>5.9999999999999995E-4</v>
      </c>
      <c r="O52" s="8">
        <v>0</v>
      </c>
      <c r="P52" s="8">
        <v>0</v>
      </c>
      <c r="Q52" s="8">
        <v>0</v>
      </c>
      <c r="R52" s="8">
        <v>1E-4</v>
      </c>
      <c r="S52" s="8">
        <v>2.0000000000000001E-4</v>
      </c>
      <c r="T52" s="8">
        <v>2.0000000000000001E-4</v>
      </c>
      <c r="U52" s="8">
        <v>4.5999999999999999E-3</v>
      </c>
      <c r="V52" s="8">
        <v>6.1999999999999998E-3</v>
      </c>
    </row>
    <row r="53" spans="2:22" x14ac:dyDescent="0.4">
      <c r="B53" s="6" t="s">
        <v>37</v>
      </c>
      <c r="C53" s="8" t="e">
        <v>#N/A</v>
      </c>
      <c r="D53" s="8" t="e">
        <v>#N/A</v>
      </c>
      <c r="E53" s="8" t="e">
        <v>#N/A</v>
      </c>
      <c r="F53" s="8" t="e">
        <v>#N/A</v>
      </c>
      <c r="G53" s="8" t="e">
        <v>#N/A</v>
      </c>
      <c r="H53" s="8" t="e">
        <v>#N/A</v>
      </c>
      <c r="I53" s="8" t="e">
        <v>#N/A</v>
      </c>
      <c r="J53" s="8" t="e">
        <v>#N/A</v>
      </c>
      <c r="K53" s="8">
        <v>4.9597982777487039E-3</v>
      </c>
      <c r="L53" s="8">
        <v>4.5255729865282561E-3</v>
      </c>
      <c r="M53" s="8">
        <v>2.9732624997267222E-3</v>
      </c>
      <c r="N53" s="8">
        <v>2.8202269298878467E-3</v>
      </c>
      <c r="O53" s="8">
        <v>2.4298886919983448E-3</v>
      </c>
      <c r="P53" s="8">
        <v>4.8872628577192158E-3</v>
      </c>
      <c r="Q53" s="8">
        <v>3.7245278823398614E-3</v>
      </c>
      <c r="R53" s="8">
        <v>3.0566909543273501E-3</v>
      </c>
      <c r="S53" s="8">
        <v>7.6414647070307054E-3</v>
      </c>
      <c r="T53" s="8">
        <v>6.2233777728605406E-5</v>
      </c>
      <c r="U53" s="8">
        <v>1.7361522131994918E-3</v>
      </c>
      <c r="V53" s="8">
        <v>1.7406557819457562E-3</v>
      </c>
    </row>
    <row r="54" spans="2:22" x14ac:dyDescent="0.4">
      <c r="B54" s="6" t="s">
        <v>38</v>
      </c>
      <c r="C54" s="8">
        <v>0.12230000000000001</v>
      </c>
      <c r="D54" s="8">
        <v>0.1027</v>
      </c>
      <c r="E54" s="8">
        <v>5.4100000000000002E-2</v>
      </c>
      <c r="F54" s="8">
        <v>3.3700000000000001E-2</v>
      </c>
      <c r="G54" s="8">
        <v>1.4800000000000001E-2</v>
      </c>
      <c r="H54" s="8">
        <v>1.8200000000000001E-2</v>
      </c>
      <c r="I54" s="8">
        <v>1.83E-2</v>
      </c>
      <c r="J54" s="8">
        <v>1.06E-2</v>
      </c>
      <c r="K54" s="8">
        <v>5.4000000000000003E-3</v>
      </c>
      <c r="L54" s="8">
        <v>5.9999999999999995E-4</v>
      </c>
      <c r="M54" s="8">
        <v>2.0000000000000001E-4</v>
      </c>
      <c r="N54" s="8">
        <v>1E-4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5.9999999999999995E-4</v>
      </c>
      <c r="V54" s="8">
        <v>6.3E-3</v>
      </c>
    </row>
    <row r="55" spans="2:22" x14ac:dyDescent="0.4">
      <c r="B55" s="6" t="s">
        <v>39</v>
      </c>
      <c r="C55" s="8" t="e">
        <v>#N/A</v>
      </c>
      <c r="D55" s="8" t="e">
        <v>#N/A</v>
      </c>
      <c r="E55" s="8" t="e">
        <v>#N/A</v>
      </c>
      <c r="F55" s="8" t="e">
        <v>#N/A</v>
      </c>
      <c r="G55" s="8" t="e">
        <v>#N/A</v>
      </c>
      <c r="H55" s="8" t="e">
        <v>#N/A</v>
      </c>
      <c r="I55" s="8" t="e">
        <v>#N/A</v>
      </c>
      <c r="J55" s="8" t="e">
        <v>#N/A</v>
      </c>
      <c r="K55" s="8" t="e">
        <v>#N/A</v>
      </c>
      <c r="L55" s="8" t="e">
        <v>#N/A</v>
      </c>
      <c r="M55" s="8" t="e">
        <v>#N/A</v>
      </c>
      <c r="N55" s="8" t="e">
        <v>#N/A</v>
      </c>
      <c r="O55" s="8">
        <v>5.7999999999999996E-3</v>
      </c>
      <c r="P55" s="8" t="s">
        <v>40</v>
      </c>
      <c r="Q55" s="8" t="s">
        <v>40</v>
      </c>
      <c r="R55" s="8">
        <v>4.6999999999999993E-3</v>
      </c>
      <c r="S55" s="8">
        <v>8.9999999999999998E-4</v>
      </c>
      <c r="T55" s="8">
        <v>8.0000000000000004E-4</v>
      </c>
      <c r="U55" s="8">
        <v>8.9999999999999998E-4</v>
      </c>
      <c r="V55" s="8">
        <v>8.0000000000000004E-4</v>
      </c>
    </row>
    <row r="59" spans="2:22" x14ac:dyDescent="0.4">
      <c r="B59" s="6"/>
      <c r="C59" s="6">
        <v>2</v>
      </c>
      <c r="D59" s="6">
        <v>3</v>
      </c>
      <c r="E59" s="6">
        <v>4</v>
      </c>
      <c r="F59" s="6">
        <v>5</v>
      </c>
      <c r="G59" s="6">
        <v>6</v>
      </c>
      <c r="H59" s="6">
        <v>7</v>
      </c>
      <c r="I59" s="6">
        <v>8</v>
      </c>
      <c r="J59" s="6">
        <v>9</v>
      </c>
      <c r="K59" s="6">
        <v>10</v>
      </c>
      <c r="L59" s="6">
        <v>11</v>
      </c>
      <c r="M59" s="6">
        <v>12</v>
      </c>
      <c r="N59" s="6">
        <v>13</v>
      </c>
      <c r="O59" s="6">
        <v>14</v>
      </c>
      <c r="P59" s="6">
        <v>15</v>
      </c>
      <c r="Q59" s="6">
        <v>16</v>
      </c>
      <c r="R59" s="6">
        <v>17</v>
      </c>
      <c r="S59" s="6">
        <v>18</v>
      </c>
      <c r="T59" s="6">
        <v>19</v>
      </c>
      <c r="U59" s="6">
        <v>20</v>
      </c>
      <c r="V59" s="6">
        <v>21</v>
      </c>
    </row>
    <row r="60" spans="2:22" x14ac:dyDescent="0.4">
      <c r="B60" s="6" t="s">
        <v>20</v>
      </c>
      <c r="C60" s="7">
        <v>39447</v>
      </c>
      <c r="D60" s="7">
        <v>39629</v>
      </c>
      <c r="E60" s="7">
        <v>39813</v>
      </c>
      <c r="F60" s="7">
        <v>39994</v>
      </c>
      <c r="G60" s="7">
        <v>40178</v>
      </c>
      <c r="H60" s="7">
        <v>40359</v>
      </c>
      <c r="I60" s="7">
        <v>40543</v>
      </c>
      <c r="J60" s="7">
        <v>40724</v>
      </c>
      <c r="K60" s="7">
        <v>40908</v>
      </c>
      <c r="L60" s="7">
        <v>41090</v>
      </c>
      <c r="M60" s="7">
        <v>41274</v>
      </c>
      <c r="N60" s="7">
        <v>41455</v>
      </c>
      <c r="O60" s="7">
        <v>41639</v>
      </c>
      <c r="P60" s="7">
        <v>41820</v>
      </c>
      <c r="Q60" s="7">
        <v>42004</v>
      </c>
      <c r="R60" s="7">
        <v>42185</v>
      </c>
      <c r="S60" s="7">
        <v>42369</v>
      </c>
      <c r="T60" s="7">
        <v>42551</v>
      </c>
      <c r="U60" s="7">
        <v>42735</v>
      </c>
      <c r="V60" s="7">
        <v>42916</v>
      </c>
    </row>
    <row r="61" spans="2:22" x14ac:dyDescent="0.4">
      <c r="B61" s="6" t="s">
        <v>27</v>
      </c>
      <c r="C61" s="8">
        <v>1.6848266724673218E-2</v>
      </c>
      <c r="D61" s="8">
        <v>1.5792644540266843E-2</v>
      </c>
      <c r="E61" s="8">
        <v>1.6414195994639759E-2</v>
      </c>
      <c r="F61" s="8">
        <v>6.2746204108494333E-3</v>
      </c>
      <c r="G61" s="8">
        <v>8.5262238590742608E-3</v>
      </c>
      <c r="H61" s="8">
        <v>6.1344266199411393E-3</v>
      </c>
      <c r="I61" s="8">
        <v>6.3644924460036336E-3</v>
      </c>
      <c r="J61" s="8">
        <v>6.1526808109247603E-3</v>
      </c>
      <c r="K61" s="8">
        <v>6.8596376900775342E-3</v>
      </c>
      <c r="L61" s="8">
        <v>5.1557912097227893E-3</v>
      </c>
      <c r="M61" s="8">
        <v>3.8007292960891333E-3</v>
      </c>
      <c r="N61" s="8">
        <v>2.8573207063677187E-3</v>
      </c>
      <c r="O61" s="8">
        <v>2.557278591629858E-3</v>
      </c>
      <c r="P61" s="8">
        <v>1.7273068108461618E-3</v>
      </c>
      <c r="Q61" s="8">
        <v>2.3430537413786771E-3</v>
      </c>
      <c r="R61" s="8">
        <v>4.1980928215923823E-3</v>
      </c>
      <c r="S61" s="8">
        <v>6.4059498471399088E-3</v>
      </c>
      <c r="T61" s="8">
        <v>6.1590776370392189E-3</v>
      </c>
      <c r="U61" s="8">
        <v>6.5196772235022252E-3</v>
      </c>
      <c r="V61" s="8">
        <v>6.0519860966493817E-3</v>
      </c>
    </row>
    <row r="62" spans="2:22" x14ac:dyDescent="0.4">
      <c r="B62" s="6" t="s">
        <v>22</v>
      </c>
      <c r="C62" s="8">
        <v>7.9373877569119573E-3</v>
      </c>
      <c r="D62" s="8">
        <v>7.5916175008987289E-3</v>
      </c>
      <c r="E62" s="8">
        <v>1.3028409885140447E-2</v>
      </c>
      <c r="F62" s="8">
        <v>7.9930860814549712E-3</v>
      </c>
      <c r="G62" s="8">
        <v>6.4207718573740403E-3</v>
      </c>
      <c r="H62" s="8">
        <v>5.2630369986537391E-3</v>
      </c>
      <c r="I62" s="8">
        <v>6.0421292758053684E-3</v>
      </c>
      <c r="J62" s="8">
        <v>5.7235589329141887E-3</v>
      </c>
      <c r="K62" s="8">
        <v>5.5632118144920669E-3</v>
      </c>
      <c r="L62" s="8">
        <v>6.2258738350441404E-3</v>
      </c>
      <c r="M62" s="8">
        <v>4.4537191359038898E-3</v>
      </c>
      <c r="N62" s="8">
        <v>4.156834872357117E-3</v>
      </c>
      <c r="O62" s="8">
        <v>1.9508981533832282E-3</v>
      </c>
      <c r="P62" s="8">
        <v>1.3073453318335209E-3</v>
      </c>
      <c r="Q62" s="8">
        <v>1.7583985647514283E-3</v>
      </c>
      <c r="R62" s="8">
        <v>1.4411358238681346E-3</v>
      </c>
      <c r="S62" s="8">
        <v>1.5179253851775811E-3</v>
      </c>
      <c r="T62" s="8">
        <v>2.0281348113402645E-3</v>
      </c>
      <c r="U62" s="8">
        <v>2.3343063635345878E-3</v>
      </c>
      <c r="V62" s="8">
        <v>2.8747656985003678E-3</v>
      </c>
    </row>
    <row r="63" spans="2:22" x14ac:dyDescent="0.4">
      <c r="B63" s="6" t="s">
        <v>28</v>
      </c>
      <c r="C63" s="8">
        <v>1.5499348879670277E-2</v>
      </c>
      <c r="D63" s="8">
        <v>1.4661130934840391E-2</v>
      </c>
      <c r="E63" s="8">
        <v>1.5745078903784945E-2</v>
      </c>
      <c r="F63" s="8">
        <v>6.6223282918833858E-3</v>
      </c>
      <c r="G63" s="8">
        <v>8.1638918061780561E-3</v>
      </c>
      <c r="H63" s="8">
        <v>5.9952521788521592E-3</v>
      </c>
      <c r="I63" s="8">
        <v>6.3139150861982827E-3</v>
      </c>
      <c r="J63" s="8">
        <v>6.0919137518270694E-3</v>
      </c>
      <c r="K63" s="8">
        <v>6.6245924912849254E-3</v>
      </c>
      <c r="L63" s="8">
        <v>5.3369818157375012E-3</v>
      </c>
      <c r="M63" s="8">
        <v>3.9460393335453937E-3</v>
      </c>
      <c r="N63" s="8">
        <v>3.0582914073394116E-3</v>
      </c>
      <c r="O63" s="8">
        <v>2.3228039664538853E-3</v>
      </c>
      <c r="P63" s="8">
        <v>1.5379499749721705E-3</v>
      </c>
      <c r="Q63" s="8">
        <v>2.1279001065246167E-3</v>
      </c>
      <c r="R63" s="8">
        <v>3.464302739601785E-3</v>
      </c>
      <c r="S63" s="8">
        <v>4.5227254581942473E-3</v>
      </c>
      <c r="T63" s="8">
        <v>4.3392866568564663E-3</v>
      </c>
      <c r="U63" s="8">
        <v>4.6477543193904668E-3</v>
      </c>
      <c r="V63" s="8">
        <v>4.4888910066562399E-3</v>
      </c>
    </row>
    <row r="64" spans="2:22" x14ac:dyDescent="0.4">
      <c r="B64" s="6" t="s">
        <v>29</v>
      </c>
      <c r="C64" s="8">
        <v>8.4377365099420187E-3</v>
      </c>
      <c r="D64" s="8">
        <v>8.1033691209089053E-3</v>
      </c>
      <c r="E64" s="8">
        <v>1.0030831384222836E-2</v>
      </c>
      <c r="F64" s="8">
        <v>6.3726587568091932E-3</v>
      </c>
      <c r="G64" s="8">
        <v>4.5315243965428189E-3</v>
      </c>
      <c r="H64" s="8">
        <v>3.6160627422806937E-3</v>
      </c>
      <c r="I64" s="8">
        <v>3.0898373710936625E-3</v>
      </c>
      <c r="J64" s="8">
        <v>2.6459286571009727E-3</v>
      </c>
      <c r="K64" s="8">
        <v>2.1372901335591746E-3</v>
      </c>
      <c r="L64" s="8">
        <v>2.7471693949883465E-3</v>
      </c>
      <c r="M64" s="8">
        <v>2.5049956247469537E-3</v>
      </c>
      <c r="N64" s="8">
        <v>2.0625064754511129E-3</v>
      </c>
      <c r="O64" s="8">
        <v>1.8991542520683696E-3</v>
      </c>
      <c r="P64" s="8">
        <v>1.7909102784240748E-3</v>
      </c>
      <c r="Q64" s="8">
        <v>3.7604110734027374E-3</v>
      </c>
      <c r="R64" s="8">
        <v>6.057192264970211E-3</v>
      </c>
      <c r="S64" s="8">
        <v>7.5135231164121319E-3</v>
      </c>
      <c r="T64" s="8">
        <v>5.7087527763351274E-3</v>
      </c>
      <c r="U64" s="8">
        <v>6.7008539585654368E-3</v>
      </c>
      <c r="V64" s="8">
        <v>7.4251668840102612E-3</v>
      </c>
    </row>
    <row r="65" spans="2:22" x14ac:dyDescent="0.4">
      <c r="B65" s="6" t="s">
        <v>30</v>
      </c>
      <c r="C65" s="8">
        <v>3.1311849238447639E-2</v>
      </c>
      <c r="D65" s="8">
        <v>2.7916103431735926E-2</v>
      </c>
      <c r="E65" s="8">
        <v>2.5260412829843974E-2</v>
      </c>
      <c r="F65" s="8">
        <v>6.1750156365497242E-3</v>
      </c>
      <c r="G65" s="8">
        <v>6.028742830773288E-3</v>
      </c>
      <c r="H65" s="8">
        <v>4.9245842464870435E-3</v>
      </c>
      <c r="I65" s="8">
        <v>5.5532073456948045E-3</v>
      </c>
      <c r="J65" s="8">
        <v>8.0298701575592171E-3</v>
      </c>
      <c r="K65" s="8">
        <v>8.7879467662755704E-3</v>
      </c>
      <c r="L65" s="8">
        <v>5.3447981293206544E-3</v>
      </c>
      <c r="M65" s="8">
        <v>4.1159857093796288E-3</v>
      </c>
      <c r="N65" s="8">
        <v>3.0822848256026381E-3</v>
      </c>
      <c r="O65" s="8">
        <v>2.0722676981579607E-3</v>
      </c>
      <c r="P65" s="8">
        <v>1.0498960306139294E-3</v>
      </c>
      <c r="Q65" s="8">
        <v>1.493289658625038E-3</v>
      </c>
      <c r="R65" s="8">
        <v>3.6208830702295818E-3</v>
      </c>
      <c r="S65" s="8">
        <v>6.4995534536624747E-3</v>
      </c>
      <c r="T65" s="8">
        <v>8.0300342616748226E-3</v>
      </c>
      <c r="U65" s="8">
        <v>6.0998546065707156E-3</v>
      </c>
      <c r="V65" s="8">
        <v>4.969060144198411E-3</v>
      </c>
    </row>
    <row r="66" spans="2:22" x14ac:dyDescent="0.4">
      <c r="B66" s="6" t="s">
        <v>31</v>
      </c>
      <c r="C66" s="8" t="e">
        <v>#N/A</v>
      </c>
      <c r="D66" s="8" t="e">
        <v>#N/A</v>
      </c>
      <c r="E66" s="8" t="e">
        <v>#N/A</v>
      </c>
      <c r="F66" s="8" t="e">
        <v>#N/A</v>
      </c>
      <c r="G66" s="8">
        <v>2.1774722807502332E-2</v>
      </c>
      <c r="H66" s="8">
        <v>1.249653852931551E-2</v>
      </c>
      <c r="I66" s="8">
        <v>1.330127749167781E-2</v>
      </c>
      <c r="J66" s="8">
        <v>8.4407366907889077E-3</v>
      </c>
      <c r="K66" s="8">
        <v>1.0385710747894997E-2</v>
      </c>
      <c r="L66" s="8">
        <v>7.9761703088824885E-3</v>
      </c>
      <c r="M66" s="8">
        <v>5.0862175908696194E-3</v>
      </c>
      <c r="N66" s="8">
        <v>3.6003342940580186E-3</v>
      </c>
      <c r="O66" s="8">
        <v>4.1721991448514456E-3</v>
      </c>
      <c r="P66" s="8">
        <v>2.6702839202839201E-3</v>
      </c>
      <c r="Q66" s="8">
        <v>1.5287849450118329E-3</v>
      </c>
      <c r="R66" s="8">
        <v>2.417639588083179E-3</v>
      </c>
      <c r="S66" s="8">
        <v>4.6807722171243026E-3</v>
      </c>
      <c r="T66" s="8">
        <v>4.3587127886487989E-3</v>
      </c>
      <c r="U66" s="8">
        <v>6.847715708475202E-3</v>
      </c>
      <c r="V66" s="8">
        <v>5.7600736291063765E-3</v>
      </c>
    </row>
    <row r="67" spans="2:22" x14ac:dyDescent="0.4">
      <c r="B67" s="6" t="s">
        <v>32</v>
      </c>
      <c r="C67" s="8">
        <v>0</v>
      </c>
      <c r="D67" s="8">
        <v>0</v>
      </c>
      <c r="E67" s="8">
        <v>1.5903080551783289E-2</v>
      </c>
      <c r="F67" s="8">
        <v>9.1840781481558782E-3</v>
      </c>
      <c r="G67" s="8">
        <v>9.6218152007421318E-3</v>
      </c>
      <c r="H67" s="8">
        <v>7.975567529713852E-3</v>
      </c>
      <c r="I67" s="8">
        <v>8.749551560569219E-3</v>
      </c>
      <c r="J67" s="8">
        <v>9.3782929399367759E-3</v>
      </c>
      <c r="K67" s="8">
        <v>3.6201022146507668E-3</v>
      </c>
      <c r="L67" s="8">
        <v>3.9676916536771998E-3</v>
      </c>
      <c r="M67" s="8">
        <v>3.4926871862038856E-3</v>
      </c>
      <c r="N67" s="8">
        <v>4.0695959893836623E-3</v>
      </c>
      <c r="O67" s="8">
        <v>1.9353995030731005E-3</v>
      </c>
      <c r="P67" s="8">
        <v>3.1409322651128916E-3</v>
      </c>
      <c r="Q67" s="8">
        <v>2.1092192053996013E-3</v>
      </c>
      <c r="R67" s="8">
        <v>3.2229896006985789E-3</v>
      </c>
      <c r="S67" s="8">
        <v>2.2079772079772078E-3</v>
      </c>
      <c r="T67" s="8">
        <v>3.2180387718188578E-3</v>
      </c>
      <c r="U67" s="8">
        <v>1.258917331095258E-3</v>
      </c>
      <c r="V67" s="8">
        <v>1.7175720836247765E-3</v>
      </c>
    </row>
    <row r="68" spans="2:22" x14ac:dyDescent="0.4">
      <c r="B68" s="6" t="s">
        <v>33</v>
      </c>
      <c r="C68" s="8">
        <v>1.028942603397235E-2</v>
      </c>
      <c r="D68" s="8">
        <v>1.07443210726364E-2</v>
      </c>
      <c r="E68" s="8">
        <v>1.1848643139253408E-2</v>
      </c>
      <c r="F68" s="8">
        <v>9.5203507224571327E-3</v>
      </c>
      <c r="G68" s="8">
        <v>6.9138276553106209E-3</v>
      </c>
      <c r="H68" s="8">
        <v>4.0085685804576981E-3</v>
      </c>
      <c r="I68" s="8">
        <v>6.6674923623152504E-3</v>
      </c>
      <c r="J68" s="8">
        <v>5.9107047226134041E-3</v>
      </c>
      <c r="K68" s="8">
        <v>6.4956926428359242E-3</v>
      </c>
      <c r="L68" s="8">
        <v>7.7584282205849517E-3</v>
      </c>
      <c r="M68" s="8">
        <v>5.0105778866495936E-3</v>
      </c>
      <c r="N68" s="8">
        <v>3.8557610098741012E-3</v>
      </c>
      <c r="O68" s="8">
        <v>1.7440915204635144E-3</v>
      </c>
      <c r="P68" s="8">
        <v>1.1216519365388254E-3</v>
      </c>
      <c r="Q68" s="8">
        <v>9.7841520600412853E-4</v>
      </c>
      <c r="R68" s="8">
        <v>5.0238871615985439E-4</v>
      </c>
      <c r="S68" s="8">
        <v>3.6536353671903543E-4</v>
      </c>
      <c r="T68" s="8">
        <v>2.4688462464278883E-4</v>
      </c>
      <c r="U68" s="8">
        <v>1.2546912127201261E-3</v>
      </c>
      <c r="V68" s="8">
        <v>3.7346578155594821E-3</v>
      </c>
    </row>
    <row r="69" spans="2:22" x14ac:dyDescent="0.4">
      <c r="B69" s="6" t="s">
        <v>34</v>
      </c>
      <c r="C69" s="8" t="e">
        <v>#N/A</v>
      </c>
      <c r="D69" s="8" t="e">
        <v>#N/A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1.1999999999999999E-3</v>
      </c>
      <c r="P69" s="8">
        <v>1.5E-3</v>
      </c>
      <c r="Q69" s="8">
        <v>2.8000000000000004E-3</v>
      </c>
      <c r="R69" s="8">
        <v>5.0000000000000001E-4</v>
      </c>
      <c r="S69" s="8">
        <v>1.1000000000000001E-3</v>
      </c>
      <c r="T69" s="8">
        <v>1.1000000000000001E-3</v>
      </c>
      <c r="U69" s="8">
        <v>1.5E-3</v>
      </c>
      <c r="V69" s="8">
        <v>2.6000000000000003E-3</v>
      </c>
    </row>
    <row r="70" spans="2:22" x14ac:dyDescent="0.4">
      <c r="B70" s="6" t="s">
        <v>35</v>
      </c>
      <c r="C70" s="8" t="e">
        <v>#N/A</v>
      </c>
      <c r="D70" s="8" t="e">
        <v>#N/A</v>
      </c>
      <c r="E70" s="8" t="e">
        <v>#N/A</v>
      </c>
      <c r="F70" s="8" t="e">
        <v>#N/A</v>
      </c>
      <c r="G70" s="8" t="e">
        <v>#N/A</v>
      </c>
      <c r="H70" s="8" t="e">
        <v>#N/A</v>
      </c>
      <c r="I70" s="8" t="e">
        <v>#N/A</v>
      </c>
      <c r="J70" s="8" t="e">
        <v>#N/A</v>
      </c>
      <c r="K70" s="8" t="e">
        <v>#N/A</v>
      </c>
      <c r="L70" s="8" t="e">
        <v>#N/A</v>
      </c>
      <c r="M70" s="8">
        <v>2.965882197596823E-3</v>
      </c>
      <c r="N70" s="8" t="e">
        <v>#N/A</v>
      </c>
      <c r="O70" s="8">
        <v>2.6022826662059581E-3</v>
      </c>
      <c r="P70" s="8">
        <v>7.1151419707994568E-4</v>
      </c>
      <c r="Q70" s="8">
        <v>0</v>
      </c>
      <c r="R70" s="8">
        <v>0</v>
      </c>
      <c r="S70" s="8">
        <v>8.0823058271601938E-4</v>
      </c>
      <c r="T70" s="8">
        <v>1.6471324255369064E-3</v>
      </c>
      <c r="U70" s="8">
        <v>4.06323026806311E-3</v>
      </c>
      <c r="V70" s="8">
        <v>3.6819896508561915E-3</v>
      </c>
    </row>
    <row r="71" spans="2:22" x14ac:dyDescent="0.4">
      <c r="B71" s="6" t="s">
        <v>36</v>
      </c>
      <c r="C71" s="8" t="e">
        <v>#N/A</v>
      </c>
      <c r="D71" s="8" t="e">
        <v>#N/A</v>
      </c>
      <c r="E71" s="8">
        <v>1.0900000000000002E-2</v>
      </c>
      <c r="F71" s="8">
        <v>5.6000000000000008E-3</v>
      </c>
      <c r="G71" s="8">
        <v>3.4000000000000002E-3</v>
      </c>
      <c r="H71" s="8">
        <v>4.0999999999999995E-3</v>
      </c>
      <c r="I71" s="8">
        <v>3.8E-3</v>
      </c>
      <c r="J71" s="8">
        <v>3.7000000000000002E-3</v>
      </c>
      <c r="K71" s="8">
        <v>4.8999999999999998E-3</v>
      </c>
      <c r="L71" s="8">
        <v>5.0000000000000001E-3</v>
      </c>
      <c r="M71" s="8">
        <v>3.9000000000000003E-3</v>
      </c>
      <c r="N71" s="8">
        <v>2.8000000000000004E-3</v>
      </c>
      <c r="O71" s="8">
        <v>2.7000000000000001E-3</v>
      </c>
      <c r="P71" s="8">
        <v>5.9999999999999995E-4</v>
      </c>
      <c r="Q71" s="8">
        <v>4.0000000000000001E-3</v>
      </c>
      <c r="R71" s="8">
        <v>4.4000000000000003E-3</v>
      </c>
      <c r="S71" s="8">
        <v>4.1999999999999997E-3</v>
      </c>
      <c r="T71" s="8">
        <v>6.6E-3</v>
      </c>
      <c r="U71" s="8">
        <v>4.5000000000000005E-3</v>
      </c>
      <c r="V71" s="8">
        <v>3.5000000000000001E-3</v>
      </c>
    </row>
    <row r="72" spans="2:22" x14ac:dyDescent="0.4">
      <c r="B72" s="6" t="s">
        <v>37</v>
      </c>
      <c r="C72" s="8" t="e">
        <v>#N/A</v>
      </c>
      <c r="D72" s="8" t="e">
        <v>#N/A</v>
      </c>
      <c r="E72" s="8" t="e">
        <v>#N/A</v>
      </c>
      <c r="F72" s="8" t="e">
        <v>#N/A</v>
      </c>
      <c r="G72" s="8" t="e">
        <v>#N/A</v>
      </c>
      <c r="H72" s="8" t="e">
        <v>#N/A</v>
      </c>
      <c r="I72" s="8" t="e">
        <v>#N/A</v>
      </c>
      <c r="J72" s="8" t="e">
        <v>#N/A</v>
      </c>
      <c r="K72" s="8">
        <v>7.0827543615871544E-3</v>
      </c>
      <c r="L72" s="8">
        <v>8.3929269470440805E-3</v>
      </c>
      <c r="M72" s="8">
        <v>9.4444876884356918E-3</v>
      </c>
      <c r="N72" s="8">
        <v>7.4985080823019639E-3</v>
      </c>
      <c r="O72" s="8">
        <v>1.0423452768729641E-3</v>
      </c>
      <c r="P72" s="8">
        <v>1.9420339733031786E-3</v>
      </c>
      <c r="Q72" s="8">
        <v>6.0155628432266703E-4</v>
      </c>
      <c r="R72" s="8">
        <v>2.2613018370741369E-3</v>
      </c>
      <c r="S72" s="8">
        <v>2.5684140505183024E-3</v>
      </c>
      <c r="T72" s="8">
        <v>6.7882079131109392E-4</v>
      </c>
      <c r="U72" s="8">
        <v>8.0582707160349121E-4</v>
      </c>
      <c r="V72" s="8">
        <v>6.0346439560065961E-4</v>
      </c>
    </row>
    <row r="73" spans="2:22" x14ac:dyDescent="0.4">
      <c r="B73" s="6" t="s">
        <v>38</v>
      </c>
      <c r="C73" s="8" t="e">
        <v>#N/A</v>
      </c>
      <c r="D73" s="8" t="e">
        <v>#N/A</v>
      </c>
      <c r="E73" s="8" t="e">
        <v>#N/A</v>
      </c>
      <c r="F73" s="8" t="e">
        <v>#N/A</v>
      </c>
      <c r="G73" s="8" t="e">
        <v>#N/A</v>
      </c>
      <c r="H73" s="8" t="e">
        <v>#N/A</v>
      </c>
      <c r="I73" s="8" t="e">
        <v>#N/A</v>
      </c>
      <c r="J73" s="8" t="e">
        <v>#N/A</v>
      </c>
      <c r="K73" s="8" t="e">
        <v>#N/A</v>
      </c>
      <c r="L73" s="8" t="e">
        <v>#N/A</v>
      </c>
      <c r="M73" s="8" t="e">
        <v>#N/A</v>
      </c>
      <c r="N73" s="8" t="e">
        <v>#N/A</v>
      </c>
      <c r="O73" s="8" t="e">
        <v>#N/A</v>
      </c>
      <c r="P73" s="8" t="e">
        <v>#N/A</v>
      </c>
      <c r="Q73" s="8" t="e">
        <v>#N/A</v>
      </c>
      <c r="R73" s="8" t="e">
        <v>#N/A</v>
      </c>
      <c r="S73" s="8" t="e">
        <v>#N/A</v>
      </c>
      <c r="T73" s="8" t="e">
        <v>#N/A</v>
      </c>
      <c r="U73" s="8" t="e">
        <v>#N/A</v>
      </c>
      <c r="V73" s="8" t="e">
        <v>#N/A</v>
      </c>
    </row>
    <row r="74" spans="2:22" x14ac:dyDescent="0.4">
      <c r="B74" s="6" t="s">
        <v>39</v>
      </c>
      <c r="C74" s="8" t="e">
        <v>#N/A</v>
      </c>
      <c r="D74" s="8" t="e">
        <v>#N/A</v>
      </c>
      <c r="E74" s="8" t="e">
        <v>#N/A</v>
      </c>
      <c r="F74" s="8" t="e">
        <v>#N/A</v>
      </c>
      <c r="G74" s="8" t="e">
        <v>#N/A</v>
      </c>
      <c r="H74" s="8" t="e">
        <v>#N/A</v>
      </c>
      <c r="I74" s="8" t="e">
        <v>#N/A</v>
      </c>
      <c r="J74" s="8" t="e">
        <v>#N/A</v>
      </c>
      <c r="K74" s="8" t="e">
        <v>#N/A</v>
      </c>
      <c r="L74" s="8" t="e">
        <v>#N/A</v>
      </c>
      <c r="M74" s="8" t="e">
        <v>#N/A</v>
      </c>
      <c r="N74" s="8" t="e">
        <v>#N/A</v>
      </c>
      <c r="O74" s="8">
        <v>1.6999999999999999E-3</v>
      </c>
      <c r="P74" s="8">
        <v>8.9999999999999998E-4</v>
      </c>
      <c r="Q74" s="8">
        <v>1.7000000000000001E-3</v>
      </c>
      <c r="R74" s="8">
        <v>3.3E-3</v>
      </c>
      <c r="S74" s="8">
        <v>1.1999999999999999E-3</v>
      </c>
      <c r="T74" s="8">
        <v>1.1000000000000001E-3</v>
      </c>
      <c r="U74" s="8">
        <v>2.0999999999999999E-3</v>
      </c>
      <c r="V74" s="8">
        <v>1.7000000000000001E-3</v>
      </c>
    </row>
    <row r="78" spans="2:22" x14ac:dyDescent="0.4">
      <c r="B78" s="6"/>
      <c r="C78" s="6">
        <v>2</v>
      </c>
      <c r="D78" s="6">
        <v>3</v>
      </c>
      <c r="E78" s="6">
        <v>4</v>
      </c>
      <c r="F78" s="6">
        <v>5</v>
      </c>
      <c r="G78" s="6">
        <v>6</v>
      </c>
      <c r="H78" s="6">
        <v>7</v>
      </c>
      <c r="I78" s="6">
        <v>8</v>
      </c>
      <c r="J78" s="6">
        <v>9</v>
      </c>
      <c r="K78" s="6">
        <v>10</v>
      </c>
      <c r="L78" s="6">
        <v>11</v>
      </c>
      <c r="M78" s="6">
        <v>12</v>
      </c>
      <c r="N78" s="6">
        <v>13</v>
      </c>
      <c r="O78" s="6">
        <v>14</v>
      </c>
      <c r="P78" s="6">
        <v>15</v>
      </c>
      <c r="Q78" s="6">
        <v>16</v>
      </c>
      <c r="R78" s="6">
        <v>17</v>
      </c>
      <c r="S78" s="6">
        <v>18</v>
      </c>
      <c r="T78" s="6">
        <v>19</v>
      </c>
      <c r="U78" s="6">
        <v>20</v>
      </c>
      <c r="V78" s="6">
        <v>21</v>
      </c>
    </row>
    <row r="79" spans="2:22" x14ac:dyDescent="0.4">
      <c r="B79" s="6" t="s">
        <v>5</v>
      </c>
      <c r="C79" s="7">
        <v>39447</v>
      </c>
      <c r="D79" s="7">
        <v>39629</v>
      </c>
      <c r="E79" s="7">
        <v>39813</v>
      </c>
      <c r="F79" s="7">
        <v>39994</v>
      </c>
      <c r="G79" s="7">
        <v>40178</v>
      </c>
      <c r="H79" s="7">
        <v>40359</v>
      </c>
      <c r="I79" s="7">
        <v>40543</v>
      </c>
      <c r="J79" s="7">
        <v>40724</v>
      </c>
      <c r="K79" s="7">
        <v>40908</v>
      </c>
      <c r="L79" s="7">
        <v>41090</v>
      </c>
      <c r="M79" s="7">
        <v>41274</v>
      </c>
      <c r="N79" s="7">
        <v>41455</v>
      </c>
      <c r="O79" s="7">
        <v>41639</v>
      </c>
      <c r="P79" s="7">
        <v>41820</v>
      </c>
      <c r="Q79" s="7">
        <v>42004</v>
      </c>
      <c r="R79" s="7">
        <v>42185</v>
      </c>
      <c r="S79" s="7">
        <v>42369</v>
      </c>
      <c r="T79" s="7">
        <v>42551</v>
      </c>
      <c r="U79" s="7">
        <v>42735</v>
      </c>
      <c r="V79" s="7">
        <v>42916</v>
      </c>
    </row>
    <row r="80" spans="2:22" x14ac:dyDescent="0.4">
      <c r="B80" s="6" t="s">
        <v>27</v>
      </c>
      <c r="C80" s="8">
        <v>1.2641403732390385E-2</v>
      </c>
      <c r="D80" s="8">
        <v>1.4079382705288012E-2</v>
      </c>
      <c r="E80" s="8">
        <v>1.3277416491590999E-2</v>
      </c>
      <c r="F80" s="8">
        <v>1.1018986294244214E-2</v>
      </c>
      <c r="G80" s="8">
        <v>1.4667478411330247E-2</v>
      </c>
      <c r="H80" s="8">
        <v>1.2764365160881402E-2</v>
      </c>
      <c r="I80" s="8">
        <v>1.0154984118008192E-2</v>
      </c>
      <c r="J80" s="8">
        <v>9.7672061964723389E-3</v>
      </c>
      <c r="K80" s="8">
        <v>1.1845525403362858E-2</v>
      </c>
      <c r="L80" s="8">
        <v>8.9118658892987316E-3</v>
      </c>
      <c r="M80" s="8">
        <v>7.5474857996176018E-3</v>
      </c>
      <c r="N80" s="8">
        <v>6.2931425822282351E-3</v>
      </c>
      <c r="O80" s="8">
        <v>5.1282530647639686E-3</v>
      </c>
      <c r="P80" s="8">
        <v>4.7264987416595914E-3</v>
      </c>
      <c r="Q80" s="8">
        <v>3.760053817941247E-3</v>
      </c>
      <c r="R80" s="8">
        <v>3.9875725172202814E-3</v>
      </c>
      <c r="S80" s="8">
        <v>3.5739610176233547E-3</v>
      </c>
      <c r="T80" s="8">
        <v>3.6785671589286673E-3</v>
      </c>
      <c r="U80" s="8">
        <v>3.4693890680067806E-3</v>
      </c>
      <c r="V80" s="8">
        <v>3.7988195170210472E-3</v>
      </c>
    </row>
    <row r="81" spans="2:22" x14ac:dyDescent="0.4">
      <c r="B81" s="6" t="s">
        <v>22</v>
      </c>
      <c r="C81" s="8">
        <v>1.1980355944741687E-2</v>
      </c>
      <c r="D81" s="8">
        <v>8.8931005727016926E-3</v>
      </c>
      <c r="E81" s="8">
        <v>6.6170430815510545E-3</v>
      </c>
      <c r="F81" s="8">
        <v>2.9829031782829438E-3</v>
      </c>
      <c r="G81" s="8">
        <v>2.4147364988366025E-3</v>
      </c>
      <c r="H81" s="8">
        <v>1.9145547199803568E-3</v>
      </c>
      <c r="I81" s="8">
        <v>2.509260403201936E-3</v>
      </c>
      <c r="J81" s="8">
        <v>3.5058242817601576E-3</v>
      </c>
      <c r="K81" s="8">
        <v>5.5254390949396621E-3</v>
      </c>
      <c r="L81" s="8">
        <v>4.6745120444497993E-3</v>
      </c>
      <c r="M81" s="8">
        <v>2.8175651992559231E-3</v>
      </c>
      <c r="N81" s="8">
        <v>2.7865711768464913E-3</v>
      </c>
      <c r="O81" s="8">
        <v>5.102698093801792E-3</v>
      </c>
      <c r="P81" s="8">
        <v>4.5597473317360053E-3</v>
      </c>
      <c r="Q81" s="8">
        <v>2.6353718935990945E-3</v>
      </c>
      <c r="R81" s="8">
        <v>5.7922137904027667E-3</v>
      </c>
      <c r="S81" s="8">
        <v>4.9956073037660332E-3</v>
      </c>
      <c r="T81" s="8">
        <v>5.4809960576988814E-3</v>
      </c>
      <c r="U81" s="8">
        <v>6.9153188779210364E-3</v>
      </c>
      <c r="V81" s="8">
        <v>6.4517272100424556E-3</v>
      </c>
    </row>
    <row r="82" spans="2:22" x14ac:dyDescent="0.4">
      <c r="B82" s="6" t="s">
        <v>28</v>
      </c>
      <c r="C82" s="8">
        <v>1.2570840675096343E-2</v>
      </c>
      <c r="D82" s="8">
        <v>1.3514232036801826E-2</v>
      </c>
      <c r="E82" s="8">
        <v>1.2062635376712032E-2</v>
      </c>
      <c r="F82" s="8">
        <v>9.4068534436492143E-3</v>
      </c>
      <c r="G82" s="8">
        <v>1.2504848271485711E-2</v>
      </c>
      <c r="H82" s="8">
        <v>1.0887368411823157E-2</v>
      </c>
      <c r="I82" s="8">
        <v>8.8478458599949364E-3</v>
      </c>
      <c r="J82" s="8">
        <v>8.733677168826965E-3</v>
      </c>
      <c r="K82" s="8">
        <v>1.0680353369338851E-2</v>
      </c>
      <c r="L82" s="8">
        <v>8.1461731861430277E-3</v>
      </c>
      <c r="M82" s="8">
        <v>6.6410212424699846E-3</v>
      </c>
      <c r="N82" s="8">
        <v>5.7101179627395415E-3</v>
      </c>
      <c r="O82" s="8">
        <v>5.0802507220584067E-3</v>
      </c>
      <c r="P82" s="8">
        <v>4.9243267317795767E-3</v>
      </c>
      <c r="Q82" s="8">
        <v>3.8229659293008778E-3</v>
      </c>
      <c r="R82" s="8">
        <v>4.2407704890616328E-3</v>
      </c>
      <c r="S82" s="8">
        <v>3.7592735708352597E-3</v>
      </c>
      <c r="T82" s="8">
        <v>4.3216319325079539E-3</v>
      </c>
      <c r="U82" s="8">
        <v>4.273147915402363E-3</v>
      </c>
      <c r="V82" s="8">
        <v>4.524101209354218E-3</v>
      </c>
    </row>
    <row r="83" spans="2:22" x14ac:dyDescent="0.4">
      <c r="B83" s="6" t="s">
        <v>29</v>
      </c>
      <c r="C83" s="8">
        <v>1.0496542950292558E-2</v>
      </c>
      <c r="D83" s="8">
        <v>1.3244962431693989E-2</v>
      </c>
      <c r="E83" s="8">
        <v>1.3723040666812389E-2</v>
      </c>
      <c r="F83" s="8">
        <v>1.1489532640456051E-2</v>
      </c>
      <c r="G83" s="8">
        <v>1.3968239686895497E-2</v>
      </c>
      <c r="H83" s="8">
        <v>1.1625431020547403E-2</v>
      </c>
      <c r="I83" s="8">
        <v>9.1581930254431253E-3</v>
      </c>
      <c r="J83" s="8">
        <v>9.3713567853854277E-3</v>
      </c>
      <c r="K83" s="8">
        <v>1.1565477055739081E-2</v>
      </c>
      <c r="L83" s="8">
        <v>9.0494949151201706E-3</v>
      </c>
      <c r="M83" s="8">
        <v>8.398891888702794E-3</v>
      </c>
      <c r="N83" s="8">
        <v>6.30747679767744E-3</v>
      </c>
      <c r="O83" s="8">
        <v>4.4130250257310277E-3</v>
      </c>
      <c r="P83" s="8">
        <v>3.3348612267424999E-3</v>
      </c>
      <c r="Q83" s="8">
        <v>3.1652419582556567E-3</v>
      </c>
      <c r="R83" s="8">
        <v>2.8783302237600128E-3</v>
      </c>
      <c r="S83" s="8">
        <v>2.7873038832703714E-3</v>
      </c>
      <c r="T83" s="8">
        <v>2.7322661223174237E-3</v>
      </c>
      <c r="U83" s="8">
        <v>1.9932866738034509E-3</v>
      </c>
      <c r="V83" s="8">
        <v>3.143934646074615E-3</v>
      </c>
    </row>
    <row r="84" spans="2:22" x14ac:dyDescent="0.4">
      <c r="B84" s="6" t="s">
        <v>30</v>
      </c>
      <c r="C84" s="8">
        <v>1.6124855690903401E-2</v>
      </c>
      <c r="D84" s="8">
        <v>1.5449030462594977E-2</v>
      </c>
      <c r="E84" s="8">
        <v>1.255614416955832E-2</v>
      </c>
      <c r="F84" s="8">
        <v>1.0263947678500314E-2</v>
      </c>
      <c r="G84" s="8">
        <v>6.515398456494014E-3</v>
      </c>
      <c r="H84" s="8">
        <v>4.7429883693090044E-3</v>
      </c>
      <c r="I84" s="8">
        <v>9.6071258643169195E-3</v>
      </c>
      <c r="J84" s="8">
        <v>8.8219986860853025E-3</v>
      </c>
      <c r="K84" s="8">
        <v>9.4804732962627692E-3</v>
      </c>
      <c r="L84" s="8">
        <v>5.6034750232702452E-3</v>
      </c>
      <c r="M84" s="8">
        <v>3.7444789945000048E-3</v>
      </c>
      <c r="N84" s="8">
        <v>4.3401449650245739E-3</v>
      </c>
      <c r="O84" s="8">
        <v>5.5373370395265719E-3</v>
      </c>
      <c r="P84" s="8">
        <v>6.4689898270559728E-3</v>
      </c>
      <c r="Q84" s="8">
        <v>4.6249481497340102E-3</v>
      </c>
      <c r="R84" s="8">
        <v>4.4582070932097668E-3</v>
      </c>
      <c r="S84" s="8">
        <v>2.7957432104625717E-3</v>
      </c>
      <c r="T84" s="8">
        <v>3.616852514006892E-3</v>
      </c>
      <c r="U84" s="8">
        <v>4.9435425906481758E-3</v>
      </c>
      <c r="V84" s="8">
        <v>5.0706390267440853E-3</v>
      </c>
    </row>
    <row r="85" spans="2:22" x14ac:dyDescent="0.4">
      <c r="B85" s="6" t="s">
        <v>31</v>
      </c>
      <c r="C85" s="8" t="e">
        <v>#N/A</v>
      </c>
      <c r="D85" s="8" t="e">
        <v>#N/A</v>
      </c>
      <c r="E85" s="8" t="e">
        <v>#N/A</v>
      </c>
      <c r="F85" s="8" t="e">
        <v>#N/A</v>
      </c>
      <c r="G85" s="8">
        <v>3.0452688455455984E-2</v>
      </c>
      <c r="H85" s="8">
        <v>2.9601832050393038E-2</v>
      </c>
      <c r="I85" s="8">
        <v>1.364352205572794E-2</v>
      </c>
      <c r="J85" s="8">
        <v>1.2274574296615661E-2</v>
      </c>
      <c r="K85" s="8">
        <v>1.6314973811034021E-2</v>
      </c>
      <c r="L85" s="8">
        <v>1.4124246969232427E-2</v>
      </c>
      <c r="M85" s="8">
        <v>1.1992217279888884E-2</v>
      </c>
      <c r="N85" s="8">
        <v>9.4184263972029274E-3</v>
      </c>
      <c r="O85" s="8">
        <v>5.922260830503772E-3</v>
      </c>
      <c r="P85" s="8">
        <v>4.7758864469570972E-3</v>
      </c>
      <c r="Q85" s="8">
        <v>3.6136393075135676E-3</v>
      </c>
      <c r="R85" s="8">
        <v>5.1918754613387739E-3</v>
      </c>
      <c r="S85" s="8">
        <v>5.8307732769281558E-3</v>
      </c>
      <c r="T85" s="8">
        <v>5.2221387031688889E-3</v>
      </c>
      <c r="U85" s="8">
        <v>3.9239132269940601E-3</v>
      </c>
      <c r="V85" s="8">
        <v>3.3456455197614548E-3</v>
      </c>
    </row>
    <row r="86" spans="2:22" x14ac:dyDescent="0.4">
      <c r="B86" s="6" t="s">
        <v>32</v>
      </c>
      <c r="C86" s="8">
        <v>8.6E-3</v>
      </c>
      <c r="D86" s="8">
        <v>6.9999999999999993E-3</v>
      </c>
      <c r="E86" s="8">
        <v>5.6310915909769778E-3</v>
      </c>
      <c r="F86" s="8">
        <v>4.671147473461517E-3</v>
      </c>
      <c r="G86" s="8">
        <v>4.8275232706698305E-3</v>
      </c>
      <c r="H86" s="8">
        <v>4.3063034657860452E-3</v>
      </c>
      <c r="I86" s="8">
        <v>6.476378700923568E-3</v>
      </c>
      <c r="J86" s="8">
        <v>8.6090721413006072E-3</v>
      </c>
      <c r="K86" s="8">
        <v>6.7967364313586374E-3</v>
      </c>
      <c r="L86" s="8">
        <v>3.5548815271381463E-3</v>
      </c>
      <c r="M86" s="8">
        <v>3.3834087143745938E-3</v>
      </c>
      <c r="N86" s="8">
        <v>3.3089270627992113E-3</v>
      </c>
      <c r="O86" s="8">
        <v>2.6527280718277139E-3</v>
      </c>
      <c r="P86" s="8">
        <v>1.1254206619557098E-2</v>
      </c>
      <c r="Q86" s="8">
        <v>4.9908064092461252E-3</v>
      </c>
      <c r="R86" s="8">
        <v>1.0074005434578445E-2</v>
      </c>
      <c r="S86" s="8">
        <v>8.7041650716352149E-3</v>
      </c>
      <c r="T86" s="8">
        <v>1.0090492271051103E-2</v>
      </c>
      <c r="U86" s="8">
        <v>8.1876293021168143E-3</v>
      </c>
      <c r="V86" s="8">
        <v>7.7829074821932857E-3</v>
      </c>
    </row>
    <row r="87" spans="2:22" x14ac:dyDescent="0.4">
      <c r="B87" s="6" t="s">
        <v>33</v>
      </c>
      <c r="C87" s="8">
        <v>1.0341097110856561E-3</v>
      </c>
      <c r="D87" s="8">
        <v>2.0498137272446275E-3</v>
      </c>
      <c r="E87" s="8">
        <v>1.9384155835901998E-3</v>
      </c>
      <c r="F87" s="8">
        <v>1.4187248028563659E-3</v>
      </c>
      <c r="G87" s="8">
        <v>9.7506752342599724E-4</v>
      </c>
      <c r="H87" s="8">
        <v>8.6696432441805017E-4</v>
      </c>
      <c r="I87" s="8">
        <v>7.7765484951977811E-4</v>
      </c>
      <c r="J87" s="8">
        <v>1.6066418738174464E-3</v>
      </c>
      <c r="K87" s="8">
        <v>8.7280901025849501E-3</v>
      </c>
      <c r="L87" s="8">
        <v>7.669275621158796E-3</v>
      </c>
      <c r="M87" s="8">
        <v>1.5225962104272097E-3</v>
      </c>
      <c r="N87" s="8">
        <v>9.3115871958513298E-4</v>
      </c>
      <c r="O87" s="8">
        <v>1.2888685943230863E-3</v>
      </c>
      <c r="P87" s="8">
        <v>1.8060321473722233E-3</v>
      </c>
      <c r="Q87" s="8">
        <v>2.3366852347536716E-3</v>
      </c>
      <c r="R87" s="8">
        <v>2.3628229971833421E-3</v>
      </c>
      <c r="S87" s="8">
        <v>1.8639644830040329E-3</v>
      </c>
      <c r="T87" s="8">
        <v>1.0761246776401668E-3</v>
      </c>
      <c r="U87" s="8">
        <v>4.9945670963599548E-3</v>
      </c>
      <c r="V87" s="8">
        <v>1.0889552550241918E-3</v>
      </c>
    </row>
    <row r="88" spans="2:22" x14ac:dyDescent="0.4">
      <c r="B88" s="6" t="s">
        <v>34</v>
      </c>
      <c r="C88" s="8" t="e">
        <v>#N/A</v>
      </c>
      <c r="D88" s="8" t="e">
        <v>#N/A</v>
      </c>
      <c r="E88" s="8">
        <v>3.7000000000000002E-3</v>
      </c>
      <c r="F88" s="8">
        <v>3.0000000000000001E-3</v>
      </c>
      <c r="G88" s="8">
        <v>1.1999999999999999E-3</v>
      </c>
      <c r="H88" s="8">
        <v>5.9999999999999995E-4</v>
      </c>
      <c r="I88" s="8">
        <v>4.0000000000000002E-4</v>
      </c>
      <c r="J88" s="8">
        <v>4.0000000000000002E-4</v>
      </c>
      <c r="K88" s="8">
        <v>1E-4</v>
      </c>
      <c r="L88" s="8">
        <v>5.9999999999999995E-4</v>
      </c>
      <c r="M88" s="8">
        <v>5.0000000000000001E-4</v>
      </c>
      <c r="N88" s="8">
        <v>1E-4</v>
      </c>
      <c r="O88" s="8">
        <v>2.8000000000000004E-3</v>
      </c>
      <c r="P88" s="8">
        <v>2.6000000000000003E-3</v>
      </c>
      <c r="Q88" s="8">
        <v>5.9999999999999995E-4</v>
      </c>
      <c r="R88" s="8">
        <v>5.1000000000000004E-3</v>
      </c>
      <c r="S88" s="8">
        <v>4.4000000000000003E-3</v>
      </c>
      <c r="T88" s="8">
        <v>5.2000000000000006E-3</v>
      </c>
      <c r="U88" s="8">
        <v>7.3000000000000001E-3</v>
      </c>
      <c r="V88" s="8">
        <v>9.4999999999999998E-3</v>
      </c>
    </row>
    <row r="89" spans="2:22" x14ac:dyDescent="0.4">
      <c r="B89" s="6" t="s">
        <v>35</v>
      </c>
      <c r="C89" s="8" t="e">
        <v>#N/A</v>
      </c>
      <c r="D89" s="8" t="e">
        <v>#N/A</v>
      </c>
      <c r="E89" s="8" t="e">
        <v>#N/A</v>
      </c>
      <c r="F89" s="8" t="e">
        <v>#N/A</v>
      </c>
      <c r="G89" s="8" t="e">
        <v>#N/A</v>
      </c>
      <c r="H89" s="8" t="e">
        <v>#N/A</v>
      </c>
      <c r="I89" s="8" t="e">
        <v>#N/A</v>
      </c>
      <c r="J89" s="8" t="e">
        <v>#N/A</v>
      </c>
      <c r="K89" s="8" t="e">
        <v>#N/A</v>
      </c>
      <c r="L89" s="8" t="e">
        <v>#N/A</v>
      </c>
      <c r="M89" s="8">
        <v>2.1584084084084083E-3</v>
      </c>
      <c r="N89" s="8" t="e">
        <v>#N/A</v>
      </c>
      <c r="O89" s="8">
        <v>2.2667360952907865E-2</v>
      </c>
      <c r="P89" s="8">
        <v>5.4801384126387646E-4</v>
      </c>
      <c r="Q89" s="8">
        <v>3.6258603736479844E-3</v>
      </c>
      <c r="R89" s="8">
        <v>9.6007530002353118E-3</v>
      </c>
      <c r="S89" s="8">
        <v>8.3576927827411582E-3</v>
      </c>
      <c r="T89" s="8">
        <v>8.210750874407759E-3</v>
      </c>
      <c r="U89" s="8">
        <v>1.5836394869158527E-2</v>
      </c>
      <c r="V89" s="8">
        <v>1.4529972291680746E-2</v>
      </c>
    </row>
    <row r="90" spans="2:22" x14ac:dyDescent="0.4">
      <c r="B90" s="6" t="s">
        <v>36</v>
      </c>
      <c r="C90" s="8" t="e">
        <v>#N/A</v>
      </c>
      <c r="D90" s="8" t="e">
        <v>#N/A</v>
      </c>
      <c r="E90" s="8">
        <v>2.3400000000000001E-2</v>
      </c>
      <c r="F90" s="8">
        <v>1.6000000000000001E-3</v>
      </c>
      <c r="G90" s="8">
        <v>1.4000000000000002E-3</v>
      </c>
      <c r="H90" s="8">
        <v>1.4000000000000002E-3</v>
      </c>
      <c r="I90" s="8">
        <v>1.1999999999999999E-3</v>
      </c>
      <c r="J90" s="8">
        <v>1E-3</v>
      </c>
      <c r="K90" s="8">
        <v>1E-4</v>
      </c>
      <c r="L90" s="8">
        <v>0</v>
      </c>
      <c r="M90" s="8">
        <v>2.0000000000000001E-4</v>
      </c>
      <c r="N90" s="8">
        <v>6.0999999999999995E-3</v>
      </c>
      <c r="O90" s="8">
        <v>4.5000000000000005E-3</v>
      </c>
      <c r="P90" s="8">
        <v>1.6000000000000001E-3</v>
      </c>
      <c r="Q90" s="8">
        <v>2.0000000000000001E-4</v>
      </c>
      <c r="R90" s="8">
        <v>3.4000000000000002E-3</v>
      </c>
      <c r="S90" s="8">
        <v>6.4000000000000003E-3</v>
      </c>
      <c r="T90" s="8">
        <v>7.3000000000000001E-3</v>
      </c>
      <c r="U90" s="8">
        <v>7.6E-3</v>
      </c>
      <c r="V90" s="8">
        <v>7.1999999999999998E-3</v>
      </c>
    </row>
    <row r="91" spans="2:22" x14ac:dyDescent="0.4">
      <c r="B91" s="6" t="s">
        <v>37</v>
      </c>
      <c r="C91" s="8" t="e">
        <v>#N/A</v>
      </c>
      <c r="D91" s="8" t="e">
        <v>#N/A</v>
      </c>
      <c r="E91" s="8" t="e">
        <v>#N/A</v>
      </c>
      <c r="F91" s="8" t="e">
        <v>#N/A</v>
      </c>
      <c r="G91" s="8" t="e">
        <v>#N/A</v>
      </c>
      <c r="H91" s="8" t="e">
        <v>#N/A</v>
      </c>
      <c r="I91" s="8" t="e">
        <v>#N/A</v>
      </c>
      <c r="J91" s="8" t="e">
        <v>#N/A</v>
      </c>
      <c r="K91" s="8">
        <v>9.3434380885995226E-3</v>
      </c>
      <c r="L91" s="8">
        <v>1.0411778507742844E-2</v>
      </c>
      <c r="M91" s="8">
        <v>1.0417440668142841E-2</v>
      </c>
      <c r="N91" s="8">
        <v>7.2818058878601896E-3</v>
      </c>
      <c r="O91" s="8">
        <v>6.3096586312894358E-3</v>
      </c>
      <c r="P91" s="8">
        <v>6.3745503665366462E-3</v>
      </c>
      <c r="Q91" s="8">
        <v>1.9044021593717048E-3</v>
      </c>
      <c r="R91" s="8">
        <v>2.7932143901725653E-3</v>
      </c>
      <c r="S91" s="8">
        <v>5.9913724237098582E-4</v>
      </c>
      <c r="T91" s="8">
        <v>2.1912374983167867E-3</v>
      </c>
      <c r="U91" s="8">
        <v>2.384565358768697E-3</v>
      </c>
      <c r="V91" s="8">
        <v>3.4364629054705062E-3</v>
      </c>
    </row>
    <row r="92" spans="2:22" x14ac:dyDescent="0.4">
      <c r="B92" s="6" t="s">
        <v>38</v>
      </c>
      <c r="C92" s="8">
        <v>7.8100000000000003E-2</v>
      </c>
      <c r="D92" s="8">
        <v>5.0300000000000004E-2</v>
      </c>
      <c r="E92" s="8">
        <v>5.0000000000000001E-3</v>
      </c>
      <c r="F92" s="8">
        <v>3.9000000000000003E-3</v>
      </c>
      <c r="G92" s="8">
        <v>3.4000000000000002E-3</v>
      </c>
      <c r="H92" s="8">
        <v>0</v>
      </c>
      <c r="I92" s="8">
        <v>0</v>
      </c>
      <c r="J92" s="8">
        <v>4.0000000000000002E-4</v>
      </c>
      <c r="K92" s="8">
        <v>4.0000000000000001E-3</v>
      </c>
      <c r="L92" s="8">
        <v>5.0000000000000001E-3</v>
      </c>
      <c r="M92" s="8">
        <v>2.8E-3</v>
      </c>
      <c r="N92" s="8">
        <v>2.3E-3</v>
      </c>
      <c r="O92" s="8">
        <v>2E-3</v>
      </c>
      <c r="P92" s="8">
        <v>4.0000000000000002E-4</v>
      </c>
      <c r="Q92" s="8">
        <v>3.0000000000000001E-3</v>
      </c>
      <c r="R92" s="8">
        <v>4.7999999999999996E-3</v>
      </c>
      <c r="S92" s="8">
        <v>2.5999999999999999E-3</v>
      </c>
      <c r="T92" s="8">
        <v>1.6000000000000001E-3</v>
      </c>
      <c r="U92" s="8">
        <v>8.0000000000000004E-4</v>
      </c>
      <c r="V92" s="8">
        <v>1.1999999999999999E-3</v>
      </c>
    </row>
    <row r="93" spans="2:22" x14ac:dyDescent="0.4">
      <c r="B93" s="6" t="s">
        <v>39</v>
      </c>
      <c r="C93" s="8" t="e">
        <v>#N/A</v>
      </c>
      <c r="D93" s="8" t="e">
        <v>#N/A</v>
      </c>
      <c r="E93" s="8" t="e">
        <v>#N/A</v>
      </c>
      <c r="F93" s="8" t="e">
        <v>#N/A</v>
      </c>
      <c r="G93" s="8" t="e">
        <v>#N/A</v>
      </c>
      <c r="H93" s="8" t="e">
        <v>#N/A</v>
      </c>
      <c r="I93" s="8" t="e">
        <v>#N/A</v>
      </c>
      <c r="J93" s="8" t="e">
        <v>#N/A</v>
      </c>
      <c r="K93" s="8" t="e">
        <v>#N/A</v>
      </c>
      <c r="L93" s="8" t="e">
        <v>#N/A</v>
      </c>
      <c r="M93" s="8" t="e">
        <v>#N/A</v>
      </c>
      <c r="N93" s="8" t="e">
        <v>#N/A</v>
      </c>
      <c r="O93" s="8" t="s">
        <v>40</v>
      </c>
      <c r="P93" s="8">
        <v>2.81E-2</v>
      </c>
      <c r="Q93" s="8">
        <v>2.6699999999999998E-2</v>
      </c>
      <c r="R93" s="8">
        <v>1.9E-3</v>
      </c>
      <c r="S93" s="8">
        <v>0</v>
      </c>
      <c r="T93" s="8">
        <v>3.6000000000000004E-2</v>
      </c>
      <c r="U93" s="8">
        <v>2.7300000000000001E-2</v>
      </c>
      <c r="V93" s="8">
        <v>3.9900000000000005E-2</v>
      </c>
    </row>
    <row r="99" spans="2:22" x14ac:dyDescent="0.4">
      <c r="B99" s="6"/>
      <c r="C99" s="6">
        <v>2</v>
      </c>
      <c r="D99" s="6">
        <v>3</v>
      </c>
      <c r="E99" s="6">
        <v>4</v>
      </c>
      <c r="F99" s="6">
        <v>5</v>
      </c>
      <c r="G99" s="6">
        <v>6</v>
      </c>
      <c r="H99" s="6">
        <v>7</v>
      </c>
      <c r="I99" s="6">
        <v>8</v>
      </c>
      <c r="J99" s="6">
        <v>9</v>
      </c>
      <c r="K99" s="6">
        <v>10</v>
      </c>
      <c r="L99" s="6">
        <v>11</v>
      </c>
      <c r="M99" s="6">
        <v>12</v>
      </c>
      <c r="N99" s="6">
        <v>13</v>
      </c>
      <c r="O99" s="6">
        <v>14</v>
      </c>
      <c r="P99" s="6">
        <v>15</v>
      </c>
      <c r="Q99" s="6">
        <v>16</v>
      </c>
      <c r="R99" s="6">
        <v>17</v>
      </c>
      <c r="S99" s="6">
        <v>18</v>
      </c>
      <c r="T99" s="6">
        <v>19</v>
      </c>
      <c r="U99" s="6">
        <v>20</v>
      </c>
      <c r="V99" s="6">
        <v>21</v>
      </c>
    </row>
    <row r="100" spans="2:22" x14ac:dyDescent="0.4">
      <c r="B100" s="6" t="s">
        <v>1</v>
      </c>
      <c r="C100" s="7">
        <v>39447</v>
      </c>
      <c r="D100" s="7">
        <v>39629</v>
      </c>
      <c r="E100" s="7">
        <v>39813</v>
      </c>
      <c r="F100" s="7">
        <v>39994</v>
      </c>
      <c r="G100" s="7">
        <v>40178</v>
      </c>
      <c r="H100" s="7">
        <v>40359</v>
      </c>
      <c r="I100" s="7">
        <v>40543</v>
      </c>
      <c r="J100" s="7">
        <v>40724</v>
      </c>
      <c r="K100" s="7">
        <v>40908</v>
      </c>
      <c r="L100" s="7">
        <v>41090</v>
      </c>
      <c r="M100" s="7">
        <v>41274</v>
      </c>
      <c r="N100" s="7">
        <v>41455</v>
      </c>
      <c r="O100" s="7">
        <v>41639</v>
      </c>
      <c r="P100" s="7">
        <v>41820</v>
      </c>
      <c r="Q100" s="7">
        <v>42004</v>
      </c>
      <c r="R100" s="7">
        <v>42185</v>
      </c>
      <c r="S100" s="7">
        <v>42369</v>
      </c>
      <c r="T100" s="7">
        <v>42551</v>
      </c>
      <c r="U100" s="7">
        <v>42735</v>
      </c>
      <c r="V100" s="7">
        <v>42916</v>
      </c>
    </row>
    <row r="101" spans="2:22" x14ac:dyDescent="0.4">
      <c r="B101" s="6" t="s">
        <v>27</v>
      </c>
      <c r="C101" s="8">
        <v>1.4448487390015828E-2</v>
      </c>
      <c r="D101" s="8">
        <v>1.3454313934759357E-2</v>
      </c>
      <c r="E101" s="8">
        <v>1.5037483632688704E-2</v>
      </c>
      <c r="F101" s="8">
        <v>1.2106133233864754E-2</v>
      </c>
      <c r="G101" s="8">
        <v>1.8609357440454114E-2</v>
      </c>
      <c r="H101" s="8">
        <v>1.5798900780534638E-2</v>
      </c>
      <c r="I101" s="8">
        <v>1.5482409171506112E-2</v>
      </c>
      <c r="J101" s="8">
        <v>1.3400687038360278E-2</v>
      </c>
      <c r="K101" s="8">
        <v>1.2268687489196815E-2</v>
      </c>
      <c r="L101" s="8">
        <v>9.9409204017460746E-3</v>
      </c>
      <c r="M101" s="8">
        <v>8.3492793992975649E-3</v>
      </c>
      <c r="N101" s="8">
        <v>6.8253470087882686E-3</v>
      </c>
      <c r="O101" s="8">
        <v>5.01229328994244E-3</v>
      </c>
      <c r="P101" s="8">
        <v>3.9810906692549991E-3</v>
      </c>
      <c r="Q101" s="8">
        <v>3.0124553336865214E-3</v>
      </c>
      <c r="R101" s="8">
        <v>3.1203541847053635E-3</v>
      </c>
      <c r="S101" s="8">
        <v>3.1614288805038439E-3</v>
      </c>
      <c r="T101" s="8">
        <v>2.652151242590846E-3</v>
      </c>
      <c r="U101" s="8">
        <v>2.1807934438889173E-3</v>
      </c>
      <c r="V101" s="8">
        <v>2.357254029513413E-3</v>
      </c>
    </row>
    <row r="102" spans="2:22" x14ac:dyDescent="0.4">
      <c r="B102" s="6" t="s">
        <v>22</v>
      </c>
      <c r="C102" s="8">
        <v>1.0054767393267819E-2</v>
      </c>
      <c r="D102" s="8">
        <v>9.4138103306505867E-3</v>
      </c>
      <c r="E102" s="8">
        <v>5.9777786288966496E-3</v>
      </c>
      <c r="F102" s="8">
        <v>4.4172639261307114E-3</v>
      </c>
      <c r="G102" s="8">
        <v>4.5495408060184529E-3</v>
      </c>
      <c r="H102" s="8">
        <v>4.5534435359600479E-3</v>
      </c>
      <c r="I102" s="8">
        <v>3.8436496673108678E-3</v>
      </c>
      <c r="J102" s="8">
        <v>3.5041291284040382E-3</v>
      </c>
      <c r="K102" s="8">
        <v>3.1274806325039574E-3</v>
      </c>
      <c r="L102" s="8">
        <v>2.9118996906358149E-3</v>
      </c>
      <c r="M102" s="8">
        <v>2.7753773779402116E-3</v>
      </c>
      <c r="N102" s="8">
        <v>1.925246268475203E-3</v>
      </c>
      <c r="O102" s="8">
        <v>1.4342187221372084E-3</v>
      </c>
      <c r="P102" s="8">
        <v>6.405760162234615E-4</v>
      </c>
      <c r="Q102" s="8">
        <v>6.3341164756549587E-4</v>
      </c>
      <c r="R102" s="8">
        <v>8.5793814034160155E-4</v>
      </c>
      <c r="S102" s="8">
        <v>1.1808220697474513E-3</v>
      </c>
      <c r="T102" s="8">
        <v>4.0710351939423402E-3</v>
      </c>
      <c r="U102" s="8">
        <v>5.9286450780502483E-3</v>
      </c>
      <c r="V102" s="8">
        <v>7.0509577245388057E-3</v>
      </c>
    </row>
    <row r="103" spans="2:22" x14ac:dyDescent="0.4">
      <c r="B103" s="6" t="s">
        <v>28</v>
      </c>
      <c r="C103" s="8">
        <v>1.4067878141717241E-2</v>
      </c>
      <c r="D103" s="8">
        <v>1.3112510499718075E-2</v>
      </c>
      <c r="E103" s="8">
        <v>1.3524487735543411E-2</v>
      </c>
      <c r="F103" s="8">
        <v>1.0771083792106242E-2</v>
      </c>
      <c r="G103" s="8">
        <v>1.6690051739604389E-2</v>
      </c>
      <c r="H103" s="8">
        <v>1.4298770416529527E-2</v>
      </c>
      <c r="I103" s="8">
        <v>1.3984823383833684E-2</v>
      </c>
      <c r="J103" s="8">
        <v>1.2160370865105812E-2</v>
      </c>
      <c r="K103" s="8">
        <v>1.0993913808479867E-2</v>
      </c>
      <c r="L103" s="8">
        <v>8.9968422574436338E-3</v>
      </c>
      <c r="M103" s="8">
        <v>7.574074993157558E-3</v>
      </c>
      <c r="N103" s="8">
        <v>6.1762161738352457E-3</v>
      </c>
      <c r="O103" s="8">
        <v>4.561793756438553E-3</v>
      </c>
      <c r="P103" s="8">
        <v>3.5124698159264738E-3</v>
      </c>
      <c r="Q103" s="8">
        <v>2.6845923761465692E-3</v>
      </c>
      <c r="R103" s="8">
        <v>2.8110597997829823E-3</v>
      </c>
      <c r="S103" s="8">
        <v>2.8469395876342244E-3</v>
      </c>
      <c r="T103" s="8">
        <v>2.8136268983610544E-3</v>
      </c>
      <c r="U103" s="8">
        <v>2.6876057092523938E-3</v>
      </c>
      <c r="V103" s="8">
        <v>3.0784918641475144E-3</v>
      </c>
    </row>
    <row r="104" spans="2:22" x14ac:dyDescent="0.4">
      <c r="B104" s="6" t="s">
        <v>29</v>
      </c>
      <c r="C104" s="8">
        <v>1.3199200737021239E-2</v>
      </c>
      <c r="D104" s="8">
        <v>1.0501410263937909E-2</v>
      </c>
      <c r="E104" s="8">
        <v>1.5300821082904046E-2</v>
      </c>
      <c r="F104" s="8">
        <v>1.3866648495792307E-2</v>
      </c>
      <c r="G104" s="8">
        <v>1.2305243790940662E-2</v>
      </c>
      <c r="H104" s="8">
        <v>9.7214449643717154E-3</v>
      </c>
      <c r="I104" s="8">
        <v>9.2370138966715223E-3</v>
      </c>
      <c r="J104" s="8">
        <v>8.1243028368165708E-3</v>
      </c>
      <c r="K104" s="8">
        <v>8.6758558028186741E-3</v>
      </c>
      <c r="L104" s="8">
        <v>6.0090814447568055E-3</v>
      </c>
      <c r="M104" s="8">
        <v>4.7039463470674074E-3</v>
      </c>
      <c r="N104" s="8">
        <v>4.1252944769217346E-3</v>
      </c>
      <c r="O104" s="8">
        <v>2.9324896562209863E-3</v>
      </c>
      <c r="P104" s="8">
        <v>2.3114181072020805E-3</v>
      </c>
      <c r="Q104" s="8">
        <v>1.9338268188763223E-3</v>
      </c>
      <c r="R104" s="8">
        <v>1.8230959991401992E-3</v>
      </c>
      <c r="S104" s="8">
        <v>1.914476466291631E-3</v>
      </c>
      <c r="T104" s="8">
        <v>1.4628529132653253E-3</v>
      </c>
      <c r="U104" s="8">
        <v>6.1046044070126189E-4</v>
      </c>
      <c r="V104" s="8">
        <v>6.9370348841785005E-4</v>
      </c>
    </row>
    <row r="105" spans="2:22" x14ac:dyDescent="0.4">
      <c r="B105" s="6" t="s">
        <v>30</v>
      </c>
      <c r="C105" s="8">
        <v>1.5789124932080522E-2</v>
      </c>
      <c r="D105" s="8">
        <v>1.6776520211584288E-2</v>
      </c>
      <c r="E105" s="8">
        <v>1.4745663820081684E-2</v>
      </c>
      <c r="F105" s="8">
        <v>1.0230117125966385E-2</v>
      </c>
      <c r="G105" s="8">
        <v>8.2103461470415182E-3</v>
      </c>
      <c r="H105" s="8">
        <v>6.9700065781186579E-3</v>
      </c>
      <c r="I105" s="8">
        <v>8.5351525195484709E-3</v>
      </c>
      <c r="J105" s="8">
        <v>8.5072500209538177E-3</v>
      </c>
      <c r="K105" s="8">
        <v>6.8988283053886016E-3</v>
      </c>
      <c r="L105" s="8">
        <v>6.0969580570177867E-3</v>
      </c>
      <c r="M105" s="8">
        <v>5.3193192214956433E-3</v>
      </c>
      <c r="N105" s="8">
        <v>3.9617476725612027E-3</v>
      </c>
      <c r="O105" s="8">
        <v>3.554992049426648E-3</v>
      </c>
      <c r="P105" s="8">
        <v>4.0286085648762494E-3</v>
      </c>
      <c r="Q105" s="8">
        <v>3.0510833819857438E-3</v>
      </c>
      <c r="R105" s="8">
        <v>4.2626084305980669E-3</v>
      </c>
      <c r="S105" s="8">
        <v>3.2584350166504159E-3</v>
      </c>
      <c r="T105" s="8">
        <v>2.1899071583354871E-3</v>
      </c>
      <c r="U105" s="8">
        <v>1.4290730031425098E-3</v>
      </c>
      <c r="V105" s="8">
        <v>1.8860631695427298E-3</v>
      </c>
    </row>
    <row r="106" spans="2:22" x14ac:dyDescent="0.4">
      <c r="B106" s="6" t="s">
        <v>31</v>
      </c>
      <c r="C106" s="8" t="e">
        <v>#N/A</v>
      </c>
      <c r="D106" s="8" t="e">
        <v>#N/A</v>
      </c>
      <c r="E106" s="8" t="e">
        <v>#N/A</v>
      </c>
      <c r="F106" s="8" t="e">
        <v>#N/A</v>
      </c>
      <c r="G106" s="8">
        <v>3.904134561629518E-2</v>
      </c>
      <c r="H106" s="8">
        <v>3.6748585501150254E-2</v>
      </c>
      <c r="I106" s="8">
        <v>3.3654991962759943E-2</v>
      </c>
      <c r="J106" s="8">
        <v>2.7194384944017116E-2</v>
      </c>
      <c r="K106" s="8">
        <v>2.3729610137402955E-2</v>
      </c>
      <c r="L106" s="8">
        <v>1.9589222476253429E-2</v>
      </c>
      <c r="M106" s="8">
        <v>1.6529444117973052E-2</v>
      </c>
      <c r="N106" s="8">
        <v>1.3524262442426941E-2</v>
      </c>
      <c r="O106" s="8">
        <v>9.3809946164476812E-3</v>
      </c>
      <c r="P106" s="8">
        <v>6.1366773091025405E-3</v>
      </c>
      <c r="Q106" s="8">
        <v>4.3954796917111917E-3</v>
      </c>
      <c r="R106" s="8">
        <v>3.5692367605308132E-3</v>
      </c>
      <c r="S106" s="8">
        <v>4.6977895930044259E-3</v>
      </c>
      <c r="T106" s="8">
        <v>4.6327019459876254E-3</v>
      </c>
      <c r="U106" s="8">
        <v>4.917007515586172E-3</v>
      </c>
      <c r="V106" s="8">
        <v>4.7617309126563988E-3</v>
      </c>
    </row>
    <row r="107" spans="2:22" x14ac:dyDescent="0.4">
      <c r="B107" s="6" t="s">
        <v>32</v>
      </c>
      <c r="C107" s="8">
        <v>2.4300000000000002E-2</v>
      </c>
      <c r="D107" s="8">
        <v>1.61E-2</v>
      </c>
      <c r="E107" s="8">
        <v>9.9253983855114962E-3</v>
      </c>
      <c r="F107" s="8">
        <v>7.319221307741367E-3</v>
      </c>
      <c r="G107" s="8">
        <v>6.9259214354995147E-3</v>
      </c>
      <c r="H107" s="8">
        <v>6.9418209293539857E-3</v>
      </c>
      <c r="I107" s="8">
        <v>6.574001503542923E-3</v>
      </c>
      <c r="J107" s="8">
        <v>5.9380016520424548E-3</v>
      </c>
      <c r="K107" s="8">
        <v>5.0599160720507814E-3</v>
      </c>
      <c r="L107" s="8">
        <v>4.7151642338190171E-3</v>
      </c>
      <c r="M107" s="8">
        <v>5.018450184501845E-3</v>
      </c>
      <c r="N107" s="8">
        <v>2.9164750586925478E-3</v>
      </c>
      <c r="O107" s="8">
        <v>2.4626853253906186E-3</v>
      </c>
      <c r="P107" s="8">
        <v>1.0078105316200554E-4</v>
      </c>
      <c r="Q107" s="8" t="s">
        <v>40</v>
      </c>
      <c r="R107" s="8">
        <v>1.0397270243957768E-4</v>
      </c>
      <c r="S107" s="8">
        <v>6.9433935390832938E-4</v>
      </c>
      <c r="T107" s="8">
        <v>5.9802593381072192E-3</v>
      </c>
      <c r="U107" s="8">
        <v>1.001205495587518E-2</v>
      </c>
      <c r="V107" s="8">
        <v>1.0263694287961225E-2</v>
      </c>
    </row>
    <row r="108" spans="2:22" x14ac:dyDescent="0.4">
      <c r="B108" s="6" t="s">
        <v>33</v>
      </c>
      <c r="C108" s="8">
        <v>4.9558479005226165E-4</v>
      </c>
      <c r="D108" s="8">
        <v>6.1647259196178977E-3</v>
      </c>
      <c r="E108" s="8">
        <v>4.8777076522316821E-3</v>
      </c>
      <c r="F108" s="8">
        <v>3.3737510633082947E-3</v>
      </c>
      <c r="G108" s="8">
        <v>4.0772683477075643E-3</v>
      </c>
      <c r="H108" s="8">
        <v>3.9933484651704758E-3</v>
      </c>
      <c r="I108" s="8">
        <v>2.6750051912201199E-3</v>
      </c>
      <c r="J108" s="8">
        <v>2.7297883479171343E-3</v>
      </c>
      <c r="K108" s="8">
        <v>2.7385269476053521E-3</v>
      </c>
      <c r="L108" s="8">
        <v>3.1616787214690978E-3</v>
      </c>
      <c r="M108" s="8">
        <v>3.1687707529201572E-3</v>
      </c>
      <c r="N108" s="8">
        <v>2.8436861281436062E-3</v>
      </c>
      <c r="O108" s="8">
        <v>1.6544344122357746E-3</v>
      </c>
      <c r="P108" s="8">
        <v>1.7546424915923381E-3</v>
      </c>
      <c r="Q108" s="8">
        <v>1.6014509531527359E-3</v>
      </c>
      <c r="R108" s="8">
        <v>2.016288447853246E-3</v>
      </c>
      <c r="S108" s="8">
        <v>2.175343667739105E-3</v>
      </c>
      <c r="T108" s="8">
        <v>7.6071111408991133E-3</v>
      </c>
      <c r="U108" s="8">
        <v>1.0342071078839556E-2</v>
      </c>
      <c r="V108" s="8">
        <v>9.5473580402189607E-3</v>
      </c>
    </row>
    <row r="109" spans="2:22" x14ac:dyDescent="0.4">
      <c r="B109" s="6" t="s">
        <v>34</v>
      </c>
      <c r="C109" s="8" t="e">
        <v>#N/A</v>
      </c>
      <c r="D109" s="8" t="e">
        <v>#N/A</v>
      </c>
      <c r="E109" s="8">
        <v>4.7000000000000002E-3</v>
      </c>
      <c r="F109" s="8">
        <v>4.0000000000000001E-3</v>
      </c>
      <c r="G109" s="8">
        <v>4.1999999999999997E-3</v>
      </c>
      <c r="H109" s="8">
        <v>4.5999999999999999E-3</v>
      </c>
      <c r="I109" s="8">
        <v>4.1999999999999997E-3</v>
      </c>
      <c r="J109" s="8">
        <v>3.4000000000000002E-3</v>
      </c>
      <c r="K109" s="8">
        <v>2.8999999999999998E-3</v>
      </c>
      <c r="L109" s="8">
        <v>2.6000000000000003E-3</v>
      </c>
      <c r="M109" s="8">
        <v>1.1000000000000001E-3</v>
      </c>
      <c r="N109" s="8">
        <v>1.3000000000000002E-3</v>
      </c>
      <c r="O109" s="8">
        <v>2E-3</v>
      </c>
      <c r="P109" s="8">
        <v>1.4000000000000002E-3</v>
      </c>
      <c r="Q109" s="8">
        <v>2.2000000000000001E-3</v>
      </c>
      <c r="R109" s="8">
        <v>1.7000000000000001E-3</v>
      </c>
      <c r="S109" s="8">
        <v>1.4000000000000002E-3</v>
      </c>
      <c r="T109" s="8">
        <v>3.0999999999999999E-3</v>
      </c>
      <c r="U109" s="8">
        <v>1.2999999999999999E-3</v>
      </c>
      <c r="V109" s="8">
        <v>6.1000000000000004E-3</v>
      </c>
    </row>
    <row r="110" spans="2:22" x14ac:dyDescent="0.4">
      <c r="B110" s="6" t="s">
        <v>35</v>
      </c>
      <c r="C110" s="8" t="e">
        <v>#N/A</v>
      </c>
      <c r="D110" s="8" t="e">
        <v>#N/A</v>
      </c>
      <c r="E110" s="8" t="e">
        <v>#N/A</v>
      </c>
      <c r="F110" s="8" t="e">
        <v>#N/A</v>
      </c>
      <c r="G110" s="8" t="e">
        <v>#N/A</v>
      </c>
      <c r="H110" s="8" t="e">
        <v>#N/A</v>
      </c>
      <c r="I110" s="8" t="e">
        <v>#N/A</v>
      </c>
      <c r="J110" s="8" t="e">
        <v>#N/A</v>
      </c>
      <c r="K110" s="8" t="e">
        <v>#N/A</v>
      </c>
      <c r="L110" s="8" t="e">
        <v>#N/A</v>
      </c>
      <c r="M110" s="8">
        <v>1.3908205841446453E-3</v>
      </c>
      <c r="N110" s="8" t="e">
        <v>#N/A</v>
      </c>
      <c r="O110" s="8">
        <v>0</v>
      </c>
      <c r="P110" s="8">
        <v>0</v>
      </c>
      <c r="Q110" s="8">
        <v>0</v>
      </c>
      <c r="R110" s="8">
        <v>1.4174846734469684E-3</v>
      </c>
      <c r="S110" s="8">
        <v>3.5961815090885313E-3</v>
      </c>
      <c r="T110" s="8">
        <v>3.0852078308184214E-3</v>
      </c>
      <c r="U110" s="8">
        <v>3.3283944254761753E-3</v>
      </c>
      <c r="V110" s="8">
        <v>7.8591266323937842E-3</v>
      </c>
    </row>
    <row r="111" spans="2:22" x14ac:dyDescent="0.4">
      <c r="B111" s="6" t="s">
        <v>36</v>
      </c>
      <c r="C111" s="8" t="e">
        <v>#N/A</v>
      </c>
      <c r="D111" s="8" t="e">
        <v>#N/A</v>
      </c>
      <c r="E111" s="8">
        <v>8.9999999999999998E-4</v>
      </c>
      <c r="F111" s="8">
        <v>8.0000000000000004E-4</v>
      </c>
      <c r="G111" s="8">
        <v>8.0000000000000004E-4</v>
      </c>
      <c r="H111" s="8">
        <v>8.0000000000000004E-4</v>
      </c>
      <c r="I111" s="8">
        <v>7.000000000000001E-4</v>
      </c>
      <c r="J111" s="8">
        <v>7.000000000000001E-4</v>
      </c>
      <c r="K111" s="8">
        <v>5.0000000000000001E-4</v>
      </c>
      <c r="L111" s="8">
        <v>4.0000000000000002E-4</v>
      </c>
      <c r="M111" s="8">
        <v>7.000000000000001E-4</v>
      </c>
      <c r="N111" s="8">
        <v>4.0000000000000002E-4</v>
      </c>
      <c r="O111" s="8">
        <v>4.0000000000000002E-4</v>
      </c>
      <c r="P111" s="8">
        <v>4.0000000000000002E-4</v>
      </c>
      <c r="Q111" s="8">
        <v>1E-4</v>
      </c>
      <c r="R111" s="8">
        <v>5.9999999999999995E-4</v>
      </c>
      <c r="S111" s="8">
        <v>2.0000000000000001E-4</v>
      </c>
      <c r="T111" s="8">
        <v>8.0000000000000004E-4</v>
      </c>
      <c r="U111" s="8">
        <v>3.4000000000000002E-3</v>
      </c>
      <c r="V111" s="8">
        <v>2.5999999999999999E-3</v>
      </c>
    </row>
    <row r="112" spans="2:22" x14ac:dyDescent="0.4">
      <c r="B112" s="6" t="s">
        <v>37</v>
      </c>
      <c r="C112" s="8" t="e">
        <v>#N/A</v>
      </c>
      <c r="D112" s="8" t="e">
        <v>#N/A</v>
      </c>
      <c r="E112" s="8" t="e">
        <v>#N/A</v>
      </c>
      <c r="F112" s="8" t="e">
        <v>#N/A</v>
      </c>
      <c r="G112" s="8" t="e">
        <v>#N/A</v>
      </c>
      <c r="H112" s="8" t="e">
        <v>#N/A</v>
      </c>
      <c r="I112" s="8" t="e">
        <v>#N/A</v>
      </c>
      <c r="J112" s="8" t="e">
        <v>#N/A</v>
      </c>
      <c r="K112" s="8">
        <v>3.235070808437593E-3</v>
      </c>
      <c r="L112" s="8">
        <v>1.3866259923042258E-3</v>
      </c>
      <c r="M112" s="8">
        <v>1.8376441402122479E-3</v>
      </c>
      <c r="N112" s="8" t="s">
        <v>41</v>
      </c>
      <c r="O112" s="8" t="s">
        <v>41</v>
      </c>
      <c r="P112" s="8" t="s">
        <v>41</v>
      </c>
      <c r="Q112" s="8" t="s">
        <v>41</v>
      </c>
      <c r="R112" s="8" t="s">
        <v>41</v>
      </c>
      <c r="S112" s="8" t="s">
        <v>41</v>
      </c>
      <c r="T112" s="8" t="s">
        <v>41</v>
      </c>
      <c r="U112" s="8">
        <v>1.1695564457179614E-3</v>
      </c>
      <c r="V112" s="8">
        <v>1.0166045408336157E-3</v>
      </c>
    </row>
    <row r="113" spans="2:22" x14ac:dyDescent="0.4">
      <c r="B113" s="6" t="s">
        <v>38</v>
      </c>
      <c r="C113" s="8" t="e">
        <v>#N/A</v>
      </c>
      <c r="D113" s="8" t="e">
        <v>#N/A</v>
      </c>
      <c r="E113" s="8" t="e">
        <v>#N/A</v>
      </c>
      <c r="F113" s="8" t="e">
        <v>#N/A</v>
      </c>
      <c r="G113" s="8" t="e">
        <v>#N/A</v>
      </c>
      <c r="H113" s="8" t="e">
        <v>#N/A</v>
      </c>
      <c r="I113" s="8" t="e">
        <v>#N/A</v>
      </c>
      <c r="J113" s="8" t="e">
        <v>#N/A</v>
      </c>
      <c r="K113" s="8" t="e">
        <v>#N/A</v>
      </c>
      <c r="L113" s="8" t="e">
        <v>#N/A</v>
      </c>
      <c r="M113" s="8" t="e">
        <v>#N/A</v>
      </c>
      <c r="N113" s="8" t="e">
        <v>#N/A</v>
      </c>
      <c r="O113" s="8" t="e">
        <v>#N/A</v>
      </c>
      <c r="P113" s="8" t="e">
        <v>#N/A</v>
      </c>
      <c r="Q113" s="8" t="e">
        <v>#N/A</v>
      </c>
      <c r="R113" s="8" t="e">
        <v>#N/A</v>
      </c>
      <c r="S113" s="8" t="e">
        <v>#N/A</v>
      </c>
      <c r="T113" s="8" t="e">
        <v>#N/A</v>
      </c>
      <c r="U113" s="8" t="e">
        <v>#N/A</v>
      </c>
      <c r="V113" s="8" t="e">
        <v>#N/A</v>
      </c>
    </row>
    <row r="114" spans="2:22" x14ac:dyDescent="0.4">
      <c r="B114" s="6" t="s">
        <v>39</v>
      </c>
      <c r="C114" s="8" t="e">
        <v>#N/A</v>
      </c>
      <c r="D114" s="8" t="e">
        <v>#N/A</v>
      </c>
      <c r="E114" s="8" t="e">
        <v>#N/A</v>
      </c>
      <c r="F114" s="8" t="e">
        <v>#N/A</v>
      </c>
      <c r="G114" s="8" t="e">
        <v>#N/A</v>
      </c>
      <c r="H114" s="8" t="e">
        <v>#N/A</v>
      </c>
      <c r="I114" s="8" t="e">
        <v>#N/A</v>
      </c>
      <c r="J114" s="8" t="e">
        <v>#N/A</v>
      </c>
      <c r="K114" s="8" t="e">
        <v>#N/A</v>
      </c>
      <c r="L114" s="8" t="e">
        <v>#N/A</v>
      </c>
      <c r="M114" s="8" t="e">
        <v>#N/A</v>
      </c>
      <c r="N114" s="8" t="e">
        <v>#N/A</v>
      </c>
      <c r="O114" s="8" t="s">
        <v>40</v>
      </c>
      <c r="P114" s="8" t="s">
        <v>40</v>
      </c>
      <c r="Q114" s="8" t="s">
        <v>40</v>
      </c>
      <c r="R114" s="8">
        <v>0</v>
      </c>
      <c r="S114" s="8">
        <v>0</v>
      </c>
      <c r="T114" s="8">
        <v>0</v>
      </c>
      <c r="U114" s="8" t="s">
        <v>40</v>
      </c>
      <c r="V114" s="8">
        <v>5.7999999999999996E-3</v>
      </c>
    </row>
  </sheetData>
  <phoneticPr fontId="3" type="noConversion"/>
  <dataValidations count="1">
    <dataValidation type="list" allowBlank="1" showInputMessage="1" showErrorMessage="1" sqref="B23 B100 B79 B60 B41">
      <formula1>$C$5:$C$44</formula1>
    </dataValidation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分行业!C101:V101</xm:f>
              <xm:sqref>A101</xm:sqref>
            </x14:sparkline>
            <x14:sparkline>
              <xm:f>分行业!C102:V102</xm:f>
              <xm:sqref>A102</xm:sqref>
            </x14:sparkline>
            <x14:sparkline>
              <xm:f>分行业!C103:V103</xm:f>
              <xm:sqref>A103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分行业!C80:V80</xm:f>
              <xm:sqref>A80</xm:sqref>
            </x14:sparkline>
            <x14:sparkline>
              <xm:f>分行业!C81:V81</xm:f>
              <xm:sqref>A81</xm:sqref>
            </x14:sparkline>
            <x14:sparkline>
              <xm:f>分行业!C82:V82</xm:f>
              <xm:sqref>A82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分行业!C61:V61</xm:f>
              <xm:sqref>A61</xm:sqref>
            </x14:sparkline>
            <x14:sparkline>
              <xm:f>分行业!C62:V62</xm:f>
              <xm:sqref>A62</xm:sqref>
            </x14:sparkline>
            <x14:sparkline>
              <xm:f>分行业!C63:V63</xm:f>
              <xm:sqref>A63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A10" workbookViewId="0">
      <selection activeCell="H22" sqref="H22"/>
    </sheetView>
  </sheetViews>
  <sheetFormatPr defaultRowHeight="13.9" x14ac:dyDescent="0.4"/>
  <sheetData>
    <row r="1" spans="1:21" x14ac:dyDescent="0.4">
      <c r="A1" s="21" t="s">
        <v>18</v>
      </c>
      <c r="B1" s="22">
        <v>39447</v>
      </c>
      <c r="C1" s="22">
        <v>39629</v>
      </c>
      <c r="D1" s="22">
        <v>39813</v>
      </c>
      <c r="E1" s="22">
        <v>39994</v>
      </c>
      <c r="F1" s="22">
        <v>40178</v>
      </c>
      <c r="G1" s="22">
        <v>40359</v>
      </c>
      <c r="H1" s="22">
        <v>40543</v>
      </c>
      <c r="I1" s="22">
        <v>40724</v>
      </c>
      <c r="J1" s="22">
        <v>40908</v>
      </c>
      <c r="K1" s="22">
        <v>41090</v>
      </c>
      <c r="L1" s="22">
        <v>41274</v>
      </c>
      <c r="M1" s="22">
        <v>41455</v>
      </c>
      <c r="N1" s="22">
        <v>41639</v>
      </c>
      <c r="O1" s="22">
        <v>41820</v>
      </c>
      <c r="P1" s="22">
        <v>42004</v>
      </c>
      <c r="Q1" s="22">
        <v>42185</v>
      </c>
      <c r="R1" s="22">
        <v>42369</v>
      </c>
      <c r="S1" s="22">
        <v>42551</v>
      </c>
      <c r="T1" s="22">
        <v>42735</v>
      </c>
      <c r="U1" s="22">
        <v>42916</v>
      </c>
    </row>
    <row r="2" spans="1:21" x14ac:dyDescent="0.4">
      <c r="A2" s="21" t="s">
        <v>27</v>
      </c>
      <c r="B2" s="24">
        <v>6.0573130030068624E-2</v>
      </c>
      <c r="C2" s="24">
        <v>4.9235366309161734E-2</v>
      </c>
      <c r="D2" s="24">
        <v>4.835547642453418E-2</v>
      </c>
      <c r="E2" s="24">
        <v>4.1528441019318768E-2</v>
      </c>
      <c r="F2" s="24">
        <v>3.6415379113940362E-2</v>
      </c>
      <c r="G2" s="24">
        <v>2.8653027179369218E-2</v>
      </c>
      <c r="H2" s="24">
        <v>2.6413003822948075E-2</v>
      </c>
      <c r="I2" s="24">
        <v>2.2872739670768426E-2</v>
      </c>
      <c r="J2" s="24">
        <v>2.2228093748662043E-2</v>
      </c>
      <c r="K2" s="24">
        <v>2.147470378103224E-2</v>
      </c>
      <c r="L2" s="24">
        <v>2.1241689747072603E-2</v>
      </c>
      <c r="M2" s="24">
        <v>2.2993174416542795E-2</v>
      </c>
      <c r="N2" s="24">
        <v>2.49646334558545E-2</v>
      </c>
      <c r="O2" s="24">
        <v>2.693224820931208E-2</v>
      </c>
      <c r="P2" s="24">
        <v>3.2043213215712386E-2</v>
      </c>
      <c r="Q2" s="24">
        <v>3.9723240954982864E-2</v>
      </c>
      <c r="R2" s="24">
        <v>4.8402230880278264E-2</v>
      </c>
      <c r="S2" s="24">
        <v>5.1365854486030454E-2</v>
      </c>
      <c r="T2" s="24">
        <v>5.435895555325633E-2</v>
      </c>
      <c r="U2" s="24">
        <v>5.4690669566952087E-2</v>
      </c>
    </row>
    <row r="3" spans="1:21" x14ac:dyDescent="0.4">
      <c r="A3" s="21" t="s">
        <v>22</v>
      </c>
      <c r="B3" s="24">
        <v>3.1053800878222425E-2</v>
      </c>
      <c r="C3" s="24">
        <v>2.656955364263193E-2</v>
      </c>
      <c r="D3" s="24">
        <v>2.1257215142721945E-2</v>
      </c>
      <c r="E3" s="24">
        <v>1.8756732977937014E-2</v>
      </c>
      <c r="F3" s="24">
        <v>1.7114976004466362E-2</v>
      </c>
      <c r="G3" s="24">
        <v>1.3699000735007351E-2</v>
      </c>
      <c r="H3" s="24">
        <v>1.1001548386686365E-2</v>
      </c>
      <c r="I3" s="24">
        <v>8.6408433848421604E-3</v>
      </c>
      <c r="J3" s="24">
        <v>8.6943579236671339E-3</v>
      </c>
      <c r="K3" s="24">
        <v>1.0310588973036836E-2</v>
      </c>
      <c r="L3" s="24">
        <v>1.1462071722642325E-2</v>
      </c>
      <c r="M3" s="24">
        <v>1.2224417994488318E-2</v>
      </c>
      <c r="N3" s="24">
        <v>1.6264292766731955E-2</v>
      </c>
      <c r="O3" s="24">
        <v>2.0169034346718951E-2</v>
      </c>
      <c r="P3" s="24">
        <v>2.3940015401641292E-2</v>
      </c>
      <c r="Q3" s="24">
        <v>2.6904902361214362E-2</v>
      </c>
      <c r="R3" s="24">
        <v>3.3357297503114669E-2</v>
      </c>
      <c r="S3" s="24">
        <v>3.6511627853762649E-2</v>
      </c>
      <c r="T3" s="24">
        <v>4.2182804874733221E-2</v>
      </c>
      <c r="U3" s="24">
        <v>4.5554164353553694E-2</v>
      </c>
    </row>
    <row r="4" spans="1:21" x14ac:dyDescent="0.4">
      <c r="A4" s="21" t="s">
        <v>28</v>
      </c>
      <c r="B4" s="24">
        <v>5.4661922495305916E-2</v>
      </c>
      <c r="C4" s="24">
        <v>4.4502714835267083E-2</v>
      </c>
      <c r="D4" s="24">
        <v>4.0018205788555271E-2</v>
      </c>
      <c r="E4" s="24">
        <v>3.4109234289661186E-2</v>
      </c>
      <c r="F4" s="24">
        <v>3.1825802538395981E-2</v>
      </c>
      <c r="G4" s="24">
        <v>2.5049866176306401E-2</v>
      </c>
      <c r="H4" s="24">
        <v>2.2617754717758551E-2</v>
      </c>
      <c r="I4" s="24">
        <v>1.9241416309840203E-2</v>
      </c>
      <c r="J4" s="24">
        <v>1.8276828015077524E-2</v>
      </c>
      <c r="K4" s="24">
        <v>1.8182572731954696E-2</v>
      </c>
      <c r="L4" s="24">
        <v>1.8058647575196086E-2</v>
      </c>
      <c r="M4" s="24">
        <v>1.9664999287002261E-2</v>
      </c>
      <c r="N4" s="24">
        <v>2.2097031345235982E-2</v>
      </c>
      <c r="O4" s="24">
        <v>2.4744110737234853E-2</v>
      </c>
      <c r="P4" s="24">
        <v>2.942133307467559E-2</v>
      </c>
      <c r="Q4" s="24">
        <v>3.5562985074210823E-2</v>
      </c>
      <c r="R4" s="24">
        <v>4.3361036319461088E-2</v>
      </c>
      <c r="S4" s="24">
        <v>4.6311727751068892E-2</v>
      </c>
      <c r="T4" s="24">
        <v>5.0091820472689057E-2</v>
      </c>
      <c r="U4" s="24">
        <v>5.1586574523839746E-2</v>
      </c>
    </row>
    <row r="7" spans="1:21" x14ac:dyDescent="0.4">
      <c r="A7" s="6" t="s">
        <v>20</v>
      </c>
      <c r="B7" s="7">
        <v>39447</v>
      </c>
      <c r="C7" s="7">
        <v>39629</v>
      </c>
      <c r="D7" s="7">
        <v>39813</v>
      </c>
      <c r="E7" s="7">
        <v>39994</v>
      </c>
      <c r="F7" s="7">
        <v>40178</v>
      </c>
      <c r="G7" s="7">
        <v>40359</v>
      </c>
      <c r="H7" s="7">
        <v>40543</v>
      </c>
      <c r="I7" s="7">
        <v>40724</v>
      </c>
      <c r="J7" s="7">
        <v>40908</v>
      </c>
      <c r="K7" s="7">
        <v>41090</v>
      </c>
      <c r="L7" s="7">
        <v>41274</v>
      </c>
      <c r="M7" s="7">
        <v>41455</v>
      </c>
      <c r="N7" s="7">
        <v>41639</v>
      </c>
      <c r="O7" s="7">
        <v>41820</v>
      </c>
      <c r="P7" s="7">
        <v>42004</v>
      </c>
      <c r="Q7" s="7">
        <v>42185</v>
      </c>
      <c r="R7" s="7">
        <v>42369</v>
      </c>
      <c r="S7" s="7">
        <v>42551</v>
      </c>
      <c r="T7" s="7">
        <v>42735</v>
      </c>
      <c r="U7" s="7">
        <v>42916</v>
      </c>
    </row>
    <row r="8" spans="1:21" x14ac:dyDescent="0.4">
      <c r="A8" s="6" t="s">
        <v>27</v>
      </c>
      <c r="B8" s="8">
        <v>1.6848266724673218E-2</v>
      </c>
      <c r="C8" s="8">
        <v>1.5792644540266843E-2</v>
      </c>
      <c r="D8" s="8">
        <v>1.6414195994639759E-2</v>
      </c>
      <c r="E8" s="8">
        <v>6.2746204108494333E-3</v>
      </c>
      <c r="F8" s="8">
        <v>8.5262238590742608E-3</v>
      </c>
      <c r="G8" s="8">
        <v>6.1344266199411393E-3</v>
      </c>
      <c r="H8" s="8">
        <v>6.3644924460036336E-3</v>
      </c>
      <c r="I8" s="8">
        <v>6.1526808109247603E-3</v>
      </c>
      <c r="J8" s="8">
        <v>6.8596376900775342E-3</v>
      </c>
      <c r="K8" s="8">
        <v>5.1557912097227893E-3</v>
      </c>
      <c r="L8" s="8">
        <v>3.8007292960891333E-3</v>
      </c>
      <c r="M8" s="8">
        <v>2.8573207063677187E-3</v>
      </c>
      <c r="N8" s="8">
        <v>2.557278591629858E-3</v>
      </c>
      <c r="O8" s="8">
        <v>1.7273068108461618E-3</v>
      </c>
      <c r="P8" s="8">
        <v>2.3430537413786771E-3</v>
      </c>
      <c r="Q8" s="8">
        <v>4.1980928215923823E-3</v>
      </c>
      <c r="R8" s="8">
        <v>6.4059498471399088E-3</v>
      </c>
      <c r="S8" s="8">
        <v>6.1590776370392189E-3</v>
      </c>
      <c r="T8" s="8">
        <v>6.5196772235022252E-3</v>
      </c>
      <c r="U8" s="8">
        <v>6.0519860966493817E-3</v>
      </c>
    </row>
    <row r="9" spans="1:21" x14ac:dyDescent="0.4">
      <c r="A9" s="6" t="s">
        <v>22</v>
      </c>
      <c r="B9" s="8">
        <v>7.9373877569119573E-3</v>
      </c>
      <c r="C9" s="8">
        <v>7.5916175008987289E-3</v>
      </c>
      <c r="D9" s="8">
        <v>1.3028409885140447E-2</v>
      </c>
      <c r="E9" s="8">
        <v>7.9930860814549712E-3</v>
      </c>
      <c r="F9" s="8">
        <v>6.4207718573740403E-3</v>
      </c>
      <c r="G9" s="8">
        <v>5.2630369986537391E-3</v>
      </c>
      <c r="H9" s="8">
        <v>6.0421292758053684E-3</v>
      </c>
      <c r="I9" s="8">
        <v>5.7235589329141887E-3</v>
      </c>
      <c r="J9" s="8">
        <v>5.5632118144920669E-3</v>
      </c>
      <c r="K9" s="8">
        <v>6.2258738350441404E-3</v>
      </c>
      <c r="L9" s="8">
        <v>4.4537191359038898E-3</v>
      </c>
      <c r="M9" s="8">
        <v>4.156834872357117E-3</v>
      </c>
      <c r="N9" s="8">
        <v>1.9508981533832282E-3</v>
      </c>
      <c r="O9" s="8">
        <v>1.3073453318335209E-3</v>
      </c>
      <c r="P9" s="8">
        <v>1.7583985647514283E-3</v>
      </c>
      <c r="Q9" s="8">
        <v>1.4411358238681346E-3</v>
      </c>
      <c r="R9" s="8">
        <v>1.5179253851775811E-3</v>
      </c>
      <c r="S9" s="8">
        <v>2.0281348113402645E-3</v>
      </c>
      <c r="T9" s="8">
        <v>2.3343063635345878E-3</v>
      </c>
      <c r="U9" s="8">
        <v>2.8747656985003678E-3</v>
      </c>
    </row>
    <row r="10" spans="1:21" x14ac:dyDescent="0.4">
      <c r="A10" s="6" t="s">
        <v>28</v>
      </c>
      <c r="B10" s="8">
        <v>1.5499348879670277E-2</v>
      </c>
      <c r="C10" s="8">
        <v>1.4661130934840391E-2</v>
      </c>
      <c r="D10" s="8">
        <v>1.5745078903784945E-2</v>
      </c>
      <c r="E10" s="8">
        <v>6.6223282918833858E-3</v>
      </c>
      <c r="F10" s="8">
        <v>8.1638918061780561E-3</v>
      </c>
      <c r="G10" s="8">
        <v>5.9952521788521592E-3</v>
      </c>
      <c r="H10" s="8">
        <v>6.3139150861982827E-3</v>
      </c>
      <c r="I10" s="8">
        <v>6.0919137518270694E-3</v>
      </c>
      <c r="J10" s="8">
        <v>6.6245924912849254E-3</v>
      </c>
      <c r="K10" s="8">
        <v>5.3369818157375012E-3</v>
      </c>
      <c r="L10" s="8">
        <v>3.9460393335453937E-3</v>
      </c>
      <c r="M10" s="8">
        <v>3.0582914073394121E-3</v>
      </c>
      <c r="N10" s="8">
        <v>2.406273520855855E-3</v>
      </c>
      <c r="O10" s="8">
        <v>1.6271320416942137E-3</v>
      </c>
      <c r="P10" s="8">
        <v>2.1943088751221564E-3</v>
      </c>
      <c r="Q10" s="8">
        <v>3.4855417680199146E-3</v>
      </c>
      <c r="R10" s="8">
        <v>4.9866765397732589E-3</v>
      </c>
      <c r="S10" s="8">
        <v>4.8972129001043042E-3</v>
      </c>
      <c r="T10" s="8">
        <v>5.1755004258022159E-3</v>
      </c>
      <c r="U10" s="8">
        <v>5.0468299310286501E-3</v>
      </c>
    </row>
    <row r="13" spans="1:21" x14ac:dyDescent="0.4">
      <c r="A13" s="6" t="s">
        <v>5</v>
      </c>
      <c r="B13" s="7">
        <v>39447</v>
      </c>
      <c r="C13" s="7">
        <v>39629</v>
      </c>
      <c r="D13" s="7">
        <v>39813</v>
      </c>
      <c r="E13" s="7">
        <v>39994</v>
      </c>
      <c r="F13" s="7">
        <v>40178</v>
      </c>
      <c r="G13" s="7">
        <v>40359</v>
      </c>
      <c r="H13" s="7">
        <v>40543</v>
      </c>
      <c r="I13" s="7">
        <v>40724</v>
      </c>
      <c r="J13" s="7">
        <v>40908</v>
      </c>
      <c r="K13" s="7">
        <v>41090</v>
      </c>
      <c r="L13" s="7">
        <v>41274</v>
      </c>
      <c r="M13" s="7">
        <v>41455</v>
      </c>
      <c r="N13" s="7">
        <v>41639</v>
      </c>
      <c r="O13" s="7">
        <v>41820</v>
      </c>
      <c r="P13" s="7">
        <v>42004</v>
      </c>
      <c r="Q13" s="7">
        <v>42185</v>
      </c>
      <c r="R13" s="7">
        <v>42369</v>
      </c>
      <c r="S13" s="7">
        <v>42551</v>
      </c>
      <c r="T13" s="7">
        <v>42735</v>
      </c>
      <c r="U13" s="7">
        <v>42916</v>
      </c>
    </row>
    <row r="14" spans="1:21" x14ac:dyDescent="0.4">
      <c r="A14" s="6" t="s">
        <v>27</v>
      </c>
      <c r="B14" s="8">
        <v>1.2641403732390385E-2</v>
      </c>
      <c r="C14" s="8">
        <v>1.4079382705288012E-2</v>
      </c>
      <c r="D14" s="8">
        <v>1.3277416491590999E-2</v>
      </c>
      <c r="E14" s="8">
        <v>1.1018986294244214E-2</v>
      </c>
      <c r="F14" s="8">
        <v>1.4667478411330247E-2</v>
      </c>
      <c r="G14" s="8">
        <v>1.2764365160881402E-2</v>
      </c>
      <c r="H14" s="8">
        <v>1.0154984118008192E-2</v>
      </c>
      <c r="I14" s="8">
        <v>9.7672061964723389E-3</v>
      </c>
      <c r="J14" s="8">
        <v>1.1845525403362858E-2</v>
      </c>
      <c r="K14" s="8">
        <v>8.9118658892987316E-3</v>
      </c>
      <c r="L14" s="8">
        <v>7.5474857996176018E-3</v>
      </c>
      <c r="M14" s="8">
        <v>6.2931425822282351E-3</v>
      </c>
      <c r="N14" s="8">
        <v>5.1282530647639686E-3</v>
      </c>
      <c r="O14" s="8">
        <v>4.7264987416595914E-3</v>
      </c>
      <c r="P14" s="8">
        <v>3.760053817941247E-3</v>
      </c>
      <c r="Q14" s="8">
        <v>3.9875725172202814E-3</v>
      </c>
      <c r="R14" s="8">
        <v>3.5739610176233547E-3</v>
      </c>
      <c r="S14" s="8">
        <v>3.6785671589286673E-3</v>
      </c>
      <c r="T14" s="8">
        <v>3.4693890680067806E-3</v>
      </c>
      <c r="U14" s="8">
        <v>3.7988195170210472E-3</v>
      </c>
    </row>
    <row r="15" spans="1:21" x14ac:dyDescent="0.4">
      <c r="A15" s="6" t="s">
        <v>22</v>
      </c>
      <c r="B15" s="8">
        <v>1.1980355944741687E-2</v>
      </c>
      <c r="C15" s="8">
        <v>8.8931005727016926E-3</v>
      </c>
      <c r="D15" s="8">
        <v>6.6170430815510545E-3</v>
      </c>
      <c r="E15" s="8">
        <v>2.9829031782829438E-3</v>
      </c>
      <c r="F15" s="8">
        <v>2.4147364988366025E-3</v>
      </c>
      <c r="G15" s="8">
        <v>1.9145547199803568E-3</v>
      </c>
      <c r="H15" s="8">
        <v>2.509260403201936E-3</v>
      </c>
      <c r="I15" s="8">
        <v>3.5058242817601576E-3</v>
      </c>
      <c r="J15" s="8">
        <v>5.5254390949396621E-3</v>
      </c>
      <c r="K15" s="8">
        <v>4.6745120444497993E-3</v>
      </c>
      <c r="L15" s="8">
        <v>2.8175651992559231E-3</v>
      </c>
      <c r="M15" s="8">
        <v>2.7865711768464913E-3</v>
      </c>
      <c r="N15" s="8">
        <v>5.102698093801792E-3</v>
      </c>
      <c r="O15" s="8">
        <v>4.5597473317360053E-3</v>
      </c>
      <c r="P15" s="8">
        <v>2.6353718935990945E-3</v>
      </c>
      <c r="Q15" s="8">
        <v>5.7922137904027667E-3</v>
      </c>
      <c r="R15" s="8">
        <v>4.9956073037660332E-3</v>
      </c>
      <c r="S15" s="8">
        <v>5.4809960576988814E-3</v>
      </c>
      <c r="T15" s="8">
        <v>6.9153188779210364E-3</v>
      </c>
      <c r="U15" s="8">
        <v>6.4517272100424556E-3</v>
      </c>
    </row>
    <row r="16" spans="1:21" x14ac:dyDescent="0.4">
      <c r="A16" s="6" t="s">
        <v>28</v>
      </c>
      <c r="B16" s="8">
        <v>1.2570840675096343E-2</v>
      </c>
      <c r="C16" s="8">
        <v>1.3514232036801826E-2</v>
      </c>
      <c r="D16" s="8">
        <v>1.2062635376712032E-2</v>
      </c>
      <c r="E16" s="8">
        <v>9.4068534436492161E-3</v>
      </c>
      <c r="F16" s="8">
        <v>1.2504848271485711E-2</v>
      </c>
      <c r="G16" s="8">
        <v>1.0887368411823157E-2</v>
      </c>
      <c r="H16" s="8">
        <v>8.8478458599949364E-3</v>
      </c>
      <c r="I16" s="8">
        <v>8.733677168826965E-3</v>
      </c>
      <c r="J16" s="8">
        <v>1.0680353369338853E-2</v>
      </c>
      <c r="K16" s="8">
        <v>8.1461731861430294E-3</v>
      </c>
      <c r="L16" s="8">
        <v>6.6410212424699838E-3</v>
      </c>
      <c r="M16" s="8">
        <v>5.7101179627395415E-3</v>
      </c>
      <c r="N16" s="8">
        <v>5.123951480785682E-3</v>
      </c>
      <c r="O16" s="8">
        <v>4.6987149716104272E-3</v>
      </c>
      <c r="P16" s="8">
        <v>3.580887508619983E-3</v>
      </c>
      <c r="Q16" s="8">
        <v>4.2689945109818063E-3</v>
      </c>
      <c r="R16" s="8">
        <v>3.7965107009304551E-3</v>
      </c>
      <c r="S16" s="8">
        <v>3.970113341563818E-3</v>
      </c>
      <c r="T16" s="8">
        <v>4.0515485388079231E-3</v>
      </c>
      <c r="U16" s="8">
        <v>4.2308615924166052E-3</v>
      </c>
    </row>
    <row r="27" spans="1:21" x14ac:dyDescent="0.4">
      <c r="A27" s="6" t="s">
        <v>2</v>
      </c>
      <c r="B27" s="7">
        <v>39447</v>
      </c>
      <c r="C27" s="7">
        <v>39629</v>
      </c>
      <c r="D27" s="7">
        <v>39813</v>
      </c>
      <c r="E27" s="7">
        <v>39994</v>
      </c>
      <c r="F27" s="7">
        <v>40178</v>
      </c>
      <c r="G27" s="7">
        <v>40359</v>
      </c>
      <c r="H27" s="7">
        <v>40543</v>
      </c>
      <c r="I27" s="7">
        <v>40724</v>
      </c>
      <c r="J27" s="7">
        <v>40908</v>
      </c>
      <c r="K27" s="7">
        <v>41090</v>
      </c>
      <c r="L27" s="7">
        <v>41274</v>
      </c>
      <c r="M27" s="7">
        <v>41455</v>
      </c>
      <c r="N27" s="7">
        <v>41639</v>
      </c>
      <c r="O27" s="7">
        <v>41820</v>
      </c>
      <c r="P27" s="7">
        <v>42004</v>
      </c>
      <c r="Q27" s="7">
        <v>42185</v>
      </c>
      <c r="R27" s="7">
        <v>42369</v>
      </c>
      <c r="S27" s="7">
        <v>42551</v>
      </c>
      <c r="T27" s="7">
        <v>42735</v>
      </c>
      <c r="U27" s="7">
        <v>42916</v>
      </c>
    </row>
    <row r="28" spans="1:21" x14ac:dyDescent="0.4">
      <c r="A28" s="6" t="s">
        <v>27</v>
      </c>
      <c r="B28" s="8">
        <v>3.8488880025218573E-2</v>
      </c>
      <c r="C28" s="8">
        <v>3.3099108297698479E-2</v>
      </c>
      <c r="D28" s="8">
        <v>3.4142016052852026E-2</v>
      </c>
      <c r="E28" s="8">
        <v>2.6347734188031914E-2</v>
      </c>
      <c r="F28" s="8">
        <v>2.5242856717021003E-2</v>
      </c>
      <c r="G28" s="8">
        <v>1.6391385392843346E-2</v>
      </c>
      <c r="H28" s="8">
        <v>1.4792621514982191E-2</v>
      </c>
      <c r="I28" s="8">
        <v>1.2226039568771472E-2</v>
      </c>
      <c r="J28" s="8">
        <v>1.3196369587527233E-2</v>
      </c>
      <c r="K28" s="8">
        <v>1.1171109396874376E-2</v>
      </c>
      <c r="L28" s="8">
        <v>9.6084331985968417E-3</v>
      </c>
      <c r="M28" s="8">
        <v>7.499345392655306E-3</v>
      </c>
      <c r="N28" s="8">
        <v>7.5857259841004996E-3</v>
      </c>
      <c r="O28" s="8">
        <v>6.0268274160710719E-3</v>
      </c>
      <c r="P28" s="8">
        <v>9.7303596283947816E-3</v>
      </c>
      <c r="Q28" s="8">
        <v>1.1933243895349945E-2</v>
      </c>
      <c r="R28" s="8">
        <v>1.5019443383262726E-2</v>
      </c>
      <c r="S28" s="8">
        <v>1.6757811203587273E-2</v>
      </c>
      <c r="T28" s="8">
        <v>2.3871878426892014E-2</v>
      </c>
      <c r="U28" s="8">
        <v>2.1239799306911812E-2</v>
      </c>
    </row>
    <row r="29" spans="1:21" x14ac:dyDescent="0.4">
      <c r="A29" s="6" t="s">
        <v>22</v>
      </c>
      <c r="B29" s="8">
        <v>3.8175705322314624E-2</v>
      </c>
      <c r="C29" s="8">
        <v>3.2130785389068807E-2</v>
      </c>
      <c r="D29" s="8">
        <v>1.4996495965231465E-2</v>
      </c>
      <c r="E29" s="8">
        <v>1.1530782782795202E-2</v>
      </c>
      <c r="F29" s="8">
        <v>9.9764827665210533E-3</v>
      </c>
      <c r="G29" s="8">
        <v>7.9709944357669038E-3</v>
      </c>
      <c r="H29" s="8">
        <v>7.2582327167437346E-3</v>
      </c>
      <c r="I29" s="8">
        <v>5.2177387851216018E-3</v>
      </c>
      <c r="J29" s="8">
        <v>4.6632951137564422E-3</v>
      </c>
      <c r="K29" s="8">
        <v>3.6970913835420432E-3</v>
      </c>
      <c r="L29" s="8">
        <v>2.9000626049267941E-3</v>
      </c>
      <c r="M29" s="8">
        <v>1.8690822830882588E-3</v>
      </c>
      <c r="N29" s="8">
        <v>1.7620699078357736E-3</v>
      </c>
      <c r="O29" s="8">
        <v>2.4170608660705702E-3</v>
      </c>
      <c r="P29" s="8">
        <v>1.7939006978714138E-3</v>
      </c>
      <c r="Q29" s="8">
        <v>1.6858054018004018E-3</v>
      </c>
      <c r="R29" s="8">
        <v>2.6179065721500384E-3</v>
      </c>
      <c r="S29" s="8">
        <v>1.7712405957305659E-3</v>
      </c>
      <c r="T29" s="8">
        <v>3.3206607021980051E-3</v>
      </c>
      <c r="U29" s="8">
        <v>4.1484197744630262E-3</v>
      </c>
    </row>
    <row r="30" spans="1:21" x14ac:dyDescent="0.4">
      <c r="A30" s="6" t="s">
        <v>28</v>
      </c>
      <c r="B30" s="8">
        <v>3.8440143300056906E-2</v>
      </c>
      <c r="C30" s="8">
        <v>3.2942331694012325E-2</v>
      </c>
      <c r="D30" s="8">
        <v>2.9294586291530467E-2</v>
      </c>
      <c r="E30" s="8">
        <v>2.2557423788760991E-2</v>
      </c>
      <c r="F30" s="8">
        <v>2.214976419652431E-2</v>
      </c>
      <c r="G30" s="8">
        <v>1.4622236982647495E-2</v>
      </c>
      <c r="H30" s="8">
        <v>1.3141718041771399E-2</v>
      </c>
      <c r="I30" s="8">
        <v>1.0576576863098873E-2</v>
      </c>
      <c r="J30" s="8">
        <v>1.0794713376370293E-2</v>
      </c>
      <c r="K30" s="8">
        <v>8.9945400757385635E-3</v>
      </c>
      <c r="L30" s="8">
        <v>7.2776117814382386E-3</v>
      </c>
      <c r="M30" s="8">
        <v>5.8038732508468175E-3</v>
      </c>
      <c r="N30" s="8">
        <v>5.4269280110026746E-3</v>
      </c>
      <c r="O30" s="8">
        <v>4.5957571923148565E-3</v>
      </c>
      <c r="P30" s="8">
        <v>6.2403368671816372E-3</v>
      </c>
      <c r="Q30" s="8">
        <v>7.2115488684548132E-3</v>
      </c>
      <c r="R30" s="8">
        <v>8.7682313277916632E-3</v>
      </c>
      <c r="S30" s="8">
        <v>8.9743263889085819E-3</v>
      </c>
      <c r="T30" s="8">
        <v>1.2778612629051113E-2</v>
      </c>
      <c r="U30" s="8">
        <v>1.2188334439474922E-2</v>
      </c>
    </row>
  </sheetData>
  <phoneticPr fontId="2" type="noConversion"/>
  <dataValidations count="2">
    <dataValidation type="list" allowBlank="1" showInputMessage="1" showErrorMessage="1" sqref="A7 A13 A27">
      <formula1>$B$5:$B$45</formula1>
    </dataValidation>
    <dataValidation type="list" allowBlank="1" showInputMessage="1" showErrorMessage="1" sqref="A1">
      <formula1>$B$5:$B$43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3"/>
  <sheetViews>
    <sheetView workbookViewId="0">
      <selection activeCell="P7" sqref="P7"/>
    </sheetView>
  </sheetViews>
  <sheetFormatPr defaultRowHeight="13.9" x14ac:dyDescent="0.4"/>
  <cols>
    <col min="1" max="1" width="23.06640625" bestFit="1" customWidth="1"/>
    <col min="2" max="2" width="12.19921875" bestFit="1" customWidth="1"/>
    <col min="3" max="3" width="11.265625" bestFit="1" customWidth="1"/>
    <col min="4" max="4" width="10.1328125" bestFit="1" customWidth="1"/>
    <col min="5" max="5" width="11.265625" bestFit="1" customWidth="1"/>
    <col min="6" max="6" width="10.1328125" bestFit="1" customWidth="1"/>
    <col min="7" max="7" width="11.265625" bestFit="1" customWidth="1"/>
    <col min="8" max="8" width="10.1328125" bestFit="1" customWidth="1"/>
    <col min="9" max="9" width="11.265625" bestFit="1" customWidth="1"/>
    <col min="10" max="10" width="10.1328125" bestFit="1" customWidth="1"/>
    <col min="11" max="11" width="11.265625" bestFit="1" customWidth="1"/>
    <col min="12" max="12" width="10.1328125" bestFit="1" customWidth="1"/>
    <col min="13" max="13" width="11.265625" bestFit="1" customWidth="1"/>
    <col min="14" max="14" width="10.59765625" bestFit="1" customWidth="1"/>
    <col min="15" max="15" width="11.265625" bestFit="1" customWidth="1"/>
    <col min="16" max="16" width="10.59765625" bestFit="1" customWidth="1"/>
    <col min="17" max="17" width="9.53125" bestFit="1" customWidth="1"/>
    <col min="18" max="18" width="10.59765625" bestFit="1" customWidth="1"/>
    <col min="19" max="19" width="9.53125" bestFit="1" customWidth="1"/>
    <col min="20" max="20" width="10.59765625" bestFit="1" customWidth="1"/>
    <col min="21" max="21" width="9.53125" bestFit="1" customWidth="1"/>
    <col min="22" max="22" width="10.59765625" bestFit="1" customWidth="1"/>
    <col min="23" max="23" width="9.53125" bestFit="1" customWidth="1"/>
    <col min="24" max="24" width="10.1328125" bestFit="1" customWidth="1"/>
    <col min="25" max="25" width="11.265625" bestFit="1" customWidth="1"/>
    <col min="26" max="26" width="10.1328125" bestFit="1" customWidth="1"/>
    <col min="27" max="27" width="11.265625" bestFit="1" customWidth="1"/>
    <col min="28" max="28" width="10.1328125" bestFit="1" customWidth="1"/>
    <col min="29" max="29" width="11.265625" bestFit="1" customWidth="1"/>
    <col min="30" max="30" width="10.1328125" bestFit="1" customWidth="1"/>
    <col min="31" max="31" width="11.265625" bestFit="1" customWidth="1"/>
    <col min="32" max="32" width="10.1328125" bestFit="1" customWidth="1"/>
  </cols>
  <sheetData>
    <row r="1" spans="1:16" x14ac:dyDescent="0.4">
      <c r="A1" t="s">
        <v>50</v>
      </c>
      <c r="B1">
        <v>27</v>
      </c>
      <c r="C1">
        <v>28</v>
      </c>
      <c r="D1">
        <v>29</v>
      </c>
      <c r="E1">
        <v>30</v>
      </c>
      <c r="F1">
        <v>31</v>
      </c>
      <c r="G1">
        <v>32</v>
      </c>
      <c r="H1">
        <v>33</v>
      </c>
      <c r="I1">
        <v>34</v>
      </c>
      <c r="J1">
        <v>35</v>
      </c>
      <c r="K1">
        <v>36</v>
      </c>
      <c r="L1">
        <v>37</v>
      </c>
      <c r="M1">
        <v>38</v>
      </c>
      <c r="N1">
        <v>39</v>
      </c>
      <c r="O1">
        <v>40</v>
      </c>
      <c r="P1">
        <v>41</v>
      </c>
    </row>
    <row r="2" spans="1:16" s="5" customFormat="1" x14ac:dyDescent="0.4">
      <c r="B2" s="9">
        <v>40359</v>
      </c>
      <c r="C2" s="9">
        <v>40543</v>
      </c>
      <c r="D2" s="9">
        <v>40724</v>
      </c>
      <c r="E2" s="9">
        <v>40908</v>
      </c>
      <c r="F2" s="9">
        <v>41090</v>
      </c>
      <c r="G2" s="9">
        <v>41274</v>
      </c>
      <c r="H2" s="9">
        <v>41455</v>
      </c>
      <c r="I2" s="9">
        <v>41639</v>
      </c>
      <c r="J2" s="9">
        <v>41820</v>
      </c>
      <c r="K2" s="9">
        <v>42004</v>
      </c>
      <c r="L2" s="9">
        <v>42185</v>
      </c>
      <c r="M2" s="9">
        <v>42369</v>
      </c>
      <c r="N2" s="9">
        <v>42551</v>
      </c>
      <c r="O2" s="9">
        <v>42735</v>
      </c>
      <c r="P2" s="9">
        <v>42916</v>
      </c>
    </row>
    <row r="3" spans="1:16" s="19" customFormat="1" x14ac:dyDescent="0.4">
      <c r="A3" s="32" t="s">
        <v>18</v>
      </c>
      <c r="B3" s="18">
        <f>VLOOKUP($A3,Sheet1!$A$4:$AO$43,Sheet2!B$1,FALSE)</f>
        <v>0.23622903157679176</v>
      </c>
      <c r="C3" s="18">
        <f>VLOOKUP($A3,Sheet1!$A$4:$AO$43,Sheet2!C$1,FALSE)</f>
        <v>0.23862632972046613</v>
      </c>
      <c r="D3" s="18">
        <f>VLOOKUP($A3,Sheet1!$A$4:$AO$43,Sheet2!D$1,FALSE)</f>
        <v>0.2437698601053786</v>
      </c>
      <c r="E3" s="18">
        <f>VLOOKUP($A3,Sheet1!$A$4:$AO$43,Sheet2!E$1,FALSE)</f>
        <v>0.24999218059150374</v>
      </c>
      <c r="F3" s="18">
        <f>VLOOKUP($A3,Sheet1!$A$4:$AO$43,Sheet2!F$1,FALSE)</f>
        <v>0.25578225607739985</v>
      </c>
      <c r="G3" s="18">
        <f>VLOOKUP($A3,Sheet1!$A$4:$AO$43,Sheet2!G$1,FALSE)</f>
        <v>0.26138888303736318</v>
      </c>
      <c r="H3" s="18">
        <f>VLOOKUP($A3,Sheet1!$A$4:$AO$43,Sheet2!H$1,FALSE)</f>
        <v>0.25632479141575154</v>
      </c>
      <c r="I3" s="18">
        <f>VLOOKUP($A3,Sheet1!$A$4:$AO$43,Sheet2!I$1,FALSE)</f>
        <v>0.25300437516706964</v>
      </c>
      <c r="J3" s="18">
        <f>VLOOKUP($A3,Sheet1!$A$4:$AO$43,Sheet2!J$1,FALSE)</f>
        <v>0.24463924105298721</v>
      </c>
      <c r="K3" s="18">
        <f>VLOOKUP($A3,Sheet1!$A$4:$AO$43,Sheet2!K$1,FALSE)</f>
        <v>0.23159190799307802</v>
      </c>
      <c r="L3" s="18">
        <f>VLOOKUP($A3,Sheet1!$A$4:$AO$43,Sheet2!L$1,FALSE)</f>
        <v>0.22613507750731984</v>
      </c>
      <c r="M3" s="18">
        <f>VLOOKUP($A3,Sheet1!$A$4:$AO$43,Sheet2!M$1,FALSE)</f>
        <v>0.21404523647461413</v>
      </c>
      <c r="N3" s="18">
        <f>VLOOKUP($A3,Sheet1!$A$4:$AO$43,Sheet2!N$1,FALSE)</f>
        <v>0.20667487255210434</v>
      </c>
      <c r="O3" s="18">
        <f>VLOOKUP($A3,Sheet1!$A$4:$AO$43,Sheet2!O$1,FALSE)</f>
        <v>0.19580904187586631</v>
      </c>
      <c r="P3" s="18">
        <f>VLOOKUP($A3,Sheet1!$A$4:$AO$43,Sheet2!P$1,FALSE)</f>
        <v>0.18912103641092984</v>
      </c>
    </row>
    <row r="4" spans="1:16" s="19" customFormat="1" x14ac:dyDescent="0.4">
      <c r="A4" s="2" t="s">
        <v>5</v>
      </c>
      <c r="B4" s="18">
        <f>VLOOKUP($A4,Sheet1!$A$4:$AO$43,Sheet2!B$1,FALSE)</f>
        <v>0.14241993480863066</v>
      </c>
      <c r="C4" s="18">
        <f>VLOOKUP($A4,Sheet1!$A$4:$AO$43,Sheet2!C$1,FALSE)</f>
        <v>0.14799020745100863</v>
      </c>
      <c r="D4" s="18">
        <f>VLOOKUP($A4,Sheet1!$A$4:$AO$43,Sheet2!D$1,FALSE)</f>
        <v>0.14660276864334362</v>
      </c>
      <c r="E4" s="18">
        <f>VLOOKUP($A4,Sheet1!$A$4:$AO$43,Sheet2!E$1,FALSE)</f>
        <v>0.14342285812806874</v>
      </c>
      <c r="F4" s="18">
        <f>VLOOKUP($A4,Sheet1!$A$4:$AO$43,Sheet2!F$1,FALSE)</f>
        <v>0.14002361297651666</v>
      </c>
      <c r="G4" s="18">
        <f>VLOOKUP($A4,Sheet1!$A$4:$AO$43,Sheet2!G$1,FALSE)</f>
        <v>0.13615404668113165</v>
      </c>
      <c r="H4" s="18">
        <f>VLOOKUP($A4,Sheet1!$A$4:$AO$43,Sheet2!H$1,FALSE)</f>
        <v>0.13760666690976858</v>
      </c>
      <c r="I4" s="18">
        <f>VLOOKUP($A4,Sheet1!$A$4:$AO$43,Sheet2!I$1,FALSE)</f>
        <v>0.13557751953979952</v>
      </c>
      <c r="J4" s="18">
        <f>VLOOKUP($A4,Sheet1!$A$4:$AO$43,Sheet2!J$1,FALSE)</f>
        <v>0.13453415867902499</v>
      </c>
      <c r="K4" s="18">
        <f>VLOOKUP($A4,Sheet1!$A$4:$AO$43,Sheet2!K$1,FALSE)</f>
        <v>0.13824883461301388</v>
      </c>
      <c r="L4" s="18">
        <f>VLOOKUP($A4,Sheet1!$A$4:$AO$43,Sheet2!L$1,FALSE)</f>
        <v>0.13935002012392611</v>
      </c>
      <c r="M4" s="18">
        <f>VLOOKUP($A4,Sheet1!$A$4:$AO$43,Sheet2!M$1,FALSE)</f>
        <v>0.14345476247907199</v>
      </c>
      <c r="N4" s="18">
        <f>VLOOKUP($A4,Sheet1!$A$4:$AO$43,Sheet2!N$1,FALSE)</f>
        <v>0.14551399565185064</v>
      </c>
      <c r="O4" s="18">
        <f>VLOOKUP($A4,Sheet1!$A$4:$AO$43,Sheet2!O$1,FALSE)</f>
        <v>0.14955186804325718</v>
      </c>
      <c r="P4" s="18">
        <f>VLOOKUP($A4,Sheet1!$A$4:$AO$43,Sheet2!P$1,FALSE)</f>
        <v>0.14982273545248034</v>
      </c>
    </row>
    <row r="5" spans="1:16" s="19" customFormat="1" x14ac:dyDescent="0.4">
      <c r="A5" s="32" t="s">
        <v>20</v>
      </c>
      <c r="B5" s="18">
        <f>VLOOKUP($A5,Sheet1!$A$4:$AO$43,Sheet2!B$1,FALSE)</f>
        <v>6.7415342595112698E-2</v>
      </c>
      <c r="C5" s="18">
        <f>VLOOKUP($A5,Sheet1!$A$4:$AO$43,Sheet2!C$1,FALSE)</f>
        <v>6.676099568559965E-2</v>
      </c>
      <c r="D5" s="18">
        <f>VLOOKUP($A5,Sheet1!$A$4:$AO$43,Sheet2!D$1,FALSE)</f>
        <v>6.4693524516796441E-2</v>
      </c>
      <c r="E5" s="18">
        <f>VLOOKUP($A5,Sheet1!$A$4:$AO$43,Sheet2!E$1,FALSE)</f>
        <v>6.2850566224286128E-2</v>
      </c>
      <c r="F5" s="18">
        <f>VLOOKUP($A5,Sheet1!$A$4:$AO$43,Sheet2!F$1,FALSE)</f>
        <v>6.0344781860015531E-2</v>
      </c>
      <c r="G5" s="18">
        <f>VLOOKUP($A5,Sheet1!$A$4:$AO$43,Sheet2!G$1,FALSE)</f>
        <v>6.001624676118051E-2</v>
      </c>
      <c r="H5" s="18">
        <f>VLOOKUP($A5,Sheet1!$A$4:$AO$43,Sheet2!H$1,FALSE)</f>
        <v>5.9187268796351847E-2</v>
      </c>
      <c r="I5" s="18">
        <f>VLOOKUP($A5,Sheet1!$A$4:$AO$43,Sheet2!I$1,FALSE)</f>
        <v>6.7949637135092958E-2</v>
      </c>
      <c r="J5" s="18">
        <f>VLOOKUP($A5,Sheet1!$A$4:$AO$43,Sheet2!J$1,FALSE)</f>
        <v>7.0531009016220142E-2</v>
      </c>
      <c r="K5" s="18">
        <f>VLOOKUP($A5,Sheet1!$A$4:$AO$43,Sheet2!K$1,FALSE)</f>
        <v>7.7089212985902614E-2</v>
      </c>
      <c r="L5" s="18">
        <f>VLOOKUP($A5,Sheet1!$A$4:$AO$43,Sheet2!L$1,FALSE)</f>
        <v>8.1297684888768249E-2</v>
      </c>
      <c r="M5" s="18">
        <f>VLOOKUP($A5,Sheet1!$A$4:$AO$43,Sheet2!M$1,FALSE)</f>
        <v>8.5299031629511135E-2</v>
      </c>
      <c r="N5" s="18">
        <f>VLOOKUP($A5,Sheet1!$A$4:$AO$43,Sheet2!N$1,FALSE)</f>
        <v>9.3396845697686096E-2</v>
      </c>
      <c r="O5" s="18">
        <f>VLOOKUP($A5,Sheet1!$A$4:$AO$43,Sheet2!O$1,FALSE)</f>
        <v>0.10007008839373113</v>
      </c>
      <c r="P5" s="18">
        <f>VLOOKUP($A5,Sheet1!$A$4:$AO$43,Sheet2!P$1,FALSE)</f>
        <v>0.11472447321788037</v>
      </c>
    </row>
    <row r="6" spans="1:16" s="19" customFormat="1" x14ac:dyDescent="0.4">
      <c r="A6" s="2" t="s">
        <v>2</v>
      </c>
      <c r="B6" s="18">
        <f>VLOOKUP($A6,Sheet1!$A$4:$AO$43,Sheet2!B$1,FALSE)</f>
        <v>0.11536627025192471</v>
      </c>
      <c r="C6" s="18">
        <f>VLOOKUP($A6,Sheet1!$A$4:$AO$43,Sheet2!C$1,FALSE)</f>
        <v>0.11327657554730078</v>
      </c>
      <c r="D6" s="18">
        <f>VLOOKUP($A6,Sheet1!$A$4:$AO$43,Sheet2!D$1,FALSE)</f>
        <v>0.10951755815845596</v>
      </c>
      <c r="E6" s="18">
        <f>VLOOKUP($A6,Sheet1!$A$4:$AO$43,Sheet2!E$1,FALSE)</f>
        <v>0.10368548720592298</v>
      </c>
      <c r="F6" s="18">
        <f>VLOOKUP($A6,Sheet1!$A$4:$AO$43,Sheet2!F$1,FALSE)</f>
        <v>9.5384642902961225E-2</v>
      </c>
      <c r="G6" s="18">
        <f>VLOOKUP($A6,Sheet1!$A$4:$AO$43,Sheet2!G$1,FALSE)</f>
        <v>9.442255973822615E-2</v>
      </c>
      <c r="H6" s="18">
        <f>VLOOKUP($A6,Sheet1!$A$4:$AO$43,Sheet2!H$1,FALSE)</f>
        <v>9.0771483903993436E-2</v>
      </c>
      <c r="I6" s="18">
        <f>VLOOKUP($A6,Sheet1!$A$4:$AO$43,Sheet2!I$1,FALSE)</f>
        <v>9.6443639330176134E-2</v>
      </c>
      <c r="J6" s="18">
        <f>VLOOKUP($A6,Sheet1!$A$4:$AO$43,Sheet2!J$1,FALSE)</f>
        <v>9.8350052985158629E-2</v>
      </c>
      <c r="K6" s="18">
        <f>VLOOKUP($A6,Sheet1!$A$4:$AO$43,Sheet2!K$1,FALSE)</f>
        <v>0.10211607861066627</v>
      </c>
      <c r="L6" s="18">
        <f>VLOOKUP($A6,Sheet1!$A$4:$AO$43,Sheet2!L$1,FALSE)</f>
        <v>0.10233533846524676</v>
      </c>
      <c r="M6" s="18">
        <f>VLOOKUP($A6,Sheet1!$A$4:$AO$43,Sheet2!M$1,FALSE)</f>
        <v>9.8671272028918441E-2</v>
      </c>
      <c r="N6" s="18">
        <f>VLOOKUP($A6,Sheet1!$A$4:$AO$43,Sheet2!N$1,FALSE)</f>
        <v>9.4569399189866038E-2</v>
      </c>
      <c r="O6" s="18">
        <f>VLOOKUP($A6,Sheet1!$A$4:$AO$43,Sheet2!O$1,FALSE)</f>
        <v>8.8259837578026565E-2</v>
      </c>
      <c r="P6" s="18">
        <f>VLOOKUP($A6,Sheet1!$A$4:$AO$43,Sheet2!P$1,FALSE)</f>
        <v>9.0481483736698468E-2</v>
      </c>
    </row>
    <row r="7" spans="1:16" x14ac:dyDescent="0.4">
      <c r="A7" t="s">
        <v>0</v>
      </c>
      <c r="B7" s="18">
        <f>VLOOKUP($A7,Sheet1!$A$4:$AO$43,Sheet2!B$1,FALSE)</f>
        <v>2.6497657370571907E-2</v>
      </c>
      <c r="C7" s="18">
        <f>VLOOKUP($A7,Sheet1!$A$4:$AO$43,Sheet2!C$1,FALSE)</f>
        <v>2.8564900317738857E-2</v>
      </c>
      <c r="D7" s="18">
        <f>VLOOKUP($A7,Sheet1!$A$4:$AO$43,Sheet2!D$1,FALSE)</f>
        <v>3.0959426719565968E-2</v>
      </c>
      <c r="E7" s="18">
        <f>VLOOKUP($A7,Sheet1!$A$4:$AO$43,Sheet2!E$1,FALSE)</f>
        <v>3.2407150690385279E-2</v>
      </c>
      <c r="F7" s="18">
        <f>VLOOKUP($A7,Sheet1!$A$4:$AO$43,Sheet2!F$1,FALSE)</f>
        <v>3.6085423873515252E-2</v>
      </c>
      <c r="G7" s="18">
        <f>VLOOKUP($A7,Sheet1!$A$4:$AO$43,Sheet2!G$1,FALSE)</f>
        <v>3.9076137712147067E-2</v>
      </c>
      <c r="H7" s="18">
        <f>VLOOKUP($A7,Sheet1!$A$4:$AO$43,Sheet2!H$1,FALSE)</f>
        <v>3.6698352534707233E-2</v>
      </c>
      <c r="I7" s="18">
        <f>VLOOKUP($A7,Sheet1!$A$4:$AO$43,Sheet2!I$1,FALSE)</f>
        <v>3.96729622815244E-2</v>
      </c>
      <c r="J7" s="18">
        <f>VLOOKUP($A7,Sheet1!$A$4:$AO$43,Sheet2!J$1,FALSE)</f>
        <v>3.9186762029606741E-2</v>
      </c>
      <c r="K7" s="18">
        <f>VLOOKUP($A7,Sheet1!$A$4:$AO$43,Sheet2!K$1,FALSE)</f>
        <v>4.0592816390834896E-2</v>
      </c>
      <c r="L7" s="18">
        <f>VLOOKUP($A7,Sheet1!$A$4:$AO$43,Sheet2!L$1,FALSE)</f>
        <v>3.8837408937614636E-2</v>
      </c>
      <c r="M7" s="18">
        <f>VLOOKUP($A7,Sheet1!$A$4:$AO$43,Sheet2!M$1,FALSE)</f>
        <v>3.9078498793460564E-2</v>
      </c>
      <c r="N7" s="18">
        <f>VLOOKUP($A7,Sheet1!$A$4:$AO$43,Sheet2!N$1,FALSE)</f>
        <v>3.696708033778176E-2</v>
      </c>
      <c r="O7" s="18">
        <f>VLOOKUP($A7,Sheet1!$A$4:$AO$43,Sheet2!O$1,FALSE)</f>
        <v>3.5942606274133905E-2</v>
      </c>
      <c r="P7" s="18">
        <f>VLOOKUP($A7,Sheet1!$A$4:$AO$43,Sheet2!P$1,FALSE)</f>
        <v>3.4480117393097517E-2</v>
      </c>
    </row>
    <row r="8" spans="1:16" x14ac:dyDescent="0.4">
      <c r="A8" t="s">
        <v>12</v>
      </c>
      <c r="B8" s="18">
        <f>VLOOKUP($A8,Sheet1!$A$4:$AO$43,Sheet2!B$1,FALSE)</f>
        <v>7.4535457281439246E-2</v>
      </c>
      <c r="C8" s="18">
        <f>VLOOKUP($A8,Sheet1!$A$4:$AO$43,Sheet2!C$1,FALSE)</f>
        <v>7.9501250524337888E-2</v>
      </c>
      <c r="D8" s="18">
        <f>VLOOKUP($A8,Sheet1!$A$4:$AO$43,Sheet2!D$1,FALSE)</f>
        <v>8.9332843015286337E-2</v>
      </c>
      <c r="E8" s="18">
        <f>VLOOKUP($A8,Sheet1!$A$4:$AO$43,Sheet2!E$1,FALSE)</f>
        <v>9.7747611220301414E-2</v>
      </c>
      <c r="F8" s="18">
        <f>VLOOKUP($A8,Sheet1!$A$4:$AO$43,Sheet2!F$1,FALSE)</f>
        <v>0.10355545439131789</v>
      </c>
      <c r="G8" s="18">
        <f>VLOOKUP($A8,Sheet1!$A$4:$AO$43,Sheet2!G$1,FALSE)</f>
        <v>0.1153382240385358</v>
      </c>
      <c r="H8" s="18">
        <f>VLOOKUP($A8,Sheet1!$A$4:$AO$43,Sheet2!H$1,FALSE)</f>
        <v>0.12084954859825579</v>
      </c>
      <c r="I8" s="18">
        <f>VLOOKUP($A8,Sheet1!$A$4:$AO$43,Sheet2!I$1,FALSE)</f>
        <v>0.12404899525528321</v>
      </c>
      <c r="J8" s="18">
        <f>VLOOKUP($A8,Sheet1!$A$4:$AO$43,Sheet2!J$1,FALSE)</f>
        <v>0.12505595064700636</v>
      </c>
      <c r="K8" s="18">
        <f>VLOOKUP($A8,Sheet1!$A$4:$AO$43,Sheet2!K$1,FALSE)</f>
        <v>0.11591527240858299</v>
      </c>
      <c r="L8" s="18">
        <f>VLOOKUP($A8,Sheet1!$A$4:$AO$43,Sheet2!L$1,FALSE)</f>
        <v>0.108300761452384</v>
      </c>
      <c r="M8" s="18">
        <f>VLOOKUP($A8,Sheet1!$A$4:$AO$43,Sheet2!M$1,FALSE)</f>
        <v>0.1028243709107437</v>
      </c>
      <c r="N8" s="18">
        <f>VLOOKUP($A8,Sheet1!$A$4:$AO$43,Sheet2!N$1,FALSE)</f>
        <v>9.5301164018638293E-2</v>
      </c>
      <c r="O8" s="18">
        <f>VLOOKUP($A8,Sheet1!$A$4:$AO$43,Sheet2!O$1,FALSE)</f>
        <v>9.1328495219710357E-2</v>
      </c>
      <c r="P8" s="18">
        <f>VLOOKUP($A8,Sheet1!$A$4:$AO$43,Sheet2!P$1,FALSE)</f>
        <v>8.7222143473914923E-2</v>
      </c>
    </row>
    <row r="23" spans="1:16" x14ac:dyDescent="0.4">
      <c r="A23" t="s">
        <v>76</v>
      </c>
      <c r="B23">
        <v>27</v>
      </c>
      <c r="C23">
        <v>28</v>
      </c>
      <c r="D23">
        <v>29</v>
      </c>
      <c r="E23">
        <v>30</v>
      </c>
      <c r="F23">
        <v>31</v>
      </c>
      <c r="G23">
        <v>32</v>
      </c>
      <c r="H23">
        <v>33</v>
      </c>
      <c r="I23">
        <v>34</v>
      </c>
      <c r="J23">
        <v>35</v>
      </c>
      <c r="K23">
        <v>36</v>
      </c>
      <c r="L23">
        <v>37</v>
      </c>
      <c r="M23">
        <v>38</v>
      </c>
      <c r="N23">
        <v>39</v>
      </c>
      <c r="O23">
        <v>40</v>
      </c>
      <c r="P23">
        <v>41</v>
      </c>
    </row>
    <row r="24" spans="1:16" x14ac:dyDescent="0.4">
      <c r="A24" s="12" t="s">
        <v>52</v>
      </c>
      <c r="B24" s="20">
        <v>40359</v>
      </c>
      <c r="C24" s="20">
        <v>40543</v>
      </c>
      <c r="D24" s="20">
        <v>40724</v>
      </c>
      <c r="E24" s="20">
        <v>40908</v>
      </c>
      <c r="F24" s="20">
        <v>41090</v>
      </c>
      <c r="G24" s="20">
        <v>41274</v>
      </c>
      <c r="H24" s="20">
        <v>41455</v>
      </c>
      <c r="I24" s="20">
        <v>41639</v>
      </c>
      <c r="J24" s="20">
        <v>41820</v>
      </c>
      <c r="K24" s="20">
        <v>42004</v>
      </c>
      <c r="L24" s="20">
        <v>42185</v>
      </c>
      <c r="M24" s="5">
        <v>42369</v>
      </c>
      <c r="N24" s="5">
        <v>42551</v>
      </c>
      <c r="O24" s="5">
        <v>42735</v>
      </c>
      <c r="P24" s="5">
        <v>42916</v>
      </c>
    </row>
    <row r="25" spans="1:16" s="19" customFormat="1" x14ac:dyDescent="0.4">
      <c r="A25" s="2" t="s">
        <v>5</v>
      </c>
      <c r="B25" s="26">
        <f>VLOOKUP($A25,Sheet1!$A$61:$AN$81,Sheet2!B$1,FALSE)</f>
        <v>0.15409275536513153</v>
      </c>
      <c r="C25" s="26">
        <f>VLOOKUP($A25,Sheet1!$A$61:$AN$81,Sheet2!C$1,FALSE)</f>
        <v>0.16060891863354532</v>
      </c>
      <c r="D25" s="26">
        <f>VLOOKUP($A25,Sheet1!$A$61:$AN$81,Sheet2!D$1,FALSE)</f>
        <v>0.16077353673500525</v>
      </c>
      <c r="E25" s="26">
        <f>VLOOKUP($A25,Sheet1!$A$61:$AN$81,Sheet2!E$1,FALSE)</f>
        <v>0.16070522450746866</v>
      </c>
      <c r="F25" s="26">
        <f>VLOOKUP($A25,Sheet1!$A$61:$AN$81,Sheet2!F$1,FALSE)</f>
        <v>0.15800254205088346</v>
      </c>
      <c r="G25" s="26">
        <f>VLOOKUP($A25,Sheet1!$A$61:$AN$81,Sheet2!G$1,FALSE)</f>
        <v>0.15905408087999792</v>
      </c>
      <c r="H25" s="26">
        <f>VLOOKUP($A25,Sheet1!$A$61:$AN$81,Sheet2!H$1,FALSE)</f>
        <v>0.16030106660190765</v>
      </c>
      <c r="I25" s="26">
        <f>VLOOKUP($A25,Sheet1!$A$61:$AN$81,Sheet2!I$1,FALSE)</f>
        <v>0.16177847004998552</v>
      </c>
      <c r="J25" s="26">
        <f>VLOOKUP($A25,Sheet1!$A$61:$AN$81,Sheet2!J$1,FALSE)</f>
        <v>0.16197059378837919</v>
      </c>
      <c r="K25" s="26">
        <f>VLOOKUP($A25,Sheet1!$A$61:$AN$81,Sheet2!K$1,FALSE)</f>
        <v>0.16978900085197854</v>
      </c>
      <c r="L25" s="26">
        <f>VLOOKUP($A25,Sheet1!$A$61:$AN$81,Sheet2!L$1,FALSE)</f>
        <v>0.17231177905331577</v>
      </c>
      <c r="M25" s="26">
        <f>VLOOKUP($A25,Sheet1!$A$61:$AN$81,Sheet2!M$1,FALSE)</f>
        <v>0.17977469167245921</v>
      </c>
      <c r="N25" s="26">
        <f>VLOOKUP($A25,Sheet1!$A$61:$AN$81,Sheet2!N$1,FALSE)</f>
        <v>0.18420707847420145</v>
      </c>
      <c r="O25" s="26">
        <f>VLOOKUP($A25,Sheet1!$A$61:$AN$81,Sheet2!O$1,FALSE)</f>
        <v>0.18937707461165199</v>
      </c>
      <c r="P25" s="26">
        <f>VLOOKUP($A25,Sheet1!$A$61:$AR$81,Sheet2!P$1,FALSE)</f>
        <v>0.1892955578452806</v>
      </c>
    </row>
    <row r="26" spans="1:16" s="19" customFormat="1" x14ac:dyDescent="0.4">
      <c r="A26" s="2" t="s">
        <v>18</v>
      </c>
      <c r="B26" s="26">
        <f>VLOOKUP($A26,Sheet1!$A$61:$AN$81,Sheet2!B$1,FALSE)</f>
        <v>0.23458975366518386</v>
      </c>
      <c r="C26" s="26">
        <f>VLOOKUP($A26,Sheet1!$A$61:$AN$81,Sheet2!C$1,FALSE)</f>
        <v>0.23545176681671312</v>
      </c>
      <c r="D26" s="26">
        <f>VLOOKUP($A26,Sheet1!$A$61:$AN$81,Sheet2!D$1,FALSE)</f>
        <v>0.23848760153410534</v>
      </c>
      <c r="E26" s="26">
        <f>VLOOKUP($A26,Sheet1!$A$61:$AN$81,Sheet2!E$1,FALSE)</f>
        <v>0.24316406055017245</v>
      </c>
      <c r="F26" s="26">
        <f>VLOOKUP($A26,Sheet1!$A$61:$AN$81,Sheet2!F$1,FALSE)</f>
        <v>0.24839937985716976</v>
      </c>
      <c r="G26" s="26">
        <f>VLOOKUP($A26,Sheet1!$A$61:$AN$81,Sheet2!G$1,FALSE)</f>
        <v>0.25479786976979585</v>
      </c>
      <c r="H26" s="26">
        <f>VLOOKUP($A26,Sheet1!$A$61:$AN$81,Sheet2!H$1,FALSE)</f>
        <v>0.24745800081980282</v>
      </c>
      <c r="I26" s="26">
        <f>VLOOKUP($A26,Sheet1!$A$61:$AN$81,Sheet2!I$1,FALSE)</f>
        <v>0.24335740517350687</v>
      </c>
      <c r="J26" s="26">
        <f>VLOOKUP($A26,Sheet1!$A$61:$AN$81,Sheet2!J$1,FALSE)</f>
        <v>0.23907314240290506</v>
      </c>
      <c r="K26" s="26">
        <f>VLOOKUP($A26,Sheet1!$A$61:$AN$81,Sheet2!K$1,FALSE)</f>
        <v>0.22885531114423219</v>
      </c>
      <c r="L26" s="26">
        <f>VLOOKUP($A26,Sheet1!$A$61:$AN$81,Sheet2!L$1,FALSE)</f>
        <v>0.22376611091803952</v>
      </c>
      <c r="M26" s="26">
        <f>VLOOKUP($A26,Sheet1!$A$61:$AN$81,Sheet2!M$1,FALSE)</f>
        <v>0.21146018447055839</v>
      </c>
      <c r="N26" s="26">
        <f>VLOOKUP($A26,Sheet1!$A$61:$AN$81,Sheet2!N$1,FALSE)</f>
        <v>0.20591930932666783</v>
      </c>
      <c r="O26" s="26">
        <f>VLOOKUP($A26,Sheet1!$A$61:$AN$81,Sheet2!O$1,FALSE)</f>
        <v>0.19379785344478812</v>
      </c>
      <c r="P26" s="26">
        <f>VLOOKUP($A26,Sheet1!$A$61:$AR$81,Sheet2!P$1,FALSE)</f>
        <v>0.18845738267906184</v>
      </c>
    </row>
    <row r="27" spans="1:16" s="19" customFormat="1" x14ac:dyDescent="0.4">
      <c r="A27" s="32" t="s">
        <v>20</v>
      </c>
      <c r="B27" s="26">
        <f>VLOOKUP($A27,Sheet1!$A$61:$AN$81,Sheet2!B$1,FALSE)</f>
        <v>7.4112255382992542E-2</v>
      </c>
      <c r="C27" s="26">
        <f>VLOOKUP($A27,Sheet1!$A$61:$AN$81,Sheet2!C$1,FALSE)</f>
        <v>7.3682965362294683E-2</v>
      </c>
      <c r="D27" s="26">
        <f>VLOOKUP($A27,Sheet1!$A$61:$AN$81,Sheet2!D$1,FALSE)</f>
        <v>7.2939997008156537E-2</v>
      </c>
      <c r="E27" s="26">
        <f>VLOOKUP($A27,Sheet1!$A$61:$AN$81,Sheet2!E$1,FALSE)</f>
        <v>7.068802787514486E-2</v>
      </c>
      <c r="F27" s="26">
        <f>VLOOKUP($A27,Sheet1!$A$61:$AN$81,Sheet2!F$1,FALSE)</f>
        <v>6.9038542511381598E-2</v>
      </c>
      <c r="G27" s="26">
        <f>VLOOKUP($A27,Sheet1!$A$61:$AN$81,Sheet2!G$1,FALSE)</f>
        <v>6.7431730586891489E-2</v>
      </c>
      <c r="H27" s="26">
        <f>VLOOKUP($A27,Sheet1!$A$61:$AN$81,Sheet2!H$1,FALSE)</f>
        <v>6.9909162898156477E-2</v>
      </c>
      <c r="I27" s="26">
        <f>VLOOKUP($A27,Sheet1!$A$61:$AN$81,Sheet2!I$1,FALSE)</f>
        <v>7.3213602295820732E-2</v>
      </c>
      <c r="J27" s="26">
        <f>VLOOKUP($A27,Sheet1!$A$61:$AN$81,Sheet2!J$1,FALSE)</f>
        <v>7.7587273598848164E-2</v>
      </c>
      <c r="K27" s="26">
        <f>VLOOKUP($A27,Sheet1!$A$61:$AN$81,Sheet2!K$1,FALSE)</f>
        <v>8.3965337361537259E-2</v>
      </c>
      <c r="L27" s="26">
        <f>VLOOKUP($A27,Sheet1!$A$61:$AN$81,Sheet2!L$1,FALSE)</f>
        <v>8.8318505127205113E-2</v>
      </c>
      <c r="M27" s="26">
        <f>VLOOKUP($A27,Sheet1!$A$61:$AN$81,Sheet2!M$1,FALSE)</f>
        <v>8.993626327364819E-2</v>
      </c>
      <c r="N27" s="26">
        <f>VLOOKUP($A27,Sheet1!$A$61:$AN$81,Sheet2!N$1,FALSE)</f>
        <v>9.7961252900443441E-2</v>
      </c>
      <c r="O27" s="26">
        <f>VLOOKUP($A27,Sheet1!$A$61:$AN$81,Sheet2!O$1,FALSE)</f>
        <v>0.10350826697368</v>
      </c>
      <c r="P27" s="26">
        <f>VLOOKUP($A27,Sheet1!$A$61:$AR$81,Sheet2!P$1,FALSE)</f>
        <v>0.11837062840467592</v>
      </c>
    </row>
    <row r="28" spans="1:16" s="19" customFormat="1" x14ac:dyDescent="0.4">
      <c r="A28" s="2" t="s">
        <v>1</v>
      </c>
      <c r="B28" s="26">
        <f>VLOOKUP($A28,Sheet1!$A$61:$AN$81,Sheet2!B$1,FALSE)</f>
        <v>0.1192394993034207</v>
      </c>
      <c r="C28" s="26">
        <f>VLOOKUP($A28,Sheet1!$A$61:$AN$81,Sheet2!C$1,FALSE)</f>
        <v>0.11779939822643516</v>
      </c>
      <c r="D28" s="26">
        <f>VLOOKUP($A28,Sheet1!$A$61:$AN$81,Sheet2!D$1,FALSE)</f>
        <v>0.11692002150136185</v>
      </c>
      <c r="E28" s="26">
        <f>VLOOKUP($A28,Sheet1!$A$61:$AN$81,Sheet2!E$1,FALSE)</f>
        <v>0.11468619212252194</v>
      </c>
      <c r="F28" s="26">
        <f>VLOOKUP($A28,Sheet1!$A$61:$AN$81,Sheet2!F$1,FALSE)</f>
        <v>0.11070404806738755</v>
      </c>
      <c r="G28" s="26">
        <f>VLOOKUP($A28,Sheet1!$A$61:$AN$81,Sheet2!G$1,FALSE)</f>
        <v>0.10473568414650311</v>
      </c>
      <c r="H28" s="26">
        <f>VLOOKUP($A28,Sheet1!$A$61:$AN$81,Sheet2!H$1,FALSE)</f>
        <v>9.7637101505054988E-2</v>
      </c>
      <c r="I28" s="26">
        <f>VLOOKUP($A28,Sheet1!$A$61:$AN$81,Sheet2!I$1,FALSE)</f>
        <v>9.7370205746764082E-2</v>
      </c>
      <c r="J28" s="26">
        <f>VLOOKUP($A28,Sheet1!$A$61:$AN$81,Sheet2!J$1,FALSE)</f>
        <v>9.6498984264673293E-2</v>
      </c>
      <c r="K28" s="26">
        <f>VLOOKUP($A28,Sheet1!$A$61:$AN$81,Sheet2!K$1,FALSE)</f>
        <v>9.9272111862521634E-2</v>
      </c>
      <c r="L28" s="26">
        <f>VLOOKUP($A28,Sheet1!$A$61:$AN$81,Sheet2!L$1,FALSE)</f>
        <v>0.10049053181356406</v>
      </c>
      <c r="M28" s="26">
        <f>VLOOKUP($A28,Sheet1!$A$61:$AN$81,Sheet2!M$1,FALSE)</f>
        <v>0.10442774319298831</v>
      </c>
      <c r="N28" s="26">
        <f>VLOOKUP($A28,Sheet1!$A$61:$AN$81,Sheet2!N$1,FALSE)</f>
        <v>0.10563491728401549</v>
      </c>
      <c r="O28" s="26">
        <f>VLOOKUP($A28,Sheet1!$A$61:$AN$81,Sheet2!O$1,FALSE)</f>
        <v>0.1101710350583036</v>
      </c>
      <c r="P28" s="26">
        <f>VLOOKUP($A28,Sheet1!$A$61:$AR$81,Sheet2!P$1,FALSE)</f>
        <v>0.11405086753570352</v>
      </c>
    </row>
    <row r="48" spans="1:1" x14ac:dyDescent="0.4">
      <c r="A48" t="s">
        <v>53</v>
      </c>
    </row>
    <row r="49" spans="1:16" x14ac:dyDescent="0.4">
      <c r="A49" s="27" t="s">
        <v>52</v>
      </c>
      <c r="B49" s="29">
        <v>40359</v>
      </c>
      <c r="C49" s="29">
        <v>40543</v>
      </c>
      <c r="D49" s="29">
        <v>40724</v>
      </c>
      <c r="E49" s="29">
        <v>40908</v>
      </c>
      <c r="F49" s="29">
        <v>41090</v>
      </c>
      <c r="G49" s="29">
        <v>41274</v>
      </c>
      <c r="H49" s="29">
        <v>41455</v>
      </c>
      <c r="I49" s="29">
        <v>41639</v>
      </c>
      <c r="J49" s="29">
        <v>41820</v>
      </c>
      <c r="K49" s="29">
        <v>42004</v>
      </c>
      <c r="L49" s="29">
        <v>42185</v>
      </c>
      <c r="M49" s="5">
        <v>42369</v>
      </c>
      <c r="N49" s="5">
        <v>42551</v>
      </c>
      <c r="O49" s="5">
        <v>42735</v>
      </c>
      <c r="P49" s="5">
        <v>42916</v>
      </c>
    </row>
    <row r="50" spans="1:16" s="35" customFormat="1" x14ac:dyDescent="0.4">
      <c r="A50" s="32" t="s">
        <v>18</v>
      </c>
      <c r="B50" s="34">
        <f>VLOOKUP($A50,Sheet1!$A$86:$AO$115,Sheet2!B$1,FALSE)</f>
        <v>0.24154630825475598</v>
      </c>
      <c r="C50" s="34">
        <f>VLOOKUP($A50,Sheet1!$A$86:$AO$115,Sheet2!C$1,FALSE)</f>
        <v>0.24889766329340282</v>
      </c>
      <c r="D50" s="34">
        <f>VLOOKUP($A50,Sheet1!$A$86:$AO$115,Sheet2!D$1,FALSE)</f>
        <v>0.26062093312376083</v>
      </c>
      <c r="E50" s="34">
        <f>VLOOKUP($A50,Sheet1!$A$86:$AO$115,Sheet2!E$1,FALSE)</f>
        <v>0.26826055092753881</v>
      </c>
      <c r="F50" s="34">
        <f>VLOOKUP($A50,Sheet1!$A$86:$AO$115,Sheet2!F$1,FALSE)</f>
        <v>0.27535128437170198</v>
      </c>
      <c r="G50" s="34">
        <f>VLOOKUP($A50,Sheet1!$A$86:$AO$115,Sheet2!G$1,FALSE)</f>
        <v>0.27619525928332173</v>
      </c>
      <c r="H50" s="34">
        <f>VLOOKUP($A50,Sheet1!$A$86:$AO$115,Sheet2!H$1,FALSE)</f>
        <v>0.27864604214419769</v>
      </c>
      <c r="I50" s="34">
        <f>VLOOKUP($A50,Sheet1!$A$86:$AO$115,Sheet2!I$1,FALSE)</f>
        <v>0.27519338777168001</v>
      </c>
      <c r="J50" s="34">
        <f>VLOOKUP($A50,Sheet1!$A$86:$AO$115,Sheet2!J$1,FALSE)</f>
        <v>0.25715747332875466</v>
      </c>
      <c r="K50" s="34">
        <f>VLOOKUP($A50,Sheet1!$A$86:$AO$115,Sheet2!K$1,FALSE)</f>
        <v>0.23752990901085999</v>
      </c>
      <c r="L50" s="34">
        <f>VLOOKUP($A50,Sheet1!$A$86:$AO$115,Sheet2!L$1,FALSE)</f>
        <v>0.23122967500417876</v>
      </c>
      <c r="M50" s="34">
        <f>VLOOKUP($A50,Sheet1!$A$86:$AO$115,Sheet2!M$1,FALSE)</f>
        <v>0.21936681522236098</v>
      </c>
      <c r="N50" s="34">
        <f>VLOOKUP($A50,Sheet1!$A$86:$AO$115,Sheet2!N$1,FALSE)</f>
        <v>0.20815584412491536</v>
      </c>
      <c r="O50" s="34">
        <f>VLOOKUP($A50,Sheet1!$A$86:$AO$115,Sheet2!O$1,FALSE)</f>
        <v>0.19964927489931095</v>
      </c>
      <c r="P50" s="34">
        <f>VLOOKUP($A50,Sheet1!$A$86:$AO$115,Sheet2!P$1,FALSE)</f>
        <v>0.19042422248304966</v>
      </c>
    </row>
    <row r="51" spans="1:16" s="19" customFormat="1" x14ac:dyDescent="0.4">
      <c r="A51" s="2" t="s">
        <v>2</v>
      </c>
      <c r="B51" s="34">
        <f>VLOOKUP($A51,Sheet1!$A$86:$AO$115,Sheet2!B$1,FALSE)</f>
        <v>0.10286140995814648</v>
      </c>
      <c r="C51" s="34">
        <f>VLOOKUP($A51,Sheet1!$A$86:$AO$115,Sheet2!C$1,FALSE)</f>
        <v>0.10512828784633521</v>
      </c>
      <c r="D51" s="34">
        <f>VLOOKUP($A51,Sheet1!$A$86:$AO$115,Sheet2!D$1,FALSE)</f>
        <v>0.10800420236468782</v>
      </c>
      <c r="E51" s="34">
        <f>VLOOKUP($A51,Sheet1!$A$86:$AO$115,Sheet2!E$1,FALSE)</f>
        <v>0.10725934007479719</v>
      </c>
      <c r="F51" s="34">
        <f>VLOOKUP($A51,Sheet1!$A$86:$AO$115,Sheet2!F$1,FALSE)</f>
        <v>0.10140530918806016</v>
      </c>
      <c r="G51" s="34">
        <f>VLOOKUP($A51,Sheet1!$A$86:$AO$115,Sheet2!G$1,FALSE)</f>
        <v>0.10650655314250218</v>
      </c>
      <c r="H51" s="34">
        <f>VLOOKUP($A51,Sheet1!$A$86:$AO$115,Sheet2!H$1,FALSE)</f>
        <v>9.6146405403781096E-2</v>
      </c>
      <c r="I51" s="34">
        <f>VLOOKUP($A51,Sheet1!$A$86:$AO$115,Sheet2!I$1,FALSE)</f>
        <v>0.11798239382636078</v>
      </c>
      <c r="J51" s="34">
        <f>VLOOKUP($A51,Sheet1!$A$86:$AO$115,Sheet2!J$1,FALSE)</f>
        <v>0.12667997641383272</v>
      </c>
      <c r="K51" s="34">
        <f>VLOOKUP($A51,Sheet1!$A$86:$AO$115,Sheet2!K$1,FALSE)</f>
        <v>0.14234235397710596</v>
      </c>
      <c r="L51" s="34">
        <f>VLOOKUP($A51,Sheet1!$A$86:$AO$115,Sheet2!L$1,FALSE)</f>
        <v>0.14855783897335015</v>
      </c>
      <c r="M51" s="34">
        <f>VLOOKUP($A51,Sheet1!$A$86:$AO$115,Sheet2!M$1,FALSE)</f>
        <v>0.15212536197516136</v>
      </c>
      <c r="N51" s="34">
        <f>VLOOKUP($A51,Sheet1!$A$86:$AO$115,Sheet2!N$1,FALSE)</f>
        <v>0.14538757609940772</v>
      </c>
      <c r="O51" s="34">
        <f>VLOOKUP($A51,Sheet1!$A$86:$AO$115,Sheet2!O$1,FALSE)</f>
        <v>0.13860969251264332</v>
      </c>
      <c r="P51" s="34">
        <f>VLOOKUP($A51,Sheet1!$A$86:$AO$115,Sheet2!P$1,FALSE)</f>
        <v>0.14201326533386605</v>
      </c>
    </row>
    <row r="52" spans="1:16" s="35" customFormat="1" x14ac:dyDescent="0.4">
      <c r="A52" s="2" t="s">
        <v>12</v>
      </c>
      <c r="B52" s="34">
        <f>VLOOKUP($A52,Sheet1!$A$86:$AO$115,Sheet2!B$1,FALSE)</f>
        <v>0.102518579067206</v>
      </c>
      <c r="C52" s="34">
        <f>VLOOKUP($A52,Sheet1!$A$86:$AO$115,Sheet2!C$1,FALSE)</f>
        <v>0.10682504874055496</v>
      </c>
      <c r="D52" s="34">
        <f>VLOOKUP($A52,Sheet1!$A$86:$AO$115,Sheet2!D$1,FALSE)</f>
        <v>0.11728309099211055</v>
      </c>
      <c r="E52" s="34">
        <f>VLOOKUP($A52,Sheet1!$A$86:$AO$115,Sheet2!E$1,FALSE)</f>
        <v>0.13201503050076027</v>
      </c>
      <c r="F52" s="34">
        <f>VLOOKUP($A52,Sheet1!$A$86:$AO$115,Sheet2!F$1,FALSE)</f>
        <v>0.13905240091086848</v>
      </c>
      <c r="G52" s="34">
        <f>VLOOKUP($A52,Sheet1!$A$86:$AO$115,Sheet2!G$1,FALSE)</f>
        <v>0.15507531946480652</v>
      </c>
      <c r="H52" s="34">
        <f>VLOOKUP($A52,Sheet1!$A$86:$AO$115,Sheet2!H$1,FALSE)</f>
        <v>0.17608542343895375</v>
      </c>
      <c r="I52" s="34">
        <f>VLOOKUP($A52,Sheet1!$A$86:$AO$115,Sheet2!I$1,FALSE)</f>
        <v>0.18180885360269425</v>
      </c>
      <c r="J52" s="34">
        <f>VLOOKUP($A52,Sheet1!$A$86:$AO$115,Sheet2!J$1,FALSE)</f>
        <v>0.18286731797117151</v>
      </c>
      <c r="K52" s="34">
        <f>VLOOKUP($A52,Sheet1!$A$86:$AO$115,Sheet2!K$1,FALSE)</f>
        <v>0.1699214558262401</v>
      </c>
      <c r="L52" s="34">
        <f>VLOOKUP($A52,Sheet1!$A$86:$AO$115,Sheet2!L$1,FALSE)</f>
        <v>0.15356685575521134</v>
      </c>
      <c r="M52" s="34">
        <f>VLOOKUP($A52,Sheet1!$A$86:$AO$115,Sheet2!M$1,FALSE)</f>
        <v>0.14101771424779891</v>
      </c>
      <c r="N52" s="34">
        <f>VLOOKUP($A52,Sheet1!$A$86:$AO$115,Sheet2!N$1,FALSE)</f>
        <v>0.12922352208976576</v>
      </c>
      <c r="O52" s="34">
        <f>VLOOKUP($A52,Sheet1!$A$86:$AO$115,Sheet2!O$1,FALSE)</f>
        <v>0.12608113745663432</v>
      </c>
      <c r="P52" s="34">
        <f>VLOOKUP($A52,Sheet1!$A$86:$AO$115,Sheet2!P$1,FALSE)</f>
        <v>0.12128080102598275</v>
      </c>
    </row>
    <row r="53" spans="1:16" s="19" customFormat="1" x14ac:dyDescent="0.4">
      <c r="A53" s="32" t="s">
        <v>20</v>
      </c>
      <c r="B53" s="34">
        <f>VLOOKUP($A53,Sheet1!$A$86:$AO$115,Sheet2!B$1,FALSE)</f>
        <v>4.5692767106721391E-2</v>
      </c>
      <c r="C53" s="34">
        <f>VLOOKUP($A53,Sheet1!$A$86:$AO$115,Sheet2!C$1,FALSE)</f>
        <v>4.4364885831536222E-2</v>
      </c>
      <c r="D53" s="34">
        <f>VLOOKUP($A53,Sheet1!$A$86:$AO$115,Sheet2!D$1,FALSE)</f>
        <v>3.8386234136936669E-2</v>
      </c>
      <c r="E53" s="34">
        <f>VLOOKUP($A53,Sheet1!$A$86:$AO$115,Sheet2!E$1,FALSE)</f>
        <v>4.1881741560148657E-2</v>
      </c>
      <c r="F53" s="34">
        <f>VLOOKUP($A53,Sheet1!$A$86:$AO$115,Sheet2!F$1,FALSE)</f>
        <v>3.7301127450058293E-2</v>
      </c>
      <c r="G53" s="34">
        <f>VLOOKUP($A53,Sheet1!$A$86:$AO$115,Sheet2!G$1,FALSE)</f>
        <v>4.3357739318997487E-2</v>
      </c>
      <c r="H53" s="34">
        <f>VLOOKUP($A53,Sheet1!$A$86:$AO$115,Sheet2!H$1,FALSE)</f>
        <v>3.2195982158819372E-2</v>
      </c>
      <c r="I53" s="34">
        <f>VLOOKUP($A53,Sheet1!$A$86:$AO$115,Sheet2!I$1,FALSE)</f>
        <v>5.5841981635017988E-2</v>
      </c>
      <c r="J53" s="34">
        <f>VLOOKUP($A53,Sheet1!$A$86:$AO$115,Sheet2!J$1,FALSE)</f>
        <v>5.4661373101070665E-2</v>
      </c>
      <c r="K53" s="34">
        <f>VLOOKUP($A53,Sheet1!$A$86:$AO$115,Sheet2!K$1,FALSE)</f>
        <v>6.2169063692398004E-2</v>
      </c>
      <c r="L53" s="34">
        <f>VLOOKUP($A53,Sheet1!$A$86:$AO$115,Sheet2!L$1,FALSE)</f>
        <v>6.6199011326004795E-2</v>
      </c>
      <c r="M53" s="34">
        <f>VLOOKUP($A53,Sheet1!$A$86:$AO$115,Sheet2!M$1,FALSE)</f>
        <v>7.5752843263821729E-2</v>
      </c>
      <c r="N53" s="34">
        <f>VLOOKUP($A53,Sheet1!$A$86:$AO$115,Sheet2!N$1,FALSE)</f>
        <v>8.4450198896404788E-2</v>
      </c>
      <c r="O53" s="34">
        <f>VLOOKUP($A53,Sheet1!$A$86:$AO$115,Sheet2!O$1,FALSE)</f>
        <v>9.3505110831613183E-2</v>
      </c>
      <c r="P53" s="34">
        <f>VLOOKUP($A53,Sheet1!$A$86:$AO$115,Sheet2!P$1,FALSE)</f>
        <v>0.10756468728125171</v>
      </c>
    </row>
  </sheetData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Sheet2!I6:P6</xm:f>
              <xm:sqref>Q6</xm:sqref>
            </x14:sparkline>
            <x14:sparkline>
              <xm:f>Sheet2!I5:P5</xm:f>
              <xm:sqref>Q5</xm:sqref>
            </x14:sparkline>
            <x14:sparkline>
              <xm:f>Sheet2!I4:P4</xm:f>
              <xm:sqref>Q4</xm:sqref>
            </x14:sparkline>
            <x14:sparkline>
              <xm:f>Sheet2!I3:P3</xm:f>
              <xm:sqref>Q3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"/>
  <sheetViews>
    <sheetView tabSelected="1" workbookViewId="0">
      <selection activeCell="I17" sqref="I17"/>
    </sheetView>
  </sheetViews>
  <sheetFormatPr defaultRowHeight="13.9" x14ac:dyDescent="0.4"/>
  <sheetData>
    <row r="2" spans="1:2" x14ac:dyDescent="0.4">
      <c r="A2" t="s">
        <v>12</v>
      </c>
      <c r="B2" s="25">
        <v>7.8078278115424574E-2</v>
      </c>
    </row>
    <row r="3" spans="1:2" x14ac:dyDescent="0.4">
      <c r="A3" t="s">
        <v>14</v>
      </c>
      <c r="B3" s="25">
        <v>6.6600000000000006E-2</v>
      </c>
    </row>
    <row r="4" spans="1:2" x14ac:dyDescent="0.4">
      <c r="A4" t="s">
        <v>18</v>
      </c>
      <c r="B4" s="25">
        <v>5.1586574523839746E-2</v>
      </c>
    </row>
    <row r="5" spans="1:2" x14ac:dyDescent="0.4">
      <c r="A5" t="s">
        <v>0</v>
      </c>
      <c r="B5" s="25">
        <v>4.4608886581963839E-2</v>
      </c>
    </row>
    <row r="6" spans="1:2" x14ac:dyDescent="0.4">
      <c r="A6" t="s">
        <v>45</v>
      </c>
      <c r="B6" s="25">
        <v>2.7119545822424929E-2</v>
      </c>
    </row>
    <row r="7" spans="1:2" x14ac:dyDescent="0.4">
      <c r="A7" t="s">
        <v>11</v>
      </c>
      <c r="B7" s="25">
        <v>2.6357801852439449E-2</v>
      </c>
    </row>
    <row r="8" spans="1:2" x14ac:dyDescent="0.4">
      <c r="A8" t="s">
        <v>19</v>
      </c>
      <c r="B8" s="25">
        <v>2.4980152495044636E-2</v>
      </c>
    </row>
    <row r="9" spans="1:2" x14ac:dyDescent="0.4">
      <c r="A9" t="s">
        <v>47</v>
      </c>
      <c r="B9" s="25">
        <v>2.4363603858886043E-2</v>
      </c>
    </row>
    <row r="10" spans="1:2" x14ac:dyDescent="0.4">
      <c r="A10" t="s">
        <v>4</v>
      </c>
      <c r="B10" s="25">
        <v>2.1076209174838132E-2</v>
      </c>
    </row>
    <row r="11" spans="1:2" x14ac:dyDescent="0.4">
      <c r="A11" t="s">
        <v>43</v>
      </c>
      <c r="B11" s="25">
        <v>1.9543125679473337E-2</v>
      </c>
    </row>
    <row r="12" spans="1:2" x14ac:dyDescent="0.4">
      <c r="A12" t="s">
        <v>46</v>
      </c>
      <c r="B12" s="25">
        <v>1.797026837583237E-2</v>
      </c>
    </row>
    <row r="13" spans="1:2" x14ac:dyDescent="0.4">
      <c r="A13" t="s">
        <v>66</v>
      </c>
      <c r="B13" s="25">
        <v>1.3917629085112035E-2</v>
      </c>
    </row>
    <row r="14" spans="1:2" x14ac:dyDescent="0.4">
      <c r="A14" t="s">
        <v>2</v>
      </c>
      <c r="B14" s="25">
        <v>1.2188334439474922E-2</v>
      </c>
    </row>
    <row r="15" spans="1:2" x14ac:dyDescent="0.4">
      <c r="A15" t="s">
        <v>44</v>
      </c>
      <c r="B15" s="25">
        <v>8.8571492530020741E-3</v>
      </c>
    </row>
    <row r="16" spans="1:2" x14ac:dyDescent="0.4">
      <c r="A16" t="s">
        <v>26</v>
      </c>
      <c r="B16" s="25">
        <v>8.4088971938106483E-3</v>
      </c>
    </row>
    <row r="17" spans="1:2" x14ac:dyDescent="0.4">
      <c r="A17" t="s">
        <v>17</v>
      </c>
      <c r="B17" s="25">
        <v>6.7521954749116412E-3</v>
      </c>
    </row>
    <row r="18" spans="1:2" x14ac:dyDescent="0.4">
      <c r="A18" t="s">
        <v>5</v>
      </c>
      <c r="B18" s="25">
        <v>4.2308615924166052E-3</v>
      </c>
    </row>
    <row r="19" spans="1:2" x14ac:dyDescent="0.4">
      <c r="A19" t="s">
        <v>8</v>
      </c>
      <c r="B19" s="25">
        <v>3.9194470924690181E-3</v>
      </c>
    </row>
    <row r="20" spans="1:2" x14ac:dyDescent="0.4">
      <c r="A20" t="s">
        <v>23</v>
      </c>
      <c r="B20" s="25">
        <v>3.6879344022068519E-3</v>
      </c>
    </row>
    <row r="21" spans="1:2" x14ac:dyDescent="0.4">
      <c r="A21" t="s">
        <v>9</v>
      </c>
      <c r="B21" s="25">
        <v>3.616547019573571E-3</v>
      </c>
    </row>
    <row r="22" spans="1:2" x14ac:dyDescent="0.4">
      <c r="A22" t="s">
        <v>1</v>
      </c>
      <c r="B22" s="25">
        <v>3.04332629873096E-3</v>
      </c>
    </row>
    <row r="23" spans="1:2" x14ac:dyDescent="0.4">
      <c r="A23" t="s">
        <v>15</v>
      </c>
      <c r="B23" s="25">
        <v>1.9056304604687625E-3</v>
      </c>
    </row>
    <row r="24" spans="1:2" x14ac:dyDescent="0.4">
      <c r="A24" t="s">
        <v>6</v>
      </c>
      <c r="B24" s="25">
        <v>1.579080152625814E-3</v>
      </c>
    </row>
    <row r="25" spans="1:2" x14ac:dyDescent="0.4">
      <c r="A25" t="s">
        <v>7</v>
      </c>
      <c r="B25" s="25">
        <v>7.114706958911589E-4</v>
      </c>
    </row>
    <row r="26" spans="1:2" x14ac:dyDescent="0.4">
      <c r="A26" t="s">
        <v>67</v>
      </c>
      <c r="B26" s="25">
        <v>5.50259180206473E-4</v>
      </c>
    </row>
    <row r="27" spans="1:2" x14ac:dyDescent="0.4">
      <c r="A27" t="s">
        <v>3</v>
      </c>
      <c r="B27" s="25">
        <v>1.8013149599207422E-4</v>
      </c>
    </row>
    <row r="28" spans="1:2" x14ac:dyDescent="0.4">
      <c r="A28" t="s">
        <v>10</v>
      </c>
      <c r="B28" s="25">
        <v>0</v>
      </c>
    </row>
    <row r="29" spans="1:2" x14ac:dyDescent="0.4">
      <c r="A29" t="s">
        <v>13</v>
      </c>
      <c r="B29" s="25">
        <v>0</v>
      </c>
    </row>
    <row r="30" spans="1:2" x14ac:dyDescent="0.4">
      <c r="A30" t="s">
        <v>16</v>
      </c>
      <c r="B30" s="25">
        <v>0</v>
      </c>
    </row>
  </sheetData>
  <sortState ref="A2:B30">
    <sortCondition descending="1" ref="B1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5:U36"/>
  <sheetViews>
    <sheetView topLeftCell="A10" workbookViewId="0">
      <pane xSplit="1" topLeftCell="E1" activePane="topRight" state="frozen"/>
      <selection pane="topRight" activeCell="G21" sqref="G21"/>
    </sheetView>
  </sheetViews>
  <sheetFormatPr defaultRowHeight="13.9" x14ac:dyDescent="0.4"/>
  <cols>
    <col min="1" max="1" width="33.33203125" bestFit="1" customWidth="1"/>
    <col min="20" max="20" width="9.59765625" bestFit="1" customWidth="1"/>
  </cols>
  <sheetData>
    <row r="5" spans="1:21" x14ac:dyDescent="0.4">
      <c r="A5" s="21" t="s">
        <v>51</v>
      </c>
      <c r="B5" s="22">
        <v>39447</v>
      </c>
      <c r="C5" s="22">
        <v>39629</v>
      </c>
      <c r="D5" s="22">
        <v>39813</v>
      </c>
      <c r="E5" s="22">
        <v>39994</v>
      </c>
      <c r="F5" s="22">
        <v>40178</v>
      </c>
      <c r="G5" s="22">
        <v>40359</v>
      </c>
      <c r="H5" s="22">
        <v>40543</v>
      </c>
      <c r="I5" s="22">
        <v>40724</v>
      </c>
      <c r="J5" s="22">
        <v>40908</v>
      </c>
      <c r="K5" s="22">
        <v>41090</v>
      </c>
      <c r="L5" s="22">
        <v>41274</v>
      </c>
      <c r="M5" s="22">
        <v>41455</v>
      </c>
      <c r="N5" s="22">
        <v>41639</v>
      </c>
      <c r="O5" s="22">
        <v>41820</v>
      </c>
      <c r="P5" s="22">
        <v>42004</v>
      </c>
      <c r="Q5" s="22">
        <v>42185</v>
      </c>
      <c r="R5" s="22">
        <v>42369</v>
      </c>
      <c r="S5" s="22">
        <v>42551</v>
      </c>
      <c r="T5" s="22">
        <v>42735</v>
      </c>
      <c r="U5" s="22">
        <v>42916</v>
      </c>
    </row>
    <row r="6" spans="1:21" x14ac:dyDescent="0.4">
      <c r="A6" s="21" t="s">
        <v>25</v>
      </c>
      <c r="B6" s="24" t="e">
        <v>#DIV/0!</v>
      </c>
      <c r="C6" s="24" t="e">
        <v>#DIV/0!</v>
      </c>
      <c r="D6" s="24" t="e">
        <v>#DIV/0!</v>
      </c>
      <c r="E6" s="24" t="e">
        <v>#DIV/0!</v>
      </c>
      <c r="F6" s="24" t="e">
        <v>#DIV/0!</v>
      </c>
      <c r="G6" s="24" t="e">
        <v>#DIV/0!</v>
      </c>
      <c r="H6" s="24" t="e">
        <v>#DIV/0!</v>
      </c>
      <c r="I6" s="24" t="e">
        <v>#DIV/0!</v>
      </c>
      <c r="J6" s="24" t="e">
        <v>#DIV/0!</v>
      </c>
      <c r="K6" s="24" t="e">
        <v>#DIV/0!</v>
      </c>
      <c r="L6" s="24" t="e">
        <v>#DIV/0!</v>
      </c>
      <c r="M6" s="24" t="e">
        <v>#DIV/0!</v>
      </c>
      <c r="N6" s="24" t="e">
        <v>#DIV/0!</v>
      </c>
      <c r="O6" s="24" t="e">
        <v>#DIV/0!</v>
      </c>
      <c r="P6" s="24" t="e">
        <v>#DIV/0!</v>
      </c>
      <c r="Q6" s="24" t="e">
        <v>#DIV/0!</v>
      </c>
      <c r="R6" s="24" t="e">
        <v>#DIV/0!</v>
      </c>
      <c r="S6" s="24" t="e">
        <v>#DIV/0!</v>
      </c>
      <c r="T6" s="24" t="e">
        <v>#DIV/0!</v>
      </c>
      <c r="U6" s="24" t="e">
        <v>#DIV/0!</v>
      </c>
    </row>
    <row r="7" spans="1:21" x14ac:dyDescent="0.4">
      <c r="A7" s="21" t="s">
        <v>26</v>
      </c>
      <c r="B7" s="24" t="e">
        <v>#DIV/0!</v>
      </c>
      <c r="C7" s="24" t="e">
        <v>#DIV/0!</v>
      </c>
      <c r="D7" s="24" t="e">
        <v>#DIV/0!</v>
      </c>
      <c r="E7" s="24" t="e">
        <v>#DIV/0!</v>
      </c>
      <c r="F7" s="24" t="e">
        <v>#DIV/0!</v>
      </c>
      <c r="G7" s="24" t="e">
        <v>#DIV/0!</v>
      </c>
      <c r="H7" s="24" t="e">
        <v>#DIV/0!</v>
      </c>
      <c r="I7" s="24" t="e">
        <v>#DIV/0!</v>
      </c>
      <c r="J7" s="24" t="e">
        <v>#DIV/0!</v>
      </c>
      <c r="K7" s="24" t="e">
        <v>#DIV/0!</v>
      </c>
      <c r="L7" s="24" t="e">
        <v>#DIV/0!</v>
      </c>
      <c r="M7" s="24" t="e">
        <v>#DIV/0!</v>
      </c>
      <c r="N7" s="24" t="e">
        <v>#DIV/0!</v>
      </c>
      <c r="O7" s="24" t="e">
        <v>#DIV/0!</v>
      </c>
      <c r="P7" s="24" t="e">
        <v>#DIV/0!</v>
      </c>
      <c r="Q7" s="24" t="e">
        <v>#DIV/0!</v>
      </c>
      <c r="R7" s="24" t="e">
        <v>#DIV/0!</v>
      </c>
      <c r="S7" s="24" t="e">
        <v>#DIV/0!</v>
      </c>
      <c r="T7" s="24" t="e">
        <v>#DIV/0!</v>
      </c>
      <c r="U7" s="24" t="e">
        <v>#DIV/0!</v>
      </c>
    </row>
    <row r="8" spans="1:21" x14ac:dyDescent="0.4">
      <c r="A8" s="21" t="s">
        <v>49</v>
      </c>
      <c r="B8" s="24" t="e">
        <v>#DIV/0!</v>
      </c>
      <c r="C8" s="24" t="e">
        <v>#DIV/0!</v>
      </c>
      <c r="D8" s="24" t="e">
        <v>#DIV/0!</v>
      </c>
      <c r="E8" s="24" t="e">
        <v>#DIV/0!</v>
      </c>
      <c r="F8" s="24" t="e">
        <v>#DIV/0!</v>
      </c>
      <c r="G8" s="24" t="e">
        <v>#DIV/0!</v>
      </c>
      <c r="H8" s="24" t="e">
        <v>#DIV/0!</v>
      </c>
      <c r="I8" s="24" t="e">
        <v>#DIV/0!</v>
      </c>
      <c r="J8" s="24" t="e">
        <v>#DIV/0!</v>
      </c>
      <c r="K8" s="24" t="e">
        <v>#DIV/0!</v>
      </c>
      <c r="L8" s="24" t="e">
        <v>#DIV/0!</v>
      </c>
      <c r="M8" s="24" t="e">
        <v>#DIV/0!</v>
      </c>
      <c r="N8" s="24" t="e">
        <v>#DIV/0!</v>
      </c>
      <c r="O8" s="24" t="e">
        <v>#DIV/0!</v>
      </c>
      <c r="P8" s="24" t="e">
        <v>#DIV/0!</v>
      </c>
      <c r="Q8" s="24" t="e">
        <v>#DIV/0!</v>
      </c>
      <c r="R8" s="24" t="e">
        <v>#DIV/0!</v>
      </c>
      <c r="S8" s="24" t="e">
        <v>#DIV/0!</v>
      </c>
      <c r="T8" s="24" t="e">
        <v>#DIV/0!</v>
      </c>
      <c r="U8" s="24" t="e">
        <v>#DIV/0!</v>
      </c>
    </row>
    <row r="9" spans="1:21" x14ac:dyDescent="0.4">
      <c r="A9" s="23" t="s">
        <v>12</v>
      </c>
      <c r="B9" s="24">
        <v>6.5782698818034044E-2</v>
      </c>
      <c r="C9" s="24">
        <v>5.1553538966180298E-2</v>
      </c>
      <c r="D9" s="24">
        <v>5.5488458049901997E-2</v>
      </c>
      <c r="E9" s="24">
        <v>4.6491269700820965E-2</v>
      </c>
      <c r="F9" s="24">
        <v>3.8146972867293454E-2</v>
      </c>
      <c r="G9" s="24">
        <v>2.8061422134606395E-2</v>
      </c>
      <c r="H9" s="24">
        <v>2.2263230826554296E-2</v>
      </c>
      <c r="I9" s="24">
        <v>1.7653517333403163E-2</v>
      </c>
      <c r="J9" s="24">
        <v>1.6124830543663891E-2</v>
      </c>
      <c r="K9" s="24">
        <v>1.8796921700714626E-2</v>
      </c>
      <c r="L9" s="24">
        <v>2.2595365826188138E-2</v>
      </c>
      <c r="M9" s="24">
        <v>2.6077511046841469E-2</v>
      </c>
      <c r="N9" s="24">
        <v>2.7000243497129175E-2</v>
      </c>
      <c r="O9" s="24">
        <v>3.0296920291952825E-2</v>
      </c>
      <c r="P9" s="24">
        <v>4.0271433719645436E-2</v>
      </c>
      <c r="Q9" s="24">
        <v>4.9518317344271777E-2</v>
      </c>
      <c r="R9" s="24">
        <v>6.2159256727818676E-2</v>
      </c>
      <c r="S9" s="24">
        <v>6.5378503430873314E-2</v>
      </c>
      <c r="T9" s="24">
        <v>7.1326115262741546E-2</v>
      </c>
      <c r="U9" s="24">
        <v>6.9884364326548154E-2</v>
      </c>
    </row>
    <row r="10" spans="1:21" x14ac:dyDescent="0.4">
      <c r="A10" s="21" t="s">
        <v>14</v>
      </c>
      <c r="B10" s="24">
        <v>0.13450000000000001</v>
      </c>
      <c r="C10" s="24">
        <v>0.1069</v>
      </c>
      <c r="D10" s="24">
        <v>5.5000000000000005E-3</v>
      </c>
      <c r="E10" s="24">
        <v>2.3599999999999999E-2</v>
      </c>
      <c r="F10" s="24">
        <v>2.1299999999999999E-2</v>
      </c>
      <c r="G10" s="24">
        <v>1.7600000000000001E-2</v>
      </c>
      <c r="H10" s="24">
        <v>1.5700000000000002E-2</v>
      </c>
      <c r="I10" s="24">
        <v>1.03E-2</v>
      </c>
      <c r="J10" s="24">
        <v>9.9000000000000008E-3</v>
      </c>
      <c r="K10" s="24">
        <v>1.15E-2</v>
      </c>
      <c r="L10" s="24">
        <v>1.6299999999999999E-2</v>
      </c>
      <c r="M10" s="24">
        <v>1.7899999999999999E-2</v>
      </c>
      <c r="N10" s="24">
        <v>1.5800000000000002E-2</v>
      </c>
      <c r="O10" s="24">
        <v>1.4200000000000001E-2</v>
      </c>
      <c r="P10" s="24">
        <v>1.6299999999999999E-2</v>
      </c>
      <c r="Q10" s="24">
        <v>2.2200000000000001E-2</v>
      </c>
      <c r="R10" s="24">
        <v>2.7300000000000001E-2</v>
      </c>
      <c r="S10" s="24">
        <v>3.6700000000000003E-2</v>
      </c>
      <c r="T10" s="24">
        <v>6.6699999999999995E-2</v>
      </c>
      <c r="U10" s="24">
        <v>6.6600000000000006E-2</v>
      </c>
    </row>
    <row r="11" spans="1:21" x14ac:dyDescent="0.4">
      <c r="A11" s="23" t="s">
        <v>18</v>
      </c>
      <c r="B11" s="24">
        <v>5.4661922495305916E-2</v>
      </c>
      <c r="C11" s="24">
        <v>4.4502714835267076E-2</v>
      </c>
      <c r="D11" s="24">
        <v>4.0018205788555271E-2</v>
      </c>
      <c r="E11" s="24">
        <v>3.4109234289661186E-2</v>
      </c>
      <c r="F11" s="24">
        <v>3.1825802538395981E-2</v>
      </c>
      <c r="G11" s="24">
        <v>2.5049866176306404E-2</v>
      </c>
      <c r="H11" s="24">
        <v>2.2617754717758551E-2</v>
      </c>
      <c r="I11" s="24">
        <v>1.9241416309840206E-2</v>
      </c>
      <c r="J11" s="24">
        <v>1.8276828015077521E-2</v>
      </c>
      <c r="K11" s="24">
        <v>1.8182572731954699E-2</v>
      </c>
      <c r="L11" s="24">
        <v>1.8058647575196089E-2</v>
      </c>
      <c r="M11" s="24">
        <v>1.9664999287002261E-2</v>
      </c>
      <c r="N11" s="24">
        <v>2.1623571251149228E-2</v>
      </c>
      <c r="O11" s="24">
        <v>2.4459290350356135E-2</v>
      </c>
      <c r="P11" s="24">
        <v>2.8776747721692888E-2</v>
      </c>
      <c r="Q11" s="24">
        <v>3.4635155553866044E-2</v>
      </c>
      <c r="R11" s="24">
        <v>4.2089667958261877E-2</v>
      </c>
      <c r="S11" s="24">
        <v>4.5212831455938886E-2</v>
      </c>
      <c r="T11" s="24">
        <v>4.8322133141720312E-2</v>
      </c>
      <c r="U11" s="24">
        <v>4.9721658959444803E-2</v>
      </c>
    </row>
    <row r="12" spans="1:21" x14ac:dyDescent="0.4">
      <c r="A12" s="23" t="s">
        <v>0</v>
      </c>
      <c r="B12" s="24">
        <v>8.4206295188788728E-3</v>
      </c>
      <c r="C12" s="24">
        <v>5.5972710070641973E-3</v>
      </c>
      <c r="D12" s="24">
        <v>4.101878463421034E-3</v>
      </c>
      <c r="E12" s="24">
        <v>3.3456354785759328E-3</v>
      </c>
      <c r="F12" s="24">
        <v>5.560088628319017E-3</v>
      </c>
      <c r="G12" s="24">
        <v>3.3669505961802602E-3</v>
      </c>
      <c r="H12" s="24">
        <v>3.4662907947279648E-3</v>
      </c>
      <c r="I12" s="24">
        <v>3.5932081146124633E-3</v>
      </c>
      <c r="J12" s="24">
        <v>2.8654176519630542E-3</v>
      </c>
      <c r="K12" s="24">
        <v>1.8226806913347537E-3</v>
      </c>
      <c r="L12" s="24">
        <v>1.7650945875524488E-3</v>
      </c>
      <c r="M12" s="24">
        <v>1.7122467550224662E-3</v>
      </c>
      <c r="N12" s="24">
        <v>2.3119320858287001E-3</v>
      </c>
      <c r="O12" s="24">
        <v>4.2057128203543195E-3</v>
      </c>
      <c r="P12" s="24">
        <v>9.6578864625314689E-3</v>
      </c>
      <c r="Q12" s="24">
        <v>1.6003095063767781E-2</v>
      </c>
      <c r="R12" s="24">
        <v>2.637949890313103E-2</v>
      </c>
      <c r="S12" s="24">
        <v>3.7960157007338916E-2</v>
      </c>
      <c r="T12" s="24">
        <v>4.3320520509015477E-2</v>
      </c>
      <c r="U12" s="24">
        <v>4.4608886581963839E-2</v>
      </c>
    </row>
    <row r="13" spans="1:21" x14ac:dyDescent="0.4">
      <c r="A13" s="23" t="s">
        <v>45</v>
      </c>
      <c r="B13" s="24">
        <v>2.1499999999999998E-2</v>
      </c>
      <c r="C13" s="24">
        <v>1.6399999999999998E-2</v>
      </c>
      <c r="D13" s="24">
        <v>1.5708664454903171E-2</v>
      </c>
      <c r="E13" s="24">
        <v>1.2874197573746029E-2</v>
      </c>
      <c r="F13" s="24">
        <v>1.1418656507878574E-2</v>
      </c>
      <c r="G13" s="24">
        <v>8.8755395002097122E-3</v>
      </c>
      <c r="H13" s="24">
        <v>9.2083421882448897E-3</v>
      </c>
      <c r="I13" s="24">
        <v>8.1457294707373631E-3</v>
      </c>
      <c r="J13" s="24">
        <v>7.439330973269714E-3</v>
      </c>
      <c r="K13" s="24">
        <v>6.7786179568355342E-3</v>
      </c>
      <c r="L13" s="24">
        <v>7.2898423627971694E-3</v>
      </c>
      <c r="M13" s="24">
        <v>8.2235272957607696E-3</v>
      </c>
      <c r="N13" s="24">
        <v>1.0016518203965877E-2</v>
      </c>
      <c r="O13" s="24">
        <v>1.1822842412302888E-2</v>
      </c>
      <c r="P13" s="24">
        <v>1.3945359212583939E-2</v>
      </c>
      <c r="Q13" s="24">
        <v>2.0115776117029301E-2</v>
      </c>
      <c r="R13" s="24">
        <v>2.2770714366249493E-2</v>
      </c>
      <c r="S13" s="24">
        <v>2.7809379175632819E-2</v>
      </c>
      <c r="T13" s="24">
        <v>2.9184141149134733E-2</v>
      </c>
      <c r="U13" s="24">
        <v>2.7119545822424929E-2</v>
      </c>
    </row>
    <row r="14" spans="1:21" x14ac:dyDescent="0.4">
      <c r="A14" s="23" t="s">
        <v>19</v>
      </c>
      <c r="B14" s="24" t="e">
        <v>#DIV/0!</v>
      </c>
      <c r="C14" s="24" t="e">
        <v>#DIV/0!</v>
      </c>
      <c r="D14" s="24">
        <v>2.3300000000000001E-2</v>
      </c>
      <c r="E14" s="24">
        <v>7.6E-3</v>
      </c>
      <c r="F14" s="24">
        <v>6.0000000000000001E-3</v>
      </c>
      <c r="G14" s="24">
        <v>2E-3</v>
      </c>
      <c r="H14" s="24">
        <v>4.0000000000000002E-4</v>
      </c>
      <c r="I14" s="24">
        <v>2.9999999999999997E-4</v>
      </c>
      <c r="J14" s="24">
        <v>1.3769307245805738E-2</v>
      </c>
      <c r="K14" s="24">
        <v>1.0865369799691833E-2</v>
      </c>
      <c r="L14" s="24">
        <v>1.4224688402806437E-2</v>
      </c>
      <c r="M14" s="24">
        <v>4.6446079154738367E-3</v>
      </c>
      <c r="N14" s="24">
        <v>4.729773869346734E-3</v>
      </c>
      <c r="O14" s="24">
        <v>7.2143159633260628E-3</v>
      </c>
      <c r="P14" s="24">
        <v>7.9755113654494583E-3</v>
      </c>
      <c r="Q14" s="24">
        <v>1.2579879309778863E-2</v>
      </c>
      <c r="R14" s="24">
        <v>2.2102564877685797E-2</v>
      </c>
      <c r="S14" s="24">
        <v>1.7247919958829051E-2</v>
      </c>
      <c r="T14" s="24">
        <v>2.1097518738870561E-2</v>
      </c>
      <c r="U14" s="24">
        <v>2.4980152495044636E-2</v>
      </c>
    </row>
    <row r="15" spans="1:21" x14ac:dyDescent="0.4">
      <c r="A15" s="21" t="s">
        <v>47</v>
      </c>
      <c r="B15" s="24" t="e">
        <v>#DIV/0!</v>
      </c>
      <c r="C15" s="24" t="e">
        <v>#DIV/0!</v>
      </c>
      <c r="D15" s="24">
        <v>1.34E-2</v>
      </c>
      <c r="E15" s="24">
        <v>9.5999999999999992E-3</v>
      </c>
      <c r="F15" s="24">
        <v>8.6E-3</v>
      </c>
      <c r="G15" s="24">
        <v>6.6E-3</v>
      </c>
      <c r="H15" s="24">
        <v>5.6000000000000008E-3</v>
      </c>
      <c r="I15" s="24">
        <v>4.5999999999999999E-3</v>
      </c>
      <c r="J15" s="24">
        <v>4.7000000000000002E-3</v>
      </c>
      <c r="K15" s="24">
        <v>5.8999999999999999E-3</v>
      </c>
      <c r="L15" s="24">
        <v>7.0963501305336893E-3</v>
      </c>
      <c r="M15" s="24">
        <v>7.971896003194031E-3</v>
      </c>
      <c r="N15" s="24">
        <v>8.7096911347585241E-3</v>
      </c>
      <c r="O15" s="24">
        <v>1.1404567009962681E-2</v>
      </c>
      <c r="P15" s="24">
        <v>1.2636532951779217E-2</v>
      </c>
      <c r="Q15" s="24">
        <v>1.4806434934727799E-2</v>
      </c>
      <c r="R15" s="24">
        <v>1.850869832474027E-2</v>
      </c>
      <c r="S15" s="24">
        <v>1.8353252858157941E-2</v>
      </c>
      <c r="T15" s="24">
        <v>2.2366926585373498E-2</v>
      </c>
      <c r="U15" s="24">
        <v>2.4363603858886043E-2</v>
      </c>
    </row>
    <row r="16" spans="1:21" x14ac:dyDescent="0.4">
      <c r="A16" s="21" t="s">
        <v>4</v>
      </c>
      <c r="B16" s="24">
        <v>2.4995273028665145E-2</v>
      </c>
      <c r="C16" s="24">
        <v>2.1237699487464238E-2</v>
      </c>
      <c r="D16" s="24">
        <v>1.4648053967126758E-2</v>
      </c>
      <c r="E16" s="24">
        <v>1.3030352727319462E-2</v>
      </c>
      <c r="F16" s="24">
        <v>1.634966659724451E-2</v>
      </c>
      <c r="G16" s="24">
        <v>1.3461891098591808E-2</v>
      </c>
      <c r="H16" s="24">
        <v>1.3414031622425387E-2</v>
      </c>
      <c r="I16" s="24">
        <v>1.1066974107865092E-2</v>
      </c>
      <c r="J16" s="24">
        <v>7.1867284419216571E-3</v>
      </c>
      <c r="K16" s="24">
        <v>6.4735999762383298E-3</v>
      </c>
      <c r="L16" s="24">
        <v>4.8929066066754449E-3</v>
      </c>
      <c r="M16" s="24">
        <v>4.893092395856934E-3</v>
      </c>
      <c r="N16" s="24">
        <v>4.9460547210644166E-3</v>
      </c>
      <c r="O16" s="24">
        <v>5.6561197077562037E-3</v>
      </c>
      <c r="P16" s="24">
        <v>7.5683291811173637E-3</v>
      </c>
      <c r="Q16" s="24">
        <v>1.240468230582991E-2</v>
      </c>
      <c r="R16" s="24">
        <v>1.650724639778569E-2</v>
      </c>
      <c r="S16" s="24">
        <v>1.6431875109822094E-2</v>
      </c>
      <c r="T16" s="24">
        <v>2.3785762505837412E-2</v>
      </c>
      <c r="U16" s="24">
        <v>2.302095043633889E-2</v>
      </c>
    </row>
    <row r="17" spans="1:21" x14ac:dyDescent="0.4">
      <c r="A17" s="21" t="s">
        <v>43</v>
      </c>
      <c r="B17" s="24">
        <v>2.8913326380343222E-2</v>
      </c>
      <c r="C17" s="24">
        <v>2.4702502044476635E-2</v>
      </c>
      <c r="D17" s="24">
        <v>2.1265002659863735E-2</v>
      </c>
      <c r="E17" s="24">
        <v>1.6349593534670932E-2</v>
      </c>
      <c r="F17" s="24">
        <v>1.8427128713177181E-2</v>
      </c>
      <c r="G17" s="24">
        <v>1.4696503554148813E-2</v>
      </c>
      <c r="H17" s="24">
        <v>1.3017614285881799E-2</v>
      </c>
      <c r="I17" s="24">
        <v>1.1247478542976849E-2</v>
      </c>
      <c r="J17" s="24">
        <v>1.0986950412204995E-2</v>
      </c>
      <c r="K17" s="24">
        <v>1.0295762399217421E-2</v>
      </c>
      <c r="L17" s="24">
        <v>9.9314065452421434E-3</v>
      </c>
      <c r="M17" s="24">
        <v>1.0287152568473295E-2</v>
      </c>
      <c r="N17" s="24">
        <v>1.0445671534434006E-2</v>
      </c>
      <c r="O17" s="24">
        <v>1.1242809411884025E-2</v>
      </c>
      <c r="P17" s="24">
        <v>1.3110333786435162E-2</v>
      </c>
      <c r="Q17" s="24">
        <v>1.5792108240278574E-2</v>
      </c>
      <c r="R17" s="24">
        <v>1.823421616350027E-2</v>
      </c>
      <c r="S17" s="24">
        <v>1.8693235292615511E-2</v>
      </c>
      <c r="T17" s="24">
        <v>1.9285740174864081E-2</v>
      </c>
      <c r="U17" s="24">
        <v>1.8680868964443383E-2</v>
      </c>
    </row>
    <row r="18" spans="1:21" x14ac:dyDescent="0.4">
      <c r="A18" s="21" t="s">
        <v>46</v>
      </c>
      <c r="B18" s="24">
        <v>3.6210911372173811E-2</v>
      </c>
      <c r="C18" s="24">
        <v>2.9785068209893125E-2</v>
      </c>
      <c r="D18" s="24">
        <v>2.2946909741939713E-2</v>
      </c>
      <c r="E18" s="24">
        <v>1.6342623571548642E-2</v>
      </c>
      <c r="F18" s="24">
        <v>2.8500818154537002E-2</v>
      </c>
      <c r="G18" s="24">
        <v>2.4272455350981288E-2</v>
      </c>
      <c r="H18" s="24">
        <v>2.1348432953945427E-2</v>
      </c>
      <c r="I18" s="24">
        <v>1.9057644590699852E-2</v>
      </c>
      <c r="J18" s="24">
        <v>1.6701592256834305E-2</v>
      </c>
      <c r="K18" s="24">
        <v>1.3362479277605904E-2</v>
      </c>
      <c r="L18" s="24">
        <v>1.1637874227032384E-2</v>
      </c>
      <c r="M18" s="24">
        <v>1.0570781336851192E-2</v>
      </c>
      <c r="N18" s="24">
        <v>8.8011546161366923E-3</v>
      </c>
      <c r="O18" s="24">
        <v>7.9067745397204871E-3</v>
      </c>
      <c r="P18" s="24">
        <v>8.3577181349810473E-3</v>
      </c>
      <c r="Q18" s="24">
        <v>1.0672302274888541E-2</v>
      </c>
      <c r="R18" s="24">
        <v>1.2042413297558136E-2</v>
      </c>
      <c r="S18" s="24">
        <v>1.5257163680112908E-2</v>
      </c>
      <c r="T18" s="24">
        <v>1.6100085546723205E-2</v>
      </c>
      <c r="U18" s="24">
        <v>1.797026837583237E-2</v>
      </c>
    </row>
    <row r="19" spans="1:21" x14ac:dyDescent="0.4">
      <c r="A19" s="21" t="s">
        <v>2</v>
      </c>
      <c r="B19" s="24">
        <v>3.8440143300056906E-2</v>
      </c>
      <c r="C19" s="24">
        <v>3.2942331694012325E-2</v>
      </c>
      <c r="D19" s="24">
        <v>2.9294586291530467E-2</v>
      </c>
      <c r="E19" s="24">
        <v>2.2557423788760987E-2</v>
      </c>
      <c r="F19" s="24">
        <v>2.2149764196524313E-2</v>
      </c>
      <c r="G19" s="24">
        <v>1.4622236982647491E-2</v>
      </c>
      <c r="H19" s="24">
        <v>1.3141718041771399E-2</v>
      </c>
      <c r="I19" s="24">
        <v>1.0576576863098871E-2</v>
      </c>
      <c r="J19" s="24">
        <v>1.0794713376370297E-2</v>
      </c>
      <c r="K19" s="24">
        <v>8.9945400757385618E-3</v>
      </c>
      <c r="L19" s="24">
        <v>7.2776117814382386E-3</v>
      </c>
      <c r="M19" s="24">
        <v>5.8038732508468175E-3</v>
      </c>
      <c r="N19" s="24">
        <v>5.4405682741118112E-3</v>
      </c>
      <c r="O19" s="24">
        <v>4.4172764726724276E-3</v>
      </c>
      <c r="P19" s="24">
        <v>5.9927396388583867E-3</v>
      </c>
      <c r="Q19" s="24">
        <v>7.0837758131735299E-3</v>
      </c>
      <c r="R19" s="24">
        <v>8.3170767951325376E-3</v>
      </c>
      <c r="S19" s="24">
        <v>8.5225913511061298E-3</v>
      </c>
      <c r="T19" s="24">
        <v>1.2081642776657776E-2</v>
      </c>
      <c r="U19" s="24">
        <v>1.15097864219615E-2</v>
      </c>
    </row>
    <row r="20" spans="1:21" x14ac:dyDescent="0.4">
      <c r="A20" s="21" t="s">
        <v>11</v>
      </c>
      <c r="B20" s="24">
        <v>8.8999999999999996E-2</v>
      </c>
      <c r="C20" s="24">
        <v>6.3200000000000006E-2</v>
      </c>
      <c r="D20" s="24">
        <v>3.0259577349266962E-2</v>
      </c>
      <c r="E20" s="24">
        <v>1.0933149982632104E-2</v>
      </c>
      <c r="F20" s="24">
        <v>8.447026154670384E-3</v>
      </c>
      <c r="G20" s="24">
        <v>4.6068794090131327E-3</v>
      </c>
      <c r="H20" s="24">
        <v>1.165993268761652E-3</v>
      </c>
      <c r="I20" s="24">
        <v>8.0979737526907592E-4</v>
      </c>
      <c r="J20" s="24">
        <v>0</v>
      </c>
      <c r="K20" s="24">
        <v>1.3938786564439065E-3</v>
      </c>
      <c r="L20" s="24">
        <v>1.2724098767509359E-3</v>
      </c>
      <c r="M20" s="24">
        <v>4.673413023306588E-3</v>
      </c>
      <c r="N20" s="24">
        <v>1.5149605862798652E-3</v>
      </c>
      <c r="O20" s="24">
        <v>2.0107811562108677E-3</v>
      </c>
      <c r="P20" s="24">
        <v>3.5294401172425143E-3</v>
      </c>
      <c r="Q20" s="24">
        <v>3.7687192420578553E-3</v>
      </c>
      <c r="R20" s="24">
        <v>4.5896335116811056E-3</v>
      </c>
      <c r="S20" s="24">
        <v>4.0419562155629401E-3</v>
      </c>
      <c r="T20" s="24">
        <v>6.3717056245053581E-3</v>
      </c>
      <c r="U20" s="24">
        <v>1.1393796890553592E-2</v>
      </c>
    </row>
    <row r="21" spans="1:21" x14ac:dyDescent="0.4">
      <c r="A21" s="21" t="s">
        <v>44</v>
      </c>
      <c r="B21" s="24">
        <v>9.7127486702172049E-3</v>
      </c>
      <c r="C21" s="24">
        <v>1.0627156787482847E-2</v>
      </c>
      <c r="D21" s="24">
        <v>8.6892756162689194E-3</v>
      </c>
      <c r="E21" s="24">
        <v>7.4528127638895702E-3</v>
      </c>
      <c r="F21" s="24">
        <v>5.6424427117201482E-3</v>
      </c>
      <c r="G21" s="24">
        <v>4.8342245842823107E-3</v>
      </c>
      <c r="H21" s="24">
        <v>3.7852182505559427E-3</v>
      </c>
      <c r="I21" s="24">
        <v>3.2919453348072675E-3</v>
      </c>
      <c r="J21" s="24">
        <v>3.353774725354159E-3</v>
      </c>
      <c r="K21" s="24">
        <v>3.7919273299932533E-3</v>
      </c>
      <c r="L21" s="24">
        <v>3.726666217439157E-3</v>
      </c>
      <c r="M21" s="24">
        <v>4.436413437775121E-3</v>
      </c>
      <c r="N21" s="24">
        <v>4.835624171530023E-3</v>
      </c>
      <c r="O21" s="24">
        <v>5.8507285807685517E-3</v>
      </c>
      <c r="P21" s="24">
        <v>6.7245025116589134E-3</v>
      </c>
      <c r="Q21" s="24">
        <v>8.6456878507878993E-3</v>
      </c>
      <c r="R21" s="24">
        <v>9.4767923112749688E-3</v>
      </c>
      <c r="S21" s="24">
        <v>1.0043122899858965E-2</v>
      </c>
      <c r="T21" s="24">
        <v>9.2170570025153862E-3</v>
      </c>
      <c r="U21" s="24">
        <v>8.8571492530020741E-3</v>
      </c>
    </row>
    <row r="22" spans="1:21" x14ac:dyDescent="0.4">
      <c r="A22" s="21" t="s">
        <v>9</v>
      </c>
      <c r="B22" s="24">
        <v>4.1686884095034654E-2</v>
      </c>
      <c r="C22" s="24">
        <v>4.04713009891478E-2</v>
      </c>
      <c r="D22" s="24">
        <v>1.8271756174897003E-2</v>
      </c>
      <c r="E22" s="24">
        <v>1.3659164898515508E-2</v>
      </c>
      <c r="F22" s="24">
        <v>9.1768620183813095E-3</v>
      </c>
      <c r="G22" s="24">
        <v>7.5596163383733926E-3</v>
      </c>
      <c r="H22" s="24">
        <v>7.5731270821574898E-3</v>
      </c>
      <c r="I22" s="24">
        <v>7.5872646774249545E-3</v>
      </c>
      <c r="J22" s="24">
        <v>6.2545618995467752E-3</v>
      </c>
      <c r="K22" s="24">
        <v>5.3683584639567343E-3</v>
      </c>
      <c r="L22" s="24">
        <v>4.5861600686205152E-3</v>
      </c>
      <c r="M22" s="24">
        <v>3.6277236414196164E-3</v>
      </c>
      <c r="N22" s="24">
        <v>3.5673117098490225E-3</v>
      </c>
      <c r="O22" s="24">
        <v>5.6804790129788155E-3</v>
      </c>
      <c r="P22" s="24">
        <v>5.4574606728940442E-3</v>
      </c>
      <c r="Q22" s="24">
        <v>5.3504200509971456E-3</v>
      </c>
      <c r="R22" s="24">
        <v>6.0377049312527725E-3</v>
      </c>
      <c r="S22" s="24">
        <v>5.4662139525876669E-3</v>
      </c>
      <c r="T22" s="24">
        <v>5.9474613526499997E-3</v>
      </c>
      <c r="U22" s="24">
        <v>5.5763023246670831E-3</v>
      </c>
    </row>
    <row r="23" spans="1:21" x14ac:dyDescent="0.4">
      <c r="A23" s="21" t="s">
        <v>17</v>
      </c>
      <c r="B23" s="24">
        <v>3.2332756792947608E-2</v>
      </c>
      <c r="C23" s="24">
        <v>2.6362217547669133E-2</v>
      </c>
      <c r="D23" s="24">
        <v>2.8807496789657046E-2</v>
      </c>
      <c r="E23" s="24">
        <v>3.3402799104723747E-2</v>
      </c>
      <c r="F23" s="24">
        <v>3.0579093549716215E-2</v>
      </c>
      <c r="G23" s="24">
        <v>2.5246843355650004E-2</v>
      </c>
      <c r="H23" s="24">
        <v>2.2557527212237371E-2</v>
      </c>
      <c r="I23" s="24">
        <v>2.7143291154841626E-2</v>
      </c>
      <c r="J23" s="24">
        <v>2.4921502565961425E-2</v>
      </c>
      <c r="K23" s="24">
        <v>1.9526207442596991E-2</v>
      </c>
      <c r="L23" s="24">
        <v>2.3529789162085424E-2</v>
      </c>
      <c r="M23" s="24">
        <v>2.1516111413677739E-2</v>
      </c>
      <c r="N23" s="24">
        <v>1.2473408179548815E-2</v>
      </c>
      <c r="O23" s="24">
        <v>1.3549976582574903E-2</v>
      </c>
      <c r="P23" s="24">
        <v>1.3793271379700078E-2</v>
      </c>
      <c r="Q23" s="24">
        <v>1.5049171496467244E-2</v>
      </c>
      <c r="R23" s="24">
        <v>9.1882457435040789E-3</v>
      </c>
      <c r="S23" s="24">
        <v>5.1060176218438724E-3</v>
      </c>
      <c r="T23" s="24">
        <v>4.8293169875968786E-3</v>
      </c>
      <c r="U23" s="24">
        <v>5.3997559068965743E-3</v>
      </c>
    </row>
    <row r="24" spans="1:21" x14ac:dyDescent="0.4">
      <c r="A24" s="21" t="s">
        <v>5</v>
      </c>
      <c r="B24" s="24">
        <v>1.2570840675096343E-2</v>
      </c>
      <c r="C24" s="24">
        <v>1.3514232036801826E-2</v>
      </c>
      <c r="D24" s="24">
        <v>1.2062635376712032E-2</v>
      </c>
      <c r="E24" s="24">
        <v>9.4068534436492143E-3</v>
      </c>
      <c r="F24" s="24">
        <v>1.2504848271485711E-2</v>
      </c>
      <c r="G24" s="24">
        <v>1.0887368411823157E-2</v>
      </c>
      <c r="H24" s="24">
        <v>8.8478458599949364E-3</v>
      </c>
      <c r="I24" s="24">
        <v>8.733677168826965E-3</v>
      </c>
      <c r="J24" s="24">
        <v>1.0680353369338851E-2</v>
      </c>
      <c r="K24" s="24">
        <v>8.1461731861430277E-3</v>
      </c>
      <c r="L24" s="24">
        <v>6.6410212424699846E-3</v>
      </c>
      <c r="M24" s="24">
        <v>5.7101179627395415E-3</v>
      </c>
      <c r="N24" s="24">
        <v>5.0802507220584067E-3</v>
      </c>
      <c r="O24" s="24">
        <v>4.9243267317795767E-3</v>
      </c>
      <c r="P24" s="24">
        <v>3.8229659293008778E-3</v>
      </c>
      <c r="Q24" s="24">
        <v>4.2407704890616328E-3</v>
      </c>
      <c r="R24" s="24">
        <v>3.7592735708352597E-3</v>
      </c>
      <c r="S24" s="24">
        <v>4.3216319325079539E-3</v>
      </c>
      <c r="T24" s="24">
        <v>4.273147915402363E-3</v>
      </c>
      <c r="U24" s="24">
        <v>4.524101209354218E-3</v>
      </c>
    </row>
    <row r="25" spans="1:21" x14ac:dyDescent="0.4">
      <c r="A25" s="21" t="s">
        <v>20</v>
      </c>
      <c r="B25" s="24">
        <v>1.5499348879670277E-2</v>
      </c>
      <c r="C25" s="24">
        <v>1.4661130934840391E-2</v>
      </c>
      <c r="D25" s="24">
        <v>1.5745078903784945E-2</v>
      </c>
      <c r="E25" s="24">
        <v>6.6223282918833858E-3</v>
      </c>
      <c r="F25" s="24">
        <v>8.1638918061780561E-3</v>
      </c>
      <c r="G25" s="24">
        <v>5.9952521788521592E-3</v>
      </c>
      <c r="H25" s="24">
        <v>6.3139150861982827E-3</v>
      </c>
      <c r="I25" s="24">
        <v>6.0919137518270694E-3</v>
      </c>
      <c r="J25" s="24">
        <v>6.6245924912849254E-3</v>
      </c>
      <c r="K25" s="24">
        <v>5.3369818157375012E-3</v>
      </c>
      <c r="L25" s="24">
        <v>3.9460393335453937E-3</v>
      </c>
      <c r="M25" s="24">
        <v>3.0582914073394116E-3</v>
      </c>
      <c r="N25" s="24">
        <v>2.3228039664538853E-3</v>
      </c>
      <c r="O25" s="24">
        <v>1.5379499749721705E-3</v>
      </c>
      <c r="P25" s="24">
        <v>2.1279001065246167E-3</v>
      </c>
      <c r="Q25" s="24">
        <v>3.464302739601785E-3</v>
      </c>
      <c r="R25" s="24">
        <v>4.5227254581942473E-3</v>
      </c>
      <c r="S25" s="24">
        <v>4.3392866568564663E-3</v>
      </c>
      <c r="T25" s="24">
        <v>4.6477543193904668E-3</v>
      </c>
      <c r="U25" s="24">
        <v>4.4888910066562399E-3</v>
      </c>
    </row>
    <row r="26" spans="1:21" x14ac:dyDescent="0.4">
      <c r="A26" s="21" t="s">
        <v>8</v>
      </c>
      <c r="B26" s="24" t="e">
        <v>#DIV/0!</v>
      </c>
      <c r="C26" s="24" t="e">
        <v>#DIV/0!</v>
      </c>
      <c r="D26" s="24">
        <v>9.7284158066416517E-3</v>
      </c>
      <c r="E26" s="24">
        <v>5.1927335696554484E-3</v>
      </c>
      <c r="F26" s="24">
        <v>3.9667651102925847E-3</v>
      </c>
      <c r="G26" s="24">
        <v>1.9651151572415686E-3</v>
      </c>
      <c r="H26" s="24">
        <v>2.5099746885976141E-3</v>
      </c>
      <c r="I26" s="24">
        <v>1.8298268865915284E-3</v>
      </c>
      <c r="J26" s="24">
        <v>1.2615753004792244E-3</v>
      </c>
      <c r="K26" s="24">
        <v>1.4581444733504419E-3</v>
      </c>
      <c r="L26" s="24">
        <v>1.3789595437916937E-3</v>
      </c>
      <c r="M26" s="24">
        <v>2.5108757075675003E-3</v>
      </c>
      <c r="N26" s="24">
        <v>5.1913001064207171E-3</v>
      </c>
      <c r="O26" s="24">
        <v>3.6903872147570965E-3</v>
      </c>
      <c r="P26" s="24">
        <v>2.7421299575070826E-3</v>
      </c>
      <c r="Q26" s="24">
        <v>4.3396534765831885E-3</v>
      </c>
      <c r="R26" s="24">
        <v>4.92951571664912E-3</v>
      </c>
      <c r="S26" s="24">
        <v>6.9572418455298287E-3</v>
      </c>
      <c r="T26" s="24">
        <v>7.4720796758946662E-3</v>
      </c>
      <c r="U26" s="24">
        <v>3.9194470924690181E-3</v>
      </c>
    </row>
    <row r="27" spans="1:21" x14ac:dyDescent="0.4">
      <c r="A27" s="21" t="s">
        <v>23</v>
      </c>
      <c r="B27" s="24">
        <v>3.651916760114718E-3</v>
      </c>
      <c r="C27" s="24">
        <v>2.9441413187833018E-3</v>
      </c>
      <c r="D27" s="24">
        <v>5.1227535637456368E-3</v>
      </c>
      <c r="E27" s="24">
        <v>8.248002049603716E-3</v>
      </c>
      <c r="F27" s="24">
        <v>5.124045423970245E-2</v>
      </c>
      <c r="G27" s="24">
        <v>4.595384579119817E-2</v>
      </c>
      <c r="H27" s="24">
        <v>1.4959832130973275E-2</v>
      </c>
      <c r="I27" s="24">
        <v>5.5803659333821662E-3</v>
      </c>
      <c r="J27" s="24">
        <v>6.6634299883675087E-3</v>
      </c>
      <c r="K27" s="24">
        <v>4.9831907318114779E-3</v>
      </c>
      <c r="L27" s="24">
        <v>2.9146080766125552E-3</v>
      </c>
      <c r="M27" s="24">
        <v>1.3197445946908064E-3</v>
      </c>
      <c r="N27" s="24">
        <v>1.2828304397102545E-3</v>
      </c>
      <c r="O27" s="24">
        <v>1.4137874183132889E-3</v>
      </c>
      <c r="P27" s="24">
        <v>9.4062760949280531E-3</v>
      </c>
      <c r="Q27" s="24">
        <v>6.4700783570939965E-3</v>
      </c>
      <c r="R27" s="24">
        <v>4.5068246201390681E-3</v>
      </c>
      <c r="S27" s="24">
        <v>4.3360821262895099E-3</v>
      </c>
      <c r="T27" s="24">
        <v>4.5520324035940177E-3</v>
      </c>
      <c r="U27" s="24">
        <v>3.6879344022068519E-3</v>
      </c>
    </row>
    <row r="28" spans="1:21" x14ac:dyDescent="0.4">
      <c r="A28" s="21" t="s">
        <v>1</v>
      </c>
      <c r="B28" s="24">
        <v>1.4067878141717241E-2</v>
      </c>
      <c r="C28" s="24">
        <v>1.3112510499718075E-2</v>
      </c>
      <c r="D28" s="24">
        <v>1.3524487735543411E-2</v>
      </c>
      <c r="E28" s="24">
        <v>1.0771083792106242E-2</v>
      </c>
      <c r="F28" s="24">
        <v>1.6690051739604389E-2</v>
      </c>
      <c r="G28" s="24">
        <v>1.4298770416529527E-2</v>
      </c>
      <c r="H28" s="24">
        <v>1.3984823383833684E-2</v>
      </c>
      <c r="I28" s="24">
        <v>1.2160370865105812E-2</v>
      </c>
      <c r="J28" s="24">
        <v>1.0993913808479867E-2</v>
      </c>
      <c r="K28" s="24">
        <v>8.9968422574436338E-3</v>
      </c>
      <c r="L28" s="24">
        <v>7.574074993157558E-3</v>
      </c>
      <c r="M28" s="24">
        <v>6.1762161738352457E-3</v>
      </c>
      <c r="N28" s="24">
        <v>4.561793756438553E-3</v>
      </c>
      <c r="O28" s="24">
        <v>3.5124698159264738E-3</v>
      </c>
      <c r="P28" s="24">
        <v>2.6845923761465692E-3</v>
      </c>
      <c r="Q28" s="24">
        <v>2.8110597997829823E-3</v>
      </c>
      <c r="R28" s="24">
        <v>2.8469395876342244E-3</v>
      </c>
      <c r="S28" s="24">
        <v>2.8136268983610544E-3</v>
      </c>
      <c r="T28" s="24">
        <v>2.6876057092523938E-3</v>
      </c>
      <c r="U28" s="24">
        <v>3.0784918641475144E-3</v>
      </c>
    </row>
    <row r="29" spans="1:21" x14ac:dyDescent="0.4">
      <c r="A29" s="21" t="s">
        <v>15</v>
      </c>
      <c r="B29" s="24">
        <v>6.4655037893574917E-3</v>
      </c>
      <c r="C29" s="24">
        <v>6.4046722238392199E-3</v>
      </c>
      <c r="D29" s="24">
        <v>7.4968063472708492E-3</v>
      </c>
      <c r="E29" s="24">
        <v>3.0095791807071468E-3</v>
      </c>
      <c r="F29" s="24">
        <v>4.8877290985421548E-3</v>
      </c>
      <c r="G29" s="24">
        <v>4.2455764065746976E-3</v>
      </c>
      <c r="H29" s="24">
        <v>5.6132073885311936E-3</v>
      </c>
      <c r="I29" s="24">
        <v>4.819574746443683E-3</v>
      </c>
      <c r="J29" s="24">
        <v>4.3516960803850115E-3</v>
      </c>
      <c r="K29" s="24">
        <v>3.1166108100565259E-3</v>
      </c>
      <c r="L29" s="24">
        <v>1.8555549408360409E-3</v>
      </c>
      <c r="M29" s="24">
        <v>1.2966668608570455E-3</v>
      </c>
      <c r="N29" s="24">
        <v>1.2898996714925549E-3</v>
      </c>
      <c r="O29" s="24">
        <v>9.5564106519986744E-4</v>
      </c>
      <c r="P29" s="24">
        <v>8.1064569253728438E-4</v>
      </c>
      <c r="Q29" s="24">
        <v>2.0374931503640108E-3</v>
      </c>
      <c r="R29" s="24">
        <v>1.4028258481279673E-3</v>
      </c>
      <c r="S29" s="24">
        <v>9.1907611352655882E-4</v>
      </c>
      <c r="T29" s="24">
        <v>1.9612173227831192E-3</v>
      </c>
      <c r="U29" s="24">
        <v>1.8332308996934559E-3</v>
      </c>
    </row>
    <row r="30" spans="1:21" x14ac:dyDescent="0.4">
      <c r="A30" s="21" t="s">
        <v>6</v>
      </c>
      <c r="B30" s="24">
        <v>1.8297442196716696E-2</v>
      </c>
      <c r="C30" s="24">
        <v>1.5996481528022116E-2</v>
      </c>
      <c r="D30" s="24">
        <v>1.301954473345669E-2</v>
      </c>
      <c r="E30" s="24">
        <v>1.0515364024506108E-2</v>
      </c>
      <c r="F30" s="24">
        <v>1.0300715972984924E-2</v>
      </c>
      <c r="G30" s="24">
        <v>7.6898215558185382E-3</v>
      </c>
      <c r="H30" s="24">
        <v>1.0432743229043613E-2</v>
      </c>
      <c r="I30" s="24">
        <v>8.3278166932051981E-3</v>
      </c>
      <c r="J30" s="24">
        <v>8.0298964633419654E-3</v>
      </c>
      <c r="K30" s="24">
        <v>6.2196583997519055E-3</v>
      </c>
      <c r="L30" s="24">
        <v>5.9236538925042182E-3</v>
      </c>
      <c r="M30" s="24">
        <v>5.08909318846636E-3</v>
      </c>
      <c r="N30" s="24">
        <v>3.2820004302789346E-3</v>
      </c>
      <c r="O30" s="24">
        <v>2.5381455552000083E-3</v>
      </c>
      <c r="P30" s="24">
        <v>8.1525813719015715E-4</v>
      </c>
      <c r="Q30" s="24">
        <v>1.6596834429792441E-3</v>
      </c>
      <c r="R30" s="24">
        <v>2.0648443665059186E-3</v>
      </c>
      <c r="S30" s="24">
        <v>2.5126556465669466E-3</v>
      </c>
      <c r="T30" s="24">
        <v>2.5741636104199342E-3</v>
      </c>
      <c r="U30" s="24">
        <v>1.579080152625814E-3</v>
      </c>
    </row>
    <row r="31" spans="1:21" x14ac:dyDescent="0.4">
      <c r="A31" s="21" t="s">
        <v>7</v>
      </c>
      <c r="B31" s="24">
        <v>2.6305745574117027E-2</v>
      </c>
      <c r="C31" s="24">
        <v>2.269723464823099E-2</v>
      </c>
      <c r="D31" s="24">
        <v>2.088244917709248E-2</v>
      </c>
      <c r="E31" s="24">
        <v>1.8095119995776138E-2</v>
      </c>
      <c r="F31" s="24">
        <v>1.8968827388980921E-2</v>
      </c>
      <c r="G31" s="24">
        <v>1.8600008820677975E-2</v>
      </c>
      <c r="H31" s="24">
        <v>1.5406803143322656E-2</v>
      </c>
      <c r="I31" s="24">
        <v>1.2058059886489661E-2</v>
      </c>
      <c r="J31" s="24">
        <v>7.4334542583952739E-3</v>
      </c>
      <c r="K31" s="24">
        <v>5.003716698484771E-3</v>
      </c>
      <c r="L31" s="24">
        <v>2.4209755383037933E-4</v>
      </c>
      <c r="M31" s="24">
        <v>4.0000000000000001E-3</v>
      </c>
      <c r="N31" s="24">
        <v>1.1435881277963326E-3</v>
      </c>
      <c r="O31" s="24">
        <v>2.1171621657018625E-3</v>
      </c>
      <c r="P31" s="24">
        <v>2.6076607416455058E-3</v>
      </c>
      <c r="Q31" s="24">
        <v>2.158702686158196E-3</v>
      </c>
      <c r="R31" s="24">
        <v>1.9807902735562311E-3</v>
      </c>
      <c r="S31" s="24">
        <v>1.4515353926730611E-3</v>
      </c>
      <c r="T31" s="24">
        <v>7.2034537203131336E-4</v>
      </c>
      <c r="U31" s="24">
        <v>7.114706958911589E-4</v>
      </c>
    </row>
    <row r="32" spans="1:21" x14ac:dyDescent="0.4">
      <c r="A32" s="21" t="s">
        <v>3</v>
      </c>
      <c r="B32" s="24">
        <v>1.598819333415324E-3</v>
      </c>
      <c r="C32" s="24">
        <v>8.7455057817510445E-4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7.0378412407291844E-4</v>
      </c>
      <c r="K32" s="24">
        <v>7.0010697375260051E-4</v>
      </c>
      <c r="L32" s="24">
        <v>3.9168467932630235E-4</v>
      </c>
      <c r="M32" s="24">
        <v>0</v>
      </c>
      <c r="N32" s="24">
        <v>3.3646016984509373E-4</v>
      </c>
      <c r="O32" s="24">
        <v>2.8636493802244558E-4</v>
      </c>
      <c r="P32" s="24">
        <v>1.5188719844062476E-4</v>
      </c>
      <c r="Q32" s="24">
        <v>1.5767670541691156E-4</v>
      </c>
      <c r="R32" s="24">
        <v>1.2379148562161895E-4</v>
      </c>
      <c r="S32" s="24">
        <v>1.3611924045463827E-4</v>
      </c>
      <c r="T32" s="24">
        <v>1.5606467320057431E-4</v>
      </c>
      <c r="U32" s="24">
        <v>1.8013149599207422E-4</v>
      </c>
    </row>
    <row r="33" spans="1:21" x14ac:dyDescent="0.4">
      <c r="A33" s="21" t="s">
        <v>10</v>
      </c>
      <c r="B33" s="24">
        <v>5.0000000000000001E-3</v>
      </c>
      <c r="C33" s="24">
        <v>4.1999999999999997E-3</v>
      </c>
      <c r="D33" s="24">
        <v>0</v>
      </c>
      <c r="E33" s="24">
        <v>0</v>
      </c>
      <c r="F33" s="24">
        <v>1E-4</v>
      </c>
      <c r="G33" s="24">
        <v>1E-4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</row>
    <row r="34" spans="1:21" x14ac:dyDescent="0.4">
      <c r="A34" s="21" t="s">
        <v>13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4.7332587214696606E-4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6.248558876167343E-5</v>
      </c>
      <c r="R34" s="24">
        <v>0</v>
      </c>
      <c r="S34" s="24">
        <v>0</v>
      </c>
      <c r="T34" s="24">
        <v>1.3098958995796979E-4</v>
      </c>
      <c r="U34" s="24">
        <v>0</v>
      </c>
    </row>
    <row r="35" spans="1:21" x14ac:dyDescent="0.4">
      <c r="A35" s="21" t="s">
        <v>16</v>
      </c>
      <c r="B35" s="24" t="e">
        <v>#DIV/0!</v>
      </c>
      <c r="C35" s="24" t="e">
        <v>#DIV/0!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2.8275901772231733E-3</v>
      </c>
      <c r="K35" s="24">
        <v>0</v>
      </c>
      <c r="L35" s="24">
        <v>5.5168229553541016E-3</v>
      </c>
      <c r="M35" s="24">
        <v>6.0624137395433467E-3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</row>
    <row r="36" spans="1:21" x14ac:dyDescent="0.4">
      <c r="A36" s="21" t="s">
        <v>48</v>
      </c>
      <c r="B36" s="24" t="e">
        <v>#DIV/0!</v>
      </c>
      <c r="C36" s="24" t="e">
        <v>#DIV/0!</v>
      </c>
      <c r="D36" s="24" t="e">
        <v>#DIV/0!</v>
      </c>
      <c r="E36" s="24" t="e">
        <v>#DIV/0!</v>
      </c>
      <c r="F36" s="24" t="e">
        <v>#DIV/0!</v>
      </c>
      <c r="G36" s="24" t="e">
        <v>#DIV/0!</v>
      </c>
      <c r="H36" s="24" t="e">
        <v>#DIV/0!</v>
      </c>
      <c r="I36" s="24" t="e">
        <v>#DIV/0!</v>
      </c>
      <c r="J36" s="24" t="e">
        <v>#DIV/0!</v>
      </c>
      <c r="K36" s="24" t="e">
        <v>#DIV/0!</v>
      </c>
      <c r="L36" s="24" t="e">
        <v>#DIV/0!</v>
      </c>
      <c r="M36" s="24" t="e">
        <v>#DIV/0!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</row>
  </sheetData>
  <sortState ref="A6:U36">
    <sortCondition descending="1" ref="U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贷款投向</vt:lpstr>
      <vt:lpstr>Sheet1</vt:lpstr>
      <vt:lpstr>分行业</vt:lpstr>
      <vt:lpstr>Sheet4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2017-09-25T02:48:46Z</dcterms:modified>
</cp:coreProperties>
</file>