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ortland-my.sharepoint.com/personal/henrywu7-c_ad_cityu_edu_hk/Documents/RT/Hall 9/Returning/SRO Revision/"/>
    </mc:Choice>
  </mc:AlternateContent>
  <bookViews>
    <workbookView xWindow="0" yWindow="0" windowWidth="29010" windowHeight="11730" activeTab="1"/>
  </bookViews>
  <sheets>
    <sheet name="Local Residents" sheetId="1" r:id="rId1"/>
    <sheet name="Non-Local Residents" sheetId="4" r:id="rId2"/>
  </sheets>
  <calcPr calcId="171027" calcMode="manual"/>
</workbook>
</file>

<file path=xl/calcChain.xml><?xml version="1.0" encoding="utf-8"?>
<calcChain xmlns="http://schemas.openxmlformats.org/spreadsheetml/2006/main">
  <c r="AJ28" i="4" l="1"/>
  <c r="AJ27" i="4"/>
  <c r="AB30" i="4" l="1"/>
  <c r="T30" i="4"/>
  <c r="AC30" i="4" s="1"/>
  <c r="K30" i="4"/>
  <c r="F30" i="4"/>
  <c r="L30" i="4" s="1"/>
  <c r="AB29" i="4"/>
  <c r="T29" i="4"/>
  <c r="AC29" i="4" s="1"/>
  <c r="K29" i="4"/>
  <c r="F29" i="4"/>
  <c r="AB28" i="4"/>
  <c r="T28" i="4"/>
  <c r="AC28" i="4" s="1"/>
  <c r="K28" i="4"/>
  <c r="F28" i="4"/>
  <c r="L28" i="4" s="1"/>
  <c r="AB27" i="4"/>
  <c r="T27" i="4"/>
  <c r="K27" i="4"/>
  <c r="F27" i="4"/>
  <c r="AB26" i="4"/>
  <c r="T26" i="4"/>
  <c r="AC26" i="4" s="1"/>
  <c r="K26" i="4"/>
  <c r="F26" i="4"/>
  <c r="L26" i="4" s="1"/>
  <c r="AB25" i="4"/>
  <c r="T25" i="4"/>
  <c r="AC25" i="4" s="1"/>
  <c r="K25" i="4"/>
  <c r="F25" i="4"/>
  <c r="AB24" i="4"/>
  <c r="T24" i="4"/>
  <c r="AC24" i="4" s="1"/>
  <c r="K24" i="4"/>
  <c r="F24" i="4"/>
  <c r="L24" i="4" s="1"/>
  <c r="AB23" i="4"/>
  <c r="T23" i="4"/>
  <c r="K23" i="4"/>
  <c r="F23" i="4"/>
  <c r="AB22" i="4"/>
  <c r="T22" i="4"/>
  <c r="AC22" i="4" s="1"/>
  <c r="K22" i="4"/>
  <c r="F22" i="4"/>
  <c r="L22" i="4" s="1"/>
  <c r="AB21" i="4"/>
  <c r="T21" i="4"/>
  <c r="AC21" i="4" s="1"/>
  <c r="K21" i="4"/>
  <c r="F21" i="4"/>
  <c r="AB20" i="4"/>
  <c r="T20" i="4"/>
  <c r="AC20" i="4" s="1"/>
  <c r="K20" i="4"/>
  <c r="F20" i="4"/>
  <c r="L20" i="4" s="1"/>
  <c r="AB19" i="4"/>
  <c r="T19" i="4"/>
  <c r="K19" i="4"/>
  <c r="F19" i="4"/>
  <c r="AB18" i="4"/>
  <c r="T18" i="4"/>
  <c r="AC18" i="4" s="1"/>
  <c r="K18" i="4"/>
  <c r="F18" i="4"/>
  <c r="L18" i="4" s="1"/>
  <c r="AB17" i="4"/>
  <c r="T17" i="4"/>
  <c r="AC17" i="4" s="1"/>
  <c r="K17" i="4"/>
  <c r="F17" i="4"/>
  <c r="AB16" i="4"/>
  <c r="T16" i="4"/>
  <c r="AC16" i="4" s="1"/>
  <c r="K16" i="4"/>
  <c r="F16" i="4"/>
  <c r="L16" i="4" s="1"/>
  <c r="AB15" i="4"/>
  <c r="T15" i="4"/>
  <c r="K15" i="4"/>
  <c r="F15" i="4"/>
  <c r="AB14" i="4"/>
  <c r="T14" i="4"/>
  <c r="AC14" i="4" s="1"/>
  <c r="K14" i="4"/>
  <c r="F14" i="4"/>
  <c r="L14" i="4" s="1"/>
  <c r="AB13" i="4"/>
  <c r="T13" i="4"/>
  <c r="AC13" i="4" s="1"/>
  <c r="K13" i="4"/>
  <c r="F13" i="4"/>
  <c r="AB12" i="4"/>
  <c r="T12" i="4"/>
  <c r="K12" i="4"/>
  <c r="F12" i="4"/>
  <c r="L12" i="4" s="1"/>
  <c r="AB11" i="4"/>
  <c r="AB9" i="4" s="1"/>
  <c r="T11" i="4"/>
  <c r="K11" i="4"/>
  <c r="F11" i="4"/>
  <c r="AB10" i="4"/>
  <c r="T10" i="4"/>
  <c r="AC10" i="4" s="1"/>
  <c r="K10" i="4"/>
  <c r="K9" i="4" s="1"/>
  <c r="F10" i="4"/>
  <c r="L10" i="4" s="1"/>
  <c r="AF9" i="4"/>
  <c r="AG29" i="4" s="1"/>
  <c r="AF9" i="1"/>
  <c r="AG30" i="1" s="1"/>
  <c r="AB30" i="1"/>
  <c r="AB29" i="1"/>
  <c r="AB28" i="1"/>
  <c r="AB27" i="1"/>
  <c r="T30" i="1"/>
  <c r="T29" i="1"/>
  <c r="T28" i="1"/>
  <c r="T27" i="1"/>
  <c r="F30" i="1"/>
  <c r="F29" i="1"/>
  <c r="F28" i="1"/>
  <c r="F27" i="1"/>
  <c r="K30" i="1"/>
  <c r="K29" i="1"/>
  <c r="K28" i="1"/>
  <c r="K27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10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F11" i="1"/>
  <c r="F12" i="1"/>
  <c r="F13" i="1"/>
  <c r="F14" i="1"/>
  <c r="L14" i="1" s="1"/>
  <c r="F15" i="1"/>
  <c r="F16" i="1"/>
  <c r="F17" i="1"/>
  <c r="F18" i="1"/>
  <c r="F19" i="1"/>
  <c r="F20" i="1"/>
  <c r="F21" i="1"/>
  <c r="F22" i="1"/>
  <c r="L22" i="1" s="1"/>
  <c r="F23" i="1"/>
  <c r="F24" i="1"/>
  <c r="F25" i="1"/>
  <c r="F26" i="1"/>
  <c r="L26" i="1" s="1"/>
  <c r="F10" i="1"/>
  <c r="L13" i="4" l="1"/>
  <c r="L17" i="4"/>
  <c r="L21" i="4"/>
  <c r="L29" i="4"/>
  <c r="M29" i="4" s="1"/>
  <c r="AJ29" i="4" s="1"/>
  <c r="T9" i="4"/>
  <c r="AD27" i="4" s="1"/>
  <c r="L11" i="4"/>
  <c r="L15" i="4"/>
  <c r="L19" i="4"/>
  <c r="L23" i="4"/>
  <c r="L27" i="4"/>
  <c r="AD30" i="4"/>
  <c r="L25" i="4"/>
  <c r="M30" i="4"/>
  <c r="AJ30" i="4" s="1"/>
  <c r="AD29" i="4"/>
  <c r="AC15" i="4"/>
  <c r="AC19" i="4"/>
  <c r="AC23" i="4"/>
  <c r="AC27" i="4"/>
  <c r="AC10" i="1"/>
  <c r="AC19" i="1"/>
  <c r="AC11" i="1"/>
  <c r="AC23" i="1"/>
  <c r="AC15" i="1"/>
  <c r="AG26" i="4"/>
  <c r="AG30" i="4"/>
  <c r="F9" i="4"/>
  <c r="M28" i="4" s="1"/>
  <c r="AG11" i="4"/>
  <c r="AC12" i="4"/>
  <c r="AG15" i="4"/>
  <c r="AG19" i="4"/>
  <c r="AG23" i="4"/>
  <c r="AG27" i="4"/>
  <c r="AG10" i="4"/>
  <c r="AG18" i="4"/>
  <c r="AG22" i="4"/>
  <c r="AG14" i="4"/>
  <c r="AG12" i="4"/>
  <c r="AG16" i="4"/>
  <c r="AG20" i="4"/>
  <c r="AG24" i="4"/>
  <c r="AG28" i="4"/>
  <c r="AC11" i="4"/>
  <c r="AG13" i="4"/>
  <c r="AG17" i="4"/>
  <c r="AG21" i="4"/>
  <c r="AG25" i="4"/>
  <c r="L18" i="1"/>
  <c r="AC28" i="1"/>
  <c r="K9" i="1"/>
  <c r="L23" i="1"/>
  <c r="L15" i="1"/>
  <c r="L21" i="1"/>
  <c r="AC25" i="1"/>
  <c r="AC17" i="1"/>
  <c r="AC27" i="1"/>
  <c r="L10" i="1"/>
  <c r="L11" i="1"/>
  <c r="AC21" i="1"/>
  <c r="AC13" i="1"/>
  <c r="AB9" i="1"/>
  <c r="F9" i="1"/>
  <c r="AC20" i="1"/>
  <c r="L24" i="1"/>
  <c r="L16" i="1"/>
  <c r="L20" i="1"/>
  <c r="AC26" i="1"/>
  <c r="AC18" i="1"/>
  <c r="AC29" i="1"/>
  <c r="L27" i="1"/>
  <c r="AC30" i="1"/>
  <c r="T9" i="1"/>
  <c r="AG27" i="1"/>
  <c r="AG28" i="1"/>
  <c r="AG29" i="1"/>
  <c r="L29" i="1"/>
  <c r="L28" i="1"/>
  <c r="L30" i="1"/>
  <c r="L19" i="1"/>
  <c r="L17" i="1"/>
  <c r="AC22" i="1"/>
  <c r="L25" i="1"/>
  <c r="AC14" i="1"/>
  <c r="L12" i="1"/>
  <c r="AC24" i="1"/>
  <c r="AC16" i="1"/>
  <c r="AC12" i="1"/>
  <c r="L13" i="1"/>
  <c r="AD28" i="4" l="1"/>
  <c r="AD30" i="1"/>
  <c r="L9" i="4"/>
  <c r="M25" i="4" s="1"/>
  <c r="AJ25" i="4" s="1"/>
  <c r="M14" i="4"/>
  <c r="AJ14" i="4" s="1"/>
  <c r="M22" i="4"/>
  <c r="AJ22" i="4" s="1"/>
  <c r="M19" i="4"/>
  <c r="AJ19" i="4" s="1"/>
  <c r="M15" i="4"/>
  <c r="AJ15" i="4" s="1"/>
  <c r="M23" i="4"/>
  <c r="AJ23" i="4" s="1"/>
  <c r="AC9" i="4"/>
  <c r="M18" i="4"/>
  <c r="AJ18" i="4" s="1"/>
  <c r="M12" i="4"/>
  <c r="AJ12" i="4" s="1"/>
  <c r="M27" i="4"/>
  <c r="AD28" i="1"/>
  <c r="AD27" i="1"/>
  <c r="M30" i="1"/>
  <c r="AJ30" i="1" s="1"/>
  <c r="M29" i="1"/>
  <c r="M27" i="1"/>
  <c r="M28" i="1"/>
  <c r="AD29" i="1"/>
  <c r="AC9" i="1"/>
  <c r="L9" i="1"/>
  <c r="AG13" i="1"/>
  <c r="AG21" i="1"/>
  <c r="AG14" i="1"/>
  <c r="AG22" i="1"/>
  <c r="AG15" i="1"/>
  <c r="AG23" i="1"/>
  <c r="AG16" i="1"/>
  <c r="AG24" i="1"/>
  <c r="AG17" i="1"/>
  <c r="AG25" i="1"/>
  <c r="AG18" i="1"/>
  <c r="AG26" i="1"/>
  <c r="AG11" i="1"/>
  <c r="AG19" i="1"/>
  <c r="AG10" i="1"/>
  <c r="AG12" i="1"/>
  <c r="AG20" i="1"/>
  <c r="M24" i="4" l="1"/>
  <c r="AJ24" i="4" s="1"/>
  <c r="AJ27" i="1"/>
  <c r="AJ28" i="1"/>
  <c r="M17" i="4"/>
  <c r="AJ17" i="4" s="1"/>
  <c r="M11" i="4"/>
  <c r="AJ11" i="4" s="1"/>
  <c r="M13" i="4"/>
  <c r="AJ13" i="4" s="1"/>
  <c r="AJ29" i="1"/>
  <c r="M10" i="4"/>
  <c r="AJ10" i="4" s="1"/>
  <c r="M20" i="4"/>
  <c r="AJ20" i="4" s="1"/>
  <c r="M21" i="4"/>
  <c r="AJ21" i="4" s="1"/>
  <c r="M16" i="4"/>
  <c r="AJ16" i="4" s="1"/>
  <c r="M26" i="4"/>
  <c r="AJ26" i="4" s="1"/>
  <c r="AD21" i="4"/>
  <c r="AD24" i="4"/>
  <c r="AD14" i="4"/>
  <c r="AD25" i="4"/>
  <c r="AD26" i="4"/>
  <c r="AD18" i="4"/>
  <c r="AD15" i="4"/>
  <c r="AD22" i="4"/>
  <c r="AD19" i="4"/>
  <c r="AD23" i="4"/>
  <c r="AD10" i="4"/>
  <c r="AD13" i="4"/>
  <c r="AD16" i="4"/>
  <c r="AD17" i="4"/>
  <c r="AD20" i="4"/>
  <c r="AD12" i="4"/>
  <c r="AD11" i="4"/>
  <c r="M11" i="1"/>
  <c r="AJ11" i="1" s="1"/>
  <c r="M19" i="1"/>
  <c r="M12" i="1"/>
  <c r="M20" i="1"/>
  <c r="M13" i="1"/>
  <c r="M21" i="1"/>
  <c r="M26" i="1"/>
  <c r="M14" i="1"/>
  <c r="AJ14" i="1" s="1"/>
  <c r="M22" i="1"/>
  <c r="M15" i="1"/>
  <c r="M23" i="1"/>
  <c r="M16" i="1"/>
  <c r="M24" i="1"/>
  <c r="M17" i="1"/>
  <c r="M25" i="1"/>
  <c r="M18" i="1"/>
  <c r="AJ18" i="1" s="1"/>
  <c r="M10" i="1"/>
  <c r="AJ10" i="1" s="1"/>
  <c r="AD21" i="1"/>
  <c r="AD12" i="1"/>
  <c r="AD20" i="1"/>
  <c r="AD13" i="1"/>
  <c r="AD14" i="1"/>
  <c r="AD15" i="1"/>
  <c r="AD23" i="1"/>
  <c r="AD24" i="1"/>
  <c r="AD17" i="1"/>
  <c r="AD25" i="1"/>
  <c r="AD18" i="1"/>
  <c r="AD26" i="1"/>
  <c r="AD11" i="1"/>
  <c r="AD19" i="1"/>
  <c r="AD10" i="1"/>
  <c r="AD22" i="1"/>
  <c r="AD16" i="1"/>
  <c r="AJ25" i="1" l="1"/>
  <c r="AJ17" i="1"/>
  <c r="AJ13" i="1"/>
  <c r="AJ26" i="1"/>
  <c r="AJ21" i="1"/>
  <c r="AJ22" i="1"/>
  <c r="AJ20" i="1"/>
  <c r="AJ16" i="1"/>
  <c r="AJ23" i="1"/>
  <c r="AJ12" i="1"/>
  <c r="AJ24" i="1"/>
  <c r="AJ15" i="1"/>
  <c r="AJ19" i="1"/>
</calcChain>
</file>

<file path=xl/sharedStrings.xml><?xml version="1.0" encoding="utf-8"?>
<sst xmlns="http://schemas.openxmlformats.org/spreadsheetml/2006/main" count="213" uniqueCount="83">
  <si>
    <t>Swimming</t>
  </si>
  <si>
    <t>Running</t>
  </si>
  <si>
    <t>Football</t>
  </si>
  <si>
    <t>Badminton</t>
  </si>
  <si>
    <t>Basketball</t>
  </si>
  <si>
    <t>Photo</t>
  </si>
  <si>
    <t>Singing</t>
  </si>
  <si>
    <t>Table Tennis</t>
  </si>
  <si>
    <t>Act. 3</t>
  </si>
  <si>
    <t>Act. 4</t>
  </si>
  <si>
    <t>Act. 5</t>
  </si>
  <si>
    <t>Act. 6</t>
  </si>
  <si>
    <t>Act. 7</t>
  </si>
  <si>
    <t>Act. 8</t>
  </si>
  <si>
    <t>Act. 9</t>
  </si>
  <si>
    <t>Act. 10</t>
  </si>
  <si>
    <t>Act. 11</t>
  </si>
  <si>
    <t>Act. 12</t>
  </si>
  <si>
    <t>Act. 13</t>
  </si>
  <si>
    <t>Resident:</t>
  </si>
  <si>
    <t>Res. 1</t>
  </si>
  <si>
    <t>Res. 2</t>
  </si>
  <si>
    <t>Res. 3</t>
  </si>
  <si>
    <t>Res. 4</t>
  </si>
  <si>
    <t>Res. 5</t>
  </si>
  <si>
    <t>Res. 6</t>
  </si>
  <si>
    <t>Res. 7</t>
  </si>
  <si>
    <t>Res. 8</t>
  </si>
  <si>
    <t>Res. 9</t>
  </si>
  <si>
    <t>Res. 10</t>
  </si>
  <si>
    <t>Res. 11</t>
  </si>
  <si>
    <t>Res. 12</t>
  </si>
  <si>
    <t>Res. 13</t>
  </si>
  <si>
    <t>Res. 14</t>
  </si>
  <si>
    <t>Res. 15</t>
  </si>
  <si>
    <t>Res. 16</t>
  </si>
  <si>
    <t>Res. 17</t>
  </si>
  <si>
    <t>Sub - Total</t>
  </si>
  <si>
    <t>PEK Total</t>
  </si>
  <si>
    <t>Max =</t>
  </si>
  <si>
    <t>Act. 1 (Mid - Autumn)</t>
  </si>
  <si>
    <t>Act. 2 (Wuddies)</t>
  </si>
  <si>
    <t>Score B</t>
  </si>
  <si>
    <t>Final Total</t>
  </si>
  <si>
    <t>Bouns / Deduction</t>
  </si>
  <si>
    <t>PEK Final</t>
  </si>
  <si>
    <t>Act. Final</t>
  </si>
  <si>
    <t>Act. Total</t>
  </si>
  <si>
    <t>Floor Score</t>
  </si>
  <si>
    <t>Score B Final</t>
  </si>
  <si>
    <t>Res. 18A</t>
  </si>
  <si>
    <t>Res. 19A</t>
  </si>
  <si>
    <t>Res. 20B</t>
  </si>
  <si>
    <t>Res. 21B</t>
  </si>
  <si>
    <t>Order</t>
  </si>
  <si>
    <t>+ Interview Bonus</t>
  </si>
  <si>
    <t>Sem A residents will divide the Max score (=8) of Sem A (red color)</t>
  </si>
  <si>
    <t>Sem B residents will divide the Max score (=12) of Sem B (blue color)</t>
  </si>
  <si>
    <t>Whole year residents will divide the Total Max score (=17 green color)</t>
  </si>
  <si>
    <t>Sem A residents will divide the Max score (=10) of Sem A (red color)</t>
  </si>
  <si>
    <t>Sem B residents will divide the Max score (=8) of Sem B (blue color)</t>
  </si>
  <si>
    <t>Whole year residents will divide the Total Max score (=15 green color)</t>
  </si>
  <si>
    <t>^</t>
  </si>
  <si>
    <t>There is a numerical example to explain the returning score calculation.</t>
  </si>
  <si>
    <t>Suppose we have 6 Hall activities in Sem A and 7 Hall activities in Sem B.</t>
  </si>
  <si>
    <t>It also show how to calculate the score of the residents who lived for one semester.</t>
  </si>
  <si>
    <t>Hall 9 Returning Example</t>
  </si>
  <si>
    <t>Score B also will apply the scaling system.</t>
  </si>
  <si>
    <t>v</t>
  </si>
  <si>
    <t>It hasn't finished yet.</t>
  </si>
  <si>
    <t>Hall Master and the Returning Committee will interview the residents and give them Interview Bonus</t>
  </si>
  <si>
    <t>Suppose the returning quota is 10.</t>
  </si>
  <si>
    <t>Then residents will be sorted by the Total Score.</t>
  </si>
  <si>
    <t>The order will rearrange within the invited residents.</t>
  </si>
  <si>
    <t>The residents under the return line will go into waiting list.</t>
  </si>
  <si>
    <t>The high scores residents in waiting list still have great chance to return.</t>
  </si>
  <si>
    <t>Interview</t>
  </si>
  <si>
    <t>5% - 8% marginal residents will be invited to an interview:</t>
  </si>
  <si>
    <t>Suppose there are 21 local residents applied to return.</t>
  </si>
  <si>
    <t>Suppose there are 21 non-local residents applied to return.</t>
  </si>
  <si>
    <t>Academic Performance</t>
    <phoneticPr fontId="5" type="noConversion"/>
  </si>
  <si>
    <t>Then Res. 6 and the above residents can return;</t>
    <phoneticPr fontId="5" type="noConversion"/>
  </si>
  <si>
    <t>Res. 17 and the below residents can return.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</si>
</sst>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b/>
      <sz val="20"/>
      <color theme="1"/>
      <name val="新細明體"/>
      <family val="2"/>
      <scheme val="minor"/>
    </font>
    <font>
      <b/>
      <sz val="14"/>
      <color theme="1"/>
      <name val="新細明體"/>
      <family val="2"/>
      <scheme val="minor"/>
    </font>
    <font>
      <b/>
      <sz val="11"/>
      <color rgb="FFC00000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rgb="FFFF0000"/>
      <name val="新細明體"/>
      <family val="1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5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29" xfId="0" applyBorder="1" applyAlignment="1">
      <alignment vertical="center" wrapText="1"/>
    </xf>
    <xf numFmtId="2" fontId="0" fillId="4" borderId="9" xfId="0" applyNumberFormat="1" applyFill="1" applyBorder="1" applyAlignment="1">
      <alignment horizontal="center" vertical="center" wrapText="1"/>
    </xf>
    <xf numFmtId="2" fontId="0" fillId="4" borderId="8" xfId="0" applyNumberFormat="1" applyFill="1" applyBorder="1" applyAlignment="1">
      <alignment horizontal="center" vertical="center" wrapText="1"/>
    </xf>
    <xf numFmtId="2" fontId="0" fillId="4" borderId="12" xfId="0" applyNumberForma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1" fillId="8" borderId="24" xfId="0" applyFont="1" applyFill="1" applyBorder="1" applyAlignment="1">
      <alignment horizontal="center" vertical="center" wrapText="1"/>
    </xf>
    <xf numFmtId="0" fontId="1" fillId="8" borderId="26" xfId="0" applyFont="1" applyFill="1" applyBorder="1" applyAlignment="1">
      <alignment horizontal="center" vertical="center" wrapText="1"/>
    </xf>
    <xf numFmtId="2" fontId="1" fillId="8" borderId="28" xfId="0" applyNumberFormat="1" applyFont="1" applyFill="1" applyBorder="1" applyAlignment="1">
      <alignment horizontal="center" vertical="center" wrapText="1"/>
    </xf>
    <xf numFmtId="2" fontId="1" fillId="8" borderId="26" xfId="0" applyNumberFormat="1" applyFont="1" applyFill="1" applyBorder="1" applyAlignment="1">
      <alignment horizontal="center" vertical="center" wrapText="1"/>
    </xf>
    <xf numFmtId="2" fontId="1" fillId="8" borderId="30" xfId="0" applyNumberFormat="1" applyFont="1" applyFill="1" applyBorder="1" applyAlignment="1">
      <alignment horizontal="center" vertical="center" wrapText="1"/>
    </xf>
    <xf numFmtId="2" fontId="0" fillId="6" borderId="9" xfId="0" applyNumberFormat="1" applyFill="1" applyBorder="1" applyAlignment="1">
      <alignment horizontal="center" vertical="center" wrapText="1"/>
    </xf>
    <xf numFmtId="2" fontId="0" fillId="6" borderId="8" xfId="0" applyNumberFormat="1" applyFill="1" applyBorder="1" applyAlignment="1">
      <alignment horizontal="center" vertical="center" wrapText="1"/>
    </xf>
    <xf numFmtId="2" fontId="0" fillId="7" borderId="9" xfId="0" applyNumberFormat="1" applyFill="1" applyBorder="1" applyAlignment="1">
      <alignment horizontal="center" vertical="center" wrapText="1"/>
    </xf>
    <xf numFmtId="2" fontId="0" fillId="7" borderId="12" xfId="0" applyNumberForma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quotePrefix="1" applyFont="1" applyBorder="1" applyAlignment="1">
      <alignment horizontal="left" vertical="center"/>
    </xf>
    <xf numFmtId="0" fontId="1" fillId="0" borderId="0" xfId="0" applyFont="1" applyBorder="1" applyAlignment="1">
      <alignment vertical="center" wrapText="1"/>
    </xf>
    <xf numFmtId="0" fontId="0" fillId="6" borderId="27" xfId="0" applyFill="1" applyBorder="1" applyAlignment="1">
      <alignment vertical="center" wrapText="1"/>
    </xf>
    <xf numFmtId="0" fontId="0" fillId="6" borderId="25" xfId="0" applyFill="1" applyBorder="1" applyAlignment="1">
      <alignment vertical="center" wrapText="1"/>
    </xf>
    <xf numFmtId="0" fontId="0" fillId="7" borderId="27" xfId="0" applyFill="1" applyBorder="1" applyAlignment="1">
      <alignment vertical="center" wrapText="1"/>
    </xf>
    <xf numFmtId="0" fontId="0" fillId="7" borderId="29" xfId="0" applyFill="1" applyBorder="1" applyAlignment="1">
      <alignment vertical="center" wrapText="1"/>
    </xf>
    <xf numFmtId="0" fontId="0" fillId="0" borderId="21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13" xfId="0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0" fontId="1" fillId="0" borderId="0" xfId="0" quotePrefix="1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1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8" xfId="0" applyNumberFormat="1" applyFill="1" applyBorder="1" applyAlignment="1">
      <alignment horizontal="center" vertical="center" wrapText="1"/>
    </xf>
    <xf numFmtId="0" fontId="0" fillId="0" borderId="7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9"/>
  <sheetViews>
    <sheetView zoomScale="80" zoomScaleNormal="80" workbookViewId="0">
      <selection activeCell="AJ10" sqref="AJ10:AJ30"/>
    </sheetView>
  </sheetViews>
  <sheetFormatPr defaultColWidth="9.125" defaultRowHeight="14.25"/>
  <cols>
    <col min="1" max="1" width="9.375" style="1" bestFit="1" customWidth="1"/>
    <col min="2" max="2" width="10.25" style="6" bestFit="1" customWidth="1"/>
    <col min="3" max="3" width="8.25" style="6" bestFit="1" customWidth="1"/>
    <col min="4" max="4" width="6.875" style="6" bestFit="1" customWidth="1"/>
    <col min="5" max="5" width="8.25" style="6" bestFit="1" customWidth="1"/>
    <col min="6" max="6" width="5.375" style="6" bestFit="1" customWidth="1"/>
    <col min="7" max="7" width="10.75" style="6" bestFit="1" customWidth="1"/>
    <col min="8" max="8" width="10.125" style="6" bestFit="1" customWidth="1"/>
    <col min="9" max="9" width="6.25" style="6" bestFit="1" customWidth="1"/>
    <col min="10" max="10" width="7.875" style="6" bestFit="1" customWidth="1"/>
    <col min="11" max="11" width="7.75" style="6" bestFit="1" customWidth="1"/>
    <col min="12" max="12" width="9.125" style="6"/>
    <col min="13" max="13" width="9" style="6" bestFit="1" customWidth="1"/>
    <col min="14" max="14" width="10.375" style="6" bestFit="1" customWidth="1"/>
    <col min="15" max="15" width="10.25" style="6" bestFit="1" customWidth="1"/>
    <col min="16" max="19" width="4.375" style="6" customWidth="1"/>
    <col min="20" max="20" width="5.375" style="6" bestFit="1" customWidth="1"/>
    <col min="21" max="27" width="4.375" style="6" bestFit="1" customWidth="1"/>
    <col min="28" max="29" width="5.375" style="6" bestFit="1" customWidth="1"/>
    <col min="30" max="30" width="5.625" style="6" bestFit="1" customWidth="1"/>
    <col min="31" max="31" width="5.875" style="6" bestFit="1" customWidth="1"/>
    <col min="32" max="33" width="7.375" style="6" bestFit="1" customWidth="1"/>
    <col min="34" max="34" width="7.125" style="6" bestFit="1" customWidth="1"/>
    <col min="35" max="35" width="10.125" style="6" bestFit="1" customWidth="1"/>
    <col min="36" max="36" width="7" style="6" bestFit="1" customWidth="1"/>
    <col min="37" max="16384" width="9.125" style="1"/>
  </cols>
  <sheetData>
    <row r="1" spans="1:36" ht="26.25">
      <c r="A1" s="55" t="s">
        <v>66</v>
      </c>
    </row>
    <row r="2" spans="1:36" ht="18">
      <c r="A2" s="56" t="s">
        <v>63</v>
      </c>
    </row>
    <row r="3" spans="1:36" ht="18">
      <c r="A3" s="56" t="s">
        <v>64</v>
      </c>
    </row>
    <row r="4" spans="1:36" ht="18">
      <c r="A4" s="56" t="s">
        <v>78</v>
      </c>
    </row>
    <row r="5" spans="1:36" ht="18">
      <c r="A5" s="56" t="s">
        <v>65</v>
      </c>
    </row>
    <row r="6" spans="1:36">
      <c r="AG6" s="44" t="s">
        <v>67</v>
      </c>
      <c r="AH6" s="44"/>
    </row>
    <row r="7" spans="1:36" ht="15.75" thickBot="1">
      <c r="AG7" s="54" t="s">
        <v>68</v>
      </c>
      <c r="AH7" s="54"/>
    </row>
    <row r="8" spans="1:36" ht="57">
      <c r="A8" s="13" t="s">
        <v>19</v>
      </c>
      <c r="B8" s="14" t="s">
        <v>0</v>
      </c>
      <c r="C8" s="14" t="s">
        <v>1</v>
      </c>
      <c r="D8" s="14" t="s">
        <v>7</v>
      </c>
      <c r="E8" s="15" t="s">
        <v>2</v>
      </c>
      <c r="F8" s="16" t="s">
        <v>37</v>
      </c>
      <c r="G8" s="14" t="s">
        <v>3</v>
      </c>
      <c r="H8" s="14" t="s">
        <v>4</v>
      </c>
      <c r="I8" s="14" t="s">
        <v>5</v>
      </c>
      <c r="J8" s="15" t="s">
        <v>6</v>
      </c>
      <c r="K8" s="16" t="s">
        <v>37</v>
      </c>
      <c r="L8" s="16" t="s">
        <v>38</v>
      </c>
      <c r="M8" s="51" t="s">
        <v>45</v>
      </c>
      <c r="N8" s="14" t="s">
        <v>40</v>
      </c>
      <c r="O8" s="14" t="s">
        <v>41</v>
      </c>
      <c r="P8" s="14" t="s">
        <v>8</v>
      </c>
      <c r="Q8" s="14" t="s">
        <v>9</v>
      </c>
      <c r="R8" s="14" t="s">
        <v>10</v>
      </c>
      <c r="S8" s="15" t="s">
        <v>11</v>
      </c>
      <c r="T8" s="16" t="s">
        <v>37</v>
      </c>
      <c r="U8" s="14" t="s">
        <v>12</v>
      </c>
      <c r="V8" s="14" t="s">
        <v>13</v>
      </c>
      <c r="W8" s="14" t="s">
        <v>14</v>
      </c>
      <c r="X8" s="14" t="s">
        <v>15</v>
      </c>
      <c r="Y8" s="14" t="s">
        <v>16</v>
      </c>
      <c r="Z8" s="14" t="s">
        <v>17</v>
      </c>
      <c r="AA8" s="15" t="s">
        <v>18</v>
      </c>
      <c r="AB8" s="16" t="s">
        <v>37</v>
      </c>
      <c r="AC8" s="16" t="s">
        <v>47</v>
      </c>
      <c r="AD8" s="51" t="s">
        <v>46</v>
      </c>
      <c r="AE8" s="52" t="s">
        <v>48</v>
      </c>
      <c r="AF8" s="17" t="s">
        <v>42</v>
      </c>
      <c r="AG8" s="51" t="s">
        <v>49</v>
      </c>
      <c r="AH8" s="51" t="s">
        <v>80</v>
      </c>
      <c r="AI8" s="52" t="s">
        <v>44</v>
      </c>
      <c r="AJ8" s="31" t="s">
        <v>43</v>
      </c>
    </row>
    <row r="9" spans="1:36" ht="15">
      <c r="A9" s="18" t="s">
        <v>39</v>
      </c>
      <c r="B9" s="3"/>
      <c r="C9" s="3"/>
      <c r="D9" s="3"/>
      <c r="E9" s="3"/>
      <c r="F9" s="28">
        <f>MAX(F10:F30)</f>
        <v>8</v>
      </c>
      <c r="G9" s="3"/>
      <c r="H9" s="3"/>
      <c r="I9" s="3"/>
      <c r="J9" s="2"/>
      <c r="K9" s="29">
        <f t="shared" ref="K9:L9" si="0">MAX(K10:K30)</f>
        <v>12</v>
      </c>
      <c r="L9" s="30">
        <f t="shared" si="0"/>
        <v>17</v>
      </c>
      <c r="M9" s="68">
        <v>40</v>
      </c>
      <c r="N9" s="3"/>
      <c r="O9" s="3"/>
      <c r="P9" s="3"/>
      <c r="Q9" s="3"/>
      <c r="R9" s="3"/>
      <c r="S9" s="2"/>
      <c r="T9" s="28">
        <f>MAX(T10:T30)</f>
        <v>10</v>
      </c>
      <c r="U9" s="3"/>
      <c r="V9" s="3"/>
      <c r="W9" s="3"/>
      <c r="X9" s="3"/>
      <c r="Y9" s="3"/>
      <c r="Z9" s="3"/>
      <c r="AA9" s="2"/>
      <c r="AB9" s="29">
        <f>MAX(AB10:AB30)</f>
        <v>8</v>
      </c>
      <c r="AC9" s="30">
        <f>MAX(AC10:AC30)</f>
        <v>15</v>
      </c>
      <c r="AD9" s="68">
        <v>30</v>
      </c>
      <c r="AE9" s="69">
        <v>20</v>
      </c>
      <c r="AF9" s="30">
        <f>MAX(AF10:AF30)</f>
        <v>100</v>
      </c>
      <c r="AG9" s="68">
        <v>10</v>
      </c>
      <c r="AH9" s="68">
        <v>15</v>
      </c>
      <c r="AI9" s="53"/>
      <c r="AJ9" s="32"/>
    </row>
    <row r="10" spans="1:36" ht="15">
      <c r="A10" s="19" t="s">
        <v>20</v>
      </c>
      <c r="B10" s="20"/>
      <c r="C10" s="20">
        <v>3</v>
      </c>
      <c r="D10" s="20"/>
      <c r="E10" s="7"/>
      <c r="F10" s="8">
        <f>SUM(B10:E10)</f>
        <v>3</v>
      </c>
      <c r="G10" s="20">
        <v>2</v>
      </c>
      <c r="H10" s="20"/>
      <c r="I10" s="20">
        <v>5</v>
      </c>
      <c r="J10" s="7"/>
      <c r="K10" s="8">
        <f>SUM(G10:J10)</f>
        <v>7</v>
      </c>
      <c r="L10" s="8">
        <f t="shared" ref="L10:L26" si="1">F10+K10</f>
        <v>10</v>
      </c>
      <c r="M10" s="22">
        <f>L10/L$9*40</f>
        <v>23.529411764705884</v>
      </c>
      <c r="N10" s="20">
        <v>2</v>
      </c>
      <c r="O10" s="20"/>
      <c r="P10" s="20"/>
      <c r="Q10" s="20"/>
      <c r="R10" s="20"/>
      <c r="S10" s="7"/>
      <c r="T10" s="8">
        <f>SUM(N10:S10)</f>
        <v>2</v>
      </c>
      <c r="U10" s="20"/>
      <c r="V10" s="20">
        <v>2</v>
      </c>
      <c r="W10" s="20"/>
      <c r="X10" s="20">
        <v>2</v>
      </c>
      <c r="Y10" s="20"/>
      <c r="Z10" s="20">
        <v>2</v>
      </c>
      <c r="AA10" s="7">
        <v>2</v>
      </c>
      <c r="AB10" s="8">
        <f>SUM(U10:AA10)</f>
        <v>8</v>
      </c>
      <c r="AC10" s="8">
        <f>T10+AB10</f>
        <v>10</v>
      </c>
      <c r="AD10" s="22">
        <f>AC10/AC$9*30</f>
        <v>20</v>
      </c>
      <c r="AE10" s="26">
        <v>17</v>
      </c>
      <c r="AF10" s="9">
        <v>70</v>
      </c>
      <c r="AG10" s="22">
        <f t="shared" ref="AG10:AG30" si="2">AF10/AF$9*10</f>
        <v>7</v>
      </c>
      <c r="AH10" s="22">
        <v>10</v>
      </c>
      <c r="AI10" s="26"/>
      <c r="AJ10" s="33">
        <f t="shared" ref="AJ10:AJ30" si="3">M10+AD10+AE10+AG10+AI10+AH10</f>
        <v>77.529411764705884</v>
      </c>
    </row>
    <row r="11" spans="1:36" ht="15">
      <c r="A11" s="19" t="s">
        <v>21</v>
      </c>
      <c r="B11" s="20">
        <v>2</v>
      </c>
      <c r="C11" s="20"/>
      <c r="D11" s="20"/>
      <c r="E11" s="7"/>
      <c r="F11" s="8">
        <f t="shared" ref="F11:F30" si="4">SUM(B11:E11)</f>
        <v>2</v>
      </c>
      <c r="G11" s="20"/>
      <c r="H11" s="20">
        <v>2</v>
      </c>
      <c r="I11" s="20"/>
      <c r="J11" s="7">
        <v>2</v>
      </c>
      <c r="K11" s="8">
        <f t="shared" ref="K11:K26" si="5">SUM(G11:J11)</f>
        <v>4</v>
      </c>
      <c r="L11" s="8">
        <f t="shared" si="1"/>
        <v>6</v>
      </c>
      <c r="M11" s="22">
        <f t="shared" ref="M11:M26" si="6">L11/L$9*40</f>
        <v>14.117647058823531</v>
      </c>
      <c r="N11" s="20"/>
      <c r="O11" s="20"/>
      <c r="P11" s="20">
        <v>2</v>
      </c>
      <c r="Q11" s="20"/>
      <c r="R11" s="20">
        <v>2</v>
      </c>
      <c r="S11" s="7"/>
      <c r="T11" s="8">
        <f t="shared" ref="T11:T30" si="7">SUM(N11:S11)</f>
        <v>4</v>
      </c>
      <c r="U11" s="20"/>
      <c r="V11" s="20"/>
      <c r="W11" s="20"/>
      <c r="X11" s="20"/>
      <c r="Y11" s="20"/>
      <c r="Z11" s="20"/>
      <c r="AA11" s="7"/>
      <c r="AB11" s="8">
        <f t="shared" ref="AB11:AB26" si="8">SUM(U11:AA11)</f>
        <v>0</v>
      </c>
      <c r="AC11" s="8">
        <f t="shared" ref="AC11:AC26" si="9">T11+AB11</f>
        <v>4</v>
      </c>
      <c r="AD11" s="22">
        <f t="shared" ref="AD11:AD26" si="10">AC11/AC$9*30</f>
        <v>8</v>
      </c>
      <c r="AE11" s="26">
        <v>11</v>
      </c>
      <c r="AF11" s="9">
        <v>90</v>
      </c>
      <c r="AG11" s="22">
        <f t="shared" si="2"/>
        <v>9</v>
      </c>
      <c r="AH11" s="22">
        <v>7</v>
      </c>
      <c r="AI11" s="26"/>
      <c r="AJ11" s="33">
        <f t="shared" si="3"/>
        <v>49.117647058823529</v>
      </c>
    </row>
    <row r="12" spans="1:36" ht="15">
      <c r="A12" s="19" t="s">
        <v>22</v>
      </c>
      <c r="B12" s="20">
        <v>2</v>
      </c>
      <c r="C12" s="20">
        <v>2</v>
      </c>
      <c r="D12" s="20"/>
      <c r="E12" s="7"/>
      <c r="F12" s="8">
        <f t="shared" si="4"/>
        <v>4</v>
      </c>
      <c r="G12" s="20">
        <v>5</v>
      </c>
      <c r="H12" s="20"/>
      <c r="I12" s="20"/>
      <c r="J12" s="7"/>
      <c r="K12" s="8">
        <f t="shared" si="5"/>
        <v>5</v>
      </c>
      <c r="L12" s="8">
        <f t="shared" si="1"/>
        <v>9</v>
      </c>
      <c r="M12" s="22">
        <f t="shared" si="6"/>
        <v>21.176470588235293</v>
      </c>
      <c r="N12" s="20">
        <v>2</v>
      </c>
      <c r="O12" s="20">
        <v>2</v>
      </c>
      <c r="P12" s="20"/>
      <c r="Q12" s="20">
        <v>2</v>
      </c>
      <c r="R12" s="20">
        <v>2</v>
      </c>
      <c r="S12" s="7">
        <v>2</v>
      </c>
      <c r="T12" s="8">
        <f t="shared" si="7"/>
        <v>10</v>
      </c>
      <c r="U12" s="20"/>
      <c r="V12" s="20">
        <v>2</v>
      </c>
      <c r="W12" s="20"/>
      <c r="X12" s="20">
        <v>3</v>
      </c>
      <c r="Y12" s="20"/>
      <c r="Z12" s="20"/>
      <c r="AA12" s="7"/>
      <c r="AB12" s="8">
        <f t="shared" si="8"/>
        <v>5</v>
      </c>
      <c r="AC12" s="8">
        <f t="shared" si="9"/>
        <v>15</v>
      </c>
      <c r="AD12" s="22">
        <f t="shared" si="10"/>
        <v>30</v>
      </c>
      <c r="AE12" s="26">
        <v>14</v>
      </c>
      <c r="AF12" s="9">
        <v>20</v>
      </c>
      <c r="AG12" s="22">
        <f t="shared" si="2"/>
        <v>2</v>
      </c>
      <c r="AH12" s="22">
        <v>13</v>
      </c>
      <c r="AI12" s="26">
        <v>20</v>
      </c>
      <c r="AJ12" s="33">
        <f t="shared" si="3"/>
        <v>100.17647058823529</v>
      </c>
    </row>
    <row r="13" spans="1:36" ht="15">
      <c r="A13" s="19" t="s">
        <v>23</v>
      </c>
      <c r="B13" s="20"/>
      <c r="C13" s="20">
        <v>5</v>
      </c>
      <c r="D13" s="20"/>
      <c r="E13" s="7">
        <v>3</v>
      </c>
      <c r="F13" s="8">
        <f t="shared" si="4"/>
        <v>8</v>
      </c>
      <c r="G13" s="20">
        <v>2</v>
      </c>
      <c r="H13" s="20">
        <v>2</v>
      </c>
      <c r="I13" s="20">
        <v>5</v>
      </c>
      <c r="J13" s="7"/>
      <c r="K13" s="8">
        <f t="shared" si="5"/>
        <v>9</v>
      </c>
      <c r="L13" s="8">
        <f t="shared" si="1"/>
        <v>17</v>
      </c>
      <c r="M13" s="22">
        <f t="shared" si="6"/>
        <v>40</v>
      </c>
      <c r="N13" s="20"/>
      <c r="O13" s="20"/>
      <c r="P13" s="20">
        <v>2</v>
      </c>
      <c r="Q13" s="20"/>
      <c r="R13" s="20"/>
      <c r="S13" s="7"/>
      <c r="T13" s="8">
        <f t="shared" si="7"/>
        <v>2</v>
      </c>
      <c r="U13" s="20">
        <v>2</v>
      </c>
      <c r="V13" s="20"/>
      <c r="W13" s="20"/>
      <c r="X13" s="20"/>
      <c r="Y13" s="20">
        <v>3</v>
      </c>
      <c r="Z13" s="20"/>
      <c r="AA13" s="7">
        <v>3</v>
      </c>
      <c r="AB13" s="8">
        <f t="shared" si="8"/>
        <v>8</v>
      </c>
      <c r="AC13" s="8">
        <f t="shared" si="9"/>
        <v>10</v>
      </c>
      <c r="AD13" s="22">
        <f t="shared" si="10"/>
        <v>20</v>
      </c>
      <c r="AE13" s="26">
        <v>10</v>
      </c>
      <c r="AF13" s="9">
        <v>0</v>
      </c>
      <c r="AG13" s="22">
        <f t="shared" si="2"/>
        <v>0</v>
      </c>
      <c r="AH13" s="22">
        <v>10</v>
      </c>
      <c r="AI13" s="26"/>
      <c r="AJ13" s="33">
        <f t="shared" si="3"/>
        <v>80</v>
      </c>
    </row>
    <row r="14" spans="1:36" ht="15">
      <c r="A14" s="19" t="s">
        <v>24</v>
      </c>
      <c r="B14" s="20"/>
      <c r="C14" s="20">
        <v>2</v>
      </c>
      <c r="D14" s="20"/>
      <c r="E14" s="7"/>
      <c r="F14" s="8">
        <f t="shared" si="4"/>
        <v>2</v>
      </c>
      <c r="G14" s="20"/>
      <c r="H14" s="20"/>
      <c r="I14" s="20"/>
      <c r="J14" s="7">
        <v>2</v>
      </c>
      <c r="K14" s="8">
        <f t="shared" si="5"/>
        <v>2</v>
      </c>
      <c r="L14" s="8">
        <f t="shared" si="1"/>
        <v>4</v>
      </c>
      <c r="M14" s="22">
        <f t="shared" si="6"/>
        <v>9.4117647058823533</v>
      </c>
      <c r="N14" s="20">
        <v>2</v>
      </c>
      <c r="O14" s="20"/>
      <c r="P14" s="20"/>
      <c r="Q14" s="20"/>
      <c r="R14" s="20"/>
      <c r="S14" s="7"/>
      <c r="T14" s="8">
        <f t="shared" si="7"/>
        <v>2</v>
      </c>
      <c r="U14" s="20"/>
      <c r="V14" s="20"/>
      <c r="W14" s="20">
        <v>3</v>
      </c>
      <c r="X14" s="20"/>
      <c r="Y14" s="20"/>
      <c r="Z14" s="20"/>
      <c r="AA14" s="7"/>
      <c r="AB14" s="8">
        <f t="shared" si="8"/>
        <v>3</v>
      </c>
      <c r="AC14" s="8">
        <f t="shared" si="9"/>
        <v>5</v>
      </c>
      <c r="AD14" s="22">
        <f t="shared" si="10"/>
        <v>10</v>
      </c>
      <c r="AE14" s="26">
        <v>15</v>
      </c>
      <c r="AF14" s="9">
        <v>100</v>
      </c>
      <c r="AG14" s="22">
        <f t="shared" si="2"/>
        <v>10</v>
      </c>
      <c r="AH14" s="22">
        <v>7</v>
      </c>
      <c r="AI14" s="26"/>
      <c r="AJ14" s="33">
        <f t="shared" si="3"/>
        <v>51.411764705882355</v>
      </c>
    </row>
    <row r="15" spans="1:36" ht="15">
      <c r="A15" s="19" t="s">
        <v>25</v>
      </c>
      <c r="B15" s="20"/>
      <c r="C15" s="20">
        <v>2</v>
      </c>
      <c r="D15" s="20">
        <v>2</v>
      </c>
      <c r="E15" s="7"/>
      <c r="F15" s="8">
        <f t="shared" si="4"/>
        <v>4</v>
      </c>
      <c r="G15" s="20">
        <v>5</v>
      </c>
      <c r="H15" s="20">
        <v>2</v>
      </c>
      <c r="I15" s="20">
        <v>5</v>
      </c>
      <c r="J15" s="7"/>
      <c r="K15" s="8">
        <f t="shared" si="5"/>
        <v>12</v>
      </c>
      <c r="L15" s="8">
        <f t="shared" si="1"/>
        <v>16</v>
      </c>
      <c r="M15" s="22">
        <f t="shared" si="6"/>
        <v>37.647058823529413</v>
      </c>
      <c r="N15" s="20"/>
      <c r="O15" s="20"/>
      <c r="P15" s="20"/>
      <c r="Q15" s="20"/>
      <c r="R15" s="20">
        <v>2</v>
      </c>
      <c r="S15" s="7"/>
      <c r="T15" s="8">
        <f t="shared" si="7"/>
        <v>2</v>
      </c>
      <c r="U15" s="20">
        <v>3</v>
      </c>
      <c r="V15" s="20"/>
      <c r="W15" s="20"/>
      <c r="X15" s="20"/>
      <c r="Y15" s="20"/>
      <c r="Z15" s="20"/>
      <c r="AA15" s="7"/>
      <c r="AB15" s="8">
        <f t="shared" si="8"/>
        <v>3</v>
      </c>
      <c r="AC15" s="8">
        <f t="shared" si="9"/>
        <v>5</v>
      </c>
      <c r="AD15" s="22">
        <f t="shared" si="10"/>
        <v>10</v>
      </c>
      <c r="AE15" s="26">
        <v>16</v>
      </c>
      <c r="AF15" s="9">
        <v>30</v>
      </c>
      <c r="AG15" s="22">
        <f t="shared" si="2"/>
        <v>3</v>
      </c>
      <c r="AH15" s="22">
        <v>4</v>
      </c>
      <c r="AI15" s="26">
        <v>2</v>
      </c>
      <c r="AJ15" s="33">
        <f t="shared" si="3"/>
        <v>72.64705882352942</v>
      </c>
    </row>
    <row r="16" spans="1:36" ht="15">
      <c r="A16" s="19" t="s">
        <v>26</v>
      </c>
      <c r="B16" s="20">
        <v>2</v>
      </c>
      <c r="C16" s="20">
        <v>5</v>
      </c>
      <c r="D16" s="20"/>
      <c r="E16" s="7"/>
      <c r="F16" s="8">
        <f t="shared" si="4"/>
        <v>7</v>
      </c>
      <c r="G16" s="20">
        <v>2</v>
      </c>
      <c r="H16" s="20"/>
      <c r="I16" s="20"/>
      <c r="J16" s="7"/>
      <c r="K16" s="8">
        <f t="shared" si="5"/>
        <v>2</v>
      </c>
      <c r="L16" s="8">
        <f t="shared" si="1"/>
        <v>9</v>
      </c>
      <c r="M16" s="22">
        <f t="shared" si="6"/>
        <v>21.176470588235293</v>
      </c>
      <c r="N16" s="20">
        <v>2</v>
      </c>
      <c r="O16" s="20">
        <v>2</v>
      </c>
      <c r="P16" s="20"/>
      <c r="Q16" s="20">
        <v>2</v>
      </c>
      <c r="R16" s="20"/>
      <c r="S16" s="7"/>
      <c r="T16" s="8">
        <f t="shared" si="7"/>
        <v>6</v>
      </c>
      <c r="U16" s="20"/>
      <c r="V16" s="20">
        <v>2</v>
      </c>
      <c r="W16" s="20"/>
      <c r="X16" s="20">
        <v>3</v>
      </c>
      <c r="Y16" s="20"/>
      <c r="Z16" s="20"/>
      <c r="AA16" s="7"/>
      <c r="AB16" s="8">
        <f t="shared" si="8"/>
        <v>5</v>
      </c>
      <c r="AC16" s="8">
        <f t="shared" si="9"/>
        <v>11</v>
      </c>
      <c r="AD16" s="22">
        <f t="shared" si="10"/>
        <v>22</v>
      </c>
      <c r="AE16" s="26">
        <v>13</v>
      </c>
      <c r="AF16" s="9">
        <v>80</v>
      </c>
      <c r="AG16" s="22">
        <f t="shared" si="2"/>
        <v>8</v>
      </c>
      <c r="AH16" s="22">
        <v>13</v>
      </c>
      <c r="AI16" s="26"/>
      <c r="AJ16" s="33">
        <f t="shared" si="3"/>
        <v>77.17647058823529</v>
      </c>
    </row>
    <row r="17" spans="1:36" ht="15">
      <c r="A17" s="19" t="s">
        <v>27</v>
      </c>
      <c r="B17" s="20"/>
      <c r="C17" s="20"/>
      <c r="D17" s="20"/>
      <c r="E17" s="7"/>
      <c r="F17" s="8">
        <f t="shared" si="4"/>
        <v>0</v>
      </c>
      <c r="G17" s="20">
        <v>2</v>
      </c>
      <c r="H17" s="20">
        <v>2</v>
      </c>
      <c r="I17" s="20"/>
      <c r="J17" s="7"/>
      <c r="K17" s="8">
        <f t="shared" si="5"/>
        <v>4</v>
      </c>
      <c r="L17" s="8">
        <f t="shared" si="1"/>
        <v>4</v>
      </c>
      <c r="M17" s="22">
        <f t="shared" si="6"/>
        <v>9.4117647058823533</v>
      </c>
      <c r="N17" s="20">
        <v>2</v>
      </c>
      <c r="O17" s="20"/>
      <c r="P17" s="20"/>
      <c r="Q17" s="20"/>
      <c r="R17" s="20"/>
      <c r="S17" s="7"/>
      <c r="T17" s="8">
        <f t="shared" si="7"/>
        <v>2</v>
      </c>
      <c r="U17" s="20"/>
      <c r="V17" s="20"/>
      <c r="W17" s="20"/>
      <c r="X17" s="20"/>
      <c r="Y17" s="20"/>
      <c r="Z17" s="20"/>
      <c r="AA17" s="7"/>
      <c r="AB17" s="8">
        <f t="shared" si="8"/>
        <v>0</v>
      </c>
      <c r="AC17" s="8">
        <f t="shared" si="9"/>
        <v>2</v>
      </c>
      <c r="AD17" s="22">
        <f t="shared" si="10"/>
        <v>4</v>
      </c>
      <c r="AE17" s="26">
        <v>12</v>
      </c>
      <c r="AF17" s="9">
        <v>20</v>
      </c>
      <c r="AG17" s="22">
        <f t="shared" si="2"/>
        <v>2</v>
      </c>
      <c r="AH17" s="22">
        <v>10</v>
      </c>
      <c r="AI17" s="26"/>
      <c r="AJ17" s="33">
        <f t="shared" si="3"/>
        <v>37.411764705882355</v>
      </c>
    </row>
    <row r="18" spans="1:36" ht="15">
      <c r="A18" s="19" t="s">
        <v>28</v>
      </c>
      <c r="B18" s="20"/>
      <c r="C18" s="20">
        <v>3</v>
      </c>
      <c r="D18" s="20"/>
      <c r="E18" s="7"/>
      <c r="F18" s="8">
        <f t="shared" si="4"/>
        <v>3</v>
      </c>
      <c r="G18" s="20"/>
      <c r="H18" s="20"/>
      <c r="I18" s="20">
        <v>5</v>
      </c>
      <c r="J18" s="7">
        <v>5</v>
      </c>
      <c r="K18" s="8">
        <f t="shared" si="5"/>
        <v>10</v>
      </c>
      <c r="L18" s="8">
        <f t="shared" si="1"/>
        <v>13</v>
      </c>
      <c r="M18" s="22">
        <f t="shared" si="6"/>
        <v>30.588235294117645</v>
      </c>
      <c r="N18" s="20"/>
      <c r="O18" s="20"/>
      <c r="P18" s="20"/>
      <c r="Q18" s="20">
        <v>2</v>
      </c>
      <c r="R18" s="20">
        <v>2</v>
      </c>
      <c r="S18" s="7">
        <v>2</v>
      </c>
      <c r="T18" s="8">
        <f t="shared" si="7"/>
        <v>6</v>
      </c>
      <c r="U18" s="20">
        <v>2</v>
      </c>
      <c r="V18" s="20"/>
      <c r="W18" s="20">
        <v>3</v>
      </c>
      <c r="X18" s="20"/>
      <c r="Y18" s="20"/>
      <c r="Z18" s="20">
        <v>3</v>
      </c>
      <c r="AA18" s="7"/>
      <c r="AB18" s="8">
        <f t="shared" si="8"/>
        <v>8</v>
      </c>
      <c r="AC18" s="8">
        <f t="shared" si="9"/>
        <v>14</v>
      </c>
      <c r="AD18" s="22">
        <f t="shared" si="10"/>
        <v>28</v>
      </c>
      <c r="AE18" s="26">
        <v>10</v>
      </c>
      <c r="AF18" s="9">
        <v>80</v>
      </c>
      <c r="AG18" s="22">
        <f t="shared" si="2"/>
        <v>8</v>
      </c>
      <c r="AH18" s="22">
        <v>4</v>
      </c>
      <c r="AI18" s="26">
        <v>20</v>
      </c>
      <c r="AJ18" s="33">
        <f t="shared" si="3"/>
        <v>100.58823529411765</v>
      </c>
    </row>
    <row r="19" spans="1:36" ht="15">
      <c r="A19" s="19" t="s">
        <v>29</v>
      </c>
      <c r="B19" s="20"/>
      <c r="C19" s="20"/>
      <c r="D19" s="20"/>
      <c r="E19" s="7">
        <v>5</v>
      </c>
      <c r="F19" s="8">
        <f t="shared" si="4"/>
        <v>5</v>
      </c>
      <c r="G19" s="20">
        <v>2</v>
      </c>
      <c r="H19" s="20"/>
      <c r="I19" s="20"/>
      <c r="J19" s="7">
        <v>2</v>
      </c>
      <c r="K19" s="8">
        <f t="shared" si="5"/>
        <v>4</v>
      </c>
      <c r="L19" s="8">
        <f t="shared" si="1"/>
        <v>9</v>
      </c>
      <c r="M19" s="22">
        <f t="shared" si="6"/>
        <v>21.176470588235293</v>
      </c>
      <c r="N19" s="20"/>
      <c r="O19" s="20"/>
      <c r="P19" s="20">
        <v>2</v>
      </c>
      <c r="Q19" s="20"/>
      <c r="R19" s="20"/>
      <c r="S19" s="7"/>
      <c r="T19" s="8">
        <f t="shared" si="7"/>
        <v>2</v>
      </c>
      <c r="U19" s="20"/>
      <c r="V19" s="20"/>
      <c r="W19" s="20"/>
      <c r="X19" s="20"/>
      <c r="Y19" s="20">
        <v>2</v>
      </c>
      <c r="Z19" s="20">
        <v>3</v>
      </c>
      <c r="AA19" s="7"/>
      <c r="AB19" s="8">
        <f t="shared" si="8"/>
        <v>5</v>
      </c>
      <c r="AC19" s="8">
        <f t="shared" si="9"/>
        <v>7</v>
      </c>
      <c r="AD19" s="22">
        <f t="shared" si="10"/>
        <v>14</v>
      </c>
      <c r="AE19" s="26">
        <v>14</v>
      </c>
      <c r="AF19" s="9">
        <v>30</v>
      </c>
      <c r="AG19" s="22">
        <f t="shared" si="2"/>
        <v>3</v>
      </c>
      <c r="AH19" s="22">
        <v>0</v>
      </c>
      <c r="AI19" s="26"/>
      <c r="AJ19" s="33">
        <f t="shared" si="3"/>
        <v>52.17647058823529</v>
      </c>
    </row>
    <row r="20" spans="1:36" ht="15">
      <c r="A20" s="19" t="s">
        <v>30</v>
      </c>
      <c r="B20" s="20"/>
      <c r="C20" s="20"/>
      <c r="D20" s="20"/>
      <c r="E20" s="7"/>
      <c r="F20" s="8">
        <f t="shared" si="4"/>
        <v>0</v>
      </c>
      <c r="G20" s="20"/>
      <c r="H20" s="20">
        <v>5</v>
      </c>
      <c r="I20" s="20"/>
      <c r="J20" s="7"/>
      <c r="K20" s="8">
        <f t="shared" si="5"/>
        <v>5</v>
      </c>
      <c r="L20" s="8">
        <f t="shared" si="1"/>
        <v>5</v>
      </c>
      <c r="M20" s="22">
        <f t="shared" si="6"/>
        <v>11.764705882352942</v>
      </c>
      <c r="N20" s="20">
        <v>2</v>
      </c>
      <c r="O20" s="20">
        <v>2</v>
      </c>
      <c r="P20" s="20"/>
      <c r="Q20" s="20"/>
      <c r="R20" s="20"/>
      <c r="S20" s="7"/>
      <c r="T20" s="8">
        <f t="shared" si="7"/>
        <v>4</v>
      </c>
      <c r="U20" s="20"/>
      <c r="V20" s="20"/>
      <c r="W20" s="20"/>
      <c r="X20" s="20">
        <v>2</v>
      </c>
      <c r="Y20" s="20"/>
      <c r="Z20" s="20"/>
      <c r="AA20" s="7"/>
      <c r="AB20" s="8">
        <f t="shared" si="8"/>
        <v>2</v>
      </c>
      <c r="AC20" s="8">
        <f t="shared" si="9"/>
        <v>6</v>
      </c>
      <c r="AD20" s="22">
        <f t="shared" si="10"/>
        <v>12</v>
      </c>
      <c r="AE20" s="26">
        <v>10</v>
      </c>
      <c r="AF20" s="9">
        <v>30</v>
      </c>
      <c r="AG20" s="22">
        <f t="shared" si="2"/>
        <v>3</v>
      </c>
      <c r="AH20" s="22">
        <v>15</v>
      </c>
      <c r="AI20" s="26"/>
      <c r="AJ20" s="33">
        <f t="shared" si="3"/>
        <v>51.764705882352942</v>
      </c>
    </row>
    <row r="21" spans="1:36" ht="15">
      <c r="A21" s="19" t="s">
        <v>31</v>
      </c>
      <c r="B21" s="20"/>
      <c r="C21" s="20">
        <v>2</v>
      </c>
      <c r="D21" s="20"/>
      <c r="E21" s="7"/>
      <c r="F21" s="8">
        <f t="shared" si="4"/>
        <v>2</v>
      </c>
      <c r="G21" s="20">
        <v>5</v>
      </c>
      <c r="H21" s="20"/>
      <c r="I21" s="20"/>
      <c r="J21" s="7">
        <v>2</v>
      </c>
      <c r="K21" s="8">
        <f t="shared" si="5"/>
        <v>7</v>
      </c>
      <c r="L21" s="8">
        <f t="shared" si="1"/>
        <v>9</v>
      </c>
      <c r="M21" s="22">
        <f t="shared" si="6"/>
        <v>21.176470588235293</v>
      </c>
      <c r="N21" s="20">
        <v>2</v>
      </c>
      <c r="O21" s="20">
        <v>2</v>
      </c>
      <c r="P21" s="20"/>
      <c r="Q21" s="20"/>
      <c r="R21" s="20">
        <v>2</v>
      </c>
      <c r="S21" s="7"/>
      <c r="T21" s="8">
        <f t="shared" si="7"/>
        <v>6</v>
      </c>
      <c r="U21" s="20"/>
      <c r="V21" s="20"/>
      <c r="W21" s="20">
        <v>2</v>
      </c>
      <c r="X21" s="20">
        <v>2</v>
      </c>
      <c r="Y21" s="20"/>
      <c r="Z21" s="20"/>
      <c r="AA21" s="7"/>
      <c r="AB21" s="8">
        <f t="shared" si="8"/>
        <v>4</v>
      </c>
      <c r="AC21" s="8">
        <f t="shared" si="9"/>
        <v>10</v>
      </c>
      <c r="AD21" s="22">
        <f t="shared" si="10"/>
        <v>20</v>
      </c>
      <c r="AE21" s="26">
        <v>14</v>
      </c>
      <c r="AF21" s="9">
        <v>10</v>
      </c>
      <c r="AG21" s="22">
        <f t="shared" si="2"/>
        <v>1</v>
      </c>
      <c r="AH21" s="22">
        <v>13</v>
      </c>
      <c r="AI21" s="26">
        <v>10</v>
      </c>
      <c r="AJ21" s="33">
        <f t="shared" si="3"/>
        <v>79.17647058823529</v>
      </c>
    </row>
    <row r="22" spans="1:36" ht="15">
      <c r="A22" s="19" t="s">
        <v>32</v>
      </c>
      <c r="B22" s="20"/>
      <c r="C22" s="20"/>
      <c r="D22" s="20">
        <v>3</v>
      </c>
      <c r="E22" s="7"/>
      <c r="F22" s="8">
        <f t="shared" si="4"/>
        <v>3</v>
      </c>
      <c r="G22" s="20"/>
      <c r="H22" s="20">
        <v>5</v>
      </c>
      <c r="I22" s="20">
        <v>5</v>
      </c>
      <c r="J22" s="7">
        <v>2</v>
      </c>
      <c r="K22" s="8">
        <f t="shared" si="5"/>
        <v>12</v>
      </c>
      <c r="L22" s="8">
        <f t="shared" si="1"/>
        <v>15</v>
      </c>
      <c r="M22" s="22">
        <f t="shared" si="6"/>
        <v>35.294117647058826</v>
      </c>
      <c r="N22" s="20"/>
      <c r="O22" s="20"/>
      <c r="P22" s="20"/>
      <c r="Q22" s="20">
        <v>2</v>
      </c>
      <c r="R22" s="20"/>
      <c r="S22" s="7">
        <v>2</v>
      </c>
      <c r="T22" s="8">
        <f t="shared" si="7"/>
        <v>4</v>
      </c>
      <c r="U22" s="20"/>
      <c r="V22" s="20"/>
      <c r="W22" s="20">
        <v>2</v>
      </c>
      <c r="X22" s="20"/>
      <c r="Y22" s="20"/>
      <c r="Z22" s="20"/>
      <c r="AA22" s="7"/>
      <c r="AB22" s="8">
        <f t="shared" si="8"/>
        <v>2</v>
      </c>
      <c r="AC22" s="8">
        <f t="shared" si="9"/>
        <v>6</v>
      </c>
      <c r="AD22" s="22">
        <f t="shared" si="10"/>
        <v>12</v>
      </c>
      <c r="AE22" s="26">
        <v>10</v>
      </c>
      <c r="AF22" s="9">
        <v>30</v>
      </c>
      <c r="AG22" s="22">
        <f t="shared" si="2"/>
        <v>3</v>
      </c>
      <c r="AH22" s="22">
        <v>10</v>
      </c>
      <c r="AI22" s="26"/>
      <c r="AJ22" s="33">
        <f t="shared" si="3"/>
        <v>70.294117647058826</v>
      </c>
    </row>
    <row r="23" spans="1:36" ht="15">
      <c r="A23" s="19" t="s">
        <v>33</v>
      </c>
      <c r="B23" s="20"/>
      <c r="C23" s="20"/>
      <c r="D23" s="20"/>
      <c r="E23" s="7"/>
      <c r="F23" s="8">
        <f t="shared" si="4"/>
        <v>0</v>
      </c>
      <c r="G23" s="20"/>
      <c r="H23" s="20"/>
      <c r="I23" s="20"/>
      <c r="J23" s="7"/>
      <c r="K23" s="8">
        <f t="shared" si="5"/>
        <v>0</v>
      </c>
      <c r="L23" s="8">
        <f t="shared" si="1"/>
        <v>0</v>
      </c>
      <c r="M23" s="22">
        <f t="shared" si="6"/>
        <v>0</v>
      </c>
      <c r="N23" s="20"/>
      <c r="O23" s="20">
        <v>2</v>
      </c>
      <c r="P23" s="20"/>
      <c r="Q23" s="20"/>
      <c r="R23" s="20"/>
      <c r="S23" s="7"/>
      <c r="T23" s="8">
        <f t="shared" si="7"/>
        <v>2</v>
      </c>
      <c r="U23" s="20"/>
      <c r="V23" s="20"/>
      <c r="W23" s="20"/>
      <c r="X23" s="20"/>
      <c r="Y23" s="20"/>
      <c r="Z23" s="20">
        <v>3</v>
      </c>
      <c r="AA23" s="7"/>
      <c r="AB23" s="8">
        <f t="shared" si="8"/>
        <v>3</v>
      </c>
      <c r="AC23" s="8">
        <f t="shared" si="9"/>
        <v>5</v>
      </c>
      <c r="AD23" s="22">
        <f t="shared" si="10"/>
        <v>10</v>
      </c>
      <c r="AE23" s="26">
        <v>17</v>
      </c>
      <c r="AF23" s="9">
        <v>20</v>
      </c>
      <c r="AG23" s="22">
        <f t="shared" si="2"/>
        <v>2</v>
      </c>
      <c r="AH23" s="22">
        <v>13</v>
      </c>
      <c r="AI23" s="26"/>
      <c r="AJ23" s="33">
        <f t="shared" si="3"/>
        <v>42</v>
      </c>
    </row>
    <row r="24" spans="1:36" ht="15">
      <c r="A24" s="19" t="s">
        <v>34</v>
      </c>
      <c r="B24" s="20">
        <v>3</v>
      </c>
      <c r="C24" s="20"/>
      <c r="D24" s="20"/>
      <c r="E24" s="7"/>
      <c r="F24" s="8">
        <f t="shared" si="4"/>
        <v>3</v>
      </c>
      <c r="G24" s="20">
        <v>5</v>
      </c>
      <c r="H24" s="20">
        <v>5</v>
      </c>
      <c r="I24" s="20"/>
      <c r="J24" s="7">
        <v>2</v>
      </c>
      <c r="K24" s="8">
        <f t="shared" si="5"/>
        <v>12</v>
      </c>
      <c r="L24" s="8">
        <f t="shared" si="1"/>
        <v>15</v>
      </c>
      <c r="M24" s="22">
        <f t="shared" si="6"/>
        <v>35.294117647058826</v>
      </c>
      <c r="N24" s="20">
        <v>2</v>
      </c>
      <c r="O24" s="20"/>
      <c r="P24" s="20">
        <v>2</v>
      </c>
      <c r="Q24" s="20"/>
      <c r="R24" s="20"/>
      <c r="S24" s="7">
        <v>2</v>
      </c>
      <c r="T24" s="8">
        <f t="shared" si="7"/>
        <v>6</v>
      </c>
      <c r="U24" s="20"/>
      <c r="V24" s="20">
        <v>2</v>
      </c>
      <c r="W24" s="20"/>
      <c r="X24" s="20"/>
      <c r="Y24" s="20"/>
      <c r="Z24" s="20"/>
      <c r="AA24" s="7"/>
      <c r="AB24" s="8">
        <f t="shared" si="8"/>
        <v>2</v>
      </c>
      <c r="AC24" s="8">
        <f t="shared" si="9"/>
        <v>8</v>
      </c>
      <c r="AD24" s="22">
        <f t="shared" si="10"/>
        <v>16</v>
      </c>
      <c r="AE24" s="26">
        <v>11</v>
      </c>
      <c r="AF24" s="9">
        <v>10</v>
      </c>
      <c r="AG24" s="22">
        <f t="shared" si="2"/>
        <v>1</v>
      </c>
      <c r="AH24" s="22">
        <v>10</v>
      </c>
      <c r="AI24" s="26"/>
      <c r="AJ24" s="33">
        <f t="shared" si="3"/>
        <v>73.294117647058826</v>
      </c>
    </row>
    <row r="25" spans="1:36" ht="15">
      <c r="A25" s="19" t="s">
        <v>35</v>
      </c>
      <c r="B25" s="20"/>
      <c r="C25" s="20"/>
      <c r="D25" s="20"/>
      <c r="E25" s="7">
        <v>5</v>
      </c>
      <c r="F25" s="8">
        <f t="shared" si="4"/>
        <v>5</v>
      </c>
      <c r="G25" s="20"/>
      <c r="H25" s="20">
        <v>3</v>
      </c>
      <c r="I25" s="20"/>
      <c r="J25" s="7"/>
      <c r="K25" s="8">
        <f t="shared" si="5"/>
        <v>3</v>
      </c>
      <c r="L25" s="8">
        <f t="shared" si="1"/>
        <v>8</v>
      </c>
      <c r="M25" s="22">
        <f t="shared" si="6"/>
        <v>18.823529411764707</v>
      </c>
      <c r="N25" s="20">
        <v>2</v>
      </c>
      <c r="O25" s="20">
        <v>3</v>
      </c>
      <c r="P25" s="20"/>
      <c r="Q25" s="20">
        <v>2</v>
      </c>
      <c r="R25" s="20"/>
      <c r="S25" s="7"/>
      <c r="T25" s="8">
        <f t="shared" si="7"/>
        <v>7</v>
      </c>
      <c r="U25" s="20"/>
      <c r="V25" s="20"/>
      <c r="W25" s="20"/>
      <c r="X25" s="20">
        <v>3</v>
      </c>
      <c r="Y25" s="20"/>
      <c r="Z25" s="20"/>
      <c r="AA25" s="7"/>
      <c r="AB25" s="8">
        <f t="shared" si="8"/>
        <v>3</v>
      </c>
      <c r="AC25" s="8">
        <f t="shared" si="9"/>
        <v>10</v>
      </c>
      <c r="AD25" s="22">
        <f t="shared" si="10"/>
        <v>20</v>
      </c>
      <c r="AE25" s="26">
        <v>12</v>
      </c>
      <c r="AF25" s="9">
        <v>50</v>
      </c>
      <c r="AG25" s="22">
        <f t="shared" si="2"/>
        <v>5</v>
      </c>
      <c r="AH25" s="22">
        <v>10</v>
      </c>
      <c r="AI25" s="26"/>
      <c r="AJ25" s="33">
        <f t="shared" si="3"/>
        <v>65.82352941176471</v>
      </c>
    </row>
    <row r="26" spans="1:36" ht="15">
      <c r="A26" s="18" t="s">
        <v>36</v>
      </c>
      <c r="B26" s="3"/>
      <c r="C26" s="3"/>
      <c r="D26" s="3"/>
      <c r="E26" s="2"/>
      <c r="F26" s="4">
        <f t="shared" si="4"/>
        <v>0</v>
      </c>
      <c r="G26" s="3">
        <v>3</v>
      </c>
      <c r="H26" s="3"/>
      <c r="I26" s="3">
        <v>5</v>
      </c>
      <c r="J26" s="2"/>
      <c r="K26" s="4">
        <f t="shared" si="5"/>
        <v>8</v>
      </c>
      <c r="L26" s="4">
        <f t="shared" si="1"/>
        <v>8</v>
      </c>
      <c r="M26" s="23">
        <f t="shared" si="6"/>
        <v>18.823529411764707</v>
      </c>
      <c r="N26" s="3">
        <v>3</v>
      </c>
      <c r="O26" s="3"/>
      <c r="P26" s="3">
        <v>2</v>
      </c>
      <c r="Q26" s="3"/>
      <c r="R26" s="3"/>
      <c r="S26" s="2"/>
      <c r="T26" s="4">
        <f t="shared" si="7"/>
        <v>5</v>
      </c>
      <c r="U26" s="3">
        <v>2</v>
      </c>
      <c r="V26" s="3"/>
      <c r="W26" s="3">
        <v>2</v>
      </c>
      <c r="X26" s="3">
        <v>2</v>
      </c>
      <c r="Y26" s="3">
        <v>2</v>
      </c>
      <c r="Z26" s="3"/>
      <c r="AA26" s="2"/>
      <c r="AB26" s="4">
        <f t="shared" si="8"/>
        <v>8</v>
      </c>
      <c r="AC26" s="4">
        <f t="shared" si="9"/>
        <v>13</v>
      </c>
      <c r="AD26" s="23">
        <f t="shared" si="10"/>
        <v>26</v>
      </c>
      <c r="AE26" s="25">
        <v>13</v>
      </c>
      <c r="AF26" s="5">
        <v>10</v>
      </c>
      <c r="AG26" s="23">
        <f t="shared" si="2"/>
        <v>1</v>
      </c>
      <c r="AH26" s="23">
        <v>7</v>
      </c>
      <c r="AI26" s="25">
        <v>5</v>
      </c>
      <c r="AJ26" s="34">
        <f t="shared" si="3"/>
        <v>70.82352941176471</v>
      </c>
    </row>
    <row r="27" spans="1:36" ht="15">
      <c r="A27" s="47" t="s">
        <v>50</v>
      </c>
      <c r="B27" s="20">
        <v>2</v>
      </c>
      <c r="C27" s="20"/>
      <c r="D27" s="20">
        <v>2</v>
      </c>
      <c r="E27" s="20"/>
      <c r="F27" s="8">
        <f t="shared" si="4"/>
        <v>4</v>
      </c>
      <c r="G27" s="20"/>
      <c r="H27" s="20"/>
      <c r="I27" s="20"/>
      <c r="J27" s="20"/>
      <c r="K27" s="8">
        <f t="shared" ref="K27:K30" si="11">SUM(G27:J27)</f>
        <v>0</v>
      </c>
      <c r="L27" s="8">
        <f t="shared" ref="L27:L30" si="12">F27+K27</f>
        <v>4</v>
      </c>
      <c r="M27" s="36">
        <f>L27/F$9*40</f>
        <v>20</v>
      </c>
      <c r="N27" s="20">
        <v>2</v>
      </c>
      <c r="O27" s="20"/>
      <c r="P27" s="20"/>
      <c r="Q27" s="20"/>
      <c r="R27" s="20"/>
      <c r="S27" s="20">
        <v>2</v>
      </c>
      <c r="T27" s="8">
        <f t="shared" si="7"/>
        <v>4</v>
      </c>
      <c r="U27" s="20"/>
      <c r="V27" s="20"/>
      <c r="W27" s="20"/>
      <c r="X27" s="20"/>
      <c r="Y27" s="20"/>
      <c r="Z27" s="20"/>
      <c r="AA27" s="20"/>
      <c r="AB27" s="8">
        <f t="shared" ref="AB27:AB30" si="13">SUM(U27:AA27)</f>
        <v>0</v>
      </c>
      <c r="AC27" s="8">
        <f t="shared" ref="AC27:AC30" si="14">T27+AB27</f>
        <v>4</v>
      </c>
      <c r="AD27" s="36">
        <f>AC27/T$9*30</f>
        <v>12</v>
      </c>
      <c r="AE27" s="26">
        <v>12</v>
      </c>
      <c r="AF27" s="9">
        <v>60</v>
      </c>
      <c r="AG27" s="22">
        <f t="shared" si="2"/>
        <v>6</v>
      </c>
      <c r="AH27" s="22">
        <v>13</v>
      </c>
      <c r="AI27" s="26"/>
      <c r="AJ27" s="33">
        <f t="shared" si="3"/>
        <v>63</v>
      </c>
    </row>
    <row r="28" spans="1:36" ht="15">
      <c r="A28" s="48" t="s">
        <v>51</v>
      </c>
      <c r="B28" s="3"/>
      <c r="C28" s="3">
        <v>2</v>
      </c>
      <c r="D28" s="3"/>
      <c r="E28" s="3">
        <v>3</v>
      </c>
      <c r="F28" s="4">
        <f t="shared" si="4"/>
        <v>5</v>
      </c>
      <c r="G28" s="3"/>
      <c r="H28" s="3"/>
      <c r="I28" s="3"/>
      <c r="J28" s="3"/>
      <c r="K28" s="4">
        <f t="shared" si="11"/>
        <v>0</v>
      </c>
      <c r="L28" s="4">
        <f t="shared" si="12"/>
        <v>5</v>
      </c>
      <c r="M28" s="37">
        <f>L28/F$9*40</f>
        <v>25</v>
      </c>
      <c r="N28" s="3">
        <v>2</v>
      </c>
      <c r="O28" s="3">
        <v>3</v>
      </c>
      <c r="P28" s="3"/>
      <c r="Q28" s="3">
        <v>2</v>
      </c>
      <c r="R28" s="3"/>
      <c r="S28" s="3"/>
      <c r="T28" s="4">
        <f t="shared" si="7"/>
        <v>7</v>
      </c>
      <c r="U28" s="3"/>
      <c r="V28" s="3"/>
      <c r="W28" s="3"/>
      <c r="X28" s="3"/>
      <c r="Y28" s="3"/>
      <c r="Z28" s="3"/>
      <c r="AA28" s="3"/>
      <c r="AB28" s="4">
        <f t="shared" si="13"/>
        <v>0</v>
      </c>
      <c r="AC28" s="4">
        <f t="shared" si="14"/>
        <v>7</v>
      </c>
      <c r="AD28" s="37">
        <f>AC28/T$9*30</f>
        <v>21</v>
      </c>
      <c r="AE28" s="25">
        <v>16</v>
      </c>
      <c r="AF28" s="5">
        <v>70</v>
      </c>
      <c r="AG28" s="23">
        <f t="shared" si="2"/>
        <v>7</v>
      </c>
      <c r="AH28" s="23">
        <v>10</v>
      </c>
      <c r="AI28" s="25"/>
      <c r="AJ28" s="34">
        <f t="shared" si="3"/>
        <v>79</v>
      </c>
    </row>
    <row r="29" spans="1:36" ht="15">
      <c r="A29" s="49" t="s">
        <v>52</v>
      </c>
      <c r="B29" s="20"/>
      <c r="C29" s="20"/>
      <c r="D29" s="20"/>
      <c r="E29" s="20"/>
      <c r="F29" s="8">
        <f t="shared" si="4"/>
        <v>0</v>
      </c>
      <c r="G29" s="20"/>
      <c r="H29" s="20">
        <v>5</v>
      </c>
      <c r="I29" s="20">
        <v>5</v>
      </c>
      <c r="J29" s="20"/>
      <c r="K29" s="8">
        <f t="shared" si="11"/>
        <v>10</v>
      </c>
      <c r="L29" s="8">
        <f t="shared" si="12"/>
        <v>10</v>
      </c>
      <c r="M29" s="38">
        <f>L29/K$9*40</f>
        <v>33.333333333333336</v>
      </c>
      <c r="N29" s="20"/>
      <c r="O29" s="20"/>
      <c r="P29" s="20"/>
      <c r="Q29" s="20"/>
      <c r="R29" s="20"/>
      <c r="S29" s="20"/>
      <c r="T29" s="8">
        <f t="shared" si="7"/>
        <v>0</v>
      </c>
      <c r="U29" s="20">
        <v>2</v>
      </c>
      <c r="V29" s="20"/>
      <c r="W29" s="20">
        <v>2</v>
      </c>
      <c r="X29" s="20"/>
      <c r="Y29" s="20"/>
      <c r="Z29" s="20">
        <v>2</v>
      </c>
      <c r="AA29" s="20"/>
      <c r="AB29" s="8">
        <f t="shared" si="13"/>
        <v>6</v>
      </c>
      <c r="AC29" s="8">
        <f t="shared" si="14"/>
        <v>6</v>
      </c>
      <c r="AD29" s="38">
        <f>AC29/AB$9*30</f>
        <v>22.5</v>
      </c>
      <c r="AE29" s="26">
        <v>14</v>
      </c>
      <c r="AF29" s="9">
        <v>50</v>
      </c>
      <c r="AG29" s="22">
        <f t="shared" si="2"/>
        <v>5</v>
      </c>
      <c r="AH29" s="22">
        <v>13</v>
      </c>
      <c r="AI29" s="26"/>
      <c r="AJ29" s="33">
        <f t="shared" si="3"/>
        <v>87.833333333333343</v>
      </c>
    </row>
    <row r="30" spans="1:36" ht="15.75" thickBot="1">
      <c r="A30" s="50" t="s">
        <v>53</v>
      </c>
      <c r="B30" s="10"/>
      <c r="C30" s="10"/>
      <c r="D30" s="10"/>
      <c r="E30" s="10"/>
      <c r="F30" s="11">
        <f t="shared" si="4"/>
        <v>0</v>
      </c>
      <c r="G30" s="10"/>
      <c r="H30" s="10"/>
      <c r="I30" s="10">
        <v>5</v>
      </c>
      <c r="J30" s="10"/>
      <c r="K30" s="11">
        <f t="shared" si="11"/>
        <v>5</v>
      </c>
      <c r="L30" s="11">
        <f t="shared" si="12"/>
        <v>5</v>
      </c>
      <c r="M30" s="39">
        <f>L30/K$9*40</f>
        <v>16.666666666666668</v>
      </c>
      <c r="N30" s="10"/>
      <c r="O30" s="10"/>
      <c r="P30" s="10"/>
      <c r="Q30" s="10"/>
      <c r="R30" s="10"/>
      <c r="S30" s="10"/>
      <c r="T30" s="11">
        <f t="shared" si="7"/>
        <v>0</v>
      </c>
      <c r="U30" s="10"/>
      <c r="V30" s="10">
        <v>2</v>
      </c>
      <c r="W30" s="10"/>
      <c r="X30" s="10"/>
      <c r="Y30" s="10"/>
      <c r="Z30" s="10"/>
      <c r="AA30" s="10"/>
      <c r="AB30" s="11">
        <f t="shared" si="13"/>
        <v>2</v>
      </c>
      <c r="AC30" s="11">
        <f t="shared" si="14"/>
        <v>2</v>
      </c>
      <c r="AD30" s="39">
        <f>AC30/AB$9*30</f>
        <v>7.5</v>
      </c>
      <c r="AE30" s="27">
        <v>14</v>
      </c>
      <c r="AF30" s="12">
        <v>60</v>
      </c>
      <c r="AG30" s="24">
        <f t="shared" si="2"/>
        <v>6</v>
      </c>
      <c r="AH30" s="24">
        <v>7</v>
      </c>
      <c r="AI30" s="27"/>
      <c r="AJ30" s="35">
        <f t="shared" si="3"/>
        <v>51.166666666666671</v>
      </c>
    </row>
    <row r="31" spans="1:36" ht="15">
      <c r="M31" s="54" t="s">
        <v>62</v>
      </c>
      <c r="AD31" s="54" t="s">
        <v>62</v>
      </c>
    </row>
    <row r="32" spans="1:36">
      <c r="M32" s="44" t="s">
        <v>56</v>
      </c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 t="s">
        <v>59</v>
      </c>
      <c r="AF32" s="44"/>
      <c r="AG32" s="44"/>
      <c r="AH32" s="44"/>
      <c r="AI32" s="44"/>
      <c r="AJ32" s="44"/>
    </row>
    <row r="33" spans="1:36">
      <c r="M33" s="44" t="s">
        <v>57</v>
      </c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 t="s">
        <v>60</v>
      </c>
      <c r="AF33" s="44"/>
      <c r="AG33" s="44"/>
      <c r="AH33" s="44"/>
      <c r="AI33" s="44"/>
      <c r="AJ33" s="44"/>
    </row>
    <row r="34" spans="1:36">
      <c r="M34" s="44" t="s">
        <v>58</v>
      </c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 t="s">
        <v>61</v>
      </c>
      <c r="AF34" s="44"/>
      <c r="AG34" s="44"/>
      <c r="AH34" s="44"/>
      <c r="AI34" s="44"/>
      <c r="AJ34" s="44"/>
    </row>
    <row r="35" spans="1:36"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</row>
    <row r="36" spans="1:36" ht="15" thickBot="1">
      <c r="A36" s="57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</row>
    <row r="37" spans="1:36"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</row>
    <row r="38" spans="1:36" ht="18">
      <c r="A38" s="56" t="s">
        <v>72</v>
      </c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</row>
    <row r="39" spans="1:36" ht="18.75" thickBot="1">
      <c r="A39" s="56" t="s">
        <v>71</v>
      </c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</row>
    <row r="40" spans="1:36" ht="15">
      <c r="A40" s="13" t="s">
        <v>19</v>
      </c>
      <c r="B40" s="31" t="s">
        <v>43</v>
      </c>
      <c r="C40" s="42" t="s">
        <v>54</v>
      </c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</row>
    <row r="41" spans="1:36" ht="15">
      <c r="A41" s="19" t="s">
        <v>28</v>
      </c>
      <c r="B41" s="33">
        <v>100.58823529411765</v>
      </c>
      <c r="C41" s="40">
        <v>1</v>
      </c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</row>
    <row r="42" spans="1:36" ht="15">
      <c r="A42" s="19" t="s">
        <v>22</v>
      </c>
      <c r="B42" s="33">
        <v>100.17647058823529</v>
      </c>
      <c r="C42" s="40">
        <v>2</v>
      </c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</row>
    <row r="43" spans="1:36" ht="15">
      <c r="A43" s="49" t="s">
        <v>52</v>
      </c>
      <c r="B43" s="33">
        <v>87.833333333333343</v>
      </c>
      <c r="C43" s="40">
        <v>3</v>
      </c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</row>
    <row r="44" spans="1:36" ht="15">
      <c r="A44" s="19" t="s">
        <v>23</v>
      </c>
      <c r="B44" s="33">
        <v>80</v>
      </c>
      <c r="C44" s="40">
        <v>4</v>
      </c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</row>
    <row r="45" spans="1:36" ht="15">
      <c r="A45" s="19" t="s">
        <v>31</v>
      </c>
      <c r="B45" s="33">
        <v>79.17647058823529</v>
      </c>
      <c r="C45" s="40">
        <v>5</v>
      </c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</row>
    <row r="46" spans="1:36" ht="15">
      <c r="A46" s="47" t="s">
        <v>51</v>
      </c>
      <c r="B46" s="33">
        <v>79</v>
      </c>
      <c r="C46" s="40">
        <v>6</v>
      </c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</row>
    <row r="47" spans="1:36" ht="15">
      <c r="A47" s="19" t="s">
        <v>20</v>
      </c>
      <c r="B47" s="33">
        <v>77.529411764705884</v>
      </c>
      <c r="C47" s="40">
        <v>7</v>
      </c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</row>
    <row r="48" spans="1:36" ht="15">
      <c r="A48" s="19" t="s">
        <v>26</v>
      </c>
      <c r="B48" s="33">
        <v>77.17647058823529</v>
      </c>
      <c r="C48" s="40">
        <v>8</v>
      </c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</row>
    <row r="49" spans="1:36" ht="15">
      <c r="A49" s="19" t="s">
        <v>34</v>
      </c>
      <c r="B49" s="33">
        <v>73.294117647058826</v>
      </c>
      <c r="C49" s="40">
        <v>9</v>
      </c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</row>
    <row r="50" spans="1:36" ht="15.75" thickBot="1">
      <c r="A50" s="19" t="s">
        <v>25</v>
      </c>
      <c r="B50" s="33">
        <v>72.64705882352942</v>
      </c>
      <c r="C50" s="43">
        <v>10</v>
      </c>
      <c r="E50" s="1"/>
      <c r="F50" s="1"/>
      <c r="G50" s="1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</row>
    <row r="51" spans="1:36" ht="15.75" thickTop="1">
      <c r="A51" s="19" t="s">
        <v>36</v>
      </c>
      <c r="B51" s="33">
        <v>70.82352941176471</v>
      </c>
      <c r="C51" s="40">
        <v>11</v>
      </c>
      <c r="E51" s="1"/>
      <c r="F51" s="1"/>
      <c r="G51" s="1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</row>
    <row r="52" spans="1:36" ht="15">
      <c r="A52" s="19" t="s">
        <v>32</v>
      </c>
      <c r="B52" s="33">
        <v>70.294117647058826</v>
      </c>
      <c r="C52" s="40">
        <v>12</v>
      </c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</row>
    <row r="53" spans="1:36" ht="15">
      <c r="A53" s="19" t="s">
        <v>35</v>
      </c>
      <c r="B53" s="33">
        <v>65.82352941176471</v>
      </c>
      <c r="C53" s="40">
        <v>13</v>
      </c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</row>
    <row r="54" spans="1:36" ht="15">
      <c r="A54" s="47" t="s">
        <v>50</v>
      </c>
      <c r="B54" s="33">
        <v>63</v>
      </c>
      <c r="C54" s="40">
        <v>14</v>
      </c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</row>
    <row r="55" spans="1:36" ht="15">
      <c r="A55" s="19" t="s">
        <v>29</v>
      </c>
      <c r="B55" s="33">
        <v>52.17647058823529</v>
      </c>
      <c r="C55" s="40">
        <v>15</v>
      </c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</row>
    <row r="56" spans="1:36" ht="15">
      <c r="A56" s="19" t="s">
        <v>30</v>
      </c>
      <c r="B56" s="33">
        <v>51.764705882352942</v>
      </c>
      <c r="C56" s="40">
        <v>16</v>
      </c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</row>
    <row r="57" spans="1:36" ht="15">
      <c r="A57" s="18" t="s">
        <v>24</v>
      </c>
      <c r="B57" s="34">
        <v>51.411764705882355</v>
      </c>
      <c r="C57" s="40">
        <v>17</v>
      </c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</row>
    <row r="58" spans="1:36" ht="15">
      <c r="A58" s="49" t="s">
        <v>53</v>
      </c>
      <c r="B58" s="33">
        <v>51.166666666666671</v>
      </c>
      <c r="C58" s="40">
        <v>18</v>
      </c>
    </row>
    <row r="59" spans="1:36" ht="15">
      <c r="A59" s="18" t="s">
        <v>21</v>
      </c>
      <c r="B59" s="34">
        <v>49.117647058823529</v>
      </c>
      <c r="C59" s="40">
        <v>19</v>
      </c>
    </row>
    <row r="60" spans="1:36" ht="15">
      <c r="A60" s="19" t="s">
        <v>33</v>
      </c>
      <c r="B60" s="33">
        <v>42</v>
      </c>
      <c r="C60" s="40">
        <v>20</v>
      </c>
    </row>
    <row r="61" spans="1:36" ht="15.75" thickBot="1">
      <c r="A61" s="21" t="s">
        <v>27</v>
      </c>
      <c r="B61" s="35">
        <v>37.411764705882355</v>
      </c>
      <c r="C61" s="41">
        <v>21</v>
      </c>
    </row>
    <row r="63" spans="1:36" ht="18">
      <c r="A63" s="56" t="s">
        <v>69</v>
      </c>
    </row>
    <row r="64" spans="1:36" ht="15" thickBot="1">
      <c r="A64" s="57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</row>
    <row r="66" spans="1:36" ht="18">
      <c r="A66" s="56" t="s">
        <v>76</v>
      </c>
    </row>
    <row r="67" spans="1:36" ht="15">
      <c r="A67" s="64" t="s">
        <v>77</v>
      </c>
      <c r="B67" s="20"/>
      <c r="C67" s="20"/>
      <c r="D67" s="20"/>
      <c r="E67" s="20"/>
      <c r="F67" s="20"/>
    </row>
    <row r="68" spans="1:36" ht="15">
      <c r="A68" s="19" t="s">
        <v>25</v>
      </c>
      <c r="B68" s="33">
        <v>72.64705882352942</v>
      </c>
      <c r="C68" s="45"/>
      <c r="D68" s="20"/>
      <c r="E68" s="20"/>
      <c r="F68" s="20"/>
    </row>
    <row r="69" spans="1:36" ht="15">
      <c r="A69" s="19" t="s">
        <v>36</v>
      </c>
      <c r="B69" s="33">
        <v>70.82352941176471</v>
      </c>
      <c r="C69" s="45"/>
      <c r="D69" s="20"/>
      <c r="E69" s="20"/>
      <c r="F69" s="20"/>
    </row>
    <row r="70" spans="1:36" ht="15">
      <c r="A70" s="46"/>
      <c r="B70" s="59"/>
      <c r="C70" s="45"/>
      <c r="D70" s="20"/>
      <c r="E70" s="20"/>
      <c r="F70" s="20"/>
    </row>
    <row r="71" spans="1:36" s="63" customFormat="1" ht="15">
      <c r="A71" s="64" t="s">
        <v>70</v>
      </c>
      <c r="B71" s="59"/>
      <c r="C71" s="60"/>
      <c r="D71" s="61"/>
      <c r="E71" s="61"/>
      <c r="F71" s="61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</row>
    <row r="72" spans="1:36" ht="15">
      <c r="A72" s="19" t="s">
        <v>25</v>
      </c>
      <c r="B72" s="33">
        <v>72.64705882352942</v>
      </c>
      <c r="C72" s="45" t="s">
        <v>55</v>
      </c>
      <c r="D72" s="20"/>
      <c r="E72" s="20"/>
      <c r="F72" s="20"/>
    </row>
    <row r="73" spans="1:36" ht="15">
      <c r="A73" s="19" t="s">
        <v>36</v>
      </c>
      <c r="B73" s="33">
        <v>70.82352941176471</v>
      </c>
      <c r="C73" s="45" t="s">
        <v>55</v>
      </c>
    </row>
    <row r="74" spans="1:36" ht="15">
      <c r="A74" s="65" t="s">
        <v>73</v>
      </c>
    </row>
    <row r="75" spans="1:36" ht="15" thickBot="1">
      <c r="A75" s="5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</row>
    <row r="76" spans="1:36" ht="15">
      <c r="A76" s="65"/>
    </row>
    <row r="77" spans="1:36" ht="15">
      <c r="A77" s="65" t="s">
        <v>74</v>
      </c>
    </row>
    <row r="78" spans="1:36" ht="15">
      <c r="A78" s="65" t="s">
        <v>75</v>
      </c>
    </row>
    <row r="79" spans="1:36" ht="15" thickBot="1">
      <c r="A79" s="5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</row>
  </sheetData>
  <sortState ref="A41:B61">
    <sortCondition descending="1" ref="B41:B61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9"/>
  <sheetViews>
    <sheetView tabSelected="1" topLeftCell="A4" zoomScale="85" zoomScaleNormal="85" workbookViewId="0">
      <selection activeCell="T28" sqref="T28"/>
    </sheetView>
  </sheetViews>
  <sheetFormatPr defaultColWidth="9.125" defaultRowHeight="14.25"/>
  <cols>
    <col min="1" max="1" width="9.375" style="1" bestFit="1" customWidth="1"/>
    <col min="2" max="2" width="10.25" style="6" bestFit="1" customWidth="1"/>
    <col min="3" max="3" width="8.25" style="6" bestFit="1" customWidth="1"/>
    <col min="4" max="4" width="6.875" style="6" bestFit="1" customWidth="1"/>
    <col min="5" max="5" width="8.25" style="6" bestFit="1" customWidth="1"/>
    <col min="6" max="6" width="5.375" style="6" bestFit="1" customWidth="1"/>
    <col min="7" max="7" width="10.75" style="6" bestFit="1" customWidth="1"/>
    <col min="8" max="8" width="10.125" style="6" bestFit="1" customWidth="1"/>
    <col min="9" max="9" width="6.25" style="6" bestFit="1" customWidth="1"/>
    <col min="10" max="10" width="7.375" style="6" bestFit="1" customWidth="1"/>
    <col min="11" max="11" width="5.375" style="6" bestFit="1" customWidth="1"/>
    <col min="12" max="12" width="9.125" style="6"/>
    <col min="13" max="13" width="9" style="6" bestFit="1" customWidth="1"/>
    <col min="14" max="14" width="10.375" style="6" bestFit="1" customWidth="1"/>
    <col min="15" max="15" width="10.25" style="6" bestFit="1" customWidth="1"/>
    <col min="16" max="19" width="4.375" style="6" customWidth="1"/>
    <col min="20" max="20" width="5.375" style="6" bestFit="1" customWidth="1"/>
    <col min="21" max="27" width="4.375" style="6" bestFit="1" customWidth="1"/>
    <col min="28" max="29" width="5.375" style="6" bestFit="1" customWidth="1"/>
    <col min="30" max="30" width="5.625" style="6" bestFit="1" customWidth="1"/>
    <col min="31" max="31" width="5.875" style="6" bestFit="1" customWidth="1"/>
    <col min="32" max="33" width="7.375" style="6" bestFit="1" customWidth="1"/>
    <col min="34" max="34" width="7.125" style="6" customWidth="1"/>
    <col min="35" max="35" width="10" style="6" bestFit="1" customWidth="1"/>
    <col min="36" max="36" width="7" style="6" bestFit="1" customWidth="1"/>
    <col min="37" max="16384" width="9.125" style="1"/>
  </cols>
  <sheetData>
    <row r="1" spans="1:36" ht="26.25">
      <c r="A1" s="55" t="s">
        <v>66</v>
      </c>
    </row>
    <row r="2" spans="1:36" ht="18">
      <c r="A2" s="56" t="s">
        <v>63</v>
      </c>
    </row>
    <row r="3" spans="1:36" ht="18">
      <c r="A3" s="56" t="s">
        <v>64</v>
      </c>
    </row>
    <row r="4" spans="1:36" ht="18">
      <c r="A4" s="56" t="s">
        <v>79</v>
      </c>
    </row>
    <row r="5" spans="1:36" ht="18">
      <c r="A5" s="56" t="s">
        <v>65</v>
      </c>
    </row>
    <row r="6" spans="1:36">
      <c r="AG6" s="44" t="s">
        <v>67</v>
      </c>
      <c r="AH6" s="44"/>
    </row>
    <row r="7" spans="1:36" ht="15.75" thickBot="1">
      <c r="AG7" s="54" t="s">
        <v>68</v>
      </c>
      <c r="AH7" s="54"/>
    </row>
    <row r="8" spans="1:36" ht="57">
      <c r="A8" s="13" t="s">
        <v>19</v>
      </c>
      <c r="B8" s="14" t="s">
        <v>0</v>
      </c>
      <c r="C8" s="14" t="s">
        <v>1</v>
      </c>
      <c r="D8" s="14" t="s">
        <v>7</v>
      </c>
      <c r="E8" s="15" t="s">
        <v>2</v>
      </c>
      <c r="F8" s="16" t="s">
        <v>37</v>
      </c>
      <c r="G8" s="14" t="s">
        <v>3</v>
      </c>
      <c r="H8" s="14" t="s">
        <v>4</v>
      </c>
      <c r="I8" s="14" t="s">
        <v>5</v>
      </c>
      <c r="J8" s="15" t="s">
        <v>6</v>
      </c>
      <c r="K8" s="16" t="s">
        <v>37</v>
      </c>
      <c r="L8" s="16" t="s">
        <v>38</v>
      </c>
      <c r="M8" s="51" t="s">
        <v>45</v>
      </c>
      <c r="N8" s="14" t="s">
        <v>40</v>
      </c>
      <c r="O8" s="14" t="s">
        <v>41</v>
      </c>
      <c r="P8" s="14" t="s">
        <v>8</v>
      </c>
      <c r="Q8" s="14" t="s">
        <v>9</v>
      </c>
      <c r="R8" s="14" t="s">
        <v>10</v>
      </c>
      <c r="S8" s="15" t="s">
        <v>11</v>
      </c>
      <c r="T8" s="16" t="s">
        <v>37</v>
      </c>
      <c r="U8" s="14" t="s">
        <v>12</v>
      </c>
      <c r="V8" s="14" t="s">
        <v>13</v>
      </c>
      <c r="W8" s="14" t="s">
        <v>14</v>
      </c>
      <c r="X8" s="14" t="s">
        <v>15</v>
      </c>
      <c r="Y8" s="14" t="s">
        <v>16</v>
      </c>
      <c r="Z8" s="14" t="s">
        <v>17</v>
      </c>
      <c r="AA8" s="15" t="s">
        <v>18</v>
      </c>
      <c r="AB8" s="16" t="s">
        <v>37</v>
      </c>
      <c r="AC8" s="16" t="s">
        <v>47</v>
      </c>
      <c r="AD8" s="51" t="s">
        <v>46</v>
      </c>
      <c r="AE8" s="52" t="s">
        <v>48</v>
      </c>
      <c r="AF8" s="17" t="s">
        <v>42</v>
      </c>
      <c r="AG8" s="51" t="s">
        <v>49</v>
      </c>
      <c r="AH8" s="51" t="s">
        <v>80</v>
      </c>
      <c r="AI8" s="52" t="s">
        <v>44</v>
      </c>
      <c r="AJ8" s="31" t="s">
        <v>43</v>
      </c>
    </row>
    <row r="9" spans="1:36" ht="15">
      <c r="A9" s="18" t="s">
        <v>39</v>
      </c>
      <c r="B9" s="3"/>
      <c r="C9" s="3"/>
      <c r="D9" s="3"/>
      <c r="E9" s="3"/>
      <c r="F9" s="28">
        <f>MAX(F10:F30)</f>
        <v>8</v>
      </c>
      <c r="G9" s="3"/>
      <c r="H9" s="3"/>
      <c r="I9" s="3"/>
      <c r="J9" s="2"/>
      <c r="K9" s="29">
        <f t="shared" ref="K9:L9" si="0">MAX(K10:K30)</f>
        <v>12</v>
      </c>
      <c r="L9" s="30">
        <f t="shared" si="0"/>
        <v>17</v>
      </c>
      <c r="M9" s="68">
        <v>40</v>
      </c>
      <c r="N9" s="3"/>
      <c r="O9" s="3"/>
      <c r="P9" s="3"/>
      <c r="Q9" s="3"/>
      <c r="R9" s="3"/>
      <c r="S9" s="2"/>
      <c r="T9" s="28">
        <f>MAX(T10:T30)</f>
        <v>10</v>
      </c>
      <c r="U9" s="3"/>
      <c r="V9" s="3"/>
      <c r="W9" s="3"/>
      <c r="X9" s="3"/>
      <c r="Y9" s="3"/>
      <c r="Z9" s="3"/>
      <c r="AA9" s="2"/>
      <c r="AB9" s="29">
        <f>MAX(AB10:AB30)</f>
        <v>8</v>
      </c>
      <c r="AC9" s="30">
        <f>MAX(AC10:AC30)</f>
        <v>15</v>
      </c>
      <c r="AD9" s="68">
        <v>30</v>
      </c>
      <c r="AE9" s="69">
        <v>20</v>
      </c>
      <c r="AF9" s="30">
        <f>MAX(AF10:AF30)</f>
        <v>100</v>
      </c>
      <c r="AG9" s="68">
        <v>10</v>
      </c>
      <c r="AH9" s="68">
        <v>15</v>
      </c>
      <c r="AI9" s="53"/>
      <c r="AJ9" s="32"/>
    </row>
    <row r="10" spans="1:36" ht="15">
      <c r="A10" s="19" t="s">
        <v>20</v>
      </c>
      <c r="B10" s="20"/>
      <c r="C10" s="20">
        <v>3</v>
      </c>
      <c r="D10" s="20"/>
      <c r="E10" s="7"/>
      <c r="F10" s="8">
        <f>SUM(B10:E10)</f>
        <v>3</v>
      </c>
      <c r="G10" s="20">
        <v>2</v>
      </c>
      <c r="H10" s="20"/>
      <c r="I10" s="20">
        <v>5</v>
      </c>
      <c r="J10" s="7"/>
      <c r="K10" s="8">
        <f>SUM(G10:J10)</f>
        <v>7</v>
      </c>
      <c r="L10" s="8">
        <f t="shared" ref="L10:L26" si="1">F10+K10</f>
        <v>10</v>
      </c>
      <c r="M10" s="22">
        <f>L10/L$9*40</f>
        <v>23.529411764705884</v>
      </c>
      <c r="N10" s="20">
        <v>2</v>
      </c>
      <c r="O10" s="20"/>
      <c r="P10" s="20"/>
      <c r="Q10" s="20"/>
      <c r="R10" s="20"/>
      <c r="S10" s="7"/>
      <c r="T10" s="8">
        <f>SUM(N10:S10)</f>
        <v>2</v>
      </c>
      <c r="U10" s="20"/>
      <c r="V10" s="20">
        <v>2</v>
      </c>
      <c r="W10" s="20"/>
      <c r="X10" s="20">
        <v>2</v>
      </c>
      <c r="Y10" s="20"/>
      <c r="Z10" s="20">
        <v>2</v>
      </c>
      <c r="AA10" s="7">
        <v>2</v>
      </c>
      <c r="AB10" s="8">
        <f>SUM(U10:AA10)</f>
        <v>8</v>
      </c>
      <c r="AC10" s="8">
        <f>T10+AB10</f>
        <v>10</v>
      </c>
      <c r="AD10" s="22">
        <f>AC10/AC$9*30</f>
        <v>20</v>
      </c>
      <c r="AE10" s="26">
        <v>17</v>
      </c>
      <c r="AF10" s="9">
        <v>70</v>
      </c>
      <c r="AG10" s="22">
        <f>AF10/AF$9*10</f>
        <v>7</v>
      </c>
      <c r="AH10" s="22">
        <v>10</v>
      </c>
      <c r="AI10" s="26"/>
      <c r="AJ10" s="33">
        <f t="shared" ref="AJ10:AJ30" si="2">M10+AD10+AE10+AG10+AI10+AH10</f>
        <v>77.529411764705884</v>
      </c>
    </row>
    <row r="11" spans="1:36" ht="15">
      <c r="A11" s="19" t="s">
        <v>21</v>
      </c>
      <c r="B11" s="20">
        <v>2</v>
      </c>
      <c r="C11" s="20"/>
      <c r="D11" s="20"/>
      <c r="E11" s="7"/>
      <c r="F11" s="8">
        <f t="shared" ref="F11:F30" si="3">SUM(B11:E11)</f>
        <v>2</v>
      </c>
      <c r="G11" s="20"/>
      <c r="H11" s="20">
        <v>2</v>
      </c>
      <c r="I11" s="20"/>
      <c r="J11" s="7">
        <v>2</v>
      </c>
      <c r="K11" s="8">
        <f t="shared" ref="K11:K30" si="4">SUM(G11:J11)</f>
        <v>4</v>
      </c>
      <c r="L11" s="8">
        <f t="shared" si="1"/>
        <v>6</v>
      </c>
      <c r="M11" s="22">
        <f t="shared" ref="M11:M26" si="5">L11/L$9*40</f>
        <v>14.117647058823531</v>
      </c>
      <c r="N11" s="20"/>
      <c r="O11" s="20"/>
      <c r="P11" s="20">
        <v>2</v>
      </c>
      <c r="Q11" s="20"/>
      <c r="R11" s="20">
        <v>2</v>
      </c>
      <c r="S11" s="7"/>
      <c r="T11" s="8">
        <f t="shared" ref="T11:T30" si="6">SUM(N11:S11)</f>
        <v>4</v>
      </c>
      <c r="U11" s="20"/>
      <c r="V11" s="20"/>
      <c r="W11" s="20"/>
      <c r="X11" s="20"/>
      <c r="Y11" s="20"/>
      <c r="Z11" s="20"/>
      <c r="AA11" s="7"/>
      <c r="AB11" s="8">
        <f t="shared" ref="AB11:AB30" si="7">SUM(U11:AA11)</f>
        <v>0</v>
      </c>
      <c r="AC11" s="8">
        <f t="shared" ref="AC11:AC30" si="8">T11+AB11</f>
        <v>4</v>
      </c>
      <c r="AD11" s="22">
        <f t="shared" ref="AD11:AD26" si="9">AC11/AC$9*30</f>
        <v>8</v>
      </c>
      <c r="AE11" s="26">
        <v>11</v>
      </c>
      <c r="AF11" s="9">
        <v>90</v>
      </c>
      <c r="AG11" s="22">
        <f t="shared" ref="AG11:AG30" si="10">AF11/AF$9*10</f>
        <v>9</v>
      </c>
      <c r="AH11" s="22">
        <v>7</v>
      </c>
      <c r="AI11" s="26"/>
      <c r="AJ11" s="33">
        <f t="shared" si="2"/>
        <v>49.117647058823529</v>
      </c>
    </row>
    <row r="12" spans="1:36" ht="15">
      <c r="A12" s="19" t="s">
        <v>22</v>
      </c>
      <c r="B12" s="20">
        <v>2</v>
      </c>
      <c r="C12" s="20">
        <v>2</v>
      </c>
      <c r="D12" s="20"/>
      <c r="E12" s="7"/>
      <c r="F12" s="8">
        <f t="shared" si="3"/>
        <v>4</v>
      </c>
      <c r="G12" s="20">
        <v>5</v>
      </c>
      <c r="H12" s="20"/>
      <c r="I12" s="20"/>
      <c r="J12" s="7"/>
      <c r="K12" s="8">
        <f t="shared" si="4"/>
        <v>5</v>
      </c>
      <c r="L12" s="8">
        <f t="shared" si="1"/>
        <v>9</v>
      </c>
      <c r="M12" s="22">
        <f t="shared" si="5"/>
        <v>21.176470588235293</v>
      </c>
      <c r="N12" s="20">
        <v>2</v>
      </c>
      <c r="O12" s="20">
        <v>2</v>
      </c>
      <c r="P12" s="20"/>
      <c r="Q12" s="20">
        <v>2</v>
      </c>
      <c r="R12" s="20">
        <v>2</v>
      </c>
      <c r="S12" s="7">
        <v>2</v>
      </c>
      <c r="T12" s="8">
        <f t="shared" si="6"/>
        <v>10</v>
      </c>
      <c r="U12" s="20"/>
      <c r="V12" s="20">
        <v>2</v>
      </c>
      <c r="W12" s="20"/>
      <c r="X12" s="20">
        <v>3</v>
      </c>
      <c r="Y12" s="20"/>
      <c r="Z12" s="20"/>
      <c r="AA12" s="7"/>
      <c r="AB12" s="8">
        <f t="shared" si="7"/>
        <v>5</v>
      </c>
      <c r="AC12" s="8">
        <f t="shared" si="8"/>
        <v>15</v>
      </c>
      <c r="AD12" s="22">
        <f t="shared" si="9"/>
        <v>30</v>
      </c>
      <c r="AE12" s="26">
        <v>14</v>
      </c>
      <c r="AF12" s="9">
        <v>20</v>
      </c>
      <c r="AG12" s="22">
        <f t="shared" si="10"/>
        <v>2</v>
      </c>
      <c r="AH12" s="22">
        <v>13</v>
      </c>
      <c r="AI12" s="26">
        <v>20</v>
      </c>
      <c r="AJ12" s="33">
        <f t="shared" si="2"/>
        <v>100.17647058823529</v>
      </c>
    </row>
    <row r="13" spans="1:36" ht="15">
      <c r="A13" s="19" t="s">
        <v>23</v>
      </c>
      <c r="B13" s="20"/>
      <c r="C13" s="20">
        <v>5</v>
      </c>
      <c r="D13" s="20"/>
      <c r="E13" s="7">
        <v>3</v>
      </c>
      <c r="F13" s="8">
        <f t="shared" si="3"/>
        <v>8</v>
      </c>
      <c r="G13" s="20">
        <v>2</v>
      </c>
      <c r="H13" s="20">
        <v>2</v>
      </c>
      <c r="I13" s="20">
        <v>5</v>
      </c>
      <c r="J13" s="7"/>
      <c r="K13" s="8">
        <f t="shared" si="4"/>
        <v>9</v>
      </c>
      <c r="L13" s="8">
        <f t="shared" si="1"/>
        <v>17</v>
      </c>
      <c r="M13" s="22">
        <f t="shared" si="5"/>
        <v>40</v>
      </c>
      <c r="N13" s="20"/>
      <c r="O13" s="20"/>
      <c r="P13" s="20">
        <v>2</v>
      </c>
      <c r="Q13" s="20"/>
      <c r="R13" s="20"/>
      <c r="S13" s="7"/>
      <c r="T13" s="8">
        <f t="shared" si="6"/>
        <v>2</v>
      </c>
      <c r="U13" s="20">
        <v>2</v>
      </c>
      <c r="V13" s="20"/>
      <c r="W13" s="20"/>
      <c r="X13" s="20"/>
      <c r="Y13" s="20">
        <v>3</v>
      </c>
      <c r="Z13" s="20"/>
      <c r="AA13" s="7">
        <v>3</v>
      </c>
      <c r="AB13" s="8">
        <f t="shared" si="7"/>
        <v>8</v>
      </c>
      <c r="AC13" s="8">
        <f t="shared" si="8"/>
        <v>10</v>
      </c>
      <c r="AD13" s="22">
        <f t="shared" si="9"/>
        <v>20</v>
      </c>
      <c r="AE13" s="26">
        <v>10</v>
      </c>
      <c r="AF13" s="9">
        <v>0</v>
      </c>
      <c r="AG13" s="22">
        <f t="shared" si="10"/>
        <v>0</v>
      </c>
      <c r="AH13" s="22">
        <v>10</v>
      </c>
      <c r="AI13" s="26"/>
      <c r="AJ13" s="33">
        <f t="shared" si="2"/>
        <v>80</v>
      </c>
    </row>
    <row r="14" spans="1:36" ht="15">
      <c r="A14" s="19" t="s">
        <v>24</v>
      </c>
      <c r="B14" s="20"/>
      <c r="C14" s="20">
        <v>2</v>
      </c>
      <c r="D14" s="20"/>
      <c r="E14" s="7"/>
      <c r="F14" s="8">
        <f t="shared" si="3"/>
        <v>2</v>
      </c>
      <c r="G14" s="20"/>
      <c r="H14" s="20"/>
      <c r="I14" s="20"/>
      <c r="J14" s="7">
        <v>2</v>
      </c>
      <c r="K14" s="8">
        <f t="shared" si="4"/>
        <v>2</v>
      </c>
      <c r="L14" s="8">
        <f t="shared" si="1"/>
        <v>4</v>
      </c>
      <c r="M14" s="22">
        <f t="shared" si="5"/>
        <v>9.4117647058823533</v>
      </c>
      <c r="N14" s="20">
        <v>2</v>
      </c>
      <c r="O14" s="20"/>
      <c r="P14" s="20"/>
      <c r="Q14" s="20"/>
      <c r="R14" s="20"/>
      <c r="S14" s="7"/>
      <c r="T14" s="8">
        <f t="shared" si="6"/>
        <v>2</v>
      </c>
      <c r="U14" s="20"/>
      <c r="V14" s="20"/>
      <c r="W14" s="20">
        <v>3</v>
      </c>
      <c r="X14" s="20"/>
      <c r="Y14" s="20"/>
      <c r="Z14" s="20"/>
      <c r="AA14" s="7"/>
      <c r="AB14" s="8">
        <f t="shared" si="7"/>
        <v>3</v>
      </c>
      <c r="AC14" s="8">
        <f t="shared" si="8"/>
        <v>5</v>
      </c>
      <c r="AD14" s="22">
        <f t="shared" si="9"/>
        <v>10</v>
      </c>
      <c r="AE14" s="26">
        <v>15</v>
      </c>
      <c r="AF14" s="9">
        <v>100</v>
      </c>
      <c r="AG14" s="22">
        <f t="shared" si="10"/>
        <v>10</v>
      </c>
      <c r="AH14" s="22">
        <v>7</v>
      </c>
      <c r="AI14" s="26"/>
      <c r="AJ14" s="33">
        <f t="shared" si="2"/>
        <v>51.411764705882355</v>
      </c>
    </row>
    <row r="15" spans="1:36" ht="15">
      <c r="A15" s="19" t="s">
        <v>25</v>
      </c>
      <c r="B15" s="20"/>
      <c r="C15" s="20">
        <v>2</v>
      </c>
      <c r="D15" s="20">
        <v>2</v>
      </c>
      <c r="E15" s="7"/>
      <c r="F15" s="8">
        <f t="shared" si="3"/>
        <v>4</v>
      </c>
      <c r="G15" s="20">
        <v>5</v>
      </c>
      <c r="H15" s="20">
        <v>2</v>
      </c>
      <c r="I15" s="20">
        <v>5</v>
      </c>
      <c r="J15" s="7"/>
      <c r="K15" s="8">
        <f t="shared" si="4"/>
        <v>12</v>
      </c>
      <c r="L15" s="8">
        <f t="shared" si="1"/>
        <v>16</v>
      </c>
      <c r="M15" s="22">
        <f t="shared" si="5"/>
        <v>37.647058823529413</v>
      </c>
      <c r="N15" s="20"/>
      <c r="O15" s="20"/>
      <c r="P15" s="20"/>
      <c r="Q15" s="20"/>
      <c r="R15" s="20">
        <v>2</v>
      </c>
      <c r="S15" s="7"/>
      <c r="T15" s="8">
        <f t="shared" si="6"/>
        <v>2</v>
      </c>
      <c r="U15" s="20">
        <v>3</v>
      </c>
      <c r="V15" s="20"/>
      <c r="W15" s="20"/>
      <c r="X15" s="20"/>
      <c r="Y15" s="20"/>
      <c r="Z15" s="20"/>
      <c r="AA15" s="7"/>
      <c r="AB15" s="8">
        <f t="shared" si="7"/>
        <v>3</v>
      </c>
      <c r="AC15" s="8">
        <f t="shared" si="8"/>
        <v>5</v>
      </c>
      <c r="AD15" s="22">
        <f t="shared" si="9"/>
        <v>10</v>
      </c>
      <c r="AE15" s="26">
        <v>16</v>
      </c>
      <c r="AF15" s="9">
        <v>30</v>
      </c>
      <c r="AG15" s="22">
        <f t="shared" si="10"/>
        <v>3</v>
      </c>
      <c r="AH15" s="22">
        <v>4</v>
      </c>
      <c r="AI15" s="26">
        <v>2</v>
      </c>
      <c r="AJ15" s="33">
        <f t="shared" si="2"/>
        <v>72.64705882352942</v>
      </c>
    </row>
    <row r="16" spans="1:36" ht="15">
      <c r="A16" s="19" t="s">
        <v>26</v>
      </c>
      <c r="B16" s="20">
        <v>2</v>
      </c>
      <c r="C16" s="20">
        <v>5</v>
      </c>
      <c r="D16" s="20"/>
      <c r="E16" s="7"/>
      <c r="F16" s="8">
        <f t="shared" si="3"/>
        <v>7</v>
      </c>
      <c r="G16" s="20">
        <v>2</v>
      </c>
      <c r="H16" s="20"/>
      <c r="I16" s="20"/>
      <c r="J16" s="7"/>
      <c r="K16" s="8">
        <f t="shared" si="4"/>
        <v>2</v>
      </c>
      <c r="L16" s="8">
        <f t="shared" si="1"/>
        <v>9</v>
      </c>
      <c r="M16" s="22">
        <f t="shared" si="5"/>
        <v>21.176470588235293</v>
      </c>
      <c r="N16" s="20">
        <v>2</v>
      </c>
      <c r="O16" s="20">
        <v>2</v>
      </c>
      <c r="P16" s="20"/>
      <c r="Q16" s="20">
        <v>2</v>
      </c>
      <c r="R16" s="20"/>
      <c r="S16" s="7"/>
      <c r="T16" s="8">
        <f t="shared" si="6"/>
        <v>6</v>
      </c>
      <c r="U16" s="20"/>
      <c r="V16" s="20">
        <v>2</v>
      </c>
      <c r="W16" s="20"/>
      <c r="X16" s="20">
        <v>3</v>
      </c>
      <c r="Y16" s="20"/>
      <c r="Z16" s="20"/>
      <c r="AA16" s="7"/>
      <c r="AB16" s="8">
        <f t="shared" si="7"/>
        <v>5</v>
      </c>
      <c r="AC16" s="8">
        <f t="shared" si="8"/>
        <v>11</v>
      </c>
      <c r="AD16" s="22">
        <f t="shared" si="9"/>
        <v>22</v>
      </c>
      <c r="AE16" s="26">
        <v>13</v>
      </c>
      <c r="AF16" s="9">
        <v>80</v>
      </c>
      <c r="AG16" s="22">
        <f t="shared" si="10"/>
        <v>8</v>
      </c>
      <c r="AH16" s="22">
        <v>13</v>
      </c>
      <c r="AI16" s="26"/>
      <c r="AJ16" s="33">
        <f t="shared" si="2"/>
        <v>77.17647058823529</v>
      </c>
    </row>
    <row r="17" spans="1:36" ht="15">
      <c r="A17" s="19" t="s">
        <v>27</v>
      </c>
      <c r="B17" s="20"/>
      <c r="C17" s="20"/>
      <c r="D17" s="20"/>
      <c r="E17" s="7"/>
      <c r="F17" s="8">
        <f t="shared" si="3"/>
        <v>0</v>
      </c>
      <c r="G17" s="20">
        <v>2</v>
      </c>
      <c r="H17" s="20">
        <v>2</v>
      </c>
      <c r="I17" s="20"/>
      <c r="J17" s="7"/>
      <c r="K17" s="8">
        <f t="shared" si="4"/>
        <v>4</v>
      </c>
      <c r="L17" s="8">
        <f t="shared" si="1"/>
        <v>4</v>
      </c>
      <c r="M17" s="22">
        <f t="shared" si="5"/>
        <v>9.4117647058823533</v>
      </c>
      <c r="N17" s="20">
        <v>2</v>
      </c>
      <c r="O17" s="20"/>
      <c r="P17" s="20"/>
      <c r="Q17" s="20"/>
      <c r="R17" s="20"/>
      <c r="S17" s="7"/>
      <c r="T17" s="8">
        <f t="shared" si="6"/>
        <v>2</v>
      </c>
      <c r="U17" s="20"/>
      <c r="V17" s="20"/>
      <c r="W17" s="20"/>
      <c r="X17" s="20"/>
      <c r="Y17" s="20"/>
      <c r="Z17" s="20"/>
      <c r="AA17" s="7"/>
      <c r="AB17" s="8">
        <f t="shared" si="7"/>
        <v>0</v>
      </c>
      <c r="AC17" s="8">
        <f t="shared" si="8"/>
        <v>2</v>
      </c>
      <c r="AD17" s="22">
        <f t="shared" si="9"/>
        <v>4</v>
      </c>
      <c r="AE17" s="26">
        <v>12</v>
      </c>
      <c r="AF17" s="9">
        <v>20</v>
      </c>
      <c r="AG17" s="22">
        <f t="shared" si="10"/>
        <v>2</v>
      </c>
      <c r="AH17" s="22">
        <v>10</v>
      </c>
      <c r="AI17" s="26"/>
      <c r="AJ17" s="33">
        <f t="shared" si="2"/>
        <v>37.411764705882355</v>
      </c>
    </row>
    <row r="18" spans="1:36" ht="15">
      <c r="A18" s="19" t="s">
        <v>28</v>
      </c>
      <c r="B18" s="20"/>
      <c r="C18" s="20">
        <v>3</v>
      </c>
      <c r="D18" s="20"/>
      <c r="E18" s="7"/>
      <c r="F18" s="8">
        <f t="shared" si="3"/>
        <v>3</v>
      </c>
      <c r="G18" s="20"/>
      <c r="H18" s="20"/>
      <c r="I18" s="20">
        <v>5</v>
      </c>
      <c r="J18" s="7">
        <v>5</v>
      </c>
      <c r="K18" s="8">
        <f t="shared" si="4"/>
        <v>10</v>
      </c>
      <c r="L18" s="8">
        <f t="shared" si="1"/>
        <v>13</v>
      </c>
      <c r="M18" s="22">
        <f t="shared" si="5"/>
        <v>30.588235294117645</v>
      </c>
      <c r="N18" s="20"/>
      <c r="O18" s="20"/>
      <c r="P18" s="20"/>
      <c r="Q18" s="20">
        <v>2</v>
      </c>
      <c r="R18" s="20">
        <v>2</v>
      </c>
      <c r="S18" s="7">
        <v>2</v>
      </c>
      <c r="T18" s="8">
        <f t="shared" si="6"/>
        <v>6</v>
      </c>
      <c r="U18" s="20">
        <v>2</v>
      </c>
      <c r="V18" s="20"/>
      <c r="W18" s="20">
        <v>3</v>
      </c>
      <c r="X18" s="20"/>
      <c r="Y18" s="20"/>
      <c r="Z18" s="20">
        <v>3</v>
      </c>
      <c r="AA18" s="7"/>
      <c r="AB18" s="8">
        <f t="shared" si="7"/>
        <v>8</v>
      </c>
      <c r="AC18" s="8">
        <f t="shared" si="8"/>
        <v>14</v>
      </c>
      <c r="AD18" s="22">
        <f t="shared" si="9"/>
        <v>28</v>
      </c>
      <c r="AE18" s="26">
        <v>10</v>
      </c>
      <c r="AF18" s="9">
        <v>80</v>
      </c>
      <c r="AG18" s="22">
        <f t="shared" si="10"/>
        <v>8</v>
      </c>
      <c r="AH18" s="22">
        <v>4</v>
      </c>
      <c r="AI18" s="26">
        <v>20</v>
      </c>
      <c r="AJ18" s="33">
        <f t="shared" si="2"/>
        <v>100.58823529411765</v>
      </c>
    </row>
    <row r="19" spans="1:36" ht="15">
      <c r="A19" s="19" t="s">
        <v>29</v>
      </c>
      <c r="B19" s="20"/>
      <c r="C19" s="20"/>
      <c r="D19" s="20"/>
      <c r="E19" s="7">
        <v>5</v>
      </c>
      <c r="F19" s="8">
        <f t="shared" si="3"/>
        <v>5</v>
      </c>
      <c r="G19" s="20">
        <v>2</v>
      </c>
      <c r="H19" s="20"/>
      <c r="I19" s="20"/>
      <c r="J19" s="7">
        <v>2</v>
      </c>
      <c r="K19" s="8">
        <f t="shared" si="4"/>
        <v>4</v>
      </c>
      <c r="L19" s="8">
        <f t="shared" si="1"/>
        <v>9</v>
      </c>
      <c r="M19" s="22">
        <f t="shared" si="5"/>
        <v>21.176470588235293</v>
      </c>
      <c r="N19" s="20"/>
      <c r="O19" s="20"/>
      <c r="P19" s="20">
        <v>2</v>
      </c>
      <c r="Q19" s="20"/>
      <c r="R19" s="20"/>
      <c r="S19" s="7"/>
      <c r="T19" s="8">
        <f t="shared" si="6"/>
        <v>2</v>
      </c>
      <c r="U19" s="20"/>
      <c r="V19" s="20"/>
      <c r="W19" s="20"/>
      <c r="X19" s="20"/>
      <c r="Y19" s="20">
        <v>2</v>
      </c>
      <c r="Z19" s="20">
        <v>3</v>
      </c>
      <c r="AA19" s="7"/>
      <c r="AB19" s="8">
        <f t="shared" si="7"/>
        <v>5</v>
      </c>
      <c r="AC19" s="8">
        <f t="shared" si="8"/>
        <v>7</v>
      </c>
      <c r="AD19" s="22">
        <f t="shared" si="9"/>
        <v>14</v>
      </c>
      <c r="AE19" s="26">
        <v>14</v>
      </c>
      <c r="AF19" s="9">
        <v>30</v>
      </c>
      <c r="AG19" s="22">
        <f t="shared" si="10"/>
        <v>3</v>
      </c>
      <c r="AH19" s="22">
        <v>0</v>
      </c>
      <c r="AI19" s="26"/>
      <c r="AJ19" s="33">
        <f t="shared" si="2"/>
        <v>52.17647058823529</v>
      </c>
    </row>
    <row r="20" spans="1:36" ht="15">
      <c r="A20" s="19" t="s">
        <v>30</v>
      </c>
      <c r="B20" s="20"/>
      <c r="C20" s="20"/>
      <c r="D20" s="20"/>
      <c r="E20" s="7"/>
      <c r="F20" s="8">
        <f t="shared" si="3"/>
        <v>0</v>
      </c>
      <c r="G20" s="20"/>
      <c r="H20" s="20">
        <v>5</v>
      </c>
      <c r="I20" s="20"/>
      <c r="J20" s="7"/>
      <c r="K20" s="8">
        <f t="shared" si="4"/>
        <v>5</v>
      </c>
      <c r="L20" s="8">
        <f t="shared" si="1"/>
        <v>5</v>
      </c>
      <c r="M20" s="22">
        <f t="shared" si="5"/>
        <v>11.764705882352942</v>
      </c>
      <c r="N20" s="20">
        <v>2</v>
      </c>
      <c r="O20" s="20">
        <v>2</v>
      </c>
      <c r="P20" s="20"/>
      <c r="Q20" s="20"/>
      <c r="R20" s="20"/>
      <c r="S20" s="7"/>
      <c r="T20" s="8">
        <f t="shared" si="6"/>
        <v>4</v>
      </c>
      <c r="U20" s="20"/>
      <c r="V20" s="20"/>
      <c r="W20" s="20"/>
      <c r="X20" s="20">
        <v>2</v>
      </c>
      <c r="Y20" s="20"/>
      <c r="Z20" s="20"/>
      <c r="AA20" s="7"/>
      <c r="AB20" s="8">
        <f t="shared" si="7"/>
        <v>2</v>
      </c>
      <c r="AC20" s="8">
        <f t="shared" si="8"/>
        <v>6</v>
      </c>
      <c r="AD20" s="22">
        <f t="shared" si="9"/>
        <v>12</v>
      </c>
      <c r="AE20" s="26">
        <v>10</v>
      </c>
      <c r="AF20" s="9">
        <v>30</v>
      </c>
      <c r="AG20" s="22">
        <f t="shared" si="10"/>
        <v>3</v>
      </c>
      <c r="AH20" s="22">
        <v>15</v>
      </c>
      <c r="AI20" s="26"/>
      <c r="AJ20" s="33">
        <f t="shared" si="2"/>
        <v>51.764705882352942</v>
      </c>
    </row>
    <row r="21" spans="1:36" ht="15">
      <c r="A21" s="19" t="s">
        <v>31</v>
      </c>
      <c r="B21" s="20"/>
      <c r="C21" s="20">
        <v>2</v>
      </c>
      <c r="D21" s="20"/>
      <c r="E21" s="7"/>
      <c r="F21" s="8">
        <f t="shared" si="3"/>
        <v>2</v>
      </c>
      <c r="G21" s="20">
        <v>5</v>
      </c>
      <c r="H21" s="20"/>
      <c r="I21" s="20"/>
      <c r="J21" s="7">
        <v>2</v>
      </c>
      <c r="K21" s="8">
        <f t="shared" si="4"/>
        <v>7</v>
      </c>
      <c r="L21" s="8">
        <f t="shared" si="1"/>
        <v>9</v>
      </c>
      <c r="M21" s="22">
        <f t="shared" si="5"/>
        <v>21.176470588235293</v>
      </c>
      <c r="N21" s="20">
        <v>2</v>
      </c>
      <c r="O21" s="20">
        <v>2</v>
      </c>
      <c r="P21" s="20"/>
      <c r="Q21" s="20"/>
      <c r="R21" s="20">
        <v>2</v>
      </c>
      <c r="S21" s="7"/>
      <c r="T21" s="8">
        <f t="shared" si="6"/>
        <v>6</v>
      </c>
      <c r="U21" s="20"/>
      <c r="V21" s="20"/>
      <c r="W21" s="20">
        <v>2</v>
      </c>
      <c r="X21" s="20">
        <v>2</v>
      </c>
      <c r="Y21" s="20"/>
      <c r="Z21" s="20"/>
      <c r="AA21" s="7"/>
      <c r="AB21" s="8">
        <f t="shared" si="7"/>
        <v>4</v>
      </c>
      <c r="AC21" s="8">
        <f t="shared" si="8"/>
        <v>10</v>
      </c>
      <c r="AD21" s="22">
        <f t="shared" si="9"/>
        <v>20</v>
      </c>
      <c r="AE21" s="26">
        <v>14</v>
      </c>
      <c r="AF21" s="9">
        <v>10</v>
      </c>
      <c r="AG21" s="22">
        <f t="shared" si="10"/>
        <v>1</v>
      </c>
      <c r="AH21" s="22">
        <v>13</v>
      </c>
      <c r="AI21" s="26">
        <v>10</v>
      </c>
      <c r="AJ21" s="33">
        <f t="shared" si="2"/>
        <v>79.17647058823529</v>
      </c>
    </row>
    <row r="22" spans="1:36" ht="15">
      <c r="A22" s="19" t="s">
        <v>32</v>
      </c>
      <c r="B22" s="20"/>
      <c r="C22" s="20"/>
      <c r="D22" s="20">
        <v>3</v>
      </c>
      <c r="E22" s="7"/>
      <c r="F22" s="8">
        <f t="shared" si="3"/>
        <v>3</v>
      </c>
      <c r="G22" s="20"/>
      <c r="H22" s="20">
        <v>5</v>
      </c>
      <c r="I22" s="20">
        <v>5</v>
      </c>
      <c r="J22" s="7">
        <v>2</v>
      </c>
      <c r="K22" s="8">
        <f t="shared" si="4"/>
        <v>12</v>
      </c>
      <c r="L22" s="8">
        <f t="shared" si="1"/>
        <v>15</v>
      </c>
      <c r="M22" s="22">
        <f t="shared" si="5"/>
        <v>35.294117647058826</v>
      </c>
      <c r="N22" s="20"/>
      <c r="O22" s="20"/>
      <c r="P22" s="20"/>
      <c r="Q22" s="20">
        <v>2</v>
      </c>
      <c r="R22" s="20"/>
      <c r="S22" s="7">
        <v>2</v>
      </c>
      <c r="T22" s="8">
        <f t="shared" si="6"/>
        <v>4</v>
      </c>
      <c r="U22" s="20"/>
      <c r="V22" s="20"/>
      <c r="W22" s="20">
        <v>2</v>
      </c>
      <c r="X22" s="20"/>
      <c r="Y22" s="20"/>
      <c r="Z22" s="20"/>
      <c r="AA22" s="7"/>
      <c r="AB22" s="8">
        <f t="shared" si="7"/>
        <v>2</v>
      </c>
      <c r="AC22" s="8">
        <f t="shared" si="8"/>
        <v>6</v>
      </c>
      <c r="AD22" s="22">
        <f t="shared" si="9"/>
        <v>12</v>
      </c>
      <c r="AE22" s="26">
        <v>10</v>
      </c>
      <c r="AF22" s="9">
        <v>30</v>
      </c>
      <c r="AG22" s="22">
        <f t="shared" si="10"/>
        <v>3</v>
      </c>
      <c r="AH22" s="22">
        <v>10</v>
      </c>
      <c r="AI22" s="26"/>
      <c r="AJ22" s="33">
        <f t="shared" si="2"/>
        <v>70.294117647058826</v>
      </c>
    </row>
    <row r="23" spans="1:36" ht="15">
      <c r="A23" s="19" t="s">
        <v>33</v>
      </c>
      <c r="B23" s="20"/>
      <c r="C23" s="20"/>
      <c r="D23" s="20"/>
      <c r="E23" s="7"/>
      <c r="F23" s="8">
        <f t="shared" si="3"/>
        <v>0</v>
      </c>
      <c r="G23" s="20"/>
      <c r="H23" s="20"/>
      <c r="I23" s="20"/>
      <c r="J23" s="7"/>
      <c r="K23" s="8">
        <f t="shared" si="4"/>
        <v>0</v>
      </c>
      <c r="L23" s="8">
        <f t="shared" si="1"/>
        <v>0</v>
      </c>
      <c r="M23" s="22">
        <f t="shared" si="5"/>
        <v>0</v>
      </c>
      <c r="N23" s="20"/>
      <c r="O23" s="20">
        <v>2</v>
      </c>
      <c r="P23" s="20"/>
      <c r="Q23" s="20"/>
      <c r="R23" s="20"/>
      <c r="S23" s="7"/>
      <c r="T23" s="8">
        <f t="shared" si="6"/>
        <v>2</v>
      </c>
      <c r="U23" s="20"/>
      <c r="V23" s="20"/>
      <c r="W23" s="20"/>
      <c r="X23" s="20"/>
      <c r="Y23" s="20"/>
      <c r="Z23" s="20">
        <v>3</v>
      </c>
      <c r="AA23" s="7"/>
      <c r="AB23" s="8">
        <f t="shared" si="7"/>
        <v>3</v>
      </c>
      <c r="AC23" s="8">
        <f t="shared" si="8"/>
        <v>5</v>
      </c>
      <c r="AD23" s="22">
        <f t="shared" si="9"/>
        <v>10</v>
      </c>
      <c r="AE23" s="26">
        <v>17</v>
      </c>
      <c r="AF23" s="9">
        <v>20</v>
      </c>
      <c r="AG23" s="22">
        <f t="shared" si="10"/>
        <v>2</v>
      </c>
      <c r="AH23" s="22">
        <v>13</v>
      </c>
      <c r="AI23" s="26"/>
      <c r="AJ23" s="33">
        <f t="shared" si="2"/>
        <v>42</v>
      </c>
    </row>
    <row r="24" spans="1:36" ht="15">
      <c r="A24" s="19" t="s">
        <v>34</v>
      </c>
      <c r="B24" s="20">
        <v>3</v>
      </c>
      <c r="C24" s="20"/>
      <c r="D24" s="20"/>
      <c r="E24" s="7"/>
      <c r="F24" s="8">
        <f t="shared" si="3"/>
        <v>3</v>
      </c>
      <c r="G24" s="20">
        <v>5</v>
      </c>
      <c r="H24" s="20">
        <v>5</v>
      </c>
      <c r="I24" s="20"/>
      <c r="J24" s="7">
        <v>2</v>
      </c>
      <c r="K24" s="8">
        <f t="shared" si="4"/>
        <v>12</v>
      </c>
      <c r="L24" s="8">
        <f t="shared" si="1"/>
        <v>15</v>
      </c>
      <c r="M24" s="22">
        <f t="shared" si="5"/>
        <v>35.294117647058826</v>
      </c>
      <c r="N24" s="20">
        <v>2</v>
      </c>
      <c r="O24" s="20"/>
      <c r="P24" s="20">
        <v>2</v>
      </c>
      <c r="Q24" s="20"/>
      <c r="R24" s="20"/>
      <c r="S24" s="7">
        <v>2</v>
      </c>
      <c r="T24" s="8">
        <f t="shared" si="6"/>
        <v>6</v>
      </c>
      <c r="U24" s="20"/>
      <c r="V24" s="20">
        <v>2</v>
      </c>
      <c r="W24" s="20"/>
      <c r="X24" s="20"/>
      <c r="Y24" s="20"/>
      <c r="Z24" s="20"/>
      <c r="AA24" s="7"/>
      <c r="AB24" s="8">
        <f t="shared" si="7"/>
        <v>2</v>
      </c>
      <c r="AC24" s="8">
        <f t="shared" si="8"/>
        <v>8</v>
      </c>
      <c r="AD24" s="22">
        <f t="shared" si="9"/>
        <v>16</v>
      </c>
      <c r="AE24" s="26">
        <v>11</v>
      </c>
      <c r="AF24" s="9">
        <v>10</v>
      </c>
      <c r="AG24" s="22">
        <f t="shared" si="10"/>
        <v>1</v>
      </c>
      <c r="AH24" s="22">
        <v>10</v>
      </c>
      <c r="AI24" s="26"/>
      <c r="AJ24" s="33">
        <f t="shared" si="2"/>
        <v>73.294117647058826</v>
      </c>
    </row>
    <row r="25" spans="1:36" ht="15">
      <c r="A25" s="19" t="s">
        <v>35</v>
      </c>
      <c r="B25" s="20"/>
      <c r="C25" s="20"/>
      <c r="D25" s="20"/>
      <c r="E25" s="7">
        <v>5</v>
      </c>
      <c r="F25" s="8">
        <f t="shared" si="3"/>
        <v>5</v>
      </c>
      <c r="G25" s="20"/>
      <c r="H25" s="20">
        <v>3</v>
      </c>
      <c r="I25" s="20"/>
      <c r="J25" s="7"/>
      <c r="K25" s="8">
        <f t="shared" si="4"/>
        <v>3</v>
      </c>
      <c r="L25" s="8">
        <f t="shared" si="1"/>
        <v>8</v>
      </c>
      <c r="M25" s="22">
        <f t="shared" si="5"/>
        <v>18.823529411764707</v>
      </c>
      <c r="N25" s="20">
        <v>2</v>
      </c>
      <c r="O25" s="20">
        <v>3</v>
      </c>
      <c r="P25" s="20"/>
      <c r="Q25" s="20">
        <v>2</v>
      </c>
      <c r="R25" s="20"/>
      <c r="S25" s="7"/>
      <c r="T25" s="8">
        <f t="shared" si="6"/>
        <v>7</v>
      </c>
      <c r="U25" s="20"/>
      <c r="V25" s="20"/>
      <c r="W25" s="20"/>
      <c r="X25" s="20">
        <v>3</v>
      </c>
      <c r="Y25" s="20"/>
      <c r="Z25" s="20"/>
      <c r="AA25" s="7"/>
      <c r="AB25" s="8">
        <f t="shared" si="7"/>
        <v>3</v>
      </c>
      <c r="AC25" s="8">
        <f t="shared" si="8"/>
        <v>10</v>
      </c>
      <c r="AD25" s="22">
        <f t="shared" si="9"/>
        <v>20</v>
      </c>
      <c r="AE25" s="26">
        <v>12</v>
      </c>
      <c r="AF25" s="9">
        <v>50</v>
      </c>
      <c r="AG25" s="22">
        <f t="shared" si="10"/>
        <v>5</v>
      </c>
      <c r="AH25" s="22">
        <v>10</v>
      </c>
      <c r="AI25" s="26"/>
      <c r="AJ25" s="33">
        <f t="shared" si="2"/>
        <v>65.82352941176471</v>
      </c>
    </row>
    <row r="26" spans="1:36" ht="15">
      <c r="A26" s="18" t="s">
        <v>36</v>
      </c>
      <c r="B26" s="3"/>
      <c r="C26" s="3"/>
      <c r="D26" s="3"/>
      <c r="E26" s="2"/>
      <c r="F26" s="4">
        <f t="shared" si="3"/>
        <v>0</v>
      </c>
      <c r="G26" s="3">
        <v>3</v>
      </c>
      <c r="H26" s="3"/>
      <c r="I26" s="3">
        <v>5</v>
      </c>
      <c r="J26" s="2"/>
      <c r="K26" s="4">
        <f t="shared" si="4"/>
        <v>8</v>
      </c>
      <c r="L26" s="4">
        <f t="shared" si="1"/>
        <v>8</v>
      </c>
      <c r="M26" s="23">
        <f t="shared" si="5"/>
        <v>18.823529411764707</v>
      </c>
      <c r="N26" s="3">
        <v>3</v>
      </c>
      <c r="O26" s="3"/>
      <c r="P26" s="3">
        <v>2</v>
      </c>
      <c r="Q26" s="3"/>
      <c r="R26" s="3"/>
      <c r="S26" s="2"/>
      <c r="T26" s="4">
        <f t="shared" si="6"/>
        <v>5</v>
      </c>
      <c r="U26" s="3">
        <v>2</v>
      </c>
      <c r="V26" s="3"/>
      <c r="W26" s="3">
        <v>2</v>
      </c>
      <c r="X26" s="3">
        <v>2</v>
      </c>
      <c r="Y26" s="3">
        <v>2</v>
      </c>
      <c r="Z26" s="3"/>
      <c r="AA26" s="2"/>
      <c r="AB26" s="4">
        <f t="shared" si="7"/>
        <v>8</v>
      </c>
      <c r="AC26" s="4">
        <f t="shared" si="8"/>
        <v>13</v>
      </c>
      <c r="AD26" s="23">
        <f t="shared" si="9"/>
        <v>26</v>
      </c>
      <c r="AE26" s="25">
        <v>13</v>
      </c>
      <c r="AF26" s="5">
        <v>10</v>
      </c>
      <c r="AG26" s="23">
        <f t="shared" si="10"/>
        <v>1</v>
      </c>
      <c r="AH26" s="23">
        <v>7</v>
      </c>
      <c r="AI26" s="25">
        <v>5</v>
      </c>
      <c r="AJ26" s="34">
        <f t="shared" si="2"/>
        <v>70.82352941176471</v>
      </c>
    </row>
    <row r="27" spans="1:36" ht="15">
      <c r="A27" s="47" t="s">
        <v>50</v>
      </c>
      <c r="B27" s="20">
        <v>2</v>
      </c>
      <c r="C27" s="20"/>
      <c r="D27" s="20">
        <v>2</v>
      </c>
      <c r="E27" s="20"/>
      <c r="F27" s="8">
        <f t="shared" si="3"/>
        <v>4</v>
      </c>
      <c r="G27" s="20"/>
      <c r="H27" s="20"/>
      <c r="I27" s="20"/>
      <c r="J27" s="20"/>
      <c r="K27" s="8">
        <f t="shared" si="4"/>
        <v>0</v>
      </c>
      <c r="L27" s="8">
        <f t="shared" ref="L27:L30" si="11">F27+K27</f>
        <v>4</v>
      </c>
      <c r="M27" s="36">
        <f>L27/F$9*40</f>
        <v>20</v>
      </c>
      <c r="N27" s="20">
        <v>2</v>
      </c>
      <c r="O27" s="20"/>
      <c r="P27" s="20"/>
      <c r="Q27" s="20"/>
      <c r="R27" s="20"/>
      <c r="S27" s="20">
        <v>2</v>
      </c>
      <c r="T27" s="8">
        <f t="shared" si="6"/>
        <v>4</v>
      </c>
      <c r="U27" s="20"/>
      <c r="V27" s="20"/>
      <c r="W27" s="20"/>
      <c r="X27" s="20"/>
      <c r="Y27" s="20"/>
      <c r="Z27" s="20"/>
      <c r="AA27" s="20"/>
      <c r="AB27" s="8">
        <f t="shared" si="7"/>
        <v>0</v>
      </c>
      <c r="AC27" s="8">
        <f t="shared" si="8"/>
        <v>4</v>
      </c>
      <c r="AD27" s="36">
        <f>AC27/T$9*30</f>
        <v>12</v>
      </c>
      <c r="AE27" s="26">
        <v>12</v>
      </c>
      <c r="AF27" s="9">
        <v>60</v>
      </c>
      <c r="AG27" s="22">
        <f t="shared" si="10"/>
        <v>6</v>
      </c>
      <c r="AH27" s="22">
        <v>13</v>
      </c>
      <c r="AI27" s="26"/>
      <c r="AJ27" s="33">
        <f t="shared" si="2"/>
        <v>63</v>
      </c>
    </row>
    <row r="28" spans="1:36" ht="15">
      <c r="A28" s="48" t="s">
        <v>51</v>
      </c>
      <c r="B28" s="3"/>
      <c r="C28" s="3">
        <v>2</v>
      </c>
      <c r="D28" s="3"/>
      <c r="E28" s="3">
        <v>3</v>
      </c>
      <c r="F28" s="4">
        <f t="shared" si="3"/>
        <v>5</v>
      </c>
      <c r="G28" s="3"/>
      <c r="H28" s="3"/>
      <c r="I28" s="3"/>
      <c r="J28" s="3"/>
      <c r="K28" s="4">
        <f t="shared" si="4"/>
        <v>0</v>
      </c>
      <c r="L28" s="4">
        <f t="shared" si="11"/>
        <v>5</v>
      </c>
      <c r="M28" s="37">
        <f>L28/F$9*40</f>
        <v>25</v>
      </c>
      <c r="N28" s="3">
        <v>2</v>
      </c>
      <c r="O28" s="3">
        <v>3</v>
      </c>
      <c r="P28" s="3"/>
      <c r="Q28" s="3">
        <v>2</v>
      </c>
      <c r="R28" s="3"/>
      <c r="S28" s="3"/>
      <c r="T28" s="4">
        <f t="shared" si="6"/>
        <v>7</v>
      </c>
      <c r="U28" s="3"/>
      <c r="V28" s="3"/>
      <c r="W28" s="3"/>
      <c r="X28" s="3"/>
      <c r="Y28" s="3"/>
      <c r="Z28" s="3"/>
      <c r="AA28" s="3"/>
      <c r="AB28" s="4">
        <f t="shared" si="7"/>
        <v>0</v>
      </c>
      <c r="AC28" s="4">
        <f t="shared" si="8"/>
        <v>7</v>
      </c>
      <c r="AD28" s="37">
        <f>AC28/T$9*30</f>
        <v>21</v>
      </c>
      <c r="AE28" s="25">
        <v>16</v>
      </c>
      <c r="AF28" s="5">
        <v>70</v>
      </c>
      <c r="AG28" s="23">
        <f t="shared" si="10"/>
        <v>7</v>
      </c>
      <c r="AH28" s="23">
        <v>10</v>
      </c>
      <c r="AI28" s="25"/>
      <c r="AJ28" s="34">
        <f t="shared" si="2"/>
        <v>79</v>
      </c>
    </row>
    <row r="29" spans="1:36" ht="15">
      <c r="A29" s="49" t="s">
        <v>52</v>
      </c>
      <c r="B29" s="20"/>
      <c r="C29" s="20"/>
      <c r="D29" s="20"/>
      <c r="E29" s="20"/>
      <c r="F29" s="8">
        <f t="shared" si="3"/>
        <v>0</v>
      </c>
      <c r="G29" s="20"/>
      <c r="H29" s="20">
        <v>5</v>
      </c>
      <c r="I29" s="20">
        <v>5</v>
      </c>
      <c r="J29" s="20"/>
      <c r="K29" s="8">
        <f t="shared" si="4"/>
        <v>10</v>
      </c>
      <c r="L29" s="8">
        <f t="shared" si="11"/>
        <v>10</v>
      </c>
      <c r="M29" s="38">
        <f>L29/K$9*40</f>
        <v>33.333333333333336</v>
      </c>
      <c r="N29" s="20"/>
      <c r="O29" s="20"/>
      <c r="P29" s="20"/>
      <c r="Q29" s="20"/>
      <c r="R29" s="20"/>
      <c r="S29" s="20"/>
      <c r="T29" s="8">
        <f t="shared" si="6"/>
        <v>0</v>
      </c>
      <c r="U29" s="20">
        <v>2</v>
      </c>
      <c r="V29" s="20"/>
      <c r="W29" s="20">
        <v>2</v>
      </c>
      <c r="X29" s="20"/>
      <c r="Y29" s="20"/>
      <c r="Z29" s="20">
        <v>2</v>
      </c>
      <c r="AA29" s="20"/>
      <c r="AB29" s="8">
        <f t="shared" si="7"/>
        <v>6</v>
      </c>
      <c r="AC29" s="8">
        <f t="shared" si="8"/>
        <v>6</v>
      </c>
      <c r="AD29" s="38">
        <f>AC29/AB$9*30</f>
        <v>22.5</v>
      </c>
      <c r="AE29" s="26">
        <v>14</v>
      </c>
      <c r="AF29" s="9">
        <v>50</v>
      </c>
      <c r="AG29" s="22">
        <f t="shared" si="10"/>
        <v>5</v>
      </c>
      <c r="AH29" s="22">
        <v>13</v>
      </c>
      <c r="AI29" s="26"/>
      <c r="AJ29" s="33">
        <f t="shared" si="2"/>
        <v>87.833333333333343</v>
      </c>
    </row>
    <row r="30" spans="1:36" ht="15.75" thickBot="1">
      <c r="A30" s="50" t="s">
        <v>53</v>
      </c>
      <c r="B30" s="10"/>
      <c r="C30" s="10"/>
      <c r="D30" s="10"/>
      <c r="E30" s="10"/>
      <c r="F30" s="11">
        <f t="shared" si="3"/>
        <v>0</v>
      </c>
      <c r="G30" s="10"/>
      <c r="H30" s="10"/>
      <c r="I30" s="10">
        <v>5</v>
      </c>
      <c r="J30" s="10"/>
      <c r="K30" s="11">
        <f t="shared" si="4"/>
        <v>5</v>
      </c>
      <c r="L30" s="11">
        <f t="shared" si="11"/>
        <v>5</v>
      </c>
      <c r="M30" s="39">
        <f>L30/K$9*40</f>
        <v>16.666666666666668</v>
      </c>
      <c r="N30" s="10"/>
      <c r="O30" s="10"/>
      <c r="P30" s="10"/>
      <c r="Q30" s="10"/>
      <c r="R30" s="10"/>
      <c r="S30" s="10"/>
      <c r="T30" s="11">
        <f t="shared" si="6"/>
        <v>0</v>
      </c>
      <c r="U30" s="10"/>
      <c r="V30" s="10">
        <v>2</v>
      </c>
      <c r="W30" s="10"/>
      <c r="X30" s="10"/>
      <c r="Y30" s="10"/>
      <c r="Z30" s="10"/>
      <c r="AA30" s="10"/>
      <c r="AB30" s="11">
        <f t="shared" si="7"/>
        <v>2</v>
      </c>
      <c r="AC30" s="11">
        <f t="shared" si="8"/>
        <v>2</v>
      </c>
      <c r="AD30" s="39">
        <f>AC30/AB$9*30</f>
        <v>7.5</v>
      </c>
      <c r="AE30" s="27">
        <v>14</v>
      </c>
      <c r="AF30" s="12">
        <v>60</v>
      </c>
      <c r="AG30" s="24">
        <f t="shared" si="10"/>
        <v>6</v>
      </c>
      <c r="AH30" s="24">
        <v>7</v>
      </c>
      <c r="AI30" s="27"/>
      <c r="AJ30" s="35">
        <f t="shared" si="2"/>
        <v>51.166666666666671</v>
      </c>
    </row>
    <row r="31" spans="1:36" ht="15">
      <c r="M31" s="54" t="s">
        <v>62</v>
      </c>
      <c r="AD31" s="54" t="s">
        <v>62</v>
      </c>
    </row>
    <row r="32" spans="1:36">
      <c r="M32" s="44" t="s">
        <v>56</v>
      </c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 t="s">
        <v>59</v>
      </c>
      <c r="AF32" s="44"/>
      <c r="AG32" s="44"/>
      <c r="AH32" s="44"/>
      <c r="AI32" s="44"/>
      <c r="AJ32" s="44"/>
    </row>
    <row r="33" spans="1:36">
      <c r="M33" s="44" t="s">
        <v>57</v>
      </c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 t="s">
        <v>60</v>
      </c>
      <c r="AF33" s="44"/>
      <c r="AG33" s="44"/>
      <c r="AH33" s="44"/>
      <c r="AI33" s="44"/>
      <c r="AJ33" s="44"/>
    </row>
    <row r="34" spans="1:36">
      <c r="M34" s="44" t="s">
        <v>58</v>
      </c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 t="s">
        <v>61</v>
      </c>
      <c r="AF34" s="44"/>
      <c r="AG34" s="44"/>
      <c r="AH34" s="44"/>
      <c r="AI34" s="44"/>
      <c r="AJ34" s="44"/>
    </row>
    <row r="35" spans="1:36"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</row>
    <row r="36" spans="1:36" ht="15" thickBot="1">
      <c r="A36" s="57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</row>
    <row r="37" spans="1:36"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</row>
    <row r="38" spans="1:36" ht="18">
      <c r="A38" s="56" t="s">
        <v>72</v>
      </c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</row>
    <row r="39" spans="1:36" ht="18.75" thickBot="1">
      <c r="A39" s="56" t="s">
        <v>71</v>
      </c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</row>
    <row r="40" spans="1:36" ht="15">
      <c r="A40" s="13" t="s">
        <v>19</v>
      </c>
      <c r="B40" s="31" t="s">
        <v>43</v>
      </c>
      <c r="C40" s="42" t="s">
        <v>54</v>
      </c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</row>
    <row r="41" spans="1:36" ht="15">
      <c r="A41" s="19" t="s">
        <v>28</v>
      </c>
      <c r="B41" s="33">
        <v>100.58823529411765</v>
      </c>
      <c r="C41" s="40">
        <v>1</v>
      </c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</row>
    <row r="42" spans="1:36" ht="15">
      <c r="A42" s="19" t="s">
        <v>22</v>
      </c>
      <c r="B42" s="33">
        <v>100.17647058823529</v>
      </c>
      <c r="C42" s="40">
        <v>2</v>
      </c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</row>
    <row r="43" spans="1:36" ht="15">
      <c r="A43" s="49" t="s">
        <v>52</v>
      </c>
      <c r="B43" s="33">
        <v>87.833333333333343</v>
      </c>
      <c r="C43" s="40">
        <v>3</v>
      </c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</row>
    <row r="44" spans="1:36" ht="15">
      <c r="A44" s="19" t="s">
        <v>23</v>
      </c>
      <c r="B44" s="33">
        <v>80</v>
      </c>
      <c r="C44" s="40">
        <v>4</v>
      </c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</row>
    <row r="45" spans="1:36" ht="15">
      <c r="A45" s="19" t="s">
        <v>31</v>
      </c>
      <c r="B45" s="33">
        <v>79.17647058823529</v>
      </c>
      <c r="C45" s="40">
        <v>5</v>
      </c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</row>
    <row r="46" spans="1:36" ht="15">
      <c r="A46" s="47" t="s">
        <v>51</v>
      </c>
      <c r="B46" s="33">
        <v>79</v>
      </c>
      <c r="C46" s="40">
        <v>6</v>
      </c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</row>
    <row r="47" spans="1:36" ht="15">
      <c r="A47" s="19" t="s">
        <v>20</v>
      </c>
      <c r="B47" s="33">
        <v>77.529411764705884</v>
      </c>
      <c r="C47" s="40">
        <v>7</v>
      </c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</row>
    <row r="48" spans="1:36" ht="15">
      <c r="A48" s="19" t="s">
        <v>26</v>
      </c>
      <c r="B48" s="33">
        <v>77.17647058823529</v>
      </c>
      <c r="C48" s="40">
        <v>8</v>
      </c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</row>
    <row r="49" spans="1:36" ht="15">
      <c r="A49" s="19" t="s">
        <v>34</v>
      </c>
      <c r="B49" s="33">
        <v>73.294117647058826</v>
      </c>
      <c r="C49" s="40">
        <v>9</v>
      </c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</row>
    <row r="50" spans="1:36" ht="15.75" thickBot="1">
      <c r="A50" s="19" t="s">
        <v>25</v>
      </c>
      <c r="B50" s="33">
        <v>72.64705882352942</v>
      </c>
      <c r="C50" s="43">
        <v>10</v>
      </c>
      <c r="E50" s="1"/>
      <c r="F50" s="1"/>
      <c r="G50" s="1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</row>
    <row r="51" spans="1:36" ht="15.75" thickTop="1">
      <c r="A51" s="19" t="s">
        <v>36</v>
      </c>
      <c r="B51" s="33">
        <v>70.82352941176471</v>
      </c>
      <c r="C51" s="40">
        <v>11</v>
      </c>
      <c r="E51" s="1"/>
      <c r="F51" s="1"/>
      <c r="G51" s="1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</row>
    <row r="52" spans="1:36" ht="15">
      <c r="A52" s="19" t="s">
        <v>32</v>
      </c>
      <c r="B52" s="33">
        <v>70.294117647058826</v>
      </c>
      <c r="C52" s="40">
        <v>12</v>
      </c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</row>
    <row r="53" spans="1:36" ht="15">
      <c r="A53" s="19" t="s">
        <v>35</v>
      </c>
      <c r="B53" s="33">
        <v>65.82352941176471</v>
      </c>
      <c r="C53" s="40">
        <v>13</v>
      </c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</row>
    <row r="54" spans="1:36" ht="15">
      <c r="A54" s="47" t="s">
        <v>50</v>
      </c>
      <c r="B54" s="33">
        <v>63</v>
      </c>
      <c r="C54" s="40">
        <v>14</v>
      </c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</row>
    <row r="55" spans="1:36" ht="15">
      <c r="A55" s="19" t="s">
        <v>29</v>
      </c>
      <c r="B55" s="33">
        <v>52.17647058823529</v>
      </c>
      <c r="C55" s="40">
        <v>15</v>
      </c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</row>
    <row r="56" spans="1:36" ht="15">
      <c r="A56" s="19" t="s">
        <v>30</v>
      </c>
      <c r="B56" s="33">
        <v>51.764705882352942</v>
      </c>
      <c r="C56" s="40">
        <v>16</v>
      </c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</row>
    <row r="57" spans="1:36" ht="15">
      <c r="A57" s="18" t="s">
        <v>24</v>
      </c>
      <c r="B57" s="34">
        <v>51.411764705882355</v>
      </c>
      <c r="C57" s="40">
        <v>17</v>
      </c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</row>
    <row r="58" spans="1:36" ht="15">
      <c r="A58" s="49" t="s">
        <v>53</v>
      </c>
      <c r="B58" s="33">
        <v>51.166666666666671</v>
      </c>
      <c r="C58" s="40">
        <v>18</v>
      </c>
    </row>
    <row r="59" spans="1:36" ht="15">
      <c r="A59" s="18" t="s">
        <v>21</v>
      </c>
      <c r="B59" s="34">
        <v>49.117647058823529</v>
      </c>
      <c r="C59" s="40">
        <v>19</v>
      </c>
    </row>
    <row r="60" spans="1:36" ht="15">
      <c r="A60" s="19" t="s">
        <v>33</v>
      </c>
      <c r="B60" s="33">
        <v>42</v>
      </c>
      <c r="C60" s="40">
        <v>20</v>
      </c>
    </row>
    <row r="61" spans="1:36" ht="15.75" thickBot="1">
      <c r="A61" s="21" t="s">
        <v>27</v>
      </c>
      <c r="B61" s="35">
        <v>37.411764705882355</v>
      </c>
      <c r="C61" s="41">
        <v>21</v>
      </c>
    </row>
    <row r="63" spans="1:36" s="66" customFormat="1" ht="15">
      <c r="A63" s="67" t="s">
        <v>81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6"/>
      <c r="AI63" s="44"/>
      <c r="AJ63" s="44"/>
    </row>
    <row r="64" spans="1:36" s="66" customFormat="1" ht="15.75" thickBot="1">
      <c r="A64" s="67" t="s">
        <v>82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10"/>
      <c r="AI64" s="44"/>
      <c r="AJ64" s="44"/>
    </row>
    <row r="65" spans="2:36" s="66" customFormat="1"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6"/>
      <c r="AI65" s="44"/>
      <c r="AJ65" s="44"/>
    </row>
    <row r="66" spans="2:36" s="66" customFormat="1"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6"/>
      <c r="AI66" s="44"/>
      <c r="AJ66" s="44"/>
    </row>
    <row r="67" spans="2:36" s="66" customFormat="1"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6"/>
      <c r="AI67" s="44"/>
      <c r="AJ67" s="44"/>
    </row>
    <row r="68" spans="2:36" s="66" customFormat="1"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6"/>
      <c r="AI68" s="44"/>
      <c r="AJ68" s="44"/>
    </row>
    <row r="69" spans="2:36" s="66" customFormat="1"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6"/>
      <c r="AI69" s="44"/>
      <c r="AJ69" s="44"/>
    </row>
    <row r="70" spans="2:36" s="66" customFormat="1"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6"/>
      <c r="AI70" s="44"/>
      <c r="AJ70" s="44"/>
    </row>
    <row r="71" spans="2:36" s="66" customFormat="1"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62"/>
      <c r="AI71" s="44"/>
      <c r="AJ71" s="44"/>
    </row>
    <row r="72" spans="2:36" s="66" customFormat="1"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6"/>
      <c r="AI72" s="44"/>
      <c r="AJ72" s="44"/>
    </row>
    <row r="75" spans="2:36" ht="15" thickBot="1">
      <c r="AH75" s="10"/>
    </row>
    <row r="79" spans="2:36" ht="15" thickBot="1">
      <c r="AH79" s="10"/>
    </row>
  </sheetData>
  <sortState ref="A41:B61">
    <sortCondition descending="1" ref="B41:B61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Local Residents</vt:lpstr>
      <vt:lpstr>Non-Local Residents</vt:lpstr>
    </vt:vector>
  </TitlesOfParts>
  <Company>City University of Hong Kong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Henry Wu</cp:lastModifiedBy>
  <dcterms:created xsi:type="dcterms:W3CDTF">2013-10-25T12:23:56Z</dcterms:created>
  <dcterms:modified xsi:type="dcterms:W3CDTF">2017-09-12T16:04:48Z</dcterms:modified>
</cp:coreProperties>
</file>