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tackr0-my.sharepoint.com/personal/taeyoon_unist_ac_kr/Documents/projects/MGP/raw_data/"/>
    </mc:Choice>
  </mc:AlternateContent>
  <xr:revisionPtr revIDLastSave="0" documentId="8_{29EB810D-EC21-C24A-BF6E-8D03886888C7}" xr6:coauthVersionLast="47" xr6:coauthVersionMax="47" xr10:uidLastSave="{00000000-0000-0000-0000-000000000000}"/>
  <bookViews>
    <workbookView xWindow="11840" yWindow="5900" windowWidth="27900" windowHeight="16940" xr2:uid="{C6083C36-38B6-9248-B661-5D64435BFB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6" i="1" l="1"/>
  <c r="W36" i="1" s="1"/>
  <c r="T36" i="1"/>
  <c r="V36" i="1" s="1"/>
  <c r="U35" i="1"/>
  <c r="W35" i="1" s="1"/>
  <c r="T35" i="1"/>
  <c r="V35" i="1" s="1"/>
  <c r="U34" i="1"/>
  <c r="W34" i="1" s="1"/>
  <c r="T34" i="1"/>
  <c r="V34" i="1" s="1"/>
  <c r="U33" i="1"/>
  <c r="W33" i="1" s="1"/>
  <c r="T33" i="1"/>
  <c r="V33" i="1" s="1"/>
  <c r="W32" i="1"/>
  <c r="V32" i="1"/>
  <c r="U32" i="1"/>
  <c r="T32" i="1"/>
  <c r="U31" i="1"/>
  <c r="W31" i="1" s="1"/>
  <c r="T31" i="1"/>
  <c r="V31" i="1" s="1"/>
  <c r="U30" i="1"/>
  <c r="W30" i="1" s="1"/>
  <c r="T30" i="1"/>
  <c r="V30" i="1" s="1"/>
  <c r="U29" i="1"/>
  <c r="W29" i="1" s="1"/>
  <c r="T29" i="1"/>
  <c r="V29" i="1" s="1"/>
  <c r="U28" i="1"/>
  <c r="W28" i="1" s="1"/>
  <c r="T28" i="1"/>
  <c r="V28" i="1" s="1"/>
  <c r="U27" i="1"/>
  <c r="W27" i="1" s="1"/>
  <c r="T27" i="1"/>
  <c r="V27" i="1" s="1"/>
  <c r="U26" i="1"/>
  <c r="W26" i="1" s="1"/>
  <c r="T26" i="1"/>
  <c r="V26" i="1" s="1"/>
  <c r="U25" i="1"/>
  <c r="W25" i="1" s="1"/>
  <c r="T25" i="1"/>
  <c r="V25" i="1" s="1"/>
  <c r="U24" i="1"/>
  <c r="W24" i="1" s="1"/>
  <c r="T24" i="1"/>
  <c r="V24" i="1" s="1"/>
  <c r="W23" i="1"/>
  <c r="V23" i="1"/>
  <c r="U23" i="1"/>
  <c r="T23" i="1"/>
  <c r="U22" i="1"/>
  <c r="W22" i="1" s="1"/>
  <c r="T22" i="1"/>
  <c r="V22" i="1" s="1"/>
  <c r="U21" i="1"/>
  <c r="W21" i="1" s="1"/>
  <c r="T21" i="1"/>
  <c r="V21" i="1" s="1"/>
  <c r="U20" i="1"/>
  <c r="W20" i="1" s="1"/>
  <c r="T20" i="1"/>
  <c r="V20" i="1" s="1"/>
  <c r="U19" i="1"/>
  <c r="W19" i="1" s="1"/>
  <c r="T19" i="1"/>
  <c r="V19" i="1" s="1"/>
  <c r="U18" i="1"/>
  <c r="W18" i="1" s="1"/>
  <c r="T18" i="1"/>
  <c r="V18" i="1" s="1"/>
  <c r="U17" i="1"/>
  <c r="W17" i="1" s="1"/>
  <c r="T17" i="1"/>
  <c r="V17" i="1" s="1"/>
  <c r="U16" i="1"/>
  <c r="W16" i="1" s="1"/>
  <c r="T16" i="1"/>
  <c r="V16" i="1" s="1"/>
  <c r="U15" i="1"/>
  <c r="W15" i="1" s="1"/>
  <c r="T15" i="1"/>
  <c r="V15" i="1" s="1"/>
  <c r="W14" i="1"/>
  <c r="V14" i="1"/>
  <c r="U14" i="1"/>
  <c r="T14" i="1"/>
  <c r="U13" i="1"/>
  <c r="W13" i="1" s="1"/>
  <c r="T13" i="1"/>
  <c r="V13" i="1" s="1"/>
  <c r="U12" i="1"/>
  <c r="W12" i="1" s="1"/>
  <c r="T12" i="1"/>
  <c r="V12" i="1" s="1"/>
  <c r="U11" i="1"/>
  <c r="W11" i="1" s="1"/>
  <c r="T11" i="1"/>
  <c r="V11" i="1" s="1"/>
  <c r="U10" i="1"/>
  <c r="W10" i="1" s="1"/>
  <c r="T10" i="1"/>
  <c r="V10" i="1" s="1"/>
  <c r="U9" i="1"/>
  <c r="W9" i="1" s="1"/>
  <c r="T9" i="1"/>
  <c r="V9" i="1" s="1"/>
  <c r="U8" i="1"/>
  <c r="W8" i="1" s="1"/>
  <c r="T8" i="1"/>
  <c r="V8" i="1" s="1"/>
  <c r="U7" i="1"/>
  <c r="W7" i="1" s="1"/>
  <c r="T7" i="1"/>
  <c r="V7" i="1" s="1"/>
  <c r="U6" i="1"/>
  <c r="W6" i="1" s="1"/>
  <c r="T6" i="1"/>
  <c r="V6" i="1" s="1"/>
  <c r="W5" i="1"/>
  <c r="V5" i="1"/>
  <c r="U5" i="1"/>
  <c r="T5" i="1"/>
  <c r="U4" i="1"/>
  <c r="W4" i="1" s="1"/>
  <c r="T4" i="1"/>
  <c r="V4" i="1" s="1"/>
  <c r="U3" i="1"/>
  <c r="W3" i="1" s="1"/>
  <c r="T3" i="1"/>
  <c r="V3" i="1" s="1"/>
  <c r="U2" i="1"/>
  <c r="W2" i="1" s="1"/>
  <c r="T2" i="1"/>
  <c r="V2" i="1" s="1"/>
</calcChain>
</file>

<file path=xl/sharedStrings.xml><?xml version="1.0" encoding="utf-8"?>
<sst xmlns="http://schemas.openxmlformats.org/spreadsheetml/2006/main" count="198" uniqueCount="90">
  <si>
    <t>Participant id</t>
    <phoneticPr fontId="2" type="noConversion"/>
  </si>
  <si>
    <t>Experiment Type</t>
    <phoneticPr fontId="2" type="noConversion"/>
  </si>
  <si>
    <t>Sex</t>
    <phoneticPr fontId="2" type="noConversion"/>
  </si>
  <si>
    <t>Age</t>
    <phoneticPr fontId="2" type="noConversion"/>
  </si>
  <si>
    <t>Job</t>
    <phoneticPr fontId="2" type="noConversion"/>
  </si>
  <si>
    <t>Pre-Behavior Level</t>
    <phoneticPr fontId="2" type="noConversion"/>
  </si>
  <si>
    <t>Pre-Youtube Time Average</t>
    <phoneticPr fontId="2" type="noConversion"/>
  </si>
  <si>
    <t>Pre-Youtube Time Percentage Average</t>
    <phoneticPr fontId="2" type="noConversion"/>
  </si>
  <si>
    <t>Intervention YouTube Time  Average</t>
    <phoneticPr fontId="2" type="noConversion"/>
  </si>
  <si>
    <t>Intervention YouTube Time Percentage Average</t>
    <phoneticPr fontId="2" type="noConversion"/>
  </si>
  <si>
    <t>Post-Behavior Level</t>
    <phoneticPr fontId="2" type="noConversion"/>
  </si>
  <si>
    <t>Post-Youtube Time Average</t>
    <phoneticPr fontId="2" type="noConversion"/>
  </si>
  <si>
    <t>Post-Youtube Time Percentage Average</t>
    <phoneticPr fontId="2" type="noConversion"/>
  </si>
  <si>
    <t>Stress</t>
    <phoneticPr fontId="2" type="noConversion"/>
  </si>
  <si>
    <t>Time Intuition</t>
    <phoneticPr fontId="2" type="noConversion"/>
  </si>
  <si>
    <t>App Influence</t>
    <phoneticPr fontId="2" type="noConversion"/>
  </si>
  <si>
    <t>Pre_Estimation</t>
  </si>
  <si>
    <t>Post_Estimation</t>
  </si>
  <si>
    <t>Frequence</t>
  </si>
  <si>
    <t>Pre_Estimate_Error</t>
  </si>
  <si>
    <t>Post_Estimate_Error</t>
  </si>
  <si>
    <t>Pre_Estimate_Error_Rate</t>
    <phoneticPr fontId="2" type="noConversion"/>
  </si>
  <si>
    <t>Post_Estimate_Error_Rate</t>
    <phoneticPr fontId="2" type="noConversion"/>
  </si>
  <si>
    <t>MP_1</t>
    <phoneticPr fontId="2" type="noConversion"/>
  </si>
  <si>
    <t>Metaphorical</t>
    <phoneticPr fontId="2" type="noConversion"/>
  </si>
  <si>
    <t>Male</t>
    <phoneticPr fontId="2" type="noConversion"/>
  </si>
  <si>
    <t>desgin researcher</t>
    <phoneticPr fontId="2" type="noConversion"/>
  </si>
  <si>
    <r>
      <t>1</t>
    </r>
    <r>
      <rPr>
        <sz val="10"/>
        <color rgb="FF000000"/>
        <rFont val="Apple SD Gothic Neo"/>
        <family val="2"/>
        <charset val="129"/>
      </rPr>
      <t>시간에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</t>
    </r>
  </si>
  <si>
    <t>MP_2</t>
    <phoneticPr fontId="2" type="noConversion"/>
  </si>
  <si>
    <t>Female</t>
    <phoneticPr fontId="2" type="noConversion"/>
  </si>
  <si>
    <r>
      <t>10</t>
    </r>
    <r>
      <rPr>
        <sz val="10"/>
        <color rgb="FF000000"/>
        <rFont val="Apple SD Gothic Neo"/>
        <family val="2"/>
        <charset val="129"/>
      </rPr>
      <t>분에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</t>
    </r>
  </si>
  <si>
    <t>MP_3</t>
    <phoneticPr fontId="2" type="noConversion"/>
  </si>
  <si>
    <t>virtual reality researcher</t>
    <phoneticPr fontId="2" type="noConversion"/>
  </si>
  <si>
    <t>MP_4</t>
    <phoneticPr fontId="2" type="noConversion"/>
  </si>
  <si>
    <t>web designer</t>
    <phoneticPr fontId="2" type="noConversion"/>
  </si>
  <si>
    <r>
      <t>거의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보지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않음</t>
    </r>
  </si>
  <si>
    <t>MP_5</t>
  </si>
  <si>
    <r>
      <t>하루에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</t>
    </r>
  </si>
  <si>
    <t>MP_6</t>
  </si>
  <si>
    <t>app developer</t>
    <phoneticPr fontId="2" type="noConversion"/>
  </si>
  <si>
    <t>MP_7</t>
  </si>
  <si>
    <t>nuclear engineering researcher</t>
    <phoneticPr fontId="2" type="noConversion"/>
  </si>
  <si>
    <t>MP_8</t>
  </si>
  <si>
    <t>service desgin researcher</t>
    <phoneticPr fontId="2" type="noConversion"/>
  </si>
  <si>
    <t>MP_9</t>
  </si>
  <si>
    <t>industrial designer</t>
    <phoneticPr fontId="2" type="noConversion"/>
  </si>
  <si>
    <t>MP_10</t>
    <phoneticPr fontId="2" type="noConversion"/>
  </si>
  <si>
    <t>MP_11</t>
  </si>
  <si>
    <t>MP_12</t>
  </si>
  <si>
    <t>user experience researcher</t>
    <phoneticPr fontId="2" type="noConversion"/>
  </si>
  <si>
    <t>MP_13</t>
  </si>
  <si>
    <t>project manager</t>
    <phoneticPr fontId="2" type="noConversion"/>
  </si>
  <si>
    <t>MP_14</t>
  </si>
  <si>
    <t>industrial engineering researcher</t>
    <phoneticPr fontId="2" type="noConversion"/>
  </si>
  <si>
    <t>MP_15</t>
  </si>
  <si>
    <t>undergraduate student</t>
    <phoneticPr fontId="2" type="noConversion"/>
  </si>
  <si>
    <t>MP_16</t>
    <phoneticPr fontId="2" type="noConversion"/>
  </si>
  <si>
    <t>MP_17</t>
  </si>
  <si>
    <t>Male</t>
  </si>
  <si>
    <t>data engineer</t>
    <phoneticPr fontId="2" type="noConversion"/>
  </si>
  <si>
    <t>MP_18</t>
    <phoneticPr fontId="2" type="noConversion"/>
  </si>
  <si>
    <t>user experience developer</t>
    <phoneticPr fontId="2" type="noConversion"/>
  </si>
  <si>
    <r>
      <t>수시로</t>
    </r>
    <r>
      <rPr>
        <sz val="10"/>
        <color rgb="FF000000"/>
        <rFont val="Helvetica Neue"/>
        <family val="2"/>
      </rPr>
      <t>(1</t>
    </r>
    <r>
      <rPr>
        <sz val="10"/>
        <color rgb="FF000000"/>
        <rFont val="Apple SD Gothic Neo"/>
        <family val="2"/>
        <charset val="129"/>
      </rPr>
      <t>분에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</t>
    </r>
    <r>
      <rPr>
        <sz val="10"/>
        <color rgb="FF000000"/>
        <rFont val="Helvetica Neue"/>
        <family val="2"/>
      </rPr>
      <t>)</t>
    </r>
  </si>
  <si>
    <t>MP_19</t>
  </si>
  <si>
    <t>metallurgy researcher</t>
    <phoneticPr fontId="2" type="noConversion"/>
  </si>
  <si>
    <t>MP_20</t>
    <phoneticPr fontId="2" type="noConversion"/>
  </si>
  <si>
    <t>architecture manager</t>
    <phoneticPr fontId="2" type="noConversion"/>
  </si>
  <si>
    <t>SP_1</t>
    <phoneticPr fontId="2" type="noConversion"/>
  </si>
  <si>
    <t>Simile</t>
    <phoneticPr fontId="2" type="noConversion"/>
  </si>
  <si>
    <t>SP_2</t>
    <phoneticPr fontId="2" type="noConversion"/>
  </si>
  <si>
    <t>data science researcher</t>
    <phoneticPr fontId="2" type="noConversion"/>
  </si>
  <si>
    <t>SP_3</t>
  </si>
  <si>
    <t>SP_4</t>
  </si>
  <si>
    <t>robotics researcher</t>
    <phoneticPr fontId="2" type="noConversion"/>
  </si>
  <si>
    <t>SP_5</t>
    <phoneticPr fontId="2" type="noConversion"/>
  </si>
  <si>
    <t>SP_6</t>
  </si>
  <si>
    <t>SP_7</t>
  </si>
  <si>
    <t>mechanical engineering researcher</t>
    <phoneticPr fontId="2" type="noConversion"/>
  </si>
  <si>
    <t>SP_8</t>
  </si>
  <si>
    <t>SP_9</t>
  </si>
  <si>
    <t>SP_10</t>
    <phoneticPr fontId="2" type="noConversion"/>
  </si>
  <si>
    <t>SP_11</t>
  </si>
  <si>
    <t>industrial design researcher</t>
    <phoneticPr fontId="2" type="noConversion"/>
  </si>
  <si>
    <t>SP_12</t>
  </si>
  <si>
    <t>cognitive science researcher</t>
    <phoneticPr fontId="2" type="noConversion"/>
  </si>
  <si>
    <t>SP_13</t>
  </si>
  <si>
    <t>trade manager</t>
    <phoneticPr fontId="2" type="noConversion"/>
  </si>
  <si>
    <t>SP_14</t>
  </si>
  <si>
    <t>SP_15</t>
  </si>
  <si>
    <t>aeronautical engineering researcher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</si>
</sst>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sz val="10"/>
      <color rgb="FF000000"/>
      <name val="Apple SD Gothic Neo"/>
      <family val="2"/>
      <charset val="129"/>
    </font>
    <font>
      <sz val="12"/>
      <color theme="1"/>
      <name val="Malgun Gothic"/>
      <family val="2"/>
      <charset val="129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176" fontId="3" fillId="0" borderId="0" xfId="0" applyNumberFormat="1" applyFont="1">
      <alignment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2" xfId="0" applyBorder="1">
      <alignment vertical="center"/>
    </xf>
    <xf numFmtId="176" fontId="3" fillId="0" borderId="2" xfId="0" applyNumberFormat="1" applyFont="1" applyBorder="1">
      <alignment vertical="center"/>
    </xf>
    <xf numFmtId="1" fontId="0" fillId="0" borderId="2" xfId="0" applyNumberFormat="1" applyBorder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charset val="129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charset val="129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charset val="129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charset val="129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ple SD Gothic Neo"/>
        <family val="2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charset val="129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76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7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76" formatCode="0.000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charset val="129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DA4D8-621B-184D-A42B-18002932E9E0}" name="표1" displayName="표1" ref="A1:W36" totalsRowShown="0" headerRowDxfId="19" dataDxfId="18" headerRowBorderDxfId="16" tableBorderDxfId="17">
  <autoFilter ref="A1:W36" xr:uid="{F10DA4D8-621B-184D-A42B-18002932E9E0}"/>
  <sortState xmlns:xlrd2="http://schemas.microsoft.com/office/spreadsheetml/2017/richdata2" ref="A2:P2">
    <sortCondition descending="1" ref="A1:A36"/>
  </sortState>
  <tableColumns count="23">
    <tableColumn id="1" xr3:uid="{BA8C4862-CE81-7640-9D42-E43E75697C8E}" name="Participant id"/>
    <tableColumn id="2" xr3:uid="{A9705079-A90E-0843-AAD8-CE9AE553E962}" name="Experiment Type"/>
    <tableColumn id="3" xr3:uid="{5DC9A320-6C3D-424C-B98E-431AEF16B8E9}" name="Sex"/>
    <tableColumn id="4" xr3:uid="{2E73BEC8-0FB2-4C4D-96D5-AFEEE4E7FCFE}" name="Age"/>
    <tableColumn id="5" xr3:uid="{D346931A-DE20-724E-A0FF-CF421440EFF8}" name="Job"/>
    <tableColumn id="7" xr3:uid="{AF584F52-D87C-EF48-94FD-E4EB36A90127}" name="Pre-Behavior Level"/>
    <tableColumn id="8" xr3:uid="{BF71EBD9-D499-B643-94EB-3641138923E7}" name="Pre-Youtube Time Average" dataDxfId="15"/>
    <tableColumn id="9" xr3:uid="{394E7A7B-C8F2-DE45-B6D0-F67A88801913}" name="Pre-Youtube Time Percentage Average" dataDxfId="14"/>
    <tableColumn id="19" xr3:uid="{1A38E6C3-5973-3440-BE93-0F72F532C428}" name="Intervention YouTube Time  Average" dataDxfId="13"/>
    <tableColumn id="18" xr3:uid="{293669E5-18E3-6D4F-B983-706EDB1F3FB5}" name="Intervention YouTube Time Percentage Average" dataDxfId="12"/>
    <tableColumn id="10" xr3:uid="{C1303F4E-BB67-4640-AF0C-70823C6DE385}" name="Post-Behavior Level" dataDxfId="11"/>
    <tableColumn id="11" xr3:uid="{085FE75D-3215-2D4A-BB5F-9E288DA953E9}" name="Post-Youtube Time Average" dataDxfId="10"/>
    <tableColumn id="12" xr3:uid="{45DD66DA-AC6D-644D-8C11-15BF53DB711D}" name="Post-Youtube Time Percentage Average" dataDxfId="9"/>
    <tableColumn id="13" xr3:uid="{8000C117-5685-8B49-916A-0E2F62B18E1D}" name="Stress"/>
    <tableColumn id="14" xr3:uid="{E7BC70D1-69F0-384E-A824-6210AAA7B031}" name="Time Intuition" dataDxfId="8"/>
    <tableColumn id="15" xr3:uid="{56680267-94B0-5044-8D51-E612AC12C629}" name="App Influence" dataDxfId="7"/>
    <tableColumn id="6" xr3:uid="{F4AAC8CE-A095-F044-889C-48F2C33F46DB}" name="Pre_Estimation" dataDxfId="6"/>
    <tableColumn id="16" xr3:uid="{37F9450D-E1E6-EC42-9ADC-ECB9BE10B840}" name="Post_Estimation" dataDxfId="5"/>
    <tableColumn id="17" xr3:uid="{B05F1068-5745-B147-BF58-AE5A7611C858}" name="Frequence" dataDxfId="4"/>
    <tableColumn id="20" xr3:uid="{A1E6B5B4-E005-6044-A4DE-9D5B3A9CA52C}" name="Pre_Estimate_Error" dataDxfId="3">
      <calculatedColumnFormula>표1[[#This Row],[Pre_Estimation]]*60-표1[[#This Row],[Pre-Youtube Time Average]]</calculatedColumnFormula>
    </tableColumn>
    <tableColumn id="21" xr3:uid="{7AB6F13F-7F14-F446-9824-685B6E5E7C5B}" name="Post_Estimate_Error" dataDxfId="2">
      <calculatedColumnFormula>표1[[#This Row],[Post_Estimation]]*60-표1[[#This Row],[Intervention YouTube Time  Average]]</calculatedColumnFormula>
    </tableColumn>
    <tableColumn id="22" xr3:uid="{46557C4C-C1A8-F044-AA84-A8136D6B70B3}" name="Pre_Estimate_Error_Rate" dataDxfId="1">
      <calculatedColumnFormula>표1[[#This Row],[Pre_Estimate_Error]]/표1[[#This Row],[Pre_Estimation]]/60*100</calculatedColumnFormula>
    </tableColumn>
    <tableColumn id="23" xr3:uid="{C84E2295-186C-0B49-8553-72C9BEC5C9C3}" name="Post_Estimate_Error_Rate" dataDxfId="0">
      <calculatedColumnFormula>표1[[#This Row],[Post_Estimate_Error]]/표1[[#This Row],[Post_Estimation]]/60*100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B7AC-580B-CF48-90D5-E29E3FC2C733}">
  <dimension ref="A1:W36"/>
  <sheetViews>
    <sheetView tabSelected="1" workbookViewId="0">
      <selection sqref="A1:W36"/>
    </sheetView>
  </sheetViews>
  <sheetFormatPr baseColWidth="10" defaultRowHeight="18"/>
  <sheetData>
    <row r="1" spans="1:23" ht="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23</v>
      </c>
      <c r="B2" t="s">
        <v>24</v>
      </c>
      <c r="C2" t="s">
        <v>25</v>
      </c>
      <c r="D2">
        <v>25</v>
      </c>
      <c r="E2" t="s">
        <v>26</v>
      </c>
      <c r="F2">
        <v>1</v>
      </c>
      <c r="G2" s="2">
        <v>1977.8</v>
      </c>
      <c r="H2" s="2">
        <v>13.310914184244799</v>
      </c>
      <c r="I2" s="2">
        <v>698</v>
      </c>
      <c r="J2" s="2">
        <v>4.8985477028614</v>
      </c>
      <c r="K2" s="3">
        <v>2</v>
      </c>
      <c r="L2" s="2">
        <v>557.79999999999995</v>
      </c>
      <c r="M2" s="2">
        <v>3.3552384620050901</v>
      </c>
      <c r="N2">
        <v>6</v>
      </c>
      <c r="O2">
        <v>4</v>
      </c>
      <c r="P2">
        <v>4</v>
      </c>
      <c r="Q2">
        <v>30</v>
      </c>
      <c r="R2" s="4">
        <v>30</v>
      </c>
      <c r="S2" s="4" t="s">
        <v>27</v>
      </c>
      <c r="T2">
        <f>표1[[#This Row],[Pre_Estimation]]*60-표1[[#This Row],[Pre-Youtube Time Average]]</f>
        <v>-177.79999999999995</v>
      </c>
      <c r="U2">
        <f>표1[[#This Row],[Post_Estimation]]*60-표1[[#This Row],[Intervention YouTube Time  Average]]</f>
        <v>1102</v>
      </c>
      <c r="V2" s="5">
        <f>표1[[#This Row],[Pre_Estimate_Error]]/표1[[#This Row],[Pre_Estimation]]/60*100</f>
        <v>-9.8777777777777764</v>
      </c>
      <c r="W2" s="5">
        <f>표1[[#This Row],[Post_Estimate_Error]]/표1[[#This Row],[Post_Estimation]]/60*100</f>
        <v>61.222222222222221</v>
      </c>
    </row>
    <row r="3" spans="1:23">
      <c r="A3" t="s">
        <v>28</v>
      </c>
      <c r="B3" t="s">
        <v>24</v>
      </c>
      <c r="C3" t="s">
        <v>29</v>
      </c>
      <c r="D3">
        <v>27</v>
      </c>
      <c r="E3" t="s">
        <v>26</v>
      </c>
      <c r="F3">
        <v>5</v>
      </c>
      <c r="G3" s="2">
        <v>1179.4000000000001</v>
      </c>
      <c r="H3" s="2">
        <v>6.7683474217559301</v>
      </c>
      <c r="I3" s="2">
        <v>1449.1</v>
      </c>
      <c r="J3" s="2">
        <v>6.6194507841177899</v>
      </c>
      <c r="K3" s="3">
        <v>5</v>
      </c>
      <c r="L3" s="2">
        <v>1227</v>
      </c>
      <c r="M3" s="2">
        <v>5.4914436612309698</v>
      </c>
      <c r="N3">
        <v>3</v>
      </c>
      <c r="O3">
        <v>4</v>
      </c>
      <c r="P3">
        <v>4</v>
      </c>
      <c r="Q3">
        <v>20</v>
      </c>
      <c r="R3" s="4">
        <v>30</v>
      </c>
      <c r="S3" s="4" t="s">
        <v>30</v>
      </c>
      <c r="T3">
        <f>표1[[#This Row],[Pre_Estimation]]*60-표1[[#This Row],[Pre-Youtube Time Average]]</f>
        <v>20.599999999999909</v>
      </c>
      <c r="U3">
        <f>표1[[#This Row],[Post_Estimation]]*60-표1[[#This Row],[Intervention YouTube Time  Average]]</f>
        <v>350.90000000000009</v>
      </c>
      <c r="V3" s="5">
        <f>표1[[#This Row],[Pre_Estimate_Error]]/표1[[#This Row],[Pre_Estimation]]/60*100</f>
        <v>1.716666666666659</v>
      </c>
      <c r="W3" s="5">
        <f>표1[[#This Row],[Post_Estimate_Error]]/표1[[#This Row],[Post_Estimation]]/60*100</f>
        <v>19.494444444444447</v>
      </c>
    </row>
    <row r="4" spans="1:23">
      <c r="A4" t="s">
        <v>31</v>
      </c>
      <c r="B4" t="s">
        <v>24</v>
      </c>
      <c r="C4" t="s">
        <v>29</v>
      </c>
      <c r="D4">
        <v>25</v>
      </c>
      <c r="E4" t="s">
        <v>32</v>
      </c>
      <c r="F4">
        <v>1</v>
      </c>
      <c r="G4" s="2">
        <v>1242.2</v>
      </c>
      <c r="H4" s="2">
        <v>12.4193979572785</v>
      </c>
      <c r="I4" s="2">
        <v>186.625</v>
      </c>
      <c r="J4" s="2">
        <v>1.2627846808874801</v>
      </c>
      <c r="K4" s="3">
        <v>2</v>
      </c>
      <c r="L4" s="2">
        <v>314.8</v>
      </c>
      <c r="M4" s="2">
        <v>1.2482660720599399</v>
      </c>
      <c r="N4">
        <v>3</v>
      </c>
      <c r="O4">
        <v>4</v>
      </c>
      <c r="P4">
        <v>3</v>
      </c>
      <c r="Q4">
        <v>60</v>
      </c>
      <c r="R4" s="4">
        <v>30</v>
      </c>
      <c r="S4" s="4" t="s">
        <v>30</v>
      </c>
      <c r="T4">
        <f>표1[[#This Row],[Pre_Estimation]]*60-표1[[#This Row],[Pre-Youtube Time Average]]</f>
        <v>2357.8000000000002</v>
      </c>
      <c r="U4">
        <f>표1[[#This Row],[Post_Estimation]]*60-표1[[#This Row],[Intervention YouTube Time  Average]]</f>
        <v>1613.375</v>
      </c>
      <c r="V4" s="5">
        <f>표1[[#This Row],[Pre_Estimate_Error]]/표1[[#This Row],[Pre_Estimation]]/60*100</f>
        <v>65.49444444444444</v>
      </c>
      <c r="W4" s="5">
        <f>표1[[#This Row],[Post_Estimate_Error]]/표1[[#This Row],[Post_Estimation]]/60*100</f>
        <v>89.631944444444443</v>
      </c>
    </row>
    <row r="5" spans="1:23">
      <c r="A5" t="s">
        <v>33</v>
      </c>
      <c r="B5" t="s">
        <v>24</v>
      </c>
      <c r="C5" t="s">
        <v>25</v>
      </c>
      <c r="D5">
        <v>28</v>
      </c>
      <c r="E5" t="s">
        <v>34</v>
      </c>
      <c r="F5">
        <v>1</v>
      </c>
      <c r="G5" s="2">
        <v>1503.25</v>
      </c>
      <c r="H5" s="2">
        <v>12.157030944320301</v>
      </c>
      <c r="I5" s="2">
        <v>2401.6999999999998</v>
      </c>
      <c r="J5" s="2">
        <v>13.5891986136602</v>
      </c>
      <c r="K5" s="3">
        <v>2</v>
      </c>
      <c r="L5" s="2">
        <v>4252.6666666666697</v>
      </c>
      <c r="M5" s="2">
        <v>24.601966327788102</v>
      </c>
      <c r="N5">
        <v>4</v>
      </c>
      <c r="O5">
        <v>4</v>
      </c>
      <c r="P5">
        <v>2</v>
      </c>
      <c r="Q5">
        <v>240</v>
      </c>
      <c r="R5" s="4">
        <v>120</v>
      </c>
      <c r="S5" s="6" t="s">
        <v>35</v>
      </c>
      <c r="T5">
        <f>표1[[#This Row],[Pre_Estimation]]*60-표1[[#This Row],[Pre-Youtube Time Average]]</f>
        <v>12896.75</v>
      </c>
      <c r="U5">
        <f>표1[[#This Row],[Post_Estimation]]*60-표1[[#This Row],[Intervention YouTube Time  Average]]</f>
        <v>4798.3</v>
      </c>
      <c r="V5" s="5">
        <f>표1[[#This Row],[Pre_Estimate_Error]]/표1[[#This Row],[Pre_Estimation]]/60*100</f>
        <v>89.560763888888886</v>
      </c>
      <c r="W5" s="5">
        <f>표1[[#This Row],[Post_Estimate_Error]]/표1[[#This Row],[Post_Estimation]]/60*100</f>
        <v>66.643055555555549</v>
      </c>
    </row>
    <row r="6" spans="1:23">
      <c r="A6" t="s">
        <v>36</v>
      </c>
      <c r="B6" t="s">
        <v>24</v>
      </c>
      <c r="C6" t="s">
        <v>29</v>
      </c>
      <c r="D6">
        <v>26</v>
      </c>
      <c r="E6" t="s">
        <v>26</v>
      </c>
      <c r="F6">
        <v>1</v>
      </c>
      <c r="G6" s="2">
        <v>1662.75</v>
      </c>
      <c r="H6" s="2">
        <v>7.09271561437515</v>
      </c>
      <c r="I6" s="2">
        <v>687.125</v>
      </c>
      <c r="J6" s="2">
        <v>3.2679710312209602</v>
      </c>
      <c r="K6" s="3">
        <v>3</v>
      </c>
      <c r="L6" s="2">
        <v>1569.5</v>
      </c>
      <c r="M6" s="2">
        <v>7.84480415958752</v>
      </c>
      <c r="N6">
        <v>2</v>
      </c>
      <c r="O6">
        <v>2</v>
      </c>
      <c r="P6">
        <v>2</v>
      </c>
      <c r="Q6">
        <v>4</v>
      </c>
      <c r="R6" s="4">
        <v>30</v>
      </c>
      <c r="S6" s="6" t="s">
        <v>37</v>
      </c>
      <c r="T6">
        <f>표1[[#This Row],[Pre_Estimation]]*60-표1[[#This Row],[Pre-Youtube Time Average]]</f>
        <v>-1422.75</v>
      </c>
      <c r="U6">
        <f>표1[[#This Row],[Post_Estimation]]*60-표1[[#This Row],[Intervention YouTube Time  Average]]</f>
        <v>1112.875</v>
      </c>
      <c r="V6" s="5">
        <f>표1[[#This Row],[Pre_Estimate_Error]]/표1[[#This Row],[Pre_Estimation]]/60*100</f>
        <v>-592.8125</v>
      </c>
      <c r="W6" s="5">
        <f>표1[[#This Row],[Post_Estimate_Error]]/표1[[#This Row],[Post_Estimation]]/60*100</f>
        <v>61.826388888888886</v>
      </c>
    </row>
    <row r="7" spans="1:23">
      <c r="A7" t="s">
        <v>38</v>
      </c>
      <c r="B7" t="s">
        <v>24</v>
      </c>
      <c r="C7" t="s">
        <v>25</v>
      </c>
      <c r="D7">
        <v>26</v>
      </c>
      <c r="E7" t="s">
        <v>39</v>
      </c>
      <c r="F7">
        <v>1</v>
      </c>
      <c r="G7" s="2">
        <v>1315.2</v>
      </c>
      <c r="H7" s="2">
        <v>5.8654242538729999</v>
      </c>
      <c r="I7" s="2">
        <v>888.875</v>
      </c>
      <c r="J7" s="2">
        <v>13.378847856434501</v>
      </c>
      <c r="K7" s="3">
        <v>3</v>
      </c>
      <c r="L7" s="2">
        <v>0</v>
      </c>
      <c r="M7" s="2">
        <v>0</v>
      </c>
      <c r="N7">
        <v>5</v>
      </c>
      <c r="O7">
        <v>2</v>
      </c>
      <c r="P7">
        <v>4</v>
      </c>
      <c r="Q7">
        <v>200</v>
      </c>
      <c r="R7">
        <v>60</v>
      </c>
      <c r="S7" s="4" t="s">
        <v>30</v>
      </c>
      <c r="T7">
        <f>표1[[#This Row],[Pre_Estimation]]*60-표1[[#This Row],[Pre-Youtube Time Average]]</f>
        <v>10684.8</v>
      </c>
      <c r="U7">
        <f>표1[[#This Row],[Post_Estimation]]*60-표1[[#This Row],[Intervention YouTube Time  Average]]</f>
        <v>2711.125</v>
      </c>
      <c r="V7" s="5">
        <f>표1[[#This Row],[Pre_Estimate_Error]]/표1[[#This Row],[Pre_Estimation]]/60*100</f>
        <v>89.039999999999992</v>
      </c>
      <c r="W7" s="5">
        <f>표1[[#This Row],[Post_Estimate_Error]]/표1[[#This Row],[Post_Estimation]]/60*100</f>
        <v>75.309027777777786</v>
      </c>
    </row>
    <row r="8" spans="1:23">
      <c r="A8" t="s">
        <v>40</v>
      </c>
      <c r="B8" t="s">
        <v>24</v>
      </c>
      <c r="C8" t="s">
        <v>29</v>
      </c>
      <c r="D8">
        <v>24</v>
      </c>
      <c r="E8" t="s">
        <v>41</v>
      </c>
      <c r="F8">
        <v>1</v>
      </c>
      <c r="G8" s="2">
        <v>3162.4</v>
      </c>
      <c r="H8" s="2">
        <v>23.412861843445299</v>
      </c>
      <c r="I8" s="2">
        <v>2061.9</v>
      </c>
      <c r="J8" s="2">
        <v>14.1206191327665</v>
      </c>
      <c r="K8" s="3">
        <v>2</v>
      </c>
      <c r="L8" s="2">
        <v>736</v>
      </c>
      <c r="M8" s="2">
        <v>23.135812335075698</v>
      </c>
      <c r="N8">
        <v>3</v>
      </c>
      <c r="O8">
        <v>3</v>
      </c>
      <c r="P8">
        <v>4</v>
      </c>
      <c r="Q8">
        <v>30</v>
      </c>
      <c r="R8">
        <v>60</v>
      </c>
      <c r="S8" s="6" t="s">
        <v>35</v>
      </c>
      <c r="T8">
        <f>표1[[#This Row],[Pre_Estimation]]*60-표1[[#This Row],[Pre-Youtube Time Average]]</f>
        <v>-1362.4</v>
      </c>
      <c r="U8">
        <f>표1[[#This Row],[Post_Estimation]]*60-표1[[#This Row],[Intervention YouTube Time  Average]]</f>
        <v>1538.1</v>
      </c>
      <c r="V8" s="5">
        <f>표1[[#This Row],[Pre_Estimate_Error]]/표1[[#This Row],[Pre_Estimation]]/60*100</f>
        <v>-75.688888888888897</v>
      </c>
      <c r="W8" s="5">
        <f>표1[[#This Row],[Post_Estimate_Error]]/표1[[#This Row],[Post_Estimation]]/60*100</f>
        <v>42.724999999999994</v>
      </c>
    </row>
    <row r="9" spans="1:23">
      <c r="A9" t="s">
        <v>42</v>
      </c>
      <c r="B9" t="s">
        <v>24</v>
      </c>
      <c r="C9" t="s">
        <v>25</v>
      </c>
      <c r="D9">
        <v>28</v>
      </c>
      <c r="E9" t="s">
        <v>43</v>
      </c>
      <c r="F9">
        <v>1</v>
      </c>
      <c r="G9" s="2">
        <v>79</v>
      </c>
      <c r="H9" s="2">
        <v>0.74851735574068901</v>
      </c>
      <c r="I9" s="2">
        <v>781.3</v>
      </c>
      <c r="J9" s="2">
        <v>5.1569851754733698</v>
      </c>
      <c r="K9" s="3">
        <v>2</v>
      </c>
      <c r="L9" s="2">
        <v>1175.8</v>
      </c>
      <c r="M9" s="2">
        <v>6.1333268669857599</v>
      </c>
      <c r="N9">
        <v>3</v>
      </c>
      <c r="O9">
        <v>3</v>
      </c>
      <c r="P9">
        <v>3</v>
      </c>
      <c r="Q9">
        <v>60</v>
      </c>
      <c r="R9">
        <v>30</v>
      </c>
      <c r="S9" s="4" t="s">
        <v>30</v>
      </c>
      <c r="T9">
        <f>표1[[#This Row],[Pre_Estimation]]*60-표1[[#This Row],[Pre-Youtube Time Average]]</f>
        <v>3521</v>
      </c>
      <c r="U9">
        <f>표1[[#This Row],[Post_Estimation]]*60-표1[[#This Row],[Intervention YouTube Time  Average]]</f>
        <v>1018.7</v>
      </c>
      <c r="V9" s="5">
        <f>표1[[#This Row],[Pre_Estimate_Error]]/표1[[#This Row],[Pre_Estimation]]/60*100</f>
        <v>97.805555555555543</v>
      </c>
      <c r="W9" s="5">
        <f>표1[[#This Row],[Post_Estimate_Error]]/표1[[#This Row],[Post_Estimation]]/60*100</f>
        <v>56.594444444444449</v>
      </c>
    </row>
    <row r="10" spans="1:23">
      <c r="A10" t="s">
        <v>44</v>
      </c>
      <c r="B10" t="s">
        <v>24</v>
      </c>
      <c r="C10" t="s">
        <v>25</v>
      </c>
      <c r="D10">
        <v>24</v>
      </c>
      <c r="E10" t="s">
        <v>45</v>
      </c>
      <c r="F10">
        <v>1</v>
      </c>
      <c r="G10" s="2">
        <v>3534.8</v>
      </c>
      <c r="H10" s="2">
        <v>54.786774121897302</v>
      </c>
      <c r="I10" s="2">
        <v>4288.75</v>
      </c>
      <c r="J10" s="2">
        <v>19.456985636925602</v>
      </c>
      <c r="K10" s="3">
        <v>3</v>
      </c>
      <c r="L10" s="2">
        <v>745</v>
      </c>
      <c r="M10" s="2">
        <v>7.9484996706201203</v>
      </c>
      <c r="N10">
        <v>7</v>
      </c>
      <c r="O10">
        <v>4</v>
      </c>
      <c r="P10">
        <v>4</v>
      </c>
      <c r="Q10">
        <v>60</v>
      </c>
      <c r="R10" s="4">
        <v>70</v>
      </c>
      <c r="S10" s="6" t="s">
        <v>35</v>
      </c>
      <c r="T10">
        <f>표1[[#This Row],[Pre_Estimation]]*60-표1[[#This Row],[Pre-Youtube Time Average]]</f>
        <v>65.199999999999818</v>
      </c>
      <c r="U10">
        <f>표1[[#This Row],[Post_Estimation]]*60-표1[[#This Row],[Intervention YouTube Time  Average]]</f>
        <v>-88.75</v>
      </c>
      <c r="V10" s="5">
        <f>표1[[#This Row],[Pre_Estimate_Error]]/표1[[#This Row],[Pre_Estimation]]/60*100</f>
        <v>1.811111111111106</v>
      </c>
      <c r="W10" s="5">
        <f>표1[[#This Row],[Post_Estimate_Error]]/표1[[#This Row],[Post_Estimation]]/60*100</f>
        <v>-2.1130952380952377</v>
      </c>
    </row>
    <row r="11" spans="1:23">
      <c r="A11" t="s">
        <v>46</v>
      </c>
      <c r="B11" t="s">
        <v>24</v>
      </c>
      <c r="C11" t="s">
        <v>25</v>
      </c>
      <c r="D11">
        <v>25</v>
      </c>
      <c r="E11" t="s">
        <v>43</v>
      </c>
      <c r="F11">
        <v>5</v>
      </c>
      <c r="G11" s="2">
        <v>2258.6</v>
      </c>
      <c r="H11" s="2">
        <v>9.8813486425685593</v>
      </c>
      <c r="I11" s="2">
        <v>2194.1</v>
      </c>
      <c r="J11" s="2">
        <v>9.4004480440176295</v>
      </c>
      <c r="K11" s="3">
        <v>6</v>
      </c>
      <c r="L11" s="2">
        <v>1745.8</v>
      </c>
      <c r="M11" s="2">
        <v>6.1520359980866699</v>
      </c>
      <c r="N11">
        <v>3</v>
      </c>
      <c r="O11">
        <v>4</v>
      </c>
      <c r="P11">
        <v>4</v>
      </c>
      <c r="Q11">
        <v>60</v>
      </c>
      <c r="R11" s="4">
        <v>40</v>
      </c>
      <c r="S11" s="4" t="s">
        <v>30</v>
      </c>
      <c r="T11">
        <f>표1[[#This Row],[Pre_Estimation]]*60-표1[[#This Row],[Pre-Youtube Time Average]]</f>
        <v>1341.4</v>
      </c>
      <c r="U11">
        <f>표1[[#This Row],[Post_Estimation]]*60-표1[[#This Row],[Intervention YouTube Time  Average]]</f>
        <v>205.90000000000009</v>
      </c>
      <c r="V11" s="5">
        <f>표1[[#This Row],[Pre_Estimate_Error]]/표1[[#This Row],[Pre_Estimation]]/60*100</f>
        <v>37.26111111111112</v>
      </c>
      <c r="W11" s="5">
        <f>표1[[#This Row],[Post_Estimate_Error]]/표1[[#This Row],[Post_Estimation]]/60*100</f>
        <v>8.579166666666671</v>
      </c>
    </row>
    <row r="12" spans="1:23">
      <c r="A12" t="s">
        <v>47</v>
      </c>
      <c r="B12" t="s">
        <v>24</v>
      </c>
      <c r="C12" t="s">
        <v>25</v>
      </c>
      <c r="D12">
        <v>24</v>
      </c>
      <c r="E12" t="s">
        <v>43</v>
      </c>
      <c r="F12">
        <v>5</v>
      </c>
      <c r="G12" s="2">
        <v>2841.6</v>
      </c>
      <c r="H12" s="2">
        <v>13.3402191020832</v>
      </c>
      <c r="I12" s="2">
        <v>67.3</v>
      </c>
      <c r="J12" s="2">
        <v>0.62558654992180096</v>
      </c>
      <c r="K12" s="3">
        <v>5</v>
      </c>
      <c r="L12" s="2">
        <v>0</v>
      </c>
      <c r="M12" s="2">
        <v>0</v>
      </c>
      <c r="N12">
        <v>4</v>
      </c>
      <c r="O12">
        <v>3</v>
      </c>
      <c r="P12">
        <v>3</v>
      </c>
      <c r="Q12">
        <v>20</v>
      </c>
      <c r="R12" s="4">
        <v>40</v>
      </c>
      <c r="S12" s="6" t="s">
        <v>35</v>
      </c>
      <c r="T12">
        <f>표1[[#This Row],[Pre_Estimation]]*60-표1[[#This Row],[Pre-Youtube Time Average]]</f>
        <v>-1641.6</v>
      </c>
      <c r="U12">
        <f>표1[[#This Row],[Post_Estimation]]*60-표1[[#This Row],[Intervention YouTube Time  Average]]</f>
        <v>2332.6999999999998</v>
      </c>
      <c r="V12" s="5">
        <f>표1[[#This Row],[Pre_Estimate_Error]]/표1[[#This Row],[Pre_Estimation]]/60*100</f>
        <v>-136.79999999999998</v>
      </c>
      <c r="W12" s="5">
        <f>표1[[#This Row],[Post_Estimate_Error]]/표1[[#This Row],[Post_Estimation]]/60*100</f>
        <v>97.195833333333326</v>
      </c>
    </row>
    <row r="13" spans="1:23">
      <c r="A13" t="s">
        <v>48</v>
      </c>
      <c r="B13" t="s">
        <v>24</v>
      </c>
      <c r="C13" t="s">
        <v>29</v>
      </c>
      <c r="D13">
        <v>27</v>
      </c>
      <c r="E13" t="s">
        <v>49</v>
      </c>
      <c r="F13">
        <v>4</v>
      </c>
      <c r="G13" s="2">
        <v>5425</v>
      </c>
      <c r="H13" s="2">
        <v>20.706480962922701</v>
      </c>
      <c r="I13" s="2">
        <v>1673.7</v>
      </c>
      <c r="J13" s="2">
        <v>6.4517926090410596</v>
      </c>
      <c r="K13" s="3">
        <v>4</v>
      </c>
      <c r="L13" s="2">
        <v>3036.5</v>
      </c>
      <c r="M13" s="2">
        <v>17.495864906108402</v>
      </c>
      <c r="N13">
        <v>3</v>
      </c>
      <c r="O13">
        <v>4</v>
      </c>
      <c r="P13">
        <v>3</v>
      </c>
      <c r="Q13">
        <v>60</v>
      </c>
      <c r="R13" s="4">
        <v>120</v>
      </c>
      <c r="S13" s="6" t="s">
        <v>37</v>
      </c>
      <c r="T13">
        <f>표1[[#This Row],[Pre_Estimation]]*60-표1[[#This Row],[Pre-Youtube Time Average]]</f>
        <v>-1825</v>
      </c>
      <c r="U13">
        <f>표1[[#This Row],[Post_Estimation]]*60-표1[[#This Row],[Intervention YouTube Time  Average]]</f>
        <v>5526.3</v>
      </c>
      <c r="V13" s="5">
        <f>표1[[#This Row],[Pre_Estimate_Error]]/표1[[#This Row],[Pre_Estimation]]/60*100</f>
        <v>-50.694444444444443</v>
      </c>
      <c r="W13" s="5">
        <f>표1[[#This Row],[Post_Estimate_Error]]/표1[[#This Row],[Post_Estimation]]/60*100</f>
        <v>76.754166666666663</v>
      </c>
    </row>
    <row r="14" spans="1:23">
      <c r="A14" t="s">
        <v>50</v>
      </c>
      <c r="B14" t="s">
        <v>24</v>
      </c>
      <c r="C14" t="s">
        <v>29</v>
      </c>
      <c r="D14">
        <v>26</v>
      </c>
      <c r="E14" t="s">
        <v>51</v>
      </c>
      <c r="F14">
        <v>1</v>
      </c>
      <c r="G14" s="2">
        <v>1651</v>
      </c>
      <c r="H14" s="2">
        <v>14.901379344374</v>
      </c>
      <c r="I14" s="2">
        <v>6044</v>
      </c>
      <c r="J14" s="2">
        <v>40.250612164032901</v>
      </c>
      <c r="K14" s="3">
        <v>3</v>
      </c>
      <c r="L14" s="2">
        <v>2054.6</v>
      </c>
      <c r="M14" s="2">
        <v>17.104430038823999</v>
      </c>
      <c r="N14">
        <v>1</v>
      </c>
      <c r="O14">
        <v>5</v>
      </c>
      <c r="P14">
        <v>5</v>
      </c>
      <c r="Q14">
        <v>500</v>
      </c>
      <c r="R14" s="4">
        <v>6</v>
      </c>
      <c r="S14" s="4" t="s">
        <v>27</v>
      </c>
      <c r="T14">
        <f>표1[[#This Row],[Pre_Estimation]]*60-표1[[#This Row],[Pre-Youtube Time Average]]</f>
        <v>28349</v>
      </c>
      <c r="U14">
        <f>표1[[#This Row],[Post_Estimation]]*60-표1[[#This Row],[Intervention YouTube Time  Average]]</f>
        <v>-5684</v>
      </c>
      <c r="V14" s="5">
        <f>표1[[#This Row],[Pre_Estimate_Error]]/표1[[#This Row],[Pre_Estimation]]/60*100</f>
        <v>94.496666666666655</v>
      </c>
      <c r="W14" s="5">
        <f>표1[[#This Row],[Post_Estimate_Error]]/표1[[#This Row],[Post_Estimation]]/60*100</f>
        <v>-1578.8888888888889</v>
      </c>
    </row>
    <row r="15" spans="1:23">
      <c r="A15" t="s">
        <v>52</v>
      </c>
      <c r="B15" t="s">
        <v>24</v>
      </c>
      <c r="C15" t="s">
        <v>29</v>
      </c>
      <c r="D15">
        <v>25</v>
      </c>
      <c r="E15" t="s">
        <v>53</v>
      </c>
      <c r="F15">
        <v>2</v>
      </c>
      <c r="G15" s="2">
        <v>212.6</v>
      </c>
      <c r="H15" s="2">
        <v>1.1682601003199</v>
      </c>
      <c r="I15" s="2">
        <v>302.2</v>
      </c>
      <c r="J15" s="2">
        <v>1.7755998635933501</v>
      </c>
      <c r="K15" s="3">
        <v>3</v>
      </c>
      <c r="L15" s="2">
        <v>179.6</v>
      </c>
      <c r="M15" s="2">
        <v>0.91129454236248997</v>
      </c>
      <c r="N15">
        <v>4</v>
      </c>
      <c r="O15">
        <v>4</v>
      </c>
      <c r="P15">
        <v>4</v>
      </c>
      <c r="Q15">
        <v>60</v>
      </c>
      <c r="R15" s="4">
        <v>10</v>
      </c>
      <c r="S15" s="6" t="s">
        <v>37</v>
      </c>
      <c r="T15">
        <f>표1[[#This Row],[Pre_Estimation]]*60-표1[[#This Row],[Pre-Youtube Time Average]]</f>
        <v>3387.4</v>
      </c>
      <c r="U15">
        <f>표1[[#This Row],[Post_Estimation]]*60-표1[[#This Row],[Intervention YouTube Time  Average]]</f>
        <v>297.8</v>
      </c>
      <c r="V15" s="5">
        <f>표1[[#This Row],[Pre_Estimate_Error]]/표1[[#This Row],[Pre_Estimation]]/60*100</f>
        <v>94.094444444444449</v>
      </c>
      <c r="W15" s="5">
        <f>표1[[#This Row],[Post_Estimate_Error]]/표1[[#This Row],[Post_Estimation]]/60*100</f>
        <v>49.633333333333333</v>
      </c>
    </row>
    <row r="16" spans="1:23">
      <c r="A16" t="s">
        <v>54</v>
      </c>
      <c r="B16" t="s">
        <v>24</v>
      </c>
      <c r="C16" t="s">
        <v>29</v>
      </c>
      <c r="D16">
        <v>22</v>
      </c>
      <c r="E16" t="s">
        <v>55</v>
      </c>
      <c r="F16">
        <v>2</v>
      </c>
      <c r="G16" s="2">
        <v>5656.6</v>
      </c>
      <c r="H16" s="2">
        <v>27.310792768210199</v>
      </c>
      <c r="I16" s="2">
        <v>1440.2</v>
      </c>
      <c r="J16" s="2">
        <v>11.6283633819416</v>
      </c>
      <c r="K16" s="3">
        <v>3</v>
      </c>
      <c r="L16" s="2">
        <v>1461.2</v>
      </c>
      <c r="M16" s="2">
        <v>8.51985617709094</v>
      </c>
      <c r="O16">
        <v>2</v>
      </c>
      <c r="P16">
        <v>4</v>
      </c>
      <c r="Q16">
        <v>10</v>
      </c>
      <c r="R16">
        <v>30</v>
      </c>
      <c r="S16" s="4" t="s">
        <v>30</v>
      </c>
      <c r="T16">
        <f>표1[[#This Row],[Pre_Estimation]]*60-표1[[#This Row],[Pre-Youtube Time Average]]</f>
        <v>-5056.6000000000004</v>
      </c>
      <c r="U16">
        <f>표1[[#This Row],[Post_Estimation]]*60-표1[[#This Row],[Intervention YouTube Time  Average]]</f>
        <v>359.79999999999995</v>
      </c>
      <c r="V16" s="5">
        <f>표1[[#This Row],[Pre_Estimate_Error]]/표1[[#This Row],[Pre_Estimation]]/60*100</f>
        <v>-842.76666666666665</v>
      </c>
      <c r="W16" s="5">
        <f>표1[[#This Row],[Post_Estimate_Error]]/표1[[#This Row],[Post_Estimation]]/60*100</f>
        <v>19.988888888888887</v>
      </c>
    </row>
    <row r="17" spans="1:23">
      <c r="A17" t="s">
        <v>56</v>
      </c>
      <c r="B17" t="s">
        <v>24</v>
      </c>
      <c r="C17" t="s">
        <v>29</v>
      </c>
      <c r="D17">
        <v>25</v>
      </c>
      <c r="E17" t="s">
        <v>34</v>
      </c>
      <c r="F17">
        <v>2</v>
      </c>
      <c r="G17" s="2">
        <v>890</v>
      </c>
      <c r="H17" s="2">
        <v>4.3390341098855503</v>
      </c>
      <c r="I17" s="2">
        <v>1269.9000000000001</v>
      </c>
      <c r="J17" s="2">
        <v>7.3021926534051902</v>
      </c>
      <c r="K17" s="3">
        <v>2</v>
      </c>
      <c r="L17" s="2">
        <v>1586.2</v>
      </c>
      <c r="M17" s="2">
        <v>6.4088272991127502</v>
      </c>
      <c r="N17">
        <v>2</v>
      </c>
      <c r="O17">
        <v>4</v>
      </c>
      <c r="P17">
        <v>3</v>
      </c>
      <c r="Q17">
        <v>120</v>
      </c>
      <c r="R17" s="4">
        <v>60</v>
      </c>
      <c r="S17" s="6" t="s">
        <v>35</v>
      </c>
      <c r="T17">
        <f>표1[[#This Row],[Pre_Estimation]]*60-표1[[#This Row],[Pre-Youtube Time Average]]</f>
        <v>6310</v>
      </c>
      <c r="U17">
        <f>표1[[#This Row],[Post_Estimation]]*60-표1[[#This Row],[Intervention YouTube Time  Average]]</f>
        <v>2330.1</v>
      </c>
      <c r="V17" s="5">
        <f>표1[[#This Row],[Pre_Estimate_Error]]/표1[[#This Row],[Pre_Estimation]]/60*100</f>
        <v>87.638888888888886</v>
      </c>
      <c r="W17" s="5">
        <f>표1[[#This Row],[Post_Estimate_Error]]/표1[[#This Row],[Post_Estimation]]/60*100</f>
        <v>64.724999999999994</v>
      </c>
    </row>
    <row r="18" spans="1:23">
      <c r="A18" t="s">
        <v>57</v>
      </c>
      <c r="B18" t="s">
        <v>24</v>
      </c>
      <c r="C18" s="7" t="s">
        <v>58</v>
      </c>
      <c r="D18">
        <v>26</v>
      </c>
      <c r="E18" t="s">
        <v>59</v>
      </c>
      <c r="F18">
        <v>3</v>
      </c>
      <c r="G18" s="2">
        <v>13750.4</v>
      </c>
      <c r="H18" s="2">
        <v>42.473298782801798</v>
      </c>
      <c r="I18" s="2">
        <v>8195.2000000000007</v>
      </c>
      <c r="J18" s="2">
        <v>20.820168878939601</v>
      </c>
      <c r="K18" s="3">
        <v>5</v>
      </c>
      <c r="L18" s="2">
        <v>12770.6</v>
      </c>
      <c r="M18" s="2">
        <v>26.627510332929099</v>
      </c>
      <c r="N18">
        <v>4</v>
      </c>
      <c r="O18">
        <v>4</v>
      </c>
      <c r="P18">
        <v>4</v>
      </c>
      <c r="Q18">
        <v>120</v>
      </c>
      <c r="R18" s="4">
        <v>180</v>
      </c>
      <c r="S18" s="6" t="s">
        <v>35</v>
      </c>
      <c r="T18">
        <f>표1[[#This Row],[Pre_Estimation]]*60-표1[[#This Row],[Pre-Youtube Time Average]]</f>
        <v>-6550.4</v>
      </c>
      <c r="U18">
        <f>표1[[#This Row],[Post_Estimation]]*60-표1[[#This Row],[Intervention YouTube Time  Average]]</f>
        <v>2604.7999999999993</v>
      </c>
      <c r="V18" s="5">
        <f>표1[[#This Row],[Pre_Estimate_Error]]/표1[[#This Row],[Pre_Estimation]]/60*100</f>
        <v>-90.977777777777774</v>
      </c>
      <c r="W18" s="5">
        <f>표1[[#This Row],[Post_Estimate_Error]]/표1[[#This Row],[Post_Estimation]]/60*100</f>
        <v>24.11851851851851</v>
      </c>
    </row>
    <row r="19" spans="1:23">
      <c r="A19" t="s">
        <v>60</v>
      </c>
      <c r="B19" t="s">
        <v>24</v>
      </c>
      <c r="C19" t="s">
        <v>29</v>
      </c>
      <c r="D19">
        <v>26</v>
      </c>
      <c r="E19" t="s">
        <v>61</v>
      </c>
      <c r="F19">
        <v>2</v>
      </c>
      <c r="G19" s="2">
        <v>4204</v>
      </c>
      <c r="H19" s="2">
        <v>18.096663718810198</v>
      </c>
      <c r="I19" s="2">
        <v>745.7</v>
      </c>
      <c r="J19" s="2">
        <v>6.0626924423988999</v>
      </c>
      <c r="K19" s="3">
        <v>5</v>
      </c>
      <c r="L19" s="2">
        <v>1196.4000000000001</v>
      </c>
      <c r="M19" s="2">
        <v>6.7085087230356999</v>
      </c>
      <c r="N19">
        <v>3</v>
      </c>
      <c r="O19">
        <v>5</v>
      </c>
      <c r="P19">
        <v>5</v>
      </c>
      <c r="Q19">
        <v>30</v>
      </c>
      <c r="R19">
        <v>60</v>
      </c>
      <c r="S19" s="6" t="s">
        <v>62</v>
      </c>
      <c r="T19">
        <f>표1[[#This Row],[Pre_Estimation]]*60-표1[[#This Row],[Pre-Youtube Time Average]]</f>
        <v>-2404</v>
      </c>
      <c r="U19">
        <f>표1[[#This Row],[Post_Estimation]]*60-표1[[#This Row],[Intervention YouTube Time  Average]]</f>
        <v>2854.3</v>
      </c>
      <c r="V19" s="5">
        <f>표1[[#This Row],[Pre_Estimate_Error]]/표1[[#This Row],[Pre_Estimation]]/60*100</f>
        <v>-133.55555555555557</v>
      </c>
      <c r="W19" s="5">
        <f>표1[[#This Row],[Post_Estimate_Error]]/표1[[#This Row],[Post_Estimation]]/60*100</f>
        <v>79.286111111111126</v>
      </c>
    </row>
    <row r="20" spans="1:23">
      <c r="A20" t="s">
        <v>63</v>
      </c>
      <c r="B20" t="s">
        <v>24</v>
      </c>
      <c r="C20" s="7" t="s">
        <v>58</v>
      </c>
      <c r="D20">
        <v>59</v>
      </c>
      <c r="E20" t="s">
        <v>64</v>
      </c>
      <c r="F20">
        <v>1</v>
      </c>
      <c r="G20" s="2">
        <v>8636.7999999999993</v>
      </c>
      <c r="H20" s="2">
        <v>82.985741664263998</v>
      </c>
      <c r="I20" s="2">
        <v>10977.3</v>
      </c>
      <c r="J20" s="2">
        <v>81.226475993288204</v>
      </c>
      <c r="K20" s="3">
        <v>3</v>
      </c>
      <c r="L20" s="2">
        <v>11351.2</v>
      </c>
      <c r="M20" s="2">
        <v>78.078031468407005</v>
      </c>
      <c r="N20">
        <v>10</v>
      </c>
      <c r="O20">
        <v>3</v>
      </c>
      <c r="P20">
        <v>2</v>
      </c>
      <c r="Q20">
        <v>60</v>
      </c>
      <c r="R20" s="4">
        <v>180</v>
      </c>
      <c r="S20" s="6" t="s">
        <v>62</v>
      </c>
      <c r="T20">
        <f>표1[[#This Row],[Pre_Estimation]]*60-표1[[#This Row],[Pre-Youtube Time Average]]</f>
        <v>-5036.7999999999993</v>
      </c>
      <c r="U20">
        <f>표1[[#This Row],[Post_Estimation]]*60-표1[[#This Row],[Intervention YouTube Time  Average]]</f>
        <v>-177.29999999999927</v>
      </c>
      <c r="V20" s="5">
        <f>표1[[#This Row],[Pre_Estimate_Error]]/표1[[#This Row],[Pre_Estimation]]/60*100</f>
        <v>-139.9111111111111</v>
      </c>
      <c r="W20" s="5">
        <f>표1[[#This Row],[Post_Estimate_Error]]/표1[[#This Row],[Post_Estimation]]/60*100</f>
        <v>-1.6416666666666599</v>
      </c>
    </row>
    <row r="21" spans="1:23" ht="19" thickBot="1">
      <c r="A21" s="8" t="s">
        <v>65</v>
      </c>
      <c r="B21" s="8" t="s">
        <v>24</v>
      </c>
      <c r="C21" s="8" t="s">
        <v>29</v>
      </c>
      <c r="D21" s="8">
        <v>26</v>
      </c>
      <c r="E21" s="8" t="s">
        <v>66</v>
      </c>
      <c r="F21" s="8">
        <v>1</v>
      </c>
      <c r="G21" s="9">
        <v>1819.6666666666699</v>
      </c>
      <c r="H21" s="9">
        <v>40.910764899999997</v>
      </c>
      <c r="I21" s="9">
        <v>20.8333333333333</v>
      </c>
      <c r="J21" s="9">
        <v>1.9543464666666699</v>
      </c>
      <c r="K21" s="10">
        <v>2</v>
      </c>
      <c r="L21" s="9">
        <v>0</v>
      </c>
      <c r="M21" s="9">
        <v>0</v>
      </c>
      <c r="N21" s="8">
        <v>4</v>
      </c>
      <c r="O21" s="8">
        <v>4</v>
      </c>
      <c r="P21" s="8">
        <v>4</v>
      </c>
      <c r="Q21">
        <v>35</v>
      </c>
      <c r="R21">
        <v>30</v>
      </c>
      <c r="S21" s="6" t="s">
        <v>62</v>
      </c>
      <c r="T21">
        <f>표1[[#This Row],[Pre_Estimation]]*60-표1[[#This Row],[Pre-Youtube Time Average]]</f>
        <v>280.33333333333007</v>
      </c>
      <c r="U21">
        <f>표1[[#This Row],[Post_Estimation]]*60-표1[[#This Row],[Intervention YouTube Time  Average]]</f>
        <v>1779.1666666666667</v>
      </c>
      <c r="V21" s="5">
        <f>표1[[#This Row],[Pre_Estimate_Error]]/표1[[#This Row],[Pre_Estimation]]/60*100</f>
        <v>13.349206349206193</v>
      </c>
      <c r="W21" s="5">
        <f>표1[[#This Row],[Post_Estimate_Error]]/표1[[#This Row],[Post_Estimation]]/60*100</f>
        <v>98.842592592592595</v>
      </c>
    </row>
    <row r="22" spans="1:23" ht="19" thickTop="1">
      <c r="A22" t="s">
        <v>67</v>
      </c>
      <c r="B22" t="s">
        <v>68</v>
      </c>
      <c r="C22" t="s">
        <v>25</v>
      </c>
      <c r="D22">
        <v>27</v>
      </c>
      <c r="E22" t="s">
        <v>26</v>
      </c>
      <c r="F22">
        <v>3</v>
      </c>
      <c r="G22" s="2">
        <v>262.60000000000002</v>
      </c>
      <c r="H22" s="2">
        <v>2.7942377301775698</v>
      </c>
      <c r="I22" s="2">
        <v>114.888888888889</v>
      </c>
      <c r="J22" s="2">
        <v>0.51156117192911799</v>
      </c>
      <c r="K22" s="3">
        <v>3</v>
      </c>
      <c r="L22" s="2">
        <v>347.5</v>
      </c>
      <c r="M22" s="2">
        <v>1.4877664164931199</v>
      </c>
      <c r="N22">
        <v>1</v>
      </c>
      <c r="O22">
        <v>4</v>
      </c>
      <c r="P22">
        <v>2</v>
      </c>
      <c r="Q22">
        <v>10</v>
      </c>
      <c r="R22" s="4">
        <v>30</v>
      </c>
      <c r="S22" s="6" t="s">
        <v>37</v>
      </c>
      <c r="T22">
        <f>표1[[#This Row],[Pre_Estimation]]*60-표1[[#This Row],[Pre-Youtube Time Average]]</f>
        <v>337.4</v>
      </c>
      <c r="U22">
        <f>표1[[#This Row],[Post_Estimation]]*60-표1[[#This Row],[Intervention YouTube Time  Average]]</f>
        <v>1685.1111111111111</v>
      </c>
      <c r="V22" s="5">
        <f>표1[[#This Row],[Pre_Estimate_Error]]/표1[[#This Row],[Pre_Estimation]]/60*100</f>
        <v>56.233333333333327</v>
      </c>
      <c r="W22" s="5">
        <f>표1[[#This Row],[Post_Estimate_Error]]/표1[[#This Row],[Post_Estimation]]/60*100</f>
        <v>93.617283950617278</v>
      </c>
    </row>
    <row r="23" spans="1:23">
      <c r="A23" t="s">
        <v>69</v>
      </c>
      <c r="B23" t="s">
        <v>68</v>
      </c>
      <c r="C23" t="s">
        <v>25</v>
      </c>
      <c r="D23">
        <v>27</v>
      </c>
      <c r="E23" t="s">
        <v>70</v>
      </c>
      <c r="F23">
        <v>5</v>
      </c>
      <c r="G23" s="2">
        <v>3591.2</v>
      </c>
      <c r="H23" s="2">
        <v>15.2923208192665</v>
      </c>
      <c r="I23" s="2">
        <v>6094.5</v>
      </c>
      <c r="J23" s="2">
        <v>23.235435760687601</v>
      </c>
      <c r="K23" s="3">
        <v>5</v>
      </c>
      <c r="L23" s="2">
        <v>1924</v>
      </c>
      <c r="M23" s="2">
        <v>8.4154182313019295</v>
      </c>
      <c r="N23">
        <v>3</v>
      </c>
      <c r="O23">
        <v>5</v>
      </c>
      <c r="P23">
        <v>4</v>
      </c>
      <c r="Q23">
        <v>60</v>
      </c>
      <c r="R23" s="4">
        <v>100</v>
      </c>
      <c r="S23" s="4" t="s">
        <v>30</v>
      </c>
      <c r="T23">
        <f>표1[[#This Row],[Pre_Estimation]]*60-표1[[#This Row],[Pre-Youtube Time Average]]</f>
        <v>8.8000000000001819</v>
      </c>
      <c r="U23">
        <f>표1[[#This Row],[Post_Estimation]]*60-표1[[#This Row],[Intervention YouTube Time  Average]]</f>
        <v>-94.5</v>
      </c>
      <c r="V23" s="5">
        <f>표1[[#This Row],[Pre_Estimate_Error]]/표1[[#This Row],[Pre_Estimation]]/60*100</f>
        <v>0.24444444444444946</v>
      </c>
      <c r="W23" s="5">
        <f>표1[[#This Row],[Post_Estimate_Error]]/표1[[#This Row],[Post_Estimation]]/60*100</f>
        <v>-1.575</v>
      </c>
    </row>
    <row r="24" spans="1:23">
      <c r="A24" t="s">
        <v>71</v>
      </c>
      <c r="B24" t="s">
        <v>68</v>
      </c>
      <c r="C24" t="s">
        <v>29</v>
      </c>
      <c r="D24">
        <v>23</v>
      </c>
      <c r="E24" t="s">
        <v>55</v>
      </c>
      <c r="F24">
        <v>5</v>
      </c>
      <c r="G24" s="2">
        <v>1444.25</v>
      </c>
      <c r="H24" s="2">
        <v>14.6474960879795</v>
      </c>
      <c r="I24" s="2">
        <v>1287.7</v>
      </c>
      <c r="J24" s="2">
        <v>9.3348965890733702</v>
      </c>
      <c r="K24" s="3">
        <v>6</v>
      </c>
      <c r="L24" s="2">
        <v>0</v>
      </c>
      <c r="M24" s="2">
        <v>0</v>
      </c>
      <c r="N24">
        <v>1</v>
      </c>
      <c r="O24">
        <v>4</v>
      </c>
      <c r="P24">
        <v>2</v>
      </c>
      <c r="Q24">
        <v>30</v>
      </c>
      <c r="R24" s="4">
        <v>40</v>
      </c>
      <c r="S24" s="6" t="s">
        <v>37</v>
      </c>
      <c r="T24">
        <f>표1[[#This Row],[Pre_Estimation]]*60-표1[[#This Row],[Pre-Youtube Time Average]]</f>
        <v>355.75</v>
      </c>
      <c r="U24">
        <f>표1[[#This Row],[Post_Estimation]]*60-표1[[#This Row],[Intervention YouTube Time  Average]]</f>
        <v>1112.3</v>
      </c>
      <c r="V24" s="5">
        <f>표1[[#This Row],[Pre_Estimate_Error]]/표1[[#This Row],[Pre_Estimation]]/60*100</f>
        <v>19.763888888888886</v>
      </c>
      <c r="W24" s="5">
        <f>표1[[#This Row],[Post_Estimate_Error]]/표1[[#This Row],[Post_Estimation]]/60*100</f>
        <v>46.345833333333331</v>
      </c>
    </row>
    <row r="25" spans="1:23">
      <c r="A25" t="s">
        <v>72</v>
      </c>
      <c r="B25" t="s">
        <v>68</v>
      </c>
      <c r="C25" t="s">
        <v>25</v>
      </c>
      <c r="D25">
        <v>26</v>
      </c>
      <c r="E25" t="s">
        <v>73</v>
      </c>
      <c r="F25">
        <v>1</v>
      </c>
      <c r="G25" s="2">
        <v>880.2</v>
      </c>
      <c r="H25" s="2">
        <v>7.9361626163396597</v>
      </c>
      <c r="I25" s="2">
        <v>867.7</v>
      </c>
      <c r="J25" s="2">
        <v>8.3975238468247806</v>
      </c>
      <c r="K25" s="3">
        <v>1</v>
      </c>
      <c r="L25" s="2">
        <v>572.20000000000005</v>
      </c>
      <c r="M25" s="2">
        <v>6.39486680271518</v>
      </c>
      <c r="N25">
        <v>2</v>
      </c>
      <c r="O25">
        <v>2</v>
      </c>
      <c r="P25">
        <v>1</v>
      </c>
      <c r="Q25">
        <v>120</v>
      </c>
      <c r="R25" s="4">
        <v>30</v>
      </c>
      <c r="S25" s="6" t="s">
        <v>35</v>
      </c>
      <c r="T25">
        <f>표1[[#This Row],[Pre_Estimation]]*60-표1[[#This Row],[Pre-Youtube Time Average]]</f>
        <v>6319.8</v>
      </c>
      <c r="U25">
        <f>표1[[#This Row],[Post_Estimation]]*60-표1[[#This Row],[Intervention YouTube Time  Average]]</f>
        <v>932.3</v>
      </c>
      <c r="V25" s="5">
        <f>표1[[#This Row],[Pre_Estimate_Error]]/표1[[#This Row],[Pre_Estimation]]/60*100</f>
        <v>87.775000000000006</v>
      </c>
      <c r="W25" s="5">
        <f>표1[[#This Row],[Post_Estimate_Error]]/표1[[#This Row],[Post_Estimation]]/60*100</f>
        <v>51.794444444444444</v>
      </c>
    </row>
    <row r="26" spans="1:23">
      <c r="A26" t="s">
        <v>74</v>
      </c>
      <c r="B26" t="s">
        <v>68</v>
      </c>
      <c r="C26" t="s">
        <v>25</v>
      </c>
      <c r="D26">
        <v>26</v>
      </c>
      <c r="E26" t="s">
        <v>73</v>
      </c>
      <c r="F26">
        <v>2</v>
      </c>
      <c r="G26" s="2">
        <v>2330</v>
      </c>
      <c r="H26" s="2">
        <v>5.9612604423956199</v>
      </c>
      <c r="I26" s="2">
        <v>3318.4</v>
      </c>
      <c r="J26" s="2">
        <v>9.5619825166716499</v>
      </c>
      <c r="K26" s="3">
        <v>2</v>
      </c>
      <c r="L26" s="2">
        <v>2231</v>
      </c>
      <c r="M26" s="2">
        <v>5.2987943109359801</v>
      </c>
      <c r="N26">
        <v>7</v>
      </c>
      <c r="O26">
        <v>4</v>
      </c>
      <c r="P26">
        <v>1</v>
      </c>
      <c r="Q26">
        <v>200</v>
      </c>
      <c r="R26" s="4">
        <v>200</v>
      </c>
      <c r="S26" s="4" t="s">
        <v>27</v>
      </c>
      <c r="T26">
        <f>표1[[#This Row],[Pre_Estimation]]*60-표1[[#This Row],[Pre-Youtube Time Average]]</f>
        <v>9670</v>
      </c>
      <c r="U26">
        <f>표1[[#This Row],[Post_Estimation]]*60-표1[[#This Row],[Intervention YouTube Time  Average]]</f>
        <v>8681.6</v>
      </c>
      <c r="V26" s="5">
        <f>표1[[#This Row],[Pre_Estimate_Error]]/표1[[#This Row],[Pre_Estimation]]/60*100</f>
        <v>80.583333333333343</v>
      </c>
      <c r="W26" s="5">
        <f>표1[[#This Row],[Post_Estimate_Error]]/표1[[#This Row],[Post_Estimation]]/60*100</f>
        <v>72.346666666666664</v>
      </c>
    </row>
    <row r="27" spans="1:23">
      <c r="A27" t="s">
        <v>75</v>
      </c>
      <c r="B27" t="s">
        <v>68</v>
      </c>
      <c r="C27" t="s">
        <v>29</v>
      </c>
      <c r="D27">
        <v>25</v>
      </c>
      <c r="E27" t="s">
        <v>70</v>
      </c>
      <c r="F27">
        <v>1</v>
      </c>
      <c r="G27" s="2">
        <v>760.4</v>
      </c>
      <c r="H27" s="2">
        <v>6.0865632230044699</v>
      </c>
      <c r="I27" s="2">
        <v>689.6</v>
      </c>
      <c r="J27" s="2">
        <v>4.0998599655633097</v>
      </c>
      <c r="K27" s="3">
        <v>1</v>
      </c>
      <c r="L27" s="2">
        <v>1435.6</v>
      </c>
      <c r="M27" s="2">
        <v>6.4316287279261601</v>
      </c>
      <c r="N27">
        <v>6</v>
      </c>
      <c r="O27">
        <v>4</v>
      </c>
      <c r="P27">
        <v>1</v>
      </c>
      <c r="Q27">
        <v>40</v>
      </c>
      <c r="R27" s="4">
        <v>40</v>
      </c>
      <c r="S27" s="4" t="s">
        <v>27</v>
      </c>
      <c r="T27">
        <f>표1[[#This Row],[Pre_Estimation]]*60-표1[[#This Row],[Pre-Youtube Time Average]]</f>
        <v>1639.6</v>
      </c>
      <c r="U27">
        <f>표1[[#This Row],[Post_Estimation]]*60-표1[[#This Row],[Intervention YouTube Time  Average]]</f>
        <v>1710.4</v>
      </c>
      <c r="V27" s="5">
        <f>표1[[#This Row],[Pre_Estimate_Error]]/표1[[#This Row],[Pre_Estimation]]/60*100</f>
        <v>68.316666666666663</v>
      </c>
      <c r="W27" s="5">
        <f>표1[[#This Row],[Post_Estimate_Error]]/표1[[#This Row],[Post_Estimation]]/60*100</f>
        <v>71.26666666666668</v>
      </c>
    </row>
    <row r="28" spans="1:23">
      <c r="A28" t="s">
        <v>76</v>
      </c>
      <c r="B28" t="s">
        <v>68</v>
      </c>
      <c r="C28" s="7" t="s">
        <v>58</v>
      </c>
      <c r="D28">
        <v>25</v>
      </c>
      <c r="E28" t="s">
        <v>77</v>
      </c>
      <c r="F28">
        <v>1</v>
      </c>
      <c r="G28" s="2">
        <v>277</v>
      </c>
      <c r="H28" s="2">
        <v>3.8278771211634801</v>
      </c>
      <c r="I28" s="2">
        <v>1190.875</v>
      </c>
      <c r="J28" s="2">
        <v>29.7783079908661</v>
      </c>
      <c r="K28" s="3">
        <v>2</v>
      </c>
      <c r="L28" s="2">
        <v>1028.5999999999999</v>
      </c>
      <c r="M28" s="2">
        <v>13.9117845224464</v>
      </c>
      <c r="N28">
        <v>3</v>
      </c>
      <c r="O28">
        <v>3</v>
      </c>
      <c r="P28">
        <v>3</v>
      </c>
      <c r="Q28">
        <v>120</v>
      </c>
      <c r="R28" s="4">
        <v>60</v>
      </c>
      <c r="S28" s="6" t="s">
        <v>37</v>
      </c>
      <c r="T28">
        <f>표1[[#This Row],[Pre_Estimation]]*60-표1[[#This Row],[Pre-Youtube Time Average]]</f>
        <v>6923</v>
      </c>
      <c r="U28">
        <f>표1[[#This Row],[Post_Estimation]]*60-표1[[#This Row],[Intervention YouTube Time  Average]]</f>
        <v>2409.125</v>
      </c>
      <c r="V28" s="5">
        <f>표1[[#This Row],[Pre_Estimate_Error]]/표1[[#This Row],[Pre_Estimation]]/60*100</f>
        <v>96.152777777777786</v>
      </c>
      <c r="W28" s="5">
        <f>표1[[#This Row],[Post_Estimate_Error]]/표1[[#This Row],[Post_Estimation]]/60*100</f>
        <v>66.920138888888886</v>
      </c>
    </row>
    <row r="29" spans="1:23">
      <c r="A29" t="s">
        <v>78</v>
      </c>
      <c r="B29" t="s">
        <v>68</v>
      </c>
      <c r="C29" s="7" t="s">
        <v>58</v>
      </c>
      <c r="D29">
        <v>25</v>
      </c>
      <c r="E29" t="s">
        <v>53</v>
      </c>
      <c r="F29">
        <v>6</v>
      </c>
      <c r="G29" s="2">
        <v>0.8</v>
      </c>
      <c r="H29" s="2">
        <v>4.4057715607445803E-3</v>
      </c>
      <c r="I29" s="2">
        <v>5.2222222222222197</v>
      </c>
      <c r="J29" s="2">
        <v>3.99557935900706E-2</v>
      </c>
      <c r="K29" s="3">
        <v>6</v>
      </c>
      <c r="L29" s="2">
        <v>0</v>
      </c>
      <c r="M29" s="2">
        <v>0</v>
      </c>
      <c r="N29">
        <v>2</v>
      </c>
      <c r="O29">
        <v>2</v>
      </c>
      <c r="P29">
        <v>3</v>
      </c>
      <c r="Q29">
        <v>30</v>
      </c>
      <c r="R29" s="4">
        <v>15</v>
      </c>
      <c r="S29" s="6" t="s">
        <v>35</v>
      </c>
      <c r="T29">
        <f>표1[[#This Row],[Pre_Estimation]]*60-표1[[#This Row],[Pre-Youtube Time Average]]</f>
        <v>1799.2</v>
      </c>
      <c r="U29">
        <f>표1[[#This Row],[Post_Estimation]]*60-표1[[#This Row],[Intervention YouTube Time  Average]]</f>
        <v>894.77777777777783</v>
      </c>
      <c r="V29" s="5">
        <f>표1[[#This Row],[Pre_Estimate_Error]]/표1[[#This Row],[Pre_Estimation]]/60*100</f>
        <v>99.955555555555563</v>
      </c>
      <c r="W29" s="5">
        <f>표1[[#This Row],[Post_Estimate_Error]]/표1[[#This Row],[Post_Estimation]]/60*100</f>
        <v>99.419753086419746</v>
      </c>
    </row>
    <row r="30" spans="1:23">
      <c r="A30" t="s">
        <v>79</v>
      </c>
      <c r="B30" t="s">
        <v>68</v>
      </c>
      <c r="C30" s="7" t="s">
        <v>58</v>
      </c>
      <c r="D30">
        <v>25</v>
      </c>
      <c r="E30" t="s">
        <v>73</v>
      </c>
      <c r="F30">
        <v>3</v>
      </c>
      <c r="G30" s="2">
        <v>858.8</v>
      </c>
      <c r="H30" s="2">
        <v>6.0280486474343</v>
      </c>
      <c r="I30" s="2">
        <v>2078.9</v>
      </c>
      <c r="J30" s="2">
        <v>14.301017561964599</v>
      </c>
      <c r="K30" s="3">
        <v>4</v>
      </c>
      <c r="L30" s="2">
        <v>1456</v>
      </c>
      <c r="M30" s="2">
        <v>37.285531370038399</v>
      </c>
      <c r="N30">
        <v>6</v>
      </c>
      <c r="O30">
        <v>4</v>
      </c>
      <c r="P30">
        <v>4</v>
      </c>
      <c r="Q30">
        <v>30</v>
      </c>
      <c r="R30" s="4">
        <v>60</v>
      </c>
      <c r="S30" s="6" t="s">
        <v>37</v>
      </c>
      <c r="T30">
        <f>표1[[#This Row],[Pre_Estimation]]*60-표1[[#This Row],[Pre-Youtube Time Average]]</f>
        <v>941.2</v>
      </c>
      <c r="U30">
        <f>표1[[#This Row],[Post_Estimation]]*60-표1[[#This Row],[Intervention YouTube Time  Average]]</f>
        <v>1521.1</v>
      </c>
      <c r="V30" s="5">
        <f>표1[[#This Row],[Pre_Estimate_Error]]/표1[[#This Row],[Pre_Estimation]]/60*100</f>
        <v>52.288888888888899</v>
      </c>
      <c r="W30" s="5">
        <f>표1[[#This Row],[Post_Estimate_Error]]/표1[[#This Row],[Post_Estimation]]/60*100</f>
        <v>42.25277777777778</v>
      </c>
    </row>
    <row r="31" spans="1:23">
      <c r="A31" t="s">
        <v>80</v>
      </c>
      <c r="B31" t="s">
        <v>68</v>
      </c>
      <c r="C31" t="s">
        <v>29</v>
      </c>
      <c r="D31">
        <v>22</v>
      </c>
      <c r="E31" t="s">
        <v>70</v>
      </c>
      <c r="F31">
        <v>1</v>
      </c>
      <c r="G31" s="2">
        <v>0</v>
      </c>
      <c r="H31" s="2">
        <v>0</v>
      </c>
      <c r="I31" s="2">
        <v>0</v>
      </c>
      <c r="J31" s="2">
        <v>0</v>
      </c>
      <c r="K31" s="3">
        <v>1</v>
      </c>
      <c r="L31" s="2">
        <v>0</v>
      </c>
      <c r="M31" s="2">
        <v>0</v>
      </c>
      <c r="N31">
        <v>3</v>
      </c>
      <c r="O31">
        <v>4</v>
      </c>
      <c r="P31">
        <v>4</v>
      </c>
      <c r="Q31">
        <v>10</v>
      </c>
      <c r="R31" s="4">
        <v>10</v>
      </c>
      <c r="S31" s="6" t="s">
        <v>62</v>
      </c>
      <c r="T31">
        <f>표1[[#This Row],[Pre_Estimation]]*60-표1[[#This Row],[Pre-Youtube Time Average]]</f>
        <v>600</v>
      </c>
      <c r="U31">
        <f>표1[[#This Row],[Post_Estimation]]*60-표1[[#This Row],[Intervention YouTube Time  Average]]</f>
        <v>600</v>
      </c>
      <c r="V31" s="5">
        <f>표1[[#This Row],[Pre_Estimate_Error]]/표1[[#This Row],[Pre_Estimation]]/60*100</f>
        <v>100</v>
      </c>
      <c r="W31" s="5">
        <f>표1[[#This Row],[Post_Estimate_Error]]/표1[[#This Row],[Post_Estimation]]/60*100</f>
        <v>100</v>
      </c>
    </row>
    <row r="32" spans="1:23">
      <c r="A32" t="s">
        <v>81</v>
      </c>
      <c r="B32" t="s">
        <v>68</v>
      </c>
      <c r="C32" t="s">
        <v>29</v>
      </c>
      <c r="D32">
        <v>27</v>
      </c>
      <c r="E32" t="s">
        <v>82</v>
      </c>
      <c r="F32">
        <v>2</v>
      </c>
      <c r="G32" s="2">
        <v>182.6</v>
      </c>
      <c r="H32" s="2">
        <v>2.1215142604676198</v>
      </c>
      <c r="I32" s="2">
        <v>1627.3</v>
      </c>
      <c r="J32" s="2">
        <v>9.1728320014125604</v>
      </c>
      <c r="K32" s="3">
        <v>5</v>
      </c>
      <c r="L32" s="2">
        <v>370</v>
      </c>
      <c r="M32" s="2">
        <v>5.1564016869432399</v>
      </c>
      <c r="N32">
        <v>6</v>
      </c>
      <c r="O32">
        <v>2</v>
      </c>
      <c r="P32">
        <v>2</v>
      </c>
      <c r="Q32">
        <v>120</v>
      </c>
      <c r="R32" s="4">
        <v>30</v>
      </c>
      <c r="S32" s="6" t="s">
        <v>37</v>
      </c>
      <c r="T32">
        <f>표1[[#This Row],[Pre_Estimation]]*60-표1[[#This Row],[Pre-Youtube Time Average]]</f>
        <v>7017.4</v>
      </c>
      <c r="U32">
        <f>표1[[#This Row],[Post_Estimation]]*60-표1[[#This Row],[Intervention YouTube Time  Average]]</f>
        <v>172.70000000000005</v>
      </c>
      <c r="V32" s="5">
        <f>표1[[#This Row],[Pre_Estimate_Error]]/표1[[#This Row],[Pre_Estimation]]/60*100</f>
        <v>97.463888888888889</v>
      </c>
      <c r="W32" s="5">
        <f>표1[[#This Row],[Post_Estimate_Error]]/표1[[#This Row],[Post_Estimation]]/60*100</f>
        <v>9.5944444444444468</v>
      </c>
    </row>
    <row r="33" spans="1:23">
      <c r="A33" t="s">
        <v>83</v>
      </c>
      <c r="B33" t="s">
        <v>68</v>
      </c>
      <c r="C33" t="s">
        <v>29</v>
      </c>
      <c r="D33">
        <v>25</v>
      </c>
      <c r="E33" t="s">
        <v>84</v>
      </c>
      <c r="F33">
        <v>4</v>
      </c>
      <c r="G33" s="2">
        <v>118.4</v>
      </c>
      <c r="H33" s="2">
        <v>0.85118868512200396</v>
      </c>
      <c r="I33" s="2">
        <v>295.11111111111097</v>
      </c>
      <c r="J33" s="2">
        <v>1.95937192647999</v>
      </c>
      <c r="K33" s="3">
        <v>4</v>
      </c>
      <c r="L33" s="2">
        <v>49.3333333333333</v>
      </c>
      <c r="M33" s="2">
        <v>10.6093189964158</v>
      </c>
      <c r="N33">
        <v>6</v>
      </c>
      <c r="O33">
        <v>3</v>
      </c>
      <c r="P33">
        <v>3</v>
      </c>
      <c r="Q33">
        <v>60</v>
      </c>
      <c r="R33" s="4">
        <v>30</v>
      </c>
      <c r="S33" s="6" t="s">
        <v>37</v>
      </c>
      <c r="T33">
        <f>표1[[#This Row],[Pre_Estimation]]*60-표1[[#This Row],[Pre-Youtube Time Average]]</f>
        <v>3481.6</v>
      </c>
      <c r="U33">
        <f>표1[[#This Row],[Post_Estimation]]*60-표1[[#This Row],[Intervention YouTube Time  Average]]</f>
        <v>1504.8888888888891</v>
      </c>
      <c r="V33" s="5">
        <f>표1[[#This Row],[Pre_Estimate_Error]]/표1[[#This Row],[Pre_Estimation]]/60*100</f>
        <v>96.711111111111109</v>
      </c>
      <c r="W33" s="5">
        <f>표1[[#This Row],[Post_Estimate_Error]]/표1[[#This Row],[Post_Estimation]]/60*100</f>
        <v>83.604938271604951</v>
      </c>
    </row>
    <row r="34" spans="1:23">
      <c r="A34" t="s">
        <v>85</v>
      </c>
      <c r="B34" t="s">
        <v>68</v>
      </c>
      <c r="C34" t="s">
        <v>29</v>
      </c>
      <c r="D34">
        <v>31</v>
      </c>
      <c r="E34" t="s">
        <v>86</v>
      </c>
      <c r="F34">
        <v>5</v>
      </c>
      <c r="G34" s="2">
        <v>6341.25</v>
      </c>
      <c r="H34" s="2">
        <v>56.9299555991755</v>
      </c>
      <c r="I34" s="2">
        <v>10719.4</v>
      </c>
      <c r="J34" s="2">
        <v>80.357062794043003</v>
      </c>
      <c r="K34" s="3">
        <v>5</v>
      </c>
      <c r="L34" s="11">
        <v>0</v>
      </c>
      <c r="M34" s="11">
        <v>0</v>
      </c>
      <c r="N34">
        <v>2</v>
      </c>
      <c r="O34">
        <v>2</v>
      </c>
      <c r="P34">
        <v>2</v>
      </c>
      <c r="Q34">
        <v>120</v>
      </c>
      <c r="R34" s="4">
        <v>60</v>
      </c>
      <c r="S34" s="6" t="s">
        <v>35</v>
      </c>
      <c r="T34">
        <f>표1[[#This Row],[Pre_Estimation]]*60-표1[[#This Row],[Pre-Youtube Time Average]]</f>
        <v>858.75</v>
      </c>
      <c r="U34">
        <f>표1[[#This Row],[Post_Estimation]]*60-표1[[#This Row],[Intervention YouTube Time  Average]]</f>
        <v>-7119.4</v>
      </c>
      <c r="V34" s="5">
        <f>표1[[#This Row],[Pre_Estimate_Error]]/표1[[#This Row],[Pre_Estimation]]/60*100</f>
        <v>11.927083333333334</v>
      </c>
      <c r="W34" s="5">
        <f>표1[[#This Row],[Post_Estimate_Error]]/표1[[#This Row],[Post_Estimation]]/60*100</f>
        <v>-197.76111111111112</v>
      </c>
    </row>
    <row r="35" spans="1:23">
      <c r="A35" t="s">
        <v>87</v>
      </c>
      <c r="B35" t="s">
        <v>68</v>
      </c>
      <c r="C35" t="s">
        <v>29</v>
      </c>
      <c r="D35">
        <v>31</v>
      </c>
      <c r="E35" t="s">
        <v>66</v>
      </c>
      <c r="F35">
        <v>5</v>
      </c>
      <c r="G35" s="2">
        <v>358.75</v>
      </c>
      <c r="H35" s="2">
        <v>15.0167465716855</v>
      </c>
      <c r="I35" s="2">
        <v>187.6</v>
      </c>
      <c r="J35" s="2">
        <v>6.0466825961444197</v>
      </c>
      <c r="K35" s="3">
        <v>5</v>
      </c>
      <c r="L35" s="2">
        <v>0</v>
      </c>
      <c r="M35" s="2">
        <v>0</v>
      </c>
      <c r="N35">
        <v>1</v>
      </c>
      <c r="O35">
        <v>3</v>
      </c>
      <c r="P35">
        <v>3</v>
      </c>
      <c r="Q35">
        <v>100</v>
      </c>
      <c r="R35" s="4">
        <v>1</v>
      </c>
      <c r="S35" s="6" t="s">
        <v>37</v>
      </c>
      <c r="T35">
        <f>표1[[#This Row],[Pre_Estimation]]*60-표1[[#This Row],[Pre-Youtube Time Average]]</f>
        <v>5641.25</v>
      </c>
      <c r="U35">
        <f>표1[[#This Row],[Post_Estimation]]*60-표1[[#This Row],[Intervention YouTube Time  Average]]</f>
        <v>-127.6</v>
      </c>
      <c r="V35" s="5">
        <f>표1[[#This Row],[Pre_Estimate_Error]]/표1[[#This Row],[Pre_Estimation]]/60*100</f>
        <v>94.020833333333329</v>
      </c>
      <c r="W35" s="5">
        <f>표1[[#This Row],[Post_Estimate_Error]]/표1[[#This Row],[Post_Estimation]]/60*100</f>
        <v>-212.66666666666666</v>
      </c>
    </row>
    <row r="36" spans="1:23">
      <c r="A36" t="s">
        <v>88</v>
      </c>
      <c r="B36" t="s">
        <v>68</v>
      </c>
      <c r="C36" s="7" t="s">
        <v>58</v>
      </c>
      <c r="D36">
        <v>25</v>
      </c>
      <c r="E36" t="s">
        <v>89</v>
      </c>
      <c r="F36">
        <v>1</v>
      </c>
      <c r="G36" s="2">
        <v>675.8</v>
      </c>
      <c r="H36" s="2">
        <v>12.543282635000001</v>
      </c>
      <c r="I36" s="2">
        <v>846.7</v>
      </c>
      <c r="J36" s="2">
        <v>7.0799997777777799</v>
      </c>
      <c r="K36" s="3">
        <v>2</v>
      </c>
      <c r="L36" s="2">
        <v>0</v>
      </c>
      <c r="M36" s="2">
        <v>0</v>
      </c>
      <c r="N36">
        <v>5</v>
      </c>
      <c r="O36">
        <v>3</v>
      </c>
      <c r="P36">
        <v>3</v>
      </c>
      <c r="Q36">
        <v>10</v>
      </c>
      <c r="R36">
        <v>10</v>
      </c>
      <c r="S36" s="6" t="s">
        <v>35</v>
      </c>
      <c r="T36">
        <f>표1[[#This Row],[Pre_Estimation]]*60-표1[[#This Row],[Pre-Youtube Time Average]]</f>
        <v>-75.799999999999955</v>
      </c>
      <c r="U36">
        <f>표1[[#This Row],[Post_Estimation]]*60-표1[[#This Row],[Intervention YouTube Time  Average]]</f>
        <v>-246.70000000000005</v>
      </c>
      <c r="V36" s="5">
        <f>표1[[#This Row],[Pre_Estimate_Error]]/표1[[#This Row],[Pre_Estimation]]/60*100</f>
        <v>-12.633333333333328</v>
      </c>
      <c r="W36" s="5">
        <f>표1[[#This Row],[Post_Estimate_Error]]/표1[[#This Row],[Post_Estimation]]/60*100</f>
        <v>-41.116666666666674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(대학원생) 김태윤 (디자인-공학 융합전문대학원)</cp:lastModifiedBy>
  <dcterms:created xsi:type="dcterms:W3CDTF">2021-12-15T04:55:24Z</dcterms:created>
  <dcterms:modified xsi:type="dcterms:W3CDTF">2021-12-15T04:56:17Z</dcterms:modified>
</cp:coreProperties>
</file>