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oses\Research\Efficiency Resilience\Simulator Code\Efficiency-Resilience\results\"/>
    </mc:Choice>
  </mc:AlternateContent>
  <bookViews>
    <workbookView minimized="1" xWindow="0" yWindow="0" windowWidth="25200" windowHeight="11985"/>
  </bookViews>
  <sheets>
    <sheet name="10 Trials" sheetId="1" r:id="rId1"/>
    <sheet name="50 Trials" sheetId="2" r:id="rId2"/>
  </sheets>
  <definedNames>
    <definedName name="_xlnm._FilterDatabase" localSheetId="0" hidden="1">'10 Trials'!$B$11:$F$14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2" l="1"/>
  <c r="B23" i="2"/>
  <c r="B22" i="2"/>
  <c r="B21" i="2"/>
  <c r="B20" i="2"/>
  <c r="L4" i="2"/>
  <c r="L12" i="2"/>
  <c r="L20" i="2"/>
  <c r="Y27" i="2"/>
  <c r="M27" i="2" s="1"/>
  <c r="X27" i="2"/>
  <c r="O27" i="2" s="1"/>
  <c r="W27" i="2"/>
  <c r="V27" i="2"/>
  <c r="U27" i="2"/>
  <c r="T27" i="2"/>
  <c r="K27" i="2" s="1"/>
  <c r="Y26" i="2"/>
  <c r="X26" i="2"/>
  <c r="W26" i="2"/>
  <c r="N26" i="2" s="1"/>
  <c r="V26" i="2"/>
  <c r="M26" i="2" s="1"/>
  <c r="U26" i="2"/>
  <c r="L26" i="2" s="1"/>
  <c r="T26" i="2"/>
  <c r="Y25" i="2"/>
  <c r="X25" i="2"/>
  <c r="W25" i="2"/>
  <c r="V25" i="2"/>
  <c r="U25" i="2"/>
  <c r="T25" i="2"/>
  <c r="Y24" i="2"/>
  <c r="X24" i="2"/>
  <c r="W24" i="2"/>
  <c r="N24" i="2" s="1"/>
  <c r="V24" i="2"/>
  <c r="M24" i="2" s="1"/>
  <c r="U24" i="2"/>
  <c r="L24" i="2" s="1"/>
  <c r="T24" i="2"/>
  <c r="Y23" i="2"/>
  <c r="M23" i="2" s="1"/>
  <c r="X23" i="2"/>
  <c r="O23" i="2" s="1"/>
  <c r="W23" i="2"/>
  <c r="V23" i="2"/>
  <c r="U23" i="2"/>
  <c r="L23" i="2" s="1"/>
  <c r="T23" i="2"/>
  <c r="K23" i="2" s="1"/>
  <c r="Y22" i="2"/>
  <c r="X22" i="2"/>
  <c r="W22" i="2"/>
  <c r="N22" i="2" s="1"/>
  <c r="V22" i="2"/>
  <c r="M22" i="2" s="1"/>
  <c r="U22" i="2"/>
  <c r="L22" i="2" s="1"/>
  <c r="T22" i="2"/>
  <c r="Y21" i="2"/>
  <c r="N21" i="2" s="1"/>
  <c r="X21" i="2"/>
  <c r="W21" i="2"/>
  <c r="V21" i="2"/>
  <c r="U21" i="2"/>
  <c r="L21" i="2" s="1"/>
  <c r="T21" i="2"/>
  <c r="Y20" i="2"/>
  <c r="X20" i="2"/>
  <c r="W20" i="2"/>
  <c r="N20" i="2" s="1"/>
  <c r="V20" i="2"/>
  <c r="M20" i="2" s="1"/>
  <c r="U20" i="2"/>
  <c r="T20" i="2"/>
  <c r="K20" i="2" s="1"/>
  <c r="Y19" i="2"/>
  <c r="M19" i="2" s="1"/>
  <c r="X19" i="2"/>
  <c r="O19" i="2" s="1"/>
  <c r="W19" i="2"/>
  <c r="V19" i="2"/>
  <c r="U19" i="2"/>
  <c r="L19" i="2" s="1"/>
  <c r="T19" i="2"/>
  <c r="K19" i="2" s="1"/>
  <c r="Y18" i="2"/>
  <c r="X18" i="2"/>
  <c r="O18" i="2" s="1"/>
  <c r="W18" i="2"/>
  <c r="N18" i="2" s="1"/>
  <c r="V18" i="2"/>
  <c r="M18" i="2" s="1"/>
  <c r="U18" i="2"/>
  <c r="L18" i="2" s="1"/>
  <c r="T18" i="2"/>
  <c r="K18" i="2" s="1"/>
  <c r="Y17" i="2"/>
  <c r="X17" i="2"/>
  <c r="W17" i="2"/>
  <c r="V17" i="2"/>
  <c r="U17" i="2"/>
  <c r="L17" i="2" s="1"/>
  <c r="T17" i="2"/>
  <c r="Y16" i="2"/>
  <c r="X16" i="2"/>
  <c r="O16" i="2" s="1"/>
  <c r="W16" i="2"/>
  <c r="N16" i="2" s="1"/>
  <c r="V16" i="2"/>
  <c r="M16" i="2" s="1"/>
  <c r="U16" i="2"/>
  <c r="L16" i="2" s="1"/>
  <c r="T16" i="2"/>
  <c r="K16" i="2" s="1"/>
  <c r="Y15" i="2"/>
  <c r="M15" i="2" s="1"/>
  <c r="X15" i="2"/>
  <c r="O15" i="2" s="1"/>
  <c r="W15" i="2"/>
  <c r="V15" i="2"/>
  <c r="U15" i="2"/>
  <c r="L15" i="2" s="1"/>
  <c r="T15" i="2"/>
  <c r="K15" i="2" s="1"/>
  <c r="Y14" i="2"/>
  <c r="X14" i="2"/>
  <c r="O14" i="2" s="1"/>
  <c r="W14" i="2"/>
  <c r="N14" i="2" s="1"/>
  <c r="V14" i="2"/>
  <c r="M14" i="2" s="1"/>
  <c r="U14" i="2"/>
  <c r="L14" i="2" s="1"/>
  <c r="T14" i="2"/>
  <c r="K14" i="2" s="1"/>
  <c r="Y13" i="2"/>
  <c r="N13" i="2" s="1"/>
  <c r="X13" i="2"/>
  <c r="W13" i="2"/>
  <c r="V13" i="2"/>
  <c r="U13" i="2"/>
  <c r="L13" i="2" s="1"/>
  <c r="T13" i="2"/>
  <c r="Y12" i="2"/>
  <c r="X12" i="2"/>
  <c r="O12" i="2" s="1"/>
  <c r="W12" i="2"/>
  <c r="N12" i="2" s="1"/>
  <c r="V12" i="2"/>
  <c r="M12" i="2" s="1"/>
  <c r="U12" i="2"/>
  <c r="T12" i="2"/>
  <c r="K12" i="2" s="1"/>
  <c r="Y11" i="2"/>
  <c r="M11" i="2" s="1"/>
  <c r="X11" i="2"/>
  <c r="O11" i="2" s="1"/>
  <c r="W11" i="2"/>
  <c r="V11" i="2"/>
  <c r="U11" i="2"/>
  <c r="L11" i="2" s="1"/>
  <c r="T11" i="2"/>
  <c r="K11" i="2" s="1"/>
  <c r="Y10" i="2"/>
  <c r="X10" i="2"/>
  <c r="O10" i="2" s="1"/>
  <c r="W10" i="2"/>
  <c r="N10" i="2" s="1"/>
  <c r="V10" i="2"/>
  <c r="M10" i="2" s="1"/>
  <c r="U10" i="2"/>
  <c r="L10" i="2" s="1"/>
  <c r="T10" i="2"/>
  <c r="K10" i="2" s="1"/>
  <c r="Y9" i="2"/>
  <c r="X9" i="2"/>
  <c r="W9" i="2"/>
  <c r="V9" i="2"/>
  <c r="U9" i="2"/>
  <c r="L9" i="2" s="1"/>
  <c r="T9" i="2"/>
  <c r="Y8" i="2"/>
  <c r="X8" i="2"/>
  <c r="O8" i="2" s="1"/>
  <c r="W8" i="2"/>
  <c r="N8" i="2" s="1"/>
  <c r="V8" i="2"/>
  <c r="M8" i="2" s="1"/>
  <c r="U8" i="2"/>
  <c r="L8" i="2" s="1"/>
  <c r="T8" i="2"/>
  <c r="K8" i="2" s="1"/>
  <c r="Y7" i="2"/>
  <c r="M7" i="2" s="1"/>
  <c r="X7" i="2"/>
  <c r="O7" i="2" s="1"/>
  <c r="W7" i="2"/>
  <c r="V7" i="2"/>
  <c r="U7" i="2"/>
  <c r="L7" i="2" s="1"/>
  <c r="T7" i="2"/>
  <c r="K7" i="2" s="1"/>
  <c r="Y6" i="2"/>
  <c r="X6" i="2"/>
  <c r="O6" i="2" s="1"/>
  <c r="W6" i="2"/>
  <c r="N6" i="2" s="1"/>
  <c r="V6" i="2"/>
  <c r="M6" i="2" s="1"/>
  <c r="U6" i="2"/>
  <c r="L6" i="2" s="1"/>
  <c r="T6" i="2"/>
  <c r="K6" i="2" s="1"/>
  <c r="Y5" i="2"/>
  <c r="N5" i="2" s="1"/>
  <c r="X5" i="2"/>
  <c r="W5" i="2"/>
  <c r="V5" i="2"/>
  <c r="U5" i="2"/>
  <c r="L5" i="2" s="1"/>
  <c r="T5" i="2"/>
  <c r="Y4" i="2"/>
  <c r="X4" i="2"/>
  <c r="O4" i="2" s="1"/>
  <c r="W4" i="2"/>
  <c r="N4" i="2" s="1"/>
  <c r="V4" i="2"/>
  <c r="M4" i="2" s="1"/>
  <c r="U4" i="2"/>
  <c r="T4" i="2"/>
  <c r="K4" i="2" s="1"/>
  <c r="Y3" i="2"/>
  <c r="X3" i="2"/>
  <c r="W3" i="2"/>
  <c r="V3" i="2"/>
  <c r="U3" i="2"/>
  <c r="L3" i="2" s="1"/>
  <c r="T3" i="2"/>
  <c r="K3" i="2" l="1"/>
  <c r="O17" i="2"/>
  <c r="L25" i="2"/>
  <c r="L27" i="2"/>
  <c r="N3" i="2"/>
  <c r="N7" i="2"/>
  <c r="N11" i="2"/>
  <c r="N15" i="2"/>
  <c r="N19" i="2"/>
  <c r="N23" i="2"/>
  <c r="N27" i="2"/>
  <c r="K9" i="2"/>
  <c r="O25" i="2"/>
  <c r="M3" i="2"/>
  <c r="M5" i="2"/>
  <c r="M9" i="2"/>
  <c r="M13" i="2"/>
  <c r="M17" i="2"/>
  <c r="O20" i="2"/>
  <c r="M21" i="2"/>
  <c r="K22" i="2"/>
  <c r="O22" i="2"/>
  <c r="K24" i="2"/>
  <c r="O24" i="2"/>
  <c r="M25" i="2"/>
  <c r="K26" i="2"/>
  <c r="O26" i="2"/>
  <c r="O3" i="2"/>
  <c r="K25" i="2"/>
  <c r="O21" i="2"/>
  <c r="K17" i="2"/>
  <c r="O13" i="2"/>
  <c r="N25" i="2"/>
  <c r="N17" i="2"/>
  <c r="N9" i="2"/>
  <c r="K21" i="2"/>
  <c r="K13" i="2"/>
  <c r="O9" i="2"/>
  <c r="O5" i="2"/>
  <c r="K5" i="2"/>
  <c r="N10" i="1"/>
  <c r="N9" i="1"/>
  <c r="N8" i="1"/>
  <c r="N6" i="1"/>
  <c r="N7" i="1"/>
  <c r="M6" i="1"/>
  <c r="M8" i="1"/>
  <c r="L8" i="1"/>
  <c r="M10" i="1" l="1"/>
  <c r="M9" i="1"/>
  <c r="M7" i="1"/>
  <c r="L10" i="1"/>
</calcChain>
</file>

<file path=xl/sharedStrings.xml><?xml version="1.0" encoding="utf-8"?>
<sst xmlns="http://schemas.openxmlformats.org/spreadsheetml/2006/main" count="43" uniqueCount="19">
  <si>
    <t>Run1:</t>
  </si>
  <si>
    <t xml:space="preserve"> </t>
  </si>
  <si>
    <t>Avgerage over all runs</t>
  </si>
  <si>
    <t>Path length</t>
  </si>
  <si>
    <t>Fattree distribution  k=14 =&gt; 686 servers. 10 trials averaged over 10 iterations</t>
  </si>
  <si>
    <t>Jellyfish distribution  k=14  N=245  r=11. Same number of switches as fattree. 735 servers</t>
  </si>
  <si>
    <t>Fattree</t>
  </si>
  <si>
    <t>Jellyfish</t>
  </si>
  <si>
    <t>Fraction of server pairs</t>
  </si>
  <si>
    <t>Nacre distribution  k=16</t>
  </si>
  <si>
    <t>RUN1</t>
  </si>
  <si>
    <t>RUN2</t>
  </si>
  <si>
    <t>RUN3</t>
  </si>
  <si>
    <t>Nacre</t>
  </si>
  <si>
    <t>k</t>
  </si>
  <si>
    <t>Total</t>
  </si>
  <si>
    <t>Nacre Theoretical Distribution Raw</t>
  </si>
  <si>
    <t>Nacre Experimental Average</t>
  </si>
  <si>
    <t>Nacre Theoretical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</si>
</sst>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'10 Trials'!$M$4</c:f>
              <c:strCache>
                <c:ptCount val="1"/>
                <c:pt idx="0">
                  <c:v>Jellyfish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'10 Trials'!$K$6:$K$10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'10 Trials'!$M$6:$M$10</c:f>
              <c:numCache>
                <c:formatCode>General</c:formatCode>
                <c:ptCount val="5"/>
                <c:pt idx="0">
                  <c:v>6.6666666666666671E-3</c:v>
                </c:pt>
                <c:pt idx="1">
                  <c:v>4.3333333333333335E-2</c:v>
                </c:pt>
                <c:pt idx="2">
                  <c:v>0.34333333333333332</c:v>
                </c:pt>
                <c:pt idx="3">
                  <c:v>0.6</c:v>
                </c:pt>
                <c:pt idx="4">
                  <c:v>6.6666666666666671E-3</c:v>
                </c:pt>
              </c:numCache>
            </c:numRef>
          </c:val>
        </c:ser>
        <c:ser>
          <c:idx val="0"/>
          <c:order val="1"/>
          <c:tx>
            <c:strRef>
              <c:f>'10 Trials'!$L$4</c:f>
              <c:strCache>
                <c:ptCount val="1"/>
                <c:pt idx="0">
                  <c:v>Fattree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'10 Trials'!$K$6:$K$10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'10 Trials'!$L$6:$L$10</c:f>
              <c:numCache>
                <c:formatCode>General</c:formatCode>
                <c:ptCount val="5"/>
                <c:pt idx="2">
                  <c:v>4.9999999999999996E-2</c:v>
                </c:pt>
                <c:pt idx="4">
                  <c:v>0.95000000000000007</c:v>
                </c:pt>
              </c:numCache>
            </c:numRef>
          </c:val>
        </c:ser>
        <c:ser>
          <c:idx val="2"/>
          <c:order val="2"/>
          <c:tx>
            <c:strRef>
              <c:f>'10 Trials'!$N$4</c:f>
              <c:strCache>
                <c:ptCount val="1"/>
                <c:pt idx="0">
                  <c:v>Nacre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'10 Trials'!$K$6:$K$10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'10 Trials'!$N$6:$N$10</c:f>
              <c:numCache>
                <c:formatCode>General</c:formatCode>
                <c:ptCount val="5"/>
                <c:pt idx="0">
                  <c:v>1.3333333333333334E-2</c:v>
                </c:pt>
                <c:pt idx="1">
                  <c:v>2.3333333333333334E-2</c:v>
                </c:pt>
                <c:pt idx="2">
                  <c:v>0.17</c:v>
                </c:pt>
                <c:pt idx="3">
                  <c:v>0.42333333333333334</c:v>
                </c:pt>
                <c:pt idx="4">
                  <c:v>0.36999999999999994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737752"/>
        <c:axId val="257738144"/>
      </c:barChart>
      <c:catAx>
        <c:axId val="257737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Path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738144"/>
        <c:crosses val="autoZero"/>
        <c:auto val="1"/>
        <c:lblAlgn val="ctr"/>
        <c:lblOffset val="100"/>
        <c:noMultiLvlLbl val="0"/>
      </c:catAx>
      <c:valAx>
        <c:axId val="25773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Server Pairs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737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'50 Trials'!$B$18</c:f>
              <c:strCache>
                <c:ptCount val="1"/>
                <c:pt idx="0">
                  <c:v>Nacre Experimental 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'50 Trials'!$A$20:$A$24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'50 Trials'!$B$20:$B$24</c:f>
              <c:numCache>
                <c:formatCode>General</c:formatCode>
                <c:ptCount val="5"/>
                <c:pt idx="0">
                  <c:v>4.6666666666666671E-3</c:v>
                </c:pt>
                <c:pt idx="1">
                  <c:v>0.03</c:v>
                </c:pt>
                <c:pt idx="2">
                  <c:v>0.13666666666666669</c:v>
                </c:pt>
                <c:pt idx="3">
                  <c:v>0.48266666666666663</c:v>
                </c:pt>
                <c:pt idx="4">
                  <c:v>0.34600000000000003</c:v>
                </c:pt>
              </c:numCache>
            </c:numRef>
          </c:val>
        </c:ser>
        <c:ser>
          <c:idx val="1"/>
          <c:order val="1"/>
          <c:tx>
            <c:strRef>
              <c:f>'50 Trials'!$J$1:$Q$1</c:f>
              <c:strCache>
                <c:ptCount val="1"/>
                <c:pt idx="0">
                  <c:v>Nacre Theoretical 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'50 Trials'!$A$20:$A$24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'50 Trials'!$K$6:$O$6</c:f>
              <c:numCache>
                <c:formatCode>General</c:formatCode>
                <c:ptCount val="5"/>
                <c:pt idx="0">
                  <c:v>6.8426197458455523E-3</c:v>
                </c:pt>
                <c:pt idx="1">
                  <c:v>3.1280547409579668E-2</c:v>
                </c:pt>
                <c:pt idx="2">
                  <c:v>0.14076246334310852</c:v>
                </c:pt>
                <c:pt idx="3">
                  <c:v>0.46920821114369504</c:v>
                </c:pt>
                <c:pt idx="4">
                  <c:v>0.35190615835777128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738928"/>
        <c:axId val="257739320"/>
      </c:barChart>
      <c:catAx>
        <c:axId val="25773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Path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739320"/>
        <c:crosses val="autoZero"/>
        <c:auto val="1"/>
        <c:lblAlgn val="ctr"/>
        <c:lblOffset val="100"/>
        <c:noMultiLvlLbl val="0"/>
      </c:catAx>
      <c:valAx>
        <c:axId val="25773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 of Server Pairs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73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607973</xdr:colOff>
      <xdr:row>11</xdr:row>
      <xdr:rowOff>190499</xdr:rowOff>
    </xdr:from>
    <xdr:to>
      <xdr:col>20</xdr:col>
      <xdr:colOff>220702</xdr:colOff>
      <xdr:row>32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26</xdr:row>
      <xdr:rowOff>19050</xdr:rowOff>
    </xdr:from>
    <xdr:to>
      <xdr:col>9</xdr:col>
      <xdr:colOff>152400</xdr:colOff>
      <xdr:row>46</xdr:row>
      <xdr:rowOff>85726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workbookViewId="0">
      <selection activeCell="K1" sqref="K1:N10"/>
    </sheetView>
  </sheetViews>
  <sheetFormatPr defaultRowHeight="15" x14ac:dyDescent="0.25"/>
  <cols>
    <col min="1" max="1" width="25.5703125" bestFit="1" customWidth="1"/>
    <col min="11" max="11" width="12" bestFit="1" customWidth="1"/>
    <col min="12" max="12" width="19.42578125" customWidth="1"/>
    <col min="13" max="13" width="13" customWidth="1"/>
  </cols>
  <sheetData>
    <row r="1" spans="1:15" x14ac:dyDescent="0.25">
      <c r="A1" s="8" t="s">
        <v>4</v>
      </c>
      <c r="B1" s="8"/>
      <c r="C1" s="8"/>
      <c r="D1" s="8"/>
      <c r="E1" s="8"/>
      <c r="F1" s="8"/>
      <c r="G1" s="8"/>
      <c r="H1" s="8"/>
      <c r="I1" s="8"/>
      <c r="K1" s="9" t="s">
        <v>2</v>
      </c>
      <c r="L1" s="9"/>
      <c r="M1" s="9"/>
      <c r="N1" s="5"/>
      <c r="O1" s="5"/>
    </row>
    <row r="2" spans="1:15" x14ac:dyDescent="0.25">
      <c r="A2" s="1" t="s">
        <v>0</v>
      </c>
    </row>
    <row r="3" spans="1:15" x14ac:dyDescent="0.25">
      <c r="A3" s="1" t="s">
        <v>3</v>
      </c>
      <c r="B3">
        <v>4</v>
      </c>
      <c r="C3">
        <v>6</v>
      </c>
      <c r="K3" s="2" t="s">
        <v>3</v>
      </c>
      <c r="L3" s="8" t="s">
        <v>8</v>
      </c>
      <c r="M3" s="8"/>
      <c r="N3" s="8"/>
    </row>
    <row r="4" spans="1:15" x14ac:dyDescent="0.25">
      <c r="A4" s="8" t="s">
        <v>8</v>
      </c>
      <c r="B4">
        <v>0.02</v>
      </c>
      <c r="C4">
        <v>0.98</v>
      </c>
      <c r="D4" s="4" t="s">
        <v>10</v>
      </c>
      <c r="L4" s="3" t="s">
        <v>6</v>
      </c>
      <c r="M4" s="3" t="s">
        <v>7</v>
      </c>
      <c r="N4" s="4" t="s">
        <v>13</v>
      </c>
    </row>
    <row r="5" spans="1:15" x14ac:dyDescent="0.25">
      <c r="A5" s="8"/>
      <c r="B5">
        <v>0.04</v>
      </c>
      <c r="C5">
        <v>0.96</v>
      </c>
      <c r="D5" s="4" t="s">
        <v>11</v>
      </c>
    </row>
    <row r="6" spans="1:15" x14ac:dyDescent="0.25">
      <c r="A6" s="8"/>
      <c r="B6">
        <v>0.09</v>
      </c>
      <c r="C6">
        <v>0.91</v>
      </c>
      <c r="D6" s="4" t="s">
        <v>12</v>
      </c>
      <c r="K6">
        <v>2</v>
      </c>
      <c r="M6">
        <f>AVERAGE(B12,B13,B14)</f>
        <v>6.6666666666666671E-3</v>
      </c>
      <c r="N6">
        <f>AVERAGE(B19,B20,B21)</f>
        <v>1.3333333333333334E-2</v>
      </c>
    </row>
    <row r="7" spans="1:15" x14ac:dyDescent="0.25">
      <c r="A7" s="1" t="s">
        <v>1</v>
      </c>
      <c r="K7">
        <v>3</v>
      </c>
      <c r="M7">
        <f xml:space="preserve"> AVERAGE(C12,C13,C14)</f>
        <v>4.3333333333333335E-2</v>
      </c>
      <c r="N7">
        <f xml:space="preserve"> AVERAGE(C19,C20,C21)</f>
        <v>2.3333333333333334E-2</v>
      </c>
    </row>
    <row r="8" spans="1:15" x14ac:dyDescent="0.25">
      <c r="A8" s="1" t="s">
        <v>1</v>
      </c>
      <c r="K8">
        <v>4</v>
      </c>
      <c r="L8">
        <f>AVERAGE(B4,B5,B6)</f>
        <v>4.9999999999999996E-2</v>
      </c>
      <c r="M8">
        <f>AVERAGE(D12,D13,D14)</f>
        <v>0.34333333333333332</v>
      </c>
      <c r="N8">
        <f>AVERAGE(D19,D20,D21)</f>
        <v>0.17</v>
      </c>
    </row>
    <row r="9" spans="1:15" x14ac:dyDescent="0.25">
      <c r="A9" s="8" t="s">
        <v>5</v>
      </c>
      <c r="B9" s="8"/>
      <c r="C9" s="8"/>
      <c r="D9" s="8"/>
      <c r="E9" s="8"/>
      <c r="F9" s="8"/>
      <c r="G9" s="8"/>
      <c r="H9" s="8"/>
      <c r="I9" s="8"/>
      <c r="K9">
        <v>5</v>
      </c>
      <c r="M9">
        <f>AVERAGE(E12,E13,E14)</f>
        <v>0.6</v>
      </c>
      <c r="N9">
        <f xml:space="preserve"> AVERAGE(E19,E20,E21)</f>
        <v>0.42333333333333334</v>
      </c>
    </row>
    <row r="10" spans="1:15" x14ac:dyDescent="0.25">
      <c r="A10" s="1" t="s">
        <v>0</v>
      </c>
      <c r="K10">
        <v>6</v>
      </c>
      <c r="L10">
        <f>AVERAGE(C4,C5,C6)</f>
        <v>0.95000000000000007</v>
      </c>
      <c r="M10">
        <f>AVERAGE(F12,F13,F14)</f>
        <v>6.6666666666666671E-3</v>
      </c>
      <c r="N10">
        <f>AVERAGE(F19,F20,F21)</f>
        <v>0.36999999999999994</v>
      </c>
    </row>
    <row r="11" spans="1:15" x14ac:dyDescent="0.25">
      <c r="A11" s="1" t="s">
        <v>3</v>
      </c>
      <c r="B11">
        <v>2</v>
      </c>
      <c r="C11">
        <v>3</v>
      </c>
      <c r="D11">
        <v>4</v>
      </c>
      <c r="E11">
        <v>5</v>
      </c>
      <c r="F11">
        <v>6</v>
      </c>
    </row>
    <row r="12" spans="1:15" x14ac:dyDescent="0.25">
      <c r="A12" s="8" t="s">
        <v>8</v>
      </c>
      <c r="B12">
        <v>0.02</v>
      </c>
      <c r="C12">
        <v>0.06</v>
      </c>
      <c r="D12">
        <v>0.34</v>
      </c>
      <c r="E12">
        <v>0.56999999999999995</v>
      </c>
      <c r="F12">
        <v>0.01</v>
      </c>
      <c r="G12" s="4" t="s">
        <v>10</v>
      </c>
    </row>
    <row r="13" spans="1:15" x14ac:dyDescent="0.25">
      <c r="A13" s="8"/>
      <c r="B13">
        <v>0</v>
      </c>
      <c r="C13">
        <v>0.05</v>
      </c>
      <c r="D13">
        <v>0.37</v>
      </c>
      <c r="E13">
        <v>0.57999999999999996</v>
      </c>
      <c r="F13">
        <v>0</v>
      </c>
      <c r="G13" s="4" t="s">
        <v>11</v>
      </c>
    </row>
    <row r="14" spans="1:15" x14ac:dyDescent="0.25">
      <c r="A14" s="8"/>
      <c r="B14">
        <v>0</v>
      </c>
      <c r="C14">
        <v>0.02</v>
      </c>
      <c r="D14">
        <v>0.32</v>
      </c>
      <c r="E14">
        <v>0.65</v>
      </c>
      <c r="F14">
        <v>0.01</v>
      </c>
      <c r="G14" s="4" t="s">
        <v>12</v>
      </c>
    </row>
    <row r="17" spans="1:9" x14ac:dyDescent="0.25">
      <c r="A17" s="8" t="s">
        <v>9</v>
      </c>
      <c r="B17" s="8"/>
      <c r="C17" s="8"/>
      <c r="D17" s="8"/>
      <c r="E17" s="8"/>
      <c r="F17" s="8"/>
      <c r="G17" s="8"/>
      <c r="H17" s="8"/>
      <c r="I17" s="8"/>
    </row>
    <row r="18" spans="1:9" x14ac:dyDescent="0.25">
      <c r="A18" s="1" t="s">
        <v>3</v>
      </c>
      <c r="B18">
        <v>2</v>
      </c>
      <c r="C18">
        <v>3</v>
      </c>
      <c r="D18">
        <v>4</v>
      </c>
      <c r="E18">
        <v>5</v>
      </c>
      <c r="F18">
        <v>6</v>
      </c>
    </row>
    <row r="19" spans="1:9" x14ac:dyDescent="0.25">
      <c r="A19" s="8" t="s">
        <v>8</v>
      </c>
      <c r="B19">
        <v>0.02</v>
      </c>
      <c r="C19">
        <v>0.02</v>
      </c>
      <c r="D19">
        <v>0.15</v>
      </c>
      <c r="E19">
        <v>0.45</v>
      </c>
      <c r="F19">
        <v>0.36</v>
      </c>
      <c r="G19" s="4" t="s">
        <v>10</v>
      </c>
    </row>
    <row r="20" spans="1:9" x14ac:dyDescent="0.25">
      <c r="A20" s="8"/>
      <c r="B20">
        <v>0.01</v>
      </c>
      <c r="C20">
        <v>0.03</v>
      </c>
      <c r="D20">
        <v>0.18</v>
      </c>
      <c r="E20">
        <v>0.43</v>
      </c>
      <c r="F20">
        <v>0.35</v>
      </c>
      <c r="G20" s="4" t="s">
        <v>11</v>
      </c>
    </row>
    <row r="21" spans="1:9" x14ac:dyDescent="0.25">
      <c r="A21" s="8"/>
      <c r="B21">
        <v>0.01</v>
      </c>
      <c r="C21">
        <v>0.02</v>
      </c>
      <c r="D21">
        <v>0.18</v>
      </c>
      <c r="E21">
        <v>0.39</v>
      </c>
      <c r="F21">
        <v>0.4</v>
      </c>
      <c r="G21" s="4" t="s">
        <v>12</v>
      </c>
    </row>
  </sheetData>
  <mergeCells count="8">
    <mergeCell ref="A19:A21"/>
    <mergeCell ref="L3:N3"/>
    <mergeCell ref="A1:I1"/>
    <mergeCell ref="A9:I9"/>
    <mergeCell ref="K1:M1"/>
    <mergeCell ref="A17:I17"/>
    <mergeCell ref="A12:A14"/>
    <mergeCell ref="A4:A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"/>
  <sheetViews>
    <sheetView topLeftCell="A19" workbookViewId="0">
      <selection activeCell="M38" sqref="M38"/>
    </sheetView>
  </sheetViews>
  <sheetFormatPr defaultRowHeight="15" x14ac:dyDescent="0.25"/>
  <cols>
    <col min="1" max="1" width="25.5703125" bestFit="1" customWidth="1"/>
  </cols>
  <sheetData>
    <row r="1" spans="1:27" x14ac:dyDescent="0.25">
      <c r="A1" s="8" t="s">
        <v>9</v>
      </c>
      <c r="B1" s="8"/>
      <c r="C1" s="8"/>
      <c r="D1" s="8"/>
      <c r="E1" s="8"/>
      <c r="F1" s="8"/>
      <c r="G1" s="8"/>
      <c r="H1" s="8"/>
      <c r="I1" s="8"/>
      <c r="J1" s="8" t="s">
        <v>18</v>
      </c>
      <c r="K1" s="8"/>
      <c r="L1" s="8"/>
      <c r="M1" s="8"/>
      <c r="N1" s="8"/>
      <c r="O1" s="8"/>
      <c r="P1" s="8"/>
      <c r="Q1" s="8"/>
      <c r="S1" s="8" t="s">
        <v>16</v>
      </c>
      <c r="T1" s="8"/>
      <c r="U1" s="8"/>
      <c r="V1" s="8"/>
      <c r="W1" s="8"/>
      <c r="X1" s="8"/>
      <c r="Y1" s="8"/>
      <c r="Z1" s="8"/>
      <c r="AA1" s="8"/>
    </row>
    <row r="2" spans="1:27" x14ac:dyDescent="0.25">
      <c r="A2" s="1" t="s">
        <v>3</v>
      </c>
      <c r="B2">
        <v>2</v>
      </c>
      <c r="C2">
        <v>3</v>
      </c>
      <c r="D2">
        <v>4</v>
      </c>
      <c r="E2">
        <v>5</v>
      </c>
      <c r="F2">
        <v>6</v>
      </c>
      <c r="K2">
        <v>2</v>
      </c>
      <c r="L2">
        <v>3</v>
      </c>
      <c r="M2">
        <v>4</v>
      </c>
      <c r="N2">
        <v>5</v>
      </c>
      <c r="O2">
        <v>6</v>
      </c>
      <c r="P2" s="7" t="s">
        <v>14</v>
      </c>
      <c r="T2">
        <v>2</v>
      </c>
      <c r="U2">
        <v>3</v>
      </c>
      <c r="V2">
        <v>4</v>
      </c>
      <c r="W2">
        <v>5</v>
      </c>
      <c r="X2">
        <v>6</v>
      </c>
      <c r="Y2" s="7" t="s">
        <v>15</v>
      </c>
      <c r="Z2" s="7" t="s">
        <v>14</v>
      </c>
    </row>
    <row r="3" spans="1:27" x14ac:dyDescent="0.25">
      <c r="A3" s="8" t="s">
        <v>8</v>
      </c>
      <c r="B3">
        <v>2E-3</v>
      </c>
      <c r="C3">
        <v>3.2000000000000001E-2</v>
      </c>
      <c r="D3">
        <v>0.13600000000000001</v>
      </c>
      <c r="E3">
        <v>0.48199999999999998</v>
      </c>
      <c r="F3">
        <v>0.34799999999999998</v>
      </c>
      <c r="G3" s="7" t="s">
        <v>10</v>
      </c>
      <c r="K3">
        <f>T3/Y3</f>
        <v>6.6666666666666666E-2</v>
      </c>
      <c r="L3">
        <f>U3/Y3</f>
        <v>0.13333333333333333</v>
      </c>
      <c r="M3">
        <f>V3/Y3</f>
        <v>0.4</v>
      </c>
      <c r="N3">
        <f>W3/Y3</f>
        <v>0.4</v>
      </c>
      <c r="O3">
        <f>X3/Y3</f>
        <v>0</v>
      </c>
      <c r="P3">
        <v>4</v>
      </c>
      <c r="T3">
        <f t="shared" ref="T3:T27" si="0">(Z3/2)-1</f>
        <v>1</v>
      </c>
      <c r="U3">
        <f t="shared" ref="U3:U27" si="1">(Z3/2)*(Z3/4)</f>
        <v>2</v>
      </c>
      <c r="V3">
        <f t="shared" ref="V3:V27" si="2">((Z3/2)*((Z3/4)-1))+((Z3-1)*(Z3/2))</f>
        <v>6</v>
      </c>
      <c r="W3">
        <f t="shared" ref="W3:W27" si="3">(Z3-1)*(Z3/4)*(Z3/2)</f>
        <v>6</v>
      </c>
      <c r="X3">
        <f t="shared" ref="X3:X27" si="4">(Z3-1)*((Z3/4)-1)*(Z3/2)</f>
        <v>0</v>
      </c>
      <c r="Y3">
        <f>(((Z3)^3)/4)-1</f>
        <v>15</v>
      </c>
      <c r="Z3">
        <v>4</v>
      </c>
    </row>
    <row r="4" spans="1:27" x14ac:dyDescent="0.25">
      <c r="A4" s="8"/>
      <c r="B4">
        <v>6.0000000000000001E-3</v>
      </c>
      <c r="C4">
        <v>0.03</v>
      </c>
      <c r="D4">
        <v>0.13400000000000001</v>
      </c>
      <c r="E4">
        <v>0.47199999999999998</v>
      </c>
      <c r="F4">
        <v>0.35799999999999998</v>
      </c>
      <c r="G4" s="7" t="s">
        <v>11</v>
      </c>
      <c r="K4">
        <f t="shared" ref="K4:K27" si="5">T4/Y4</f>
        <v>2.3622047244094488E-2</v>
      </c>
      <c r="L4">
        <f t="shared" ref="L4:L27" si="6">U4/Y4</f>
        <v>6.2992125984251968E-2</v>
      </c>
      <c r="M4">
        <f t="shared" ref="M4:M27" si="7">V4/Y4</f>
        <v>0.25196850393700787</v>
      </c>
      <c r="N4">
        <f t="shared" ref="N4:N27" si="8">W4/Y4</f>
        <v>0.44094488188976377</v>
      </c>
      <c r="O4">
        <f t="shared" ref="O4:O27" si="9">X4/Y4</f>
        <v>0.22047244094488189</v>
      </c>
      <c r="P4">
        <v>8</v>
      </c>
      <c r="T4">
        <f t="shared" si="0"/>
        <v>3</v>
      </c>
      <c r="U4">
        <f t="shared" si="1"/>
        <v>8</v>
      </c>
      <c r="V4">
        <f t="shared" si="2"/>
        <v>32</v>
      </c>
      <c r="W4">
        <f t="shared" si="3"/>
        <v>56</v>
      </c>
      <c r="X4">
        <f t="shared" si="4"/>
        <v>28</v>
      </c>
      <c r="Y4">
        <f t="shared" ref="Y4:Y27" si="10">(((Z4)^3)/4)-1</f>
        <v>127</v>
      </c>
      <c r="Z4">
        <v>8</v>
      </c>
    </row>
    <row r="5" spans="1:27" x14ac:dyDescent="0.25">
      <c r="A5" s="8"/>
      <c r="B5">
        <v>6.0000000000000001E-3</v>
      </c>
      <c r="C5">
        <v>2.8000000000000001E-2</v>
      </c>
      <c r="D5">
        <v>0.14000000000000001</v>
      </c>
      <c r="E5">
        <v>0.49399999999999999</v>
      </c>
      <c r="F5">
        <v>0.33200000000000002</v>
      </c>
      <c r="G5" s="7" t="s">
        <v>12</v>
      </c>
      <c r="K5">
        <f t="shared" si="5"/>
        <v>1.1600928074245939E-2</v>
      </c>
      <c r="L5">
        <f t="shared" si="6"/>
        <v>4.1763341067285381E-2</v>
      </c>
      <c r="M5">
        <f t="shared" si="7"/>
        <v>0.18097447795823665</v>
      </c>
      <c r="N5">
        <f t="shared" si="8"/>
        <v>0.45939675174013922</v>
      </c>
      <c r="O5">
        <f t="shared" si="9"/>
        <v>0.30626450116009279</v>
      </c>
      <c r="P5">
        <v>12</v>
      </c>
      <c r="T5">
        <f t="shared" si="0"/>
        <v>5</v>
      </c>
      <c r="U5">
        <f t="shared" si="1"/>
        <v>18</v>
      </c>
      <c r="V5">
        <f t="shared" si="2"/>
        <v>78</v>
      </c>
      <c r="W5">
        <f t="shared" si="3"/>
        <v>198</v>
      </c>
      <c r="X5">
        <f t="shared" si="4"/>
        <v>132</v>
      </c>
      <c r="Y5">
        <f t="shared" si="10"/>
        <v>431</v>
      </c>
      <c r="Z5">
        <v>12</v>
      </c>
    </row>
    <row r="6" spans="1:27" x14ac:dyDescent="0.25">
      <c r="K6">
        <f t="shared" si="5"/>
        <v>6.8426197458455523E-3</v>
      </c>
      <c r="L6">
        <f t="shared" si="6"/>
        <v>3.1280547409579668E-2</v>
      </c>
      <c r="M6">
        <f t="shared" si="7"/>
        <v>0.14076246334310852</v>
      </c>
      <c r="N6">
        <f t="shared" si="8"/>
        <v>0.46920821114369504</v>
      </c>
      <c r="O6">
        <f t="shared" si="9"/>
        <v>0.35190615835777128</v>
      </c>
      <c r="P6">
        <v>16</v>
      </c>
      <c r="T6">
        <f t="shared" si="0"/>
        <v>7</v>
      </c>
      <c r="U6">
        <f t="shared" si="1"/>
        <v>32</v>
      </c>
      <c r="V6">
        <f t="shared" si="2"/>
        <v>144</v>
      </c>
      <c r="W6">
        <f t="shared" si="3"/>
        <v>480</v>
      </c>
      <c r="X6">
        <f t="shared" si="4"/>
        <v>360</v>
      </c>
      <c r="Y6">
        <f t="shared" si="10"/>
        <v>1023</v>
      </c>
      <c r="Z6">
        <v>16</v>
      </c>
    </row>
    <row r="7" spans="1:27" x14ac:dyDescent="0.25">
      <c r="K7">
        <f t="shared" si="5"/>
        <v>4.5022511255627812E-3</v>
      </c>
      <c r="L7">
        <f t="shared" si="6"/>
        <v>2.5012506253126562E-2</v>
      </c>
      <c r="M7">
        <f t="shared" si="7"/>
        <v>0.11505752876438219</v>
      </c>
      <c r="N7">
        <f t="shared" si="8"/>
        <v>0.47523761880940468</v>
      </c>
      <c r="O7">
        <f t="shared" si="9"/>
        <v>0.38019009504752377</v>
      </c>
      <c r="P7">
        <v>20</v>
      </c>
      <c r="T7">
        <f t="shared" si="0"/>
        <v>9</v>
      </c>
      <c r="U7">
        <f t="shared" si="1"/>
        <v>50</v>
      </c>
      <c r="V7">
        <f t="shared" si="2"/>
        <v>230</v>
      </c>
      <c r="W7">
        <f t="shared" si="3"/>
        <v>950</v>
      </c>
      <c r="X7">
        <f t="shared" si="4"/>
        <v>760</v>
      </c>
      <c r="Y7">
        <f t="shared" si="10"/>
        <v>1999</v>
      </c>
      <c r="Z7">
        <v>20</v>
      </c>
    </row>
    <row r="8" spans="1:27" x14ac:dyDescent="0.25">
      <c r="K8">
        <f t="shared" si="5"/>
        <v>3.1837916063675834E-3</v>
      </c>
      <c r="L8">
        <f t="shared" si="6"/>
        <v>2.0839363241678725E-2</v>
      </c>
      <c r="M8">
        <f t="shared" si="7"/>
        <v>9.7250361794500723E-2</v>
      </c>
      <c r="N8">
        <f t="shared" si="8"/>
        <v>0.47930535455861073</v>
      </c>
      <c r="O8">
        <f t="shared" si="9"/>
        <v>0.39942112879884228</v>
      </c>
      <c r="P8">
        <v>24</v>
      </c>
      <c r="T8">
        <f t="shared" si="0"/>
        <v>11</v>
      </c>
      <c r="U8">
        <f t="shared" si="1"/>
        <v>72</v>
      </c>
      <c r="V8">
        <f t="shared" si="2"/>
        <v>336</v>
      </c>
      <c r="W8">
        <f t="shared" si="3"/>
        <v>1656</v>
      </c>
      <c r="X8">
        <f t="shared" si="4"/>
        <v>1380</v>
      </c>
      <c r="Y8">
        <f t="shared" si="10"/>
        <v>3455</v>
      </c>
      <c r="Z8">
        <v>24</v>
      </c>
    </row>
    <row r="9" spans="1:27" x14ac:dyDescent="0.25">
      <c r="K9">
        <f t="shared" si="5"/>
        <v>2.369236376890833E-3</v>
      </c>
      <c r="L9">
        <f t="shared" si="6"/>
        <v>1.7860397302715509E-2</v>
      </c>
      <c r="M9">
        <f t="shared" si="7"/>
        <v>8.4199015855658824E-2</v>
      </c>
      <c r="N9">
        <f t="shared" si="8"/>
        <v>0.48223072717331877</v>
      </c>
      <c r="O9">
        <f t="shared" si="9"/>
        <v>0.41334062329141608</v>
      </c>
      <c r="P9">
        <v>28</v>
      </c>
      <c r="T9">
        <f t="shared" si="0"/>
        <v>13</v>
      </c>
      <c r="U9">
        <f t="shared" si="1"/>
        <v>98</v>
      </c>
      <c r="V9">
        <f t="shared" si="2"/>
        <v>462</v>
      </c>
      <c r="W9">
        <f t="shared" si="3"/>
        <v>2646</v>
      </c>
      <c r="X9">
        <f t="shared" si="4"/>
        <v>2268</v>
      </c>
      <c r="Y9">
        <f t="shared" si="10"/>
        <v>5487</v>
      </c>
      <c r="Z9">
        <v>28</v>
      </c>
    </row>
    <row r="10" spans="1:27" x14ac:dyDescent="0.25">
      <c r="K10">
        <f t="shared" si="5"/>
        <v>1.8312782322060799E-3</v>
      </c>
      <c r="L10">
        <f t="shared" si="6"/>
        <v>1.5626907581491881E-2</v>
      </c>
      <c r="M10">
        <f t="shared" si="7"/>
        <v>7.4227811012086434E-2</v>
      </c>
      <c r="N10">
        <f t="shared" si="8"/>
        <v>0.48443413502624832</v>
      </c>
      <c r="O10">
        <f t="shared" si="9"/>
        <v>0.4238798681479673</v>
      </c>
      <c r="P10">
        <v>32</v>
      </c>
      <c r="T10">
        <f t="shared" si="0"/>
        <v>15</v>
      </c>
      <c r="U10">
        <f t="shared" si="1"/>
        <v>128</v>
      </c>
      <c r="V10">
        <f t="shared" si="2"/>
        <v>608</v>
      </c>
      <c r="W10">
        <f t="shared" si="3"/>
        <v>3968</v>
      </c>
      <c r="X10">
        <f t="shared" si="4"/>
        <v>3472</v>
      </c>
      <c r="Y10">
        <f t="shared" si="10"/>
        <v>8191</v>
      </c>
      <c r="Z10">
        <v>32</v>
      </c>
    </row>
    <row r="11" spans="1:27" x14ac:dyDescent="0.25">
      <c r="K11">
        <f t="shared" si="5"/>
        <v>1.4576009603018091E-3</v>
      </c>
      <c r="L11">
        <f t="shared" si="6"/>
        <v>1.3890079739346651E-2</v>
      </c>
      <c r="M11">
        <f t="shared" si="7"/>
        <v>6.6363714310211777E-2</v>
      </c>
      <c r="N11">
        <f t="shared" si="8"/>
        <v>0.48615279087713281</v>
      </c>
      <c r="O11">
        <f t="shared" si="9"/>
        <v>0.43213581411300694</v>
      </c>
      <c r="P11">
        <v>36</v>
      </c>
      <c r="T11">
        <f t="shared" si="0"/>
        <v>17</v>
      </c>
      <c r="U11">
        <f t="shared" si="1"/>
        <v>162</v>
      </c>
      <c r="V11">
        <f t="shared" si="2"/>
        <v>774</v>
      </c>
      <c r="W11">
        <f t="shared" si="3"/>
        <v>5670</v>
      </c>
      <c r="X11">
        <f t="shared" si="4"/>
        <v>5040</v>
      </c>
      <c r="Y11">
        <f t="shared" si="10"/>
        <v>11663</v>
      </c>
      <c r="Z11">
        <v>36</v>
      </c>
    </row>
    <row r="12" spans="1:27" x14ac:dyDescent="0.25">
      <c r="K12">
        <f t="shared" si="5"/>
        <v>1.1875742233889619E-3</v>
      </c>
      <c r="L12">
        <f t="shared" si="6"/>
        <v>1.2500781298831178E-2</v>
      </c>
      <c r="M12">
        <f t="shared" si="7"/>
        <v>6.0003750234389648E-2</v>
      </c>
      <c r="N12">
        <f t="shared" si="8"/>
        <v>0.4875304706544159</v>
      </c>
      <c r="O12">
        <f t="shared" si="9"/>
        <v>0.43877742358897431</v>
      </c>
      <c r="P12">
        <v>40</v>
      </c>
      <c r="T12">
        <f t="shared" si="0"/>
        <v>19</v>
      </c>
      <c r="U12">
        <f t="shared" si="1"/>
        <v>200</v>
      </c>
      <c r="V12">
        <f t="shared" si="2"/>
        <v>960</v>
      </c>
      <c r="W12">
        <f t="shared" si="3"/>
        <v>7800</v>
      </c>
      <c r="X12">
        <f t="shared" si="4"/>
        <v>7020</v>
      </c>
      <c r="Y12">
        <f t="shared" si="10"/>
        <v>15999</v>
      </c>
      <c r="Z12">
        <v>40</v>
      </c>
    </row>
    <row r="13" spans="1:27" x14ac:dyDescent="0.25">
      <c r="K13">
        <f t="shared" si="5"/>
        <v>9.8614698285982632E-4</v>
      </c>
      <c r="L13">
        <f t="shared" si="6"/>
        <v>1.1364169992956093E-2</v>
      </c>
      <c r="M13">
        <f t="shared" si="7"/>
        <v>5.4754637238788449E-2</v>
      </c>
      <c r="N13">
        <f t="shared" si="8"/>
        <v>0.48865930969711202</v>
      </c>
      <c r="O13">
        <f t="shared" si="9"/>
        <v>0.44423573608828365</v>
      </c>
      <c r="P13">
        <v>44</v>
      </c>
      <c r="T13">
        <f t="shared" si="0"/>
        <v>21</v>
      </c>
      <c r="U13">
        <f t="shared" si="1"/>
        <v>242</v>
      </c>
      <c r="V13">
        <f t="shared" si="2"/>
        <v>1166</v>
      </c>
      <c r="W13">
        <f t="shared" si="3"/>
        <v>10406</v>
      </c>
      <c r="X13">
        <f t="shared" si="4"/>
        <v>9460</v>
      </c>
      <c r="Y13">
        <f t="shared" si="10"/>
        <v>21295</v>
      </c>
      <c r="Z13">
        <v>44</v>
      </c>
    </row>
    <row r="14" spans="1:27" x14ac:dyDescent="0.25">
      <c r="K14">
        <f t="shared" si="5"/>
        <v>8.3191666365247589E-4</v>
      </c>
      <c r="L14">
        <f t="shared" si="6"/>
        <v>1.0417043440517958E-2</v>
      </c>
      <c r="M14">
        <f t="shared" si="7"/>
        <v>5.0349043295836803E-2</v>
      </c>
      <c r="N14">
        <f t="shared" si="8"/>
        <v>0.48960104170434404</v>
      </c>
      <c r="O14">
        <f t="shared" si="9"/>
        <v>0.4488009548956487</v>
      </c>
      <c r="P14">
        <v>48</v>
      </c>
      <c r="T14">
        <f t="shared" si="0"/>
        <v>23</v>
      </c>
      <c r="U14">
        <f t="shared" si="1"/>
        <v>288</v>
      </c>
      <c r="V14">
        <f t="shared" si="2"/>
        <v>1392</v>
      </c>
      <c r="W14">
        <f t="shared" si="3"/>
        <v>13536</v>
      </c>
      <c r="X14">
        <f t="shared" si="4"/>
        <v>12408</v>
      </c>
      <c r="Y14">
        <f t="shared" si="10"/>
        <v>27647</v>
      </c>
      <c r="Z14">
        <v>48</v>
      </c>
    </row>
    <row r="15" spans="1:27" x14ac:dyDescent="0.25">
      <c r="A15" s="9" t="s">
        <v>2</v>
      </c>
      <c r="B15" s="9"/>
      <c r="C15" s="9"/>
      <c r="D15" s="5"/>
      <c r="K15">
        <f t="shared" si="5"/>
        <v>7.1121731956416603E-4</v>
      </c>
      <c r="L15">
        <f t="shared" si="6"/>
        <v>9.6156581605075248E-3</v>
      </c>
      <c r="M15">
        <f t="shared" si="7"/>
        <v>4.659895877784416E-2</v>
      </c>
      <c r="N15">
        <f t="shared" si="8"/>
        <v>0.49039856618588373</v>
      </c>
      <c r="O15">
        <f t="shared" si="9"/>
        <v>0.4526755995562004</v>
      </c>
      <c r="P15">
        <v>52</v>
      </c>
      <c r="T15">
        <f t="shared" si="0"/>
        <v>25</v>
      </c>
      <c r="U15">
        <f t="shared" si="1"/>
        <v>338</v>
      </c>
      <c r="V15">
        <f t="shared" si="2"/>
        <v>1638</v>
      </c>
      <c r="W15">
        <f t="shared" si="3"/>
        <v>17238</v>
      </c>
      <c r="X15">
        <f t="shared" si="4"/>
        <v>15912</v>
      </c>
      <c r="Y15">
        <f t="shared" si="10"/>
        <v>35151</v>
      </c>
      <c r="Z15">
        <v>52</v>
      </c>
    </row>
    <row r="16" spans="1:27" x14ac:dyDescent="0.25">
      <c r="K16">
        <f t="shared" si="5"/>
        <v>6.1499214176707743E-4</v>
      </c>
      <c r="L16">
        <f t="shared" si="6"/>
        <v>8.9287747989886795E-3</v>
      </c>
      <c r="M16">
        <f t="shared" si="7"/>
        <v>4.3368334737945012E-2</v>
      </c>
      <c r="N16">
        <f t="shared" si="8"/>
        <v>0.49108261394437736</v>
      </c>
      <c r="O16">
        <f t="shared" si="9"/>
        <v>0.45600528437692184</v>
      </c>
      <c r="P16">
        <v>56</v>
      </c>
      <c r="T16">
        <f t="shared" si="0"/>
        <v>27</v>
      </c>
      <c r="U16">
        <f t="shared" si="1"/>
        <v>392</v>
      </c>
      <c r="V16">
        <f t="shared" si="2"/>
        <v>1904</v>
      </c>
      <c r="W16">
        <f t="shared" si="3"/>
        <v>21560</v>
      </c>
      <c r="X16">
        <f t="shared" si="4"/>
        <v>20020</v>
      </c>
      <c r="Y16">
        <f t="shared" si="10"/>
        <v>43903</v>
      </c>
      <c r="Z16">
        <v>56</v>
      </c>
    </row>
    <row r="17" spans="1:26" x14ac:dyDescent="0.25">
      <c r="A17" s="6" t="s">
        <v>3</v>
      </c>
      <c r="B17" s="8" t="s">
        <v>8</v>
      </c>
      <c r="C17" s="8"/>
      <c r="D17" s="8"/>
      <c r="K17">
        <f t="shared" si="5"/>
        <v>5.37046982351525E-4</v>
      </c>
      <c r="L17">
        <f t="shared" si="6"/>
        <v>8.3334876571788362E-3</v>
      </c>
      <c r="M17">
        <f t="shared" si="7"/>
        <v>4.0556306598270336E-2</v>
      </c>
      <c r="N17">
        <f t="shared" si="8"/>
        <v>0.49167577177355137</v>
      </c>
      <c r="O17">
        <f t="shared" si="9"/>
        <v>0.45889738698864796</v>
      </c>
      <c r="P17">
        <v>60</v>
      </c>
      <c r="T17">
        <f t="shared" si="0"/>
        <v>29</v>
      </c>
      <c r="U17">
        <f t="shared" si="1"/>
        <v>450</v>
      </c>
      <c r="V17">
        <f t="shared" si="2"/>
        <v>2190</v>
      </c>
      <c r="W17">
        <f t="shared" si="3"/>
        <v>26550</v>
      </c>
      <c r="X17">
        <f t="shared" si="4"/>
        <v>24780</v>
      </c>
      <c r="Y17">
        <f t="shared" si="10"/>
        <v>53999</v>
      </c>
      <c r="Z17">
        <v>60</v>
      </c>
    </row>
    <row r="18" spans="1:26" x14ac:dyDescent="0.25">
      <c r="B18" s="9" t="s">
        <v>17</v>
      </c>
      <c r="C18" s="9"/>
      <c r="D18" s="9"/>
      <c r="K18">
        <f t="shared" si="5"/>
        <v>4.7302967879758907E-4</v>
      </c>
      <c r="L18">
        <f t="shared" si="6"/>
        <v>7.8126192111085679E-3</v>
      </c>
      <c r="M18">
        <f t="shared" si="7"/>
        <v>3.8086518654154272E-2</v>
      </c>
      <c r="N18">
        <f t="shared" si="8"/>
        <v>0.49219501029983981</v>
      </c>
      <c r="O18">
        <f t="shared" si="9"/>
        <v>0.46143282215609982</v>
      </c>
      <c r="P18">
        <v>64</v>
      </c>
      <c r="T18">
        <f t="shared" si="0"/>
        <v>31</v>
      </c>
      <c r="U18">
        <f t="shared" si="1"/>
        <v>512</v>
      </c>
      <c r="V18">
        <f t="shared" si="2"/>
        <v>2496</v>
      </c>
      <c r="W18">
        <f t="shared" si="3"/>
        <v>32256</v>
      </c>
      <c r="X18">
        <f t="shared" si="4"/>
        <v>30240</v>
      </c>
      <c r="Y18">
        <f t="shared" si="10"/>
        <v>65535</v>
      </c>
      <c r="Z18">
        <v>64</v>
      </c>
    </row>
    <row r="19" spans="1:26" x14ac:dyDescent="0.25">
      <c r="K19">
        <f t="shared" si="5"/>
        <v>4.1980994059053264E-4</v>
      </c>
      <c r="L19">
        <f t="shared" si="6"/>
        <v>7.3530347170099354E-3</v>
      </c>
      <c r="M19">
        <f t="shared" si="7"/>
        <v>3.5900110677166155E-2</v>
      </c>
      <c r="N19">
        <f t="shared" si="8"/>
        <v>0.49265332603966566</v>
      </c>
      <c r="O19">
        <f t="shared" si="9"/>
        <v>0.46367371862556772</v>
      </c>
      <c r="P19">
        <v>68</v>
      </c>
      <c r="T19">
        <f t="shared" si="0"/>
        <v>33</v>
      </c>
      <c r="U19">
        <f t="shared" si="1"/>
        <v>578</v>
      </c>
      <c r="V19">
        <f t="shared" si="2"/>
        <v>2822</v>
      </c>
      <c r="W19">
        <f t="shared" si="3"/>
        <v>38726</v>
      </c>
      <c r="X19">
        <f t="shared" si="4"/>
        <v>36448</v>
      </c>
      <c r="Y19">
        <f t="shared" si="10"/>
        <v>78607</v>
      </c>
      <c r="Z19">
        <v>68</v>
      </c>
    </row>
    <row r="20" spans="1:26" x14ac:dyDescent="0.25">
      <c r="A20">
        <v>2</v>
      </c>
      <c r="B20">
        <f>AVERAGE(B3,B4,B5)</f>
        <v>4.6666666666666671E-3</v>
      </c>
      <c r="K20">
        <f t="shared" si="5"/>
        <v>3.7508975361961615E-4</v>
      </c>
      <c r="L20">
        <f t="shared" si="6"/>
        <v>6.944518867014607E-3</v>
      </c>
      <c r="M20">
        <f t="shared" si="7"/>
        <v>3.395098112762697E-2</v>
      </c>
      <c r="N20">
        <f t="shared" si="8"/>
        <v>0.49306083955803709</v>
      </c>
      <c r="O20">
        <f t="shared" si="9"/>
        <v>0.46566857069370171</v>
      </c>
      <c r="P20">
        <v>72</v>
      </c>
      <c r="T20">
        <f t="shared" si="0"/>
        <v>35</v>
      </c>
      <c r="U20">
        <f t="shared" si="1"/>
        <v>648</v>
      </c>
      <c r="V20">
        <f t="shared" si="2"/>
        <v>3168</v>
      </c>
      <c r="W20">
        <f t="shared" si="3"/>
        <v>46008</v>
      </c>
      <c r="X20">
        <f t="shared" si="4"/>
        <v>43452</v>
      </c>
      <c r="Y20">
        <f t="shared" si="10"/>
        <v>93311</v>
      </c>
      <c r="Z20">
        <v>72</v>
      </c>
    </row>
    <row r="21" spans="1:26" x14ac:dyDescent="0.25">
      <c r="A21">
        <v>3</v>
      </c>
      <c r="B21">
        <f xml:space="preserve"> AVERAGE(C3,C4,C5)</f>
        <v>0.03</v>
      </c>
      <c r="K21">
        <f t="shared" si="5"/>
        <v>3.371513445048887E-4</v>
      </c>
      <c r="L21">
        <f t="shared" si="6"/>
        <v>6.5790073170953955E-3</v>
      </c>
      <c r="M21">
        <f t="shared" si="7"/>
        <v>3.2202509499466937E-2</v>
      </c>
      <c r="N21">
        <f t="shared" si="8"/>
        <v>0.49342554878215467</v>
      </c>
      <c r="O21">
        <f t="shared" si="9"/>
        <v>0.4674557830567781</v>
      </c>
      <c r="P21">
        <v>76</v>
      </c>
      <c r="T21">
        <f t="shared" si="0"/>
        <v>37</v>
      </c>
      <c r="U21">
        <f t="shared" si="1"/>
        <v>722</v>
      </c>
      <c r="V21">
        <f t="shared" si="2"/>
        <v>3534</v>
      </c>
      <c r="W21">
        <f t="shared" si="3"/>
        <v>54150</v>
      </c>
      <c r="X21">
        <f t="shared" si="4"/>
        <v>51300</v>
      </c>
      <c r="Y21">
        <f t="shared" si="10"/>
        <v>109743</v>
      </c>
      <c r="Z21">
        <v>76</v>
      </c>
    </row>
    <row r="22" spans="1:26" x14ac:dyDescent="0.25">
      <c r="A22">
        <v>4</v>
      </c>
      <c r="B22">
        <f xml:space="preserve"> AVERAGE(D3,D4,D5)</f>
        <v>0.13666666666666669</v>
      </c>
      <c r="K22">
        <f t="shared" si="5"/>
        <v>3.0468988038969053E-4</v>
      </c>
      <c r="L22">
        <f t="shared" si="6"/>
        <v>6.2500488285064729E-3</v>
      </c>
      <c r="M22">
        <f t="shared" si="7"/>
        <v>3.0625239259681716E-2</v>
      </c>
      <c r="N22">
        <f t="shared" si="8"/>
        <v>0.49375385745201134</v>
      </c>
      <c r="O22">
        <f t="shared" si="9"/>
        <v>0.46906616457941075</v>
      </c>
      <c r="P22">
        <v>80</v>
      </c>
      <c r="T22">
        <f t="shared" si="0"/>
        <v>39</v>
      </c>
      <c r="U22">
        <f t="shared" si="1"/>
        <v>800</v>
      </c>
      <c r="V22">
        <f t="shared" si="2"/>
        <v>3920</v>
      </c>
      <c r="W22">
        <f t="shared" si="3"/>
        <v>63200</v>
      </c>
      <c r="X22">
        <f t="shared" si="4"/>
        <v>60040</v>
      </c>
      <c r="Y22">
        <f t="shared" si="10"/>
        <v>127999</v>
      </c>
      <c r="Z22">
        <v>80</v>
      </c>
    </row>
    <row r="23" spans="1:26" x14ac:dyDescent="0.25">
      <c r="A23">
        <v>5</v>
      </c>
      <c r="B23">
        <f xml:space="preserve"> AVERAGE(E3,E4,E5)</f>
        <v>0.48266666666666663</v>
      </c>
      <c r="K23">
        <f t="shared" si="5"/>
        <v>2.7669984815252238E-4</v>
      </c>
      <c r="L23">
        <f t="shared" si="6"/>
        <v>5.9524211236713347E-3</v>
      </c>
      <c r="M23">
        <f t="shared" si="7"/>
        <v>2.9195208368483213E-2</v>
      </c>
      <c r="N23">
        <f t="shared" si="8"/>
        <v>0.49405095326472076</v>
      </c>
      <c r="O23">
        <f t="shared" si="9"/>
        <v>0.47052471739497215</v>
      </c>
      <c r="P23">
        <v>84</v>
      </c>
      <c r="T23">
        <f t="shared" si="0"/>
        <v>41</v>
      </c>
      <c r="U23">
        <f t="shared" si="1"/>
        <v>882</v>
      </c>
      <c r="V23">
        <f t="shared" si="2"/>
        <v>4326</v>
      </c>
      <c r="W23">
        <f t="shared" si="3"/>
        <v>73206</v>
      </c>
      <c r="X23">
        <f t="shared" si="4"/>
        <v>69720</v>
      </c>
      <c r="Y23">
        <f t="shared" si="10"/>
        <v>148175</v>
      </c>
      <c r="Z23">
        <v>84</v>
      </c>
    </row>
    <row r="24" spans="1:26" x14ac:dyDescent="0.25">
      <c r="A24">
        <v>6</v>
      </c>
      <c r="B24">
        <f xml:space="preserve"> AVERAGE(F3,F4,F5)</f>
        <v>0.34600000000000003</v>
      </c>
      <c r="K24">
        <f t="shared" si="5"/>
        <v>2.5239629740501387E-4</v>
      </c>
      <c r="L24">
        <f t="shared" si="6"/>
        <v>5.6818515322803126E-3</v>
      </c>
      <c r="M24">
        <f t="shared" si="7"/>
        <v>2.7892725703921536E-2</v>
      </c>
      <c r="N24">
        <f t="shared" si="8"/>
        <v>0.4943210833083872</v>
      </c>
      <c r="O24">
        <f t="shared" si="9"/>
        <v>0.47185194315800594</v>
      </c>
      <c r="P24">
        <v>88</v>
      </c>
      <c r="T24">
        <f t="shared" si="0"/>
        <v>43</v>
      </c>
      <c r="U24">
        <f t="shared" si="1"/>
        <v>968</v>
      </c>
      <c r="V24">
        <f t="shared" si="2"/>
        <v>4752</v>
      </c>
      <c r="W24">
        <f t="shared" si="3"/>
        <v>84216</v>
      </c>
      <c r="X24">
        <f t="shared" si="4"/>
        <v>80388</v>
      </c>
      <c r="Y24">
        <f t="shared" si="10"/>
        <v>170367</v>
      </c>
      <c r="Z24">
        <v>88</v>
      </c>
    </row>
    <row r="25" spans="1:26" x14ac:dyDescent="0.25">
      <c r="K25">
        <f t="shared" si="5"/>
        <v>2.3115923789367702E-4</v>
      </c>
      <c r="L25">
        <f t="shared" si="6"/>
        <v>5.4348105264780061E-3</v>
      </c>
      <c r="M25">
        <f t="shared" si="7"/>
        <v>2.6701460412696294E-2</v>
      </c>
      <c r="N25">
        <f t="shared" si="8"/>
        <v>0.49456775790949858</v>
      </c>
      <c r="O25">
        <f t="shared" si="9"/>
        <v>0.47306481191343341</v>
      </c>
      <c r="P25">
        <v>92</v>
      </c>
      <c r="T25">
        <f t="shared" si="0"/>
        <v>45</v>
      </c>
      <c r="U25">
        <f t="shared" si="1"/>
        <v>1058</v>
      </c>
      <c r="V25">
        <f t="shared" si="2"/>
        <v>5198</v>
      </c>
      <c r="W25">
        <f t="shared" si="3"/>
        <v>96278</v>
      </c>
      <c r="X25">
        <f t="shared" si="4"/>
        <v>92092</v>
      </c>
      <c r="Y25">
        <f t="shared" si="10"/>
        <v>194671</v>
      </c>
      <c r="Z25">
        <v>92</v>
      </c>
    </row>
    <row r="26" spans="1:26" x14ac:dyDescent="0.25">
      <c r="K26">
        <f t="shared" si="5"/>
        <v>2.1249372691391292E-4</v>
      </c>
      <c r="L26">
        <f t="shared" si="6"/>
        <v>5.2083568809537803E-3</v>
      </c>
      <c r="M26">
        <f t="shared" si="7"/>
        <v>2.5607754664689421E-2</v>
      </c>
      <c r="N26">
        <f t="shared" si="8"/>
        <v>0.49479390369060916</v>
      </c>
      <c r="O26">
        <f t="shared" si="9"/>
        <v>0.47417749103683376</v>
      </c>
      <c r="P26">
        <v>96</v>
      </c>
      <c r="T26">
        <f t="shared" si="0"/>
        <v>47</v>
      </c>
      <c r="U26">
        <f t="shared" si="1"/>
        <v>1152</v>
      </c>
      <c r="V26">
        <f t="shared" si="2"/>
        <v>5664</v>
      </c>
      <c r="W26">
        <f t="shared" si="3"/>
        <v>109440</v>
      </c>
      <c r="X26">
        <f t="shared" si="4"/>
        <v>104880</v>
      </c>
      <c r="Y26">
        <f t="shared" si="10"/>
        <v>221183</v>
      </c>
      <c r="Z26">
        <v>96</v>
      </c>
    </row>
    <row r="27" spans="1:26" x14ac:dyDescent="0.25">
      <c r="K27">
        <f t="shared" si="5"/>
        <v>1.9600078400313601E-4</v>
      </c>
      <c r="L27">
        <f t="shared" si="6"/>
        <v>5.0000200000800002E-3</v>
      </c>
      <c r="M27">
        <f t="shared" si="7"/>
        <v>2.4600098400393601E-2</v>
      </c>
      <c r="N27">
        <f t="shared" si="8"/>
        <v>0.49500198000792001</v>
      </c>
      <c r="O27">
        <f t="shared" si="9"/>
        <v>0.47520190080760322</v>
      </c>
      <c r="P27">
        <v>100</v>
      </c>
      <c r="T27">
        <f t="shared" si="0"/>
        <v>49</v>
      </c>
      <c r="U27">
        <f t="shared" si="1"/>
        <v>1250</v>
      </c>
      <c r="V27">
        <f t="shared" si="2"/>
        <v>6150</v>
      </c>
      <c r="W27">
        <f t="shared" si="3"/>
        <v>123750</v>
      </c>
      <c r="X27">
        <f t="shared" si="4"/>
        <v>118800</v>
      </c>
      <c r="Y27">
        <f t="shared" si="10"/>
        <v>249999</v>
      </c>
      <c r="Z27">
        <v>100</v>
      </c>
    </row>
  </sheetData>
  <mergeCells count="7">
    <mergeCell ref="B18:D18"/>
    <mergeCell ref="A1:I1"/>
    <mergeCell ref="A3:A5"/>
    <mergeCell ref="J1:Q1"/>
    <mergeCell ref="S1:AA1"/>
    <mergeCell ref="A15:C15"/>
    <mergeCell ref="B17:D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 Trials</vt:lpstr>
      <vt:lpstr>50 Trials</vt:lpstr>
    </vt:vector>
  </TitlesOfParts>
  <Company>Tufts University CS and ECE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Musa. Iftikhar</dc:creator>
  <cp:lastModifiedBy>Ali Musa. Iftikhar</cp:lastModifiedBy>
  <dcterms:created xsi:type="dcterms:W3CDTF">2014-11-17T17:46:21Z</dcterms:created>
  <dcterms:modified xsi:type="dcterms:W3CDTF">2014-12-05T05:42:38Z</dcterms:modified>
</cp:coreProperties>
</file>