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225" windowWidth="20520" windowHeight="4485"/>
  </bookViews>
  <sheets>
    <sheet name="Rx Board (Bill Of Materials)" sheetId="1" r:id="rId1"/>
  </sheets>
  <calcPr calcId="145621"/>
</workbook>
</file>

<file path=xl/calcChain.xml><?xml version="1.0" encoding="utf-8"?>
<calcChain xmlns="http://schemas.openxmlformats.org/spreadsheetml/2006/main">
  <c r="J27" i="1" l="1"/>
  <c r="J16" i="1"/>
  <c r="J19" i="1"/>
  <c r="J10" i="1" l="1"/>
  <c r="J30" i="1" l="1"/>
  <c r="J29" i="1"/>
  <c r="J31" i="1"/>
  <c r="J6" i="1" l="1"/>
  <c r="J8" i="1"/>
  <c r="J7" i="1"/>
  <c r="J9" i="1"/>
  <c r="J12" i="1"/>
  <c r="J13" i="1"/>
  <c r="J11" i="1"/>
  <c r="J14" i="1"/>
  <c r="J15" i="1"/>
  <c r="J17" i="1"/>
  <c r="J18" i="1"/>
  <c r="J20" i="1"/>
  <c r="J21" i="1"/>
  <c r="J22" i="1"/>
  <c r="J23" i="1"/>
  <c r="J24" i="1"/>
  <c r="J25" i="1"/>
  <c r="J26" i="1"/>
  <c r="J28" i="1"/>
  <c r="J5" i="1"/>
  <c r="J4" i="1"/>
  <c r="J32" i="1" l="1"/>
  <c r="J33" i="1" s="1"/>
  <c r="J34" i="1" l="1"/>
</calcChain>
</file>

<file path=xl/sharedStrings.xml><?xml version="1.0" encoding="utf-8"?>
<sst xmlns="http://schemas.openxmlformats.org/spreadsheetml/2006/main" count="175" uniqueCount="148">
  <si>
    <t>Ref Name</t>
  </si>
  <si>
    <t>Package</t>
  </si>
  <si>
    <t>Manufacturer</t>
  </si>
  <si>
    <t>Description</t>
  </si>
  <si>
    <t>R1</t>
  </si>
  <si>
    <t>U2</t>
  </si>
  <si>
    <t>282836-3</t>
  </si>
  <si>
    <t>DIL</t>
  </si>
  <si>
    <t>C1</t>
  </si>
  <si>
    <t>CAP_7.0 X 12.5 X 18.0</t>
  </si>
  <si>
    <t>USER</t>
  </si>
  <si>
    <t>C2</t>
  </si>
  <si>
    <t>DSCV</t>
  </si>
  <si>
    <t>PL1</t>
  </si>
  <si>
    <t>DSC</t>
  </si>
  <si>
    <t>RES_ERA8A_1206-L</t>
  </si>
  <si>
    <t>FS1</t>
  </si>
  <si>
    <t>DIP6_IL</t>
  </si>
  <si>
    <t>LED1</t>
  </si>
  <si>
    <t>LED2</t>
  </si>
  <si>
    <t>U4</t>
  </si>
  <si>
    <t>MF03Al</t>
  </si>
  <si>
    <t>U1</t>
  </si>
  <si>
    <t>TO-269AA-L</t>
  </si>
  <si>
    <t>U3</t>
  </si>
  <si>
    <t>SOIC14-N_MC-L</t>
  </si>
  <si>
    <t>DIODE_DO214AC-L</t>
  </si>
  <si>
    <t>CONDENSATEUR X2 0.33UF 305VAC 15MM</t>
  </si>
  <si>
    <t>PONT REDRESSEUR CMS 0.5A 1000V</t>
  </si>
  <si>
    <t>REG TENSION LDO 0.1A 5.0V 3480 SOT-23-3</t>
  </si>
  <si>
    <t>DIODE, FAST SMF GP 0.5A 800V</t>
  </si>
  <si>
    <t>OPTOCOUPLEUR Z-X DRIVER DE TRIAC</t>
  </si>
  <si>
    <t>U5, U6</t>
  </si>
  <si>
    <t>DIODE ZENER 2W 6.2V TMINIP-F2-B</t>
  </si>
  <si>
    <t>COMMUTATEUR 6.0X3.5MM 2.4N MARRON</t>
  </si>
  <si>
    <t>MODULE RECEPTEUR 433MHZ AM SUPEREGEN</t>
  </si>
  <si>
    <t>CONDENSATEUR 220UF 16V</t>
  </si>
  <si>
    <t>CONDENSATEUR MLCC 1206 X7R 50V 100NF</t>
  </si>
  <si>
    <t>C3, C4, C5, C6</t>
  </si>
  <si>
    <t>RESISTANCE 1206 1K5</t>
  </si>
  <si>
    <t>RESISTANCE 1206 10K</t>
  </si>
  <si>
    <t>LED 3MM FAIBLE COURANT VERT</t>
  </si>
  <si>
    <t>LED 3MM FAIBLE COURANT ROUGE</t>
  </si>
  <si>
    <t>BORNIER SUR CI 2V 2.54MM</t>
  </si>
  <si>
    <t>TERM BLOCK, PCB, SCREW, 5.0MM, 3WAY</t>
  </si>
  <si>
    <t xml:space="preserve">EPCOS </t>
  </si>
  <si>
    <t xml:space="preserve">TAIWAN SEMICONDUCTOR </t>
  </si>
  <si>
    <t xml:space="preserve">TEXAS INSTRUMENTS </t>
  </si>
  <si>
    <t xml:space="preserve">VISHAY </t>
  </si>
  <si>
    <t xml:space="preserve">PANASONIC </t>
  </si>
  <si>
    <t xml:space="preserve">AUREL </t>
  </si>
  <si>
    <t xml:space="preserve">MULTICOMP </t>
  </si>
  <si>
    <t xml:space="preserve">KINGBRIGHT </t>
  </si>
  <si>
    <t xml:space="preserve">PHOENIX CONTACT </t>
  </si>
  <si>
    <t>R3, R4, R5, R6, R7</t>
  </si>
  <si>
    <t>Antenne</t>
  </si>
  <si>
    <t>Remarque</t>
  </si>
  <si>
    <t>Microchip PIC16F1825</t>
  </si>
  <si>
    <t>KNP01SJ0101A10</t>
  </si>
  <si>
    <t>ROYAL OHM </t>
  </si>
  <si>
    <t>ZL262-5SG</t>
  </si>
  <si>
    <t>NINIGI</t>
  </si>
  <si>
    <t>KEYSTONE </t>
  </si>
  <si>
    <t>DS1002-03-1*3131</t>
  </si>
  <si>
    <t>CONNFLY</t>
  </si>
  <si>
    <t>R10</t>
  </si>
  <si>
    <t>Valeur</t>
  </si>
  <si>
    <t>RESISTANCE BOBINEE DE PRE-CHARGE 1W</t>
  </si>
  <si>
    <t>PORTE BOUTTON POUSSOIR</t>
  </si>
  <si>
    <t>MICROCHIP</t>
  </si>
  <si>
    <t>R8,R9</t>
  </si>
  <si>
    <t>100 ohm</t>
  </si>
  <si>
    <t>10 ko</t>
  </si>
  <si>
    <t>1.5 ko</t>
  </si>
  <si>
    <t>Nono fils d'une longeur de 17cm</t>
  </si>
  <si>
    <t>Porte Fusible</t>
  </si>
  <si>
    <t>330 nF</t>
  </si>
  <si>
    <t>220 uF</t>
  </si>
  <si>
    <t>6.2 V</t>
  </si>
  <si>
    <t>Référence Fabricant</t>
  </si>
  <si>
    <t>Ref Grossiste*</t>
  </si>
  <si>
    <t>* En Noir: Référence Farnell</t>
  </si>
  <si>
    <t xml:space="preserve">   En Bleu: Référence TME</t>
  </si>
  <si>
    <t>100 nF</t>
  </si>
  <si>
    <t>B32922C3334M000</t>
  </si>
  <si>
    <t>Quantité</t>
  </si>
  <si>
    <t>MCGPR16V227M6.3X11</t>
  </si>
  <si>
    <t>MC1206B104K500CT</t>
  </si>
  <si>
    <t>DZ2406200L</t>
  </si>
  <si>
    <t>RSFKL</t>
  </si>
  <si>
    <t>L-934LID</t>
  </si>
  <si>
    <t>L-934LGD</t>
  </si>
  <si>
    <t>MC0125W1206110K</t>
  </si>
  <si>
    <t>MC0125W120611K5</t>
  </si>
  <si>
    <t>AC-RX2</t>
  </si>
  <si>
    <t>EVQPJJ04T</t>
  </si>
  <si>
    <t>MBS10</t>
  </si>
  <si>
    <t>PT1,5/3-5.0-H</t>
  </si>
  <si>
    <t>LM3480IM3-5.0</t>
  </si>
  <si>
    <t>IL410</t>
  </si>
  <si>
    <t>Prix de la ligne</t>
  </si>
  <si>
    <t>-</t>
  </si>
  <si>
    <t>PIC16F1825-I/SL</t>
  </si>
  <si>
    <t>Sample possible</t>
  </si>
  <si>
    <t>Permet de surélever le BP</t>
  </si>
  <si>
    <t>Boitier</t>
  </si>
  <si>
    <t>LEGRAND</t>
  </si>
  <si>
    <t>Boite de dérivation en Saillie</t>
  </si>
  <si>
    <t>Disponible en GSB</t>
  </si>
  <si>
    <t>Prix Unitaire
(HT)</t>
  </si>
  <si>
    <t>LED MOUNTING RING</t>
  </si>
  <si>
    <t>LIGHT PIPE, SINGLE, ROUND, PANEL</t>
  </si>
  <si>
    <t>RTN150</t>
  </si>
  <si>
    <t>LPC020CTP</t>
  </si>
  <si>
    <t>VCC</t>
  </si>
  <si>
    <t>Divers</t>
  </si>
  <si>
    <t>Sous total</t>
  </si>
  <si>
    <t>Total TTC:</t>
  </si>
  <si>
    <t>TVA</t>
  </si>
  <si>
    <t>FS1 bis</t>
  </si>
  <si>
    <t>80mA</t>
  </si>
  <si>
    <t>RFTQ-0.08A</t>
  </si>
  <si>
    <t>0697-0080-01</t>
  </si>
  <si>
    <t>Fusible temporisé</t>
  </si>
  <si>
    <t>BEL FUSE</t>
  </si>
  <si>
    <t>KEYS3552</t>
  </si>
  <si>
    <t>Connecteur Femmelle ICSP Femelle 5pins</t>
  </si>
  <si>
    <t xml:space="preserve">860 57 - 861 57 </t>
  </si>
  <si>
    <t>Bill of Materials RX Board v1.2</t>
  </si>
  <si>
    <t>Optionnel</t>
  </si>
  <si>
    <t>100 Ω</t>
  </si>
  <si>
    <t>CMS 1206</t>
  </si>
  <si>
    <t>RC1206JR-07100R</t>
  </si>
  <si>
    <t>RESISTANCE 1206 100o</t>
  </si>
  <si>
    <t>RC1206JR-07100RL</t>
  </si>
  <si>
    <t>470 kΩ</t>
  </si>
  <si>
    <t>HP06-470K5%</t>
  </si>
  <si>
    <t>RESISTANCE 1206 470K</t>
  </si>
  <si>
    <t>HP06W2J0474T5E</t>
  </si>
  <si>
    <t>Optionnel: composant non nécessaire au fonctionnement nominal</t>
  </si>
  <si>
    <t>DZ1</t>
  </si>
  <si>
    <t>D1, D2</t>
  </si>
  <si>
    <t>J1</t>
  </si>
  <si>
    <t>U7</t>
  </si>
  <si>
    <t>R2, R11</t>
  </si>
  <si>
    <t>U8</t>
  </si>
  <si>
    <t>SW1</t>
  </si>
  <si>
    <t>SW1 bis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</si>
</sst>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#,##0.00\ &quot;€&quot;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name val="Calibri"/>
      <family val="2"/>
      <scheme val="minor"/>
    </font>
    <font>
      <sz val="11"/>
      <color theme="3"/>
      <name val="Calibri"/>
      <family val="2"/>
      <scheme val="minor"/>
    </font>
    <font>
      <b/>
      <i/>
      <u/>
      <sz val="14"/>
      <color theme="1"/>
      <name val="Calibri"/>
      <family val="2"/>
      <scheme val="minor"/>
    </font>
    <font>
      <sz val="11"/>
      <color rgb="FF00B0F0"/>
      <name val="Calibri"/>
      <family val="2"/>
      <scheme val="minor"/>
    </font>
    <font>
      <b/>
      <sz val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6">
    <xf numFmtId="0" fontId="0" fillId="0" borderId="0" xfId="0"/>
    <xf numFmtId="0" fontId="18" fillId="0" borderId="0" xfId="0" applyFont="1"/>
    <xf numFmtId="49" fontId="0" fillId="0" borderId="0" xfId="0" applyNumberFormat="1"/>
    <xf numFmtId="0" fontId="20" fillId="0" borderId="0" xfId="0" applyFont="1"/>
    <xf numFmtId="49" fontId="20" fillId="0" borderId="0" xfId="0" applyNumberFormat="1" applyFont="1"/>
    <xf numFmtId="0" fontId="0" fillId="0" borderId="0" xfId="0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0" fillId="0" borderId="11" xfId="0" applyBorder="1"/>
    <xf numFmtId="0" fontId="0" fillId="0" borderId="11" xfId="0" applyBorder="1" applyAlignment="1">
      <alignment horizontal="center" vertical="center"/>
    </xf>
    <xf numFmtId="49" fontId="0" fillId="0" borderId="11" xfId="0" applyNumberFormat="1" applyBorder="1"/>
    <xf numFmtId="0" fontId="0" fillId="0" borderId="12" xfId="0" applyBorder="1"/>
    <xf numFmtId="0" fontId="0" fillId="0" borderId="12" xfId="0" applyBorder="1" applyAlignment="1">
      <alignment horizontal="center" vertical="center"/>
    </xf>
    <xf numFmtId="49" fontId="0" fillId="0" borderId="12" xfId="0" applyNumberFormat="1" applyBorder="1"/>
    <xf numFmtId="0" fontId="20" fillId="0" borderId="12" xfId="0" applyFont="1" applyBorder="1"/>
    <xf numFmtId="49" fontId="20" fillId="0" borderId="12" xfId="0" applyNumberFormat="1" applyFont="1" applyBorder="1"/>
    <xf numFmtId="0" fontId="19" fillId="0" borderId="12" xfId="0" applyFont="1" applyBorder="1"/>
    <xf numFmtId="0" fontId="19" fillId="0" borderId="12" xfId="0" applyFont="1" applyBorder="1" applyAlignment="1">
      <alignment horizontal="center" vertical="center"/>
    </xf>
    <xf numFmtId="49" fontId="19" fillId="0" borderId="12" xfId="0" applyNumberFormat="1" applyFont="1" applyBorder="1"/>
    <xf numFmtId="0" fontId="21" fillId="0" borderId="0" xfId="0" applyFont="1"/>
    <xf numFmtId="0" fontId="19" fillId="0" borderId="11" xfId="0" applyFont="1" applyBorder="1"/>
    <xf numFmtId="0" fontId="19" fillId="0" borderId="11" xfId="0" applyFont="1" applyBorder="1" applyAlignment="1">
      <alignment horizontal="center" vertical="center"/>
    </xf>
    <xf numFmtId="0" fontId="19" fillId="0" borderId="12" xfId="0" applyFont="1" applyBorder="1" applyAlignment="1">
      <alignment horizontal="center"/>
    </xf>
    <xf numFmtId="0" fontId="19" fillId="0" borderId="12" xfId="0" applyFont="1" applyBorder="1" applyAlignment="1">
      <alignment horizontal="left"/>
    </xf>
    <xf numFmtId="0" fontId="19" fillId="0" borderId="11" xfId="0" applyFont="1" applyBorder="1" applyAlignment="1">
      <alignment horizontal="center"/>
    </xf>
    <xf numFmtId="0" fontId="19" fillId="0" borderId="13" xfId="0" applyFont="1" applyBorder="1" applyAlignment="1">
      <alignment horizontal="center"/>
    </xf>
    <xf numFmtId="0" fontId="16" fillId="0" borderId="10" xfId="0" applyFont="1" applyBorder="1" applyAlignment="1">
      <alignment horizontal="center" vertical="center" wrapText="1"/>
    </xf>
    <xf numFmtId="2" fontId="19" fillId="0" borderId="11" xfId="0" applyNumberFormat="1" applyFont="1" applyBorder="1" applyAlignment="1">
      <alignment horizontal="center"/>
    </xf>
    <xf numFmtId="2" fontId="19" fillId="0" borderId="13" xfId="0" applyNumberFormat="1" applyFont="1" applyBorder="1" applyAlignment="1">
      <alignment horizontal="center"/>
    </xf>
    <xf numFmtId="0" fontId="19" fillId="0" borderId="11" xfId="0" applyFont="1" applyBorder="1" applyAlignment="1">
      <alignment horizontal="left"/>
    </xf>
    <xf numFmtId="0" fontId="22" fillId="0" borderId="12" xfId="0" applyFont="1" applyBorder="1" applyAlignment="1">
      <alignment horizontal="center" vertical="center"/>
    </xf>
    <xf numFmtId="0" fontId="22" fillId="0" borderId="0" xfId="0" quotePrefix="1" applyFont="1" applyBorder="1" applyAlignment="1">
      <alignment horizontal="left" vertical="center"/>
    </xf>
    <xf numFmtId="165" fontId="19" fillId="0" borderId="13" xfId="0" applyNumberFormat="1" applyFont="1" applyBorder="1" applyAlignment="1">
      <alignment horizontal="center"/>
    </xf>
    <xf numFmtId="165" fontId="23" fillId="0" borderId="13" xfId="0" applyNumberFormat="1" applyFont="1" applyBorder="1" applyAlignment="1">
      <alignment horizontal="center"/>
    </xf>
    <xf numFmtId="0" fontId="0" fillId="0" borderId="11" xfId="0" applyNumberFormat="1" applyBorder="1" applyAlignment="1">
      <alignment horizontal="center"/>
    </xf>
    <xf numFmtId="0" fontId="0" fillId="0" borderId="12" xfId="0" applyNumberFormat="1" applyBorder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12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19" fillId="0" borderId="12" xfId="0" applyNumberFormat="1" applyFont="1" applyBorder="1" applyAlignment="1">
      <alignment horizontal="center"/>
    </xf>
    <xf numFmtId="0" fontId="19" fillId="0" borderId="12" xfId="0" applyNumberFormat="1" applyFont="1" applyBorder="1" applyAlignment="1">
      <alignment horizontal="center"/>
    </xf>
    <xf numFmtId="0" fontId="19" fillId="33" borderId="12" xfId="0" applyFont="1" applyFill="1" applyBorder="1"/>
    <xf numFmtId="0" fontId="19" fillId="33" borderId="12" xfId="0" applyFont="1" applyFill="1" applyBorder="1" applyAlignment="1">
      <alignment horizontal="center" vertical="center"/>
    </xf>
    <xf numFmtId="49" fontId="0" fillId="33" borderId="12" xfId="0" applyNumberFormat="1" applyFill="1" applyBorder="1"/>
    <xf numFmtId="0" fontId="0" fillId="33" borderId="12" xfId="0" applyFill="1" applyBorder="1" applyAlignment="1">
      <alignment horizontal="center" vertical="center"/>
    </xf>
    <xf numFmtId="0" fontId="19" fillId="33" borderId="12" xfId="0" applyFont="1" applyFill="1" applyBorder="1" applyAlignment="1">
      <alignment horizontal="left"/>
    </xf>
    <xf numFmtId="0" fontId="19" fillId="33" borderId="12" xfId="0" applyFont="1" applyFill="1" applyBorder="1" applyAlignment="1">
      <alignment horizontal="center"/>
    </xf>
    <xf numFmtId="2" fontId="19" fillId="33" borderId="13" xfId="0" applyNumberFormat="1" applyFont="1" applyFill="1" applyBorder="1" applyAlignment="1">
      <alignment horizontal="center"/>
    </xf>
    <xf numFmtId="0" fontId="0" fillId="33" borderId="12" xfId="0" applyFill="1" applyBorder="1"/>
    <xf numFmtId="0" fontId="0" fillId="33" borderId="16" xfId="0" applyFill="1" applyBorder="1" applyAlignment="1">
      <alignment horizontal="center"/>
    </xf>
    <xf numFmtId="0" fontId="0" fillId="33" borderId="16" xfId="0" applyFill="1" applyBorder="1"/>
    <xf numFmtId="0" fontId="22" fillId="33" borderId="16" xfId="0" applyFont="1" applyFill="1" applyBorder="1" applyAlignment="1">
      <alignment horizontal="center" vertical="center"/>
    </xf>
    <xf numFmtId="0" fontId="19" fillId="33" borderId="16" xfId="0" applyFont="1" applyFill="1" applyBorder="1"/>
    <xf numFmtId="0" fontId="0" fillId="33" borderId="16" xfId="0" applyFill="1" applyBorder="1" applyAlignment="1">
      <alignment horizontal="left"/>
    </xf>
    <xf numFmtId="2" fontId="0" fillId="33" borderId="16" xfId="0" applyNumberFormat="1" applyFill="1" applyBorder="1" applyAlignment="1">
      <alignment horizontal="center"/>
    </xf>
    <xf numFmtId="2" fontId="19" fillId="33" borderId="16" xfId="0" applyNumberFormat="1" applyFont="1" applyFill="1" applyBorder="1" applyAlignment="1">
      <alignment horizontal="center"/>
    </xf>
    <xf numFmtId="0" fontId="0" fillId="0" borderId="16" xfId="0" applyBorder="1"/>
    <xf numFmtId="0" fontId="0" fillId="0" borderId="16" xfId="0" applyBorder="1" applyAlignment="1">
      <alignment horizontal="center"/>
    </xf>
    <xf numFmtId="0" fontId="22" fillId="0" borderId="16" xfId="0" applyFont="1" applyBorder="1" applyAlignment="1">
      <alignment horizontal="center" vertical="center"/>
    </xf>
    <xf numFmtId="0" fontId="19" fillId="0" borderId="16" xfId="0" applyFont="1" applyBorder="1"/>
    <xf numFmtId="0" fontId="0" fillId="0" borderId="16" xfId="0" applyBorder="1" applyAlignment="1">
      <alignment horizontal="left"/>
    </xf>
    <xf numFmtId="2" fontId="0" fillId="0" borderId="16" xfId="0" applyNumberFormat="1" applyBorder="1" applyAlignment="1">
      <alignment horizontal="center"/>
    </xf>
    <xf numFmtId="2" fontId="19" fillId="0" borderId="16" xfId="0" applyNumberFormat="1" applyFont="1" applyBorder="1" applyAlignment="1">
      <alignment horizontal="center"/>
    </xf>
    <xf numFmtId="0" fontId="19" fillId="0" borderId="14" xfId="0" applyFont="1" applyBorder="1" applyAlignment="1">
      <alignment horizontal="center"/>
    </xf>
    <xf numFmtId="0" fontId="19" fillId="0" borderId="15" xfId="0" applyFont="1" applyBorder="1" applyAlignment="1">
      <alignment horizontal="center"/>
    </xf>
    <xf numFmtId="0" fontId="23" fillId="0" borderId="14" xfId="0" applyFont="1" applyBorder="1" applyAlignment="1">
      <alignment horizontal="center"/>
    </xf>
    <xf numFmtId="0" fontId="23" fillId="0" borderId="15" xfId="0" applyFont="1" applyBorder="1" applyAlignment="1">
      <alignment horizontal="center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4"/>
  <sheetViews>
    <sheetView showGridLines="0" tabSelected="1" zoomScale="85" zoomScaleNormal="85" workbookViewId="0">
      <selection activeCell="K7" sqref="K7"/>
    </sheetView>
  </sheetViews>
  <sheetFormatPr baseColWidth="10" defaultRowHeight="15" x14ac:dyDescent="0.25"/>
  <cols>
    <col min="1" max="1" width="18.5703125" customWidth="1"/>
    <col min="2" max="2" width="8.7109375" style="5" bestFit="1" customWidth="1"/>
    <col min="3" max="3" width="20.28515625" hidden="1" customWidth="1"/>
    <col min="4" max="4" width="17.140625" bestFit="1" customWidth="1"/>
    <col min="5" max="5" width="41.42578125" customWidth="1"/>
    <col min="6" max="6" width="25.140625" bestFit="1" customWidth="1"/>
    <col min="7" max="7" width="21.42578125" bestFit="1" customWidth="1"/>
    <col min="8" max="8" width="12.140625" bestFit="1" customWidth="1"/>
    <col min="9" max="9" width="8.85546875" bestFit="1" customWidth="1"/>
    <col min="10" max="10" width="8.85546875" customWidth="1"/>
    <col min="11" max="11" width="37.85546875" bestFit="1" customWidth="1"/>
    <col min="12" max="12" width="41.85546875" customWidth="1"/>
    <col min="13" max="13" width="17.85546875" customWidth="1"/>
    <col min="14" max="14" width="22.42578125" customWidth="1"/>
    <col min="17" max="17" width="17" customWidth="1"/>
    <col min="20" max="20" width="41.28515625" customWidth="1"/>
    <col min="21" max="21" width="23.42578125" customWidth="1"/>
    <col min="22" max="22" width="25" customWidth="1"/>
  </cols>
  <sheetData>
    <row r="1" spans="1:22" ht="18.75" x14ac:dyDescent="0.3">
      <c r="A1" s="18" t="s">
        <v>128</v>
      </c>
    </row>
    <row r="3" spans="1:22" ht="30" x14ac:dyDescent="0.25">
      <c r="A3" s="6" t="s">
        <v>0</v>
      </c>
      <c r="B3" s="6" t="s">
        <v>66</v>
      </c>
      <c r="C3" s="6" t="s">
        <v>1</v>
      </c>
      <c r="D3" s="6" t="s">
        <v>80</v>
      </c>
      <c r="E3" s="6" t="s">
        <v>3</v>
      </c>
      <c r="F3" s="6" t="s">
        <v>2</v>
      </c>
      <c r="G3" s="6" t="s">
        <v>79</v>
      </c>
      <c r="H3" s="25" t="s">
        <v>109</v>
      </c>
      <c r="I3" s="6" t="s">
        <v>85</v>
      </c>
      <c r="J3" s="25" t="s">
        <v>100</v>
      </c>
      <c r="K3" s="6" t="s">
        <v>56</v>
      </c>
    </row>
    <row r="4" spans="1:22" x14ac:dyDescent="0.25">
      <c r="A4" s="19" t="s">
        <v>8</v>
      </c>
      <c r="B4" s="20" t="s">
        <v>76</v>
      </c>
      <c r="C4" s="9" t="s">
        <v>9</v>
      </c>
      <c r="D4" s="8">
        <v>1112844</v>
      </c>
      <c r="E4" s="19" t="s">
        <v>27</v>
      </c>
      <c r="F4" s="19" t="s">
        <v>45</v>
      </c>
      <c r="G4" s="28" t="s">
        <v>84</v>
      </c>
      <c r="H4" s="33">
        <v>0.46</v>
      </c>
      <c r="I4" s="23">
        <v>1</v>
      </c>
      <c r="J4" s="26">
        <f>H4*I4</f>
        <v>0.46</v>
      </c>
      <c r="K4" s="7"/>
      <c r="N4" s="2"/>
      <c r="V4" s="2"/>
    </row>
    <row r="5" spans="1:22" x14ac:dyDescent="0.25">
      <c r="A5" s="15" t="s">
        <v>11</v>
      </c>
      <c r="B5" s="16" t="s">
        <v>77</v>
      </c>
      <c r="C5" s="12" t="s">
        <v>12</v>
      </c>
      <c r="D5" s="11">
        <v>9451099</v>
      </c>
      <c r="E5" s="15" t="s">
        <v>36</v>
      </c>
      <c r="F5" s="15" t="s">
        <v>51</v>
      </c>
      <c r="G5" s="22" t="s">
        <v>86</v>
      </c>
      <c r="H5" s="34">
        <v>0.10100000000000001</v>
      </c>
      <c r="I5" s="24">
        <v>1</v>
      </c>
      <c r="J5" s="27">
        <f>H5*I5</f>
        <v>0.10100000000000001</v>
      </c>
      <c r="K5" s="10"/>
      <c r="N5" s="2"/>
    </row>
    <row r="6" spans="1:22" x14ac:dyDescent="0.25">
      <c r="A6" s="15" t="s">
        <v>38</v>
      </c>
      <c r="B6" s="16" t="s">
        <v>83</v>
      </c>
      <c r="C6" s="12">
        <v>1206</v>
      </c>
      <c r="D6" s="11">
        <v>1759361</v>
      </c>
      <c r="E6" s="15" t="s">
        <v>37</v>
      </c>
      <c r="F6" s="15" t="s">
        <v>51</v>
      </c>
      <c r="G6" s="22" t="s">
        <v>87</v>
      </c>
      <c r="H6" s="34">
        <v>3.4000000000000002E-2</v>
      </c>
      <c r="I6" s="21">
        <v>4</v>
      </c>
      <c r="J6" s="27">
        <f t="shared" ref="J6:J30" si="0">H6*I6</f>
        <v>0.13600000000000001</v>
      </c>
      <c r="K6" s="10"/>
      <c r="N6" s="2"/>
    </row>
    <row r="7" spans="1:22" x14ac:dyDescent="0.25">
      <c r="A7" s="15" t="s">
        <v>141</v>
      </c>
      <c r="B7" s="16"/>
      <c r="C7" s="12" t="s">
        <v>26</v>
      </c>
      <c r="D7" s="11">
        <v>1559146</v>
      </c>
      <c r="E7" s="15" t="s">
        <v>30</v>
      </c>
      <c r="F7" s="15" t="s">
        <v>46</v>
      </c>
      <c r="G7" s="22" t="s">
        <v>89</v>
      </c>
      <c r="H7" s="36">
        <v>0.106</v>
      </c>
      <c r="I7" s="21">
        <v>2</v>
      </c>
      <c r="J7" s="27">
        <f t="shared" si="0"/>
        <v>0.21199999999999999</v>
      </c>
      <c r="K7" s="10"/>
      <c r="N7" s="2"/>
      <c r="V7" s="2"/>
    </row>
    <row r="8" spans="1:22" x14ac:dyDescent="0.25">
      <c r="A8" s="15" t="s">
        <v>140</v>
      </c>
      <c r="B8" s="16" t="s">
        <v>78</v>
      </c>
      <c r="C8" s="12" t="s">
        <v>10</v>
      </c>
      <c r="D8" s="11">
        <v>2285247</v>
      </c>
      <c r="E8" s="15" t="s">
        <v>33</v>
      </c>
      <c r="F8" s="15" t="s">
        <v>49</v>
      </c>
      <c r="G8" s="22" t="s">
        <v>88</v>
      </c>
      <c r="H8" s="35">
        <v>0.32</v>
      </c>
      <c r="I8" s="21">
        <v>1</v>
      </c>
      <c r="J8" s="27">
        <f>H8*I8</f>
        <v>0.32</v>
      </c>
      <c r="K8" s="10"/>
      <c r="N8" s="2"/>
      <c r="V8" s="2"/>
    </row>
    <row r="9" spans="1:22" s="3" customFormat="1" x14ac:dyDescent="0.25">
      <c r="A9" s="15" t="s">
        <v>16</v>
      </c>
      <c r="B9" s="16"/>
      <c r="C9" s="14" t="s">
        <v>10</v>
      </c>
      <c r="D9" s="29" t="s">
        <v>125</v>
      </c>
      <c r="E9" s="15" t="s">
        <v>75</v>
      </c>
      <c r="F9" s="15" t="s">
        <v>62</v>
      </c>
      <c r="G9" s="22">
        <v>3552</v>
      </c>
      <c r="H9" s="37">
        <v>0.42580000000000001</v>
      </c>
      <c r="I9" s="21">
        <v>1</v>
      </c>
      <c r="J9" s="27">
        <f t="shared" si="0"/>
        <v>0.42580000000000001</v>
      </c>
      <c r="K9" s="15"/>
      <c r="V9" s="4"/>
    </row>
    <row r="10" spans="1:22" s="3" customFormat="1" x14ac:dyDescent="0.25">
      <c r="A10" s="15" t="s">
        <v>119</v>
      </c>
      <c r="B10" s="16" t="s">
        <v>120</v>
      </c>
      <c r="C10" s="14"/>
      <c r="D10" s="29" t="s">
        <v>121</v>
      </c>
      <c r="E10" s="15" t="s">
        <v>123</v>
      </c>
      <c r="F10" s="15" t="s">
        <v>124</v>
      </c>
      <c r="G10" s="22" t="s">
        <v>122</v>
      </c>
      <c r="H10" s="37">
        <v>0.2545</v>
      </c>
      <c r="I10" s="21">
        <v>1</v>
      </c>
      <c r="J10" s="27">
        <f t="shared" ref="J10" si="1">H10*I10</f>
        <v>0.2545</v>
      </c>
      <c r="K10" s="15"/>
      <c r="V10" s="4"/>
    </row>
    <row r="11" spans="1:22" s="3" customFormat="1" x14ac:dyDescent="0.25">
      <c r="A11" s="15" t="s">
        <v>142</v>
      </c>
      <c r="B11" s="16"/>
      <c r="C11" s="14" t="s">
        <v>14</v>
      </c>
      <c r="D11" s="29" t="s">
        <v>60</v>
      </c>
      <c r="E11" s="15" t="s">
        <v>126</v>
      </c>
      <c r="F11" s="15" t="s">
        <v>61</v>
      </c>
      <c r="G11" s="22" t="s">
        <v>60</v>
      </c>
      <c r="H11" s="38">
        <v>7.8490000000000004E-2</v>
      </c>
      <c r="I11" s="21">
        <v>1</v>
      </c>
      <c r="J11" s="27">
        <f>H11*I11</f>
        <v>7.8490000000000004E-2</v>
      </c>
      <c r="K11" s="15"/>
      <c r="V11" s="4"/>
    </row>
    <row r="12" spans="1:22" x14ac:dyDescent="0.25">
      <c r="A12" s="15" t="s">
        <v>18</v>
      </c>
      <c r="B12" s="16"/>
      <c r="C12" s="12" t="s">
        <v>7</v>
      </c>
      <c r="D12" s="11">
        <v>1142512</v>
      </c>
      <c r="E12" s="15" t="s">
        <v>42</v>
      </c>
      <c r="F12" s="15" t="s">
        <v>52</v>
      </c>
      <c r="G12" s="22" t="s">
        <v>90</v>
      </c>
      <c r="H12" s="36">
        <v>0.129</v>
      </c>
      <c r="I12" s="21">
        <v>1</v>
      </c>
      <c r="J12" s="27">
        <f t="shared" si="0"/>
        <v>0.129</v>
      </c>
      <c r="K12" s="15"/>
      <c r="N12" s="2"/>
      <c r="V12" s="2"/>
    </row>
    <row r="13" spans="1:22" x14ac:dyDescent="0.25">
      <c r="A13" s="15" t="s">
        <v>19</v>
      </c>
      <c r="B13" s="16"/>
      <c r="C13" s="12" t="s">
        <v>7</v>
      </c>
      <c r="D13" s="11">
        <v>1142509</v>
      </c>
      <c r="E13" s="15" t="s">
        <v>41</v>
      </c>
      <c r="F13" s="15" t="s">
        <v>52</v>
      </c>
      <c r="G13" s="22" t="s">
        <v>91</v>
      </c>
      <c r="H13" s="21">
        <v>0.13400000000000001</v>
      </c>
      <c r="I13" s="21">
        <v>1</v>
      </c>
      <c r="J13" s="27">
        <f t="shared" si="0"/>
        <v>0.13400000000000001</v>
      </c>
      <c r="K13" s="15"/>
      <c r="N13" s="2"/>
      <c r="V13" s="2"/>
    </row>
    <row r="14" spans="1:22" x14ac:dyDescent="0.25">
      <c r="A14" s="15" t="s">
        <v>13</v>
      </c>
      <c r="B14" s="16"/>
      <c r="C14" s="12" t="s">
        <v>7</v>
      </c>
      <c r="D14" s="11" t="s">
        <v>101</v>
      </c>
      <c r="E14" s="15" t="s">
        <v>55</v>
      </c>
      <c r="F14" s="15"/>
      <c r="G14" s="22"/>
      <c r="H14" s="21">
        <v>0</v>
      </c>
      <c r="I14" s="21">
        <v>1</v>
      </c>
      <c r="J14" s="27">
        <f t="shared" si="0"/>
        <v>0</v>
      </c>
      <c r="K14" s="15" t="s">
        <v>74</v>
      </c>
      <c r="V14" s="2"/>
    </row>
    <row r="15" spans="1:22" s="3" customFormat="1" x14ac:dyDescent="0.25">
      <c r="A15" s="15" t="s">
        <v>4</v>
      </c>
      <c r="B15" s="16" t="s">
        <v>71</v>
      </c>
      <c r="C15" s="13" t="s">
        <v>59</v>
      </c>
      <c r="D15" s="29" t="s">
        <v>58</v>
      </c>
      <c r="E15" s="15" t="s">
        <v>67</v>
      </c>
      <c r="F15" s="15" t="s">
        <v>59</v>
      </c>
      <c r="G15" s="22" t="s">
        <v>58</v>
      </c>
      <c r="H15" s="38">
        <v>8.3250000000000005E-2</v>
      </c>
      <c r="I15" s="21">
        <v>1</v>
      </c>
      <c r="J15" s="27">
        <f t="shared" si="0"/>
        <v>8.3250000000000005E-2</v>
      </c>
      <c r="K15" s="15"/>
      <c r="N15" s="4"/>
      <c r="V15" s="4"/>
    </row>
    <row r="16" spans="1:22" s="3" customFormat="1" x14ac:dyDescent="0.25">
      <c r="A16" s="58" t="s">
        <v>144</v>
      </c>
      <c r="B16" s="56" t="s">
        <v>135</v>
      </c>
      <c r="C16" s="55" t="s">
        <v>131</v>
      </c>
      <c r="D16" s="57" t="s">
        <v>136</v>
      </c>
      <c r="E16" s="58" t="s">
        <v>137</v>
      </c>
      <c r="F16" s="55" t="s">
        <v>59</v>
      </c>
      <c r="G16" s="59" t="s">
        <v>138</v>
      </c>
      <c r="H16" s="60">
        <v>1.12E-2</v>
      </c>
      <c r="I16" s="56">
        <v>2</v>
      </c>
      <c r="J16" s="61">
        <f>H16*I16</f>
        <v>2.24E-2</v>
      </c>
      <c r="K16" s="10"/>
      <c r="N16" s="4"/>
      <c r="V16" s="4"/>
    </row>
    <row r="17" spans="1:22" x14ac:dyDescent="0.25">
      <c r="A17" s="15" t="s">
        <v>54</v>
      </c>
      <c r="B17" s="16" t="s">
        <v>73</v>
      </c>
      <c r="C17" s="12" t="s">
        <v>15</v>
      </c>
      <c r="D17" s="11">
        <v>9335951</v>
      </c>
      <c r="E17" s="15" t="s">
        <v>39</v>
      </c>
      <c r="F17" s="15" t="s">
        <v>51</v>
      </c>
      <c r="G17" s="22" t="s">
        <v>93</v>
      </c>
      <c r="H17" s="21">
        <v>1.7999999999999999E-2</v>
      </c>
      <c r="I17" s="21">
        <v>5</v>
      </c>
      <c r="J17" s="27">
        <f t="shared" si="0"/>
        <v>0.09</v>
      </c>
      <c r="K17" s="10"/>
      <c r="N17" s="2"/>
    </row>
    <row r="18" spans="1:22" x14ac:dyDescent="0.25">
      <c r="A18" s="15" t="s">
        <v>70</v>
      </c>
      <c r="B18" s="16" t="s">
        <v>72</v>
      </c>
      <c r="C18" s="12" t="s">
        <v>15</v>
      </c>
      <c r="D18" s="11">
        <v>9335765</v>
      </c>
      <c r="E18" s="15" t="s">
        <v>40</v>
      </c>
      <c r="F18" s="15" t="s">
        <v>51</v>
      </c>
      <c r="G18" s="22" t="s">
        <v>92</v>
      </c>
      <c r="H18" s="21">
        <v>4.9000000000000002E-2</v>
      </c>
      <c r="I18" s="21">
        <v>2</v>
      </c>
      <c r="J18" s="27">
        <f t="shared" si="0"/>
        <v>9.8000000000000004E-2</v>
      </c>
      <c r="K18" s="10"/>
      <c r="N18" s="2"/>
      <c r="V18" s="2"/>
    </row>
    <row r="19" spans="1:22" s="3" customFormat="1" x14ac:dyDescent="0.25">
      <c r="A19" s="40" t="s">
        <v>65</v>
      </c>
      <c r="B19" s="48" t="s">
        <v>130</v>
      </c>
      <c r="C19" s="49" t="s">
        <v>131</v>
      </c>
      <c r="D19" s="50" t="s">
        <v>132</v>
      </c>
      <c r="E19" s="51" t="s">
        <v>133</v>
      </c>
      <c r="F19" s="49" t="s">
        <v>59</v>
      </c>
      <c r="G19" s="52" t="s">
        <v>134</v>
      </c>
      <c r="H19" s="53">
        <v>6.8999999999999999E-3</v>
      </c>
      <c r="I19" s="48">
        <v>1</v>
      </c>
      <c r="J19" s="54">
        <f t="shared" si="0"/>
        <v>6.8999999999999999E-3</v>
      </c>
      <c r="K19" s="40" t="s">
        <v>129</v>
      </c>
      <c r="N19" s="4"/>
      <c r="V19" s="4"/>
    </row>
    <row r="20" spans="1:22" s="3" customFormat="1" x14ac:dyDescent="0.25">
      <c r="A20" s="15" t="s">
        <v>146</v>
      </c>
      <c r="B20" s="16"/>
      <c r="C20" s="13"/>
      <c r="D20" s="29" t="s">
        <v>63</v>
      </c>
      <c r="E20" s="15" t="s">
        <v>68</v>
      </c>
      <c r="F20" s="15" t="s">
        <v>64</v>
      </c>
      <c r="G20" s="22" t="s">
        <v>63</v>
      </c>
      <c r="H20" s="21">
        <v>0.16</v>
      </c>
      <c r="I20" s="21">
        <v>1</v>
      </c>
      <c r="J20" s="27">
        <f t="shared" si="0"/>
        <v>0.16</v>
      </c>
      <c r="K20" s="15"/>
      <c r="N20" s="4"/>
      <c r="V20" s="4"/>
    </row>
    <row r="21" spans="1:22" x14ac:dyDescent="0.25">
      <c r="A21" s="15" t="s">
        <v>147</v>
      </c>
      <c r="B21" s="16"/>
      <c r="C21" s="12" t="s">
        <v>10</v>
      </c>
      <c r="D21" s="11">
        <v>2079491</v>
      </c>
      <c r="E21" s="15" t="s">
        <v>34</v>
      </c>
      <c r="F21" s="15" t="s">
        <v>49</v>
      </c>
      <c r="G21" s="22" t="s">
        <v>95</v>
      </c>
      <c r="H21" s="21">
        <v>0.27</v>
      </c>
      <c r="I21" s="21">
        <v>1</v>
      </c>
      <c r="J21" s="27">
        <f t="shared" si="0"/>
        <v>0.27</v>
      </c>
      <c r="K21" s="10" t="s">
        <v>104</v>
      </c>
      <c r="N21" s="2"/>
      <c r="V21" s="2"/>
    </row>
    <row r="22" spans="1:22" x14ac:dyDescent="0.25">
      <c r="A22" s="15" t="s">
        <v>22</v>
      </c>
      <c r="B22" s="16"/>
      <c r="C22" s="12" t="s">
        <v>23</v>
      </c>
      <c r="D22" s="11">
        <v>7355572</v>
      </c>
      <c r="E22" s="15" t="s">
        <v>28</v>
      </c>
      <c r="F22" s="15" t="s">
        <v>46</v>
      </c>
      <c r="G22" s="22" t="s">
        <v>96</v>
      </c>
      <c r="H22" s="21">
        <v>0.28999999999999998</v>
      </c>
      <c r="I22" s="21">
        <v>1</v>
      </c>
      <c r="J22" s="27">
        <f t="shared" si="0"/>
        <v>0.28999999999999998</v>
      </c>
      <c r="K22" s="10"/>
      <c r="N22" s="2"/>
      <c r="V22" s="2"/>
    </row>
    <row r="23" spans="1:22" x14ac:dyDescent="0.25">
      <c r="A23" s="15" t="s">
        <v>5</v>
      </c>
      <c r="B23" s="16"/>
      <c r="C23" s="12" t="s">
        <v>6</v>
      </c>
      <c r="D23" s="11">
        <v>1793675</v>
      </c>
      <c r="E23" s="15" t="s">
        <v>44</v>
      </c>
      <c r="F23" s="15" t="s">
        <v>53</v>
      </c>
      <c r="G23" s="22" t="s">
        <v>97</v>
      </c>
      <c r="H23" s="21">
        <v>0.56999999999999995</v>
      </c>
      <c r="I23" s="21">
        <v>1</v>
      </c>
      <c r="J23" s="27">
        <f t="shared" si="0"/>
        <v>0.56999999999999995</v>
      </c>
      <c r="K23" s="10"/>
      <c r="N23" s="2"/>
      <c r="V23" s="2"/>
    </row>
    <row r="24" spans="1:22" x14ac:dyDescent="0.25">
      <c r="A24" s="15" t="s">
        <v>24</v>
      </c>
      <c r="B24" s="16"/>
      <c r="C24" s="17" t="s">
        <v>25</v>
      </c>
      <c r="D24" s="11">
        <v>1841448</v>
      </c>
      <c r="E24" s="15" t="s">
        <v>57</v>
      </c>
      <c r="F24" s="15" t="s">
        <v>69</v>
      </c>
      <c r="G24" s="22" t="s">
        <v>102</v>
      </c>
      <c r="H24" s="21">
        <v>1.39</v>
      </c>
      <c r="I24" s="21">
        <v>1</v>
      </c>
      <c r="J24" s="27">
        <f t="shared" si="0"/>
        <v>1.39</v>
      </c>
      <c r="K24" s="10" t="s">
        <v>103</v>
      </c>
      <c r="R24" s="1"/>
    </row>
    <row r="25" spans="1:22" x14ac:dyDescent="0.25">
      <c r="A25" s="15" t="s">
        <v>20</v>
      </c>
      <c r="B25" s="16"/>
      <c r="C25" s="12" t="s">
        <v>21</v>
      </c>
      <c r="D25" s="11">
        <v>3160634</v>
      </c>
      <c r="E25" s="15" t="s">
        <v>29</v>
      </c>
      <c r="F25" s="15" t="s">
        <v>47</v>
      </c>
      <c r="G25" s="22" t="s">
        <v>98</v>
      </c>
      <c r="H25" s="21">
        <v>0.8</v>
      </c>
      <c r="I25" s="21">
        <v>1</v>
      </c>
      <c r="J25" s="27">
        <f t="shared" si="0"/>
        <v>0.8</v>
      </c>
      <c r="K25" s="10" t="s">
        <v>103</v>
      </c>
      <c r="N25" s="2"/>
    </row>
    <row r="26" spans="1:22" x14ac:dyDescent="0.25">
      <c r="A26" s="15" t="s">
        <v>32</v>
      </c>
      <c r="B26" s="16"/>
      <c r="C26" s="12" t="s">
        <v>17</v>
      </c>
      <c r="D26" s="11">
        <v>1045434</v>
      </c>
      <c r="E26" s="15" t="s">
        <v>31</v>
      </c>
      <c r="F26" s="15" t="s">
        <v>48</v>
      </c>
      <c r="G26" s="22" t="s">
        <v>99</v>
      </c>
      <c r="H26" s="21">
        <v>2.25</v>
      </c>
      <c r="I26" s="21">
        <v>2</v>
      </c>
      <c r="J26" s="27">
        <f t="shared" si="0"/>
        <v>4.5</v>
      </c>
      <c r="K26" s="10"/>
      <c r="N26" s="2"/>
    </row>
    <row r="27" spans="1:22" x14ac:dyDescent="0.25">
      <c r="A27" s="15" t="s">
        <v>143</v>
      </c>
      <c r="B27" s="16"/>
      <c r="C27" s="12" t="s">
        <v>7</v>
      </c>
      <c r="D27" s="11">
        <v>1699486</v>
      </c>
      <c r="E27" s="15" t="s">
        <v>35</v>
      </c>
      <c r="F27" s="15" t="s">
        <v>50</v>
      </c>
      <c r="G27" s="22" t="s">
        <v>94</v>
      </c>
      <c r="H27" s="21">
        <v>5.37</v>
      </c>
      <c r="I27" s="21">
        <v>1</v>
      </c>
      <c r="J27" s="27">
        <f t="shared" ref="J27" si="2">H27*I27</f>
        <v>5.37</v>
      </c>
      <c r="K27" s="15"/>
      <c r="N27" s="2"/>
      <c r="P27" s="2"/>
      <c r="V27" s="2"/>
    </row>
    <row r="28" spans="1:22" x14ac:dyDescent="0.25">
      <c r="A28" s="40" t="s">
        <v>145</v>
      </c>
      <c r="B28" s="41"/>
      <c r="C28" s="42" t="s">
        <v>10</v>
      </c>
      <c r="D28" s="43">
        <v>3041359</v>
      </c>
      <c r="E28" s="40" t="s">
        <v>43</v>
      </c>
      <c r="F28" s="40" t="s">
        <v>53</v>
      </c>
      <c r="G28" s="44">
        <v>1725656</v>
      </c>
      <c r="H28" s="45">
        <v>1.38</v>
      </c>
      <c r="I28" s="45">
        <v>1</v>
      </c>
      <c r="J28" s="46">
        <f t="shared" si="0"/>
        <v>1.38</v>
      </c>
      <c r="K28" s="47" t="s">
        <v>129</v>
      </c>
      <c r="N28" s="2"/>
    </row>
    <row r="29" spans="1:22" x14ac:dyDescent="0.25">
      <c r="A29" s="15" t="s">
        <v>115</v>
      </c>
      <c r="B29" s="16"/>
      <c r="C29" s="12"/>
      <c r="D29" s="11">
        <v>2293488</v>
      </c>
      <c r="E29" s="15" t="s">
        <v>110</v>
      </c>
      <c r="F29" s="15" t="s">
        <v>114</v>
      </c>
      <c r="G29" s="22" t="s">
        <v>112</v>
      </c>
      <c r="H29" s="39">
        <v>0.13300000000000001</v>
      </c>
      <c r="I29" s="21">
        <v>2</v>
      </c>
      <c r="J29" s="27">
        <f t="shared" si="0"/>
        <v>0.26600000000000001</v>
      </c>
      <c r="K29" s="10"/>
      <c r="N29" s="2"/>
    </row>
    <row r="30" spans="1:22" x14ac:dyDescent="0.25">
      <c r="A30" s="15" t="s">
        <v>115</v>
      </c>
      <c r="B30" s="16"/>
      <c r="C30" s="12"/>
      <c r="D30" s="11">
        <v>2293483</v>
      </c>
      <c r="E30" s="15" t="s">
        <v>111</v>
      </c>
      <c r="F30" s="15" t="s">
        <v>114</v>
      </c>
      <c r="G30" s="22" t="s">
        <v>113</v>
      </c>
      <c r="H30" s="39">
        <v>0.36</v>
      </c>
      <c r="I30" s="21">
        <v>2</v>
      </c>
      <c r="J30" s="27">
        <f t="shared" si="0"/>
        <v>0.72</v>
      </c>
      <c r="K30" s="10"/>
      <c r="N30" s="2"/>
    </row>
    <row r="31" spans="1:22" x14ac:dyDescent="0.25">
      <c r="A31" s="15" t="s">
        <v>105</v>
      </c>
      <c r="B31" s="16"/>
      <c r="C31" s="12" t="s">
        <v>10</v>
      </c>
      <c r="D31" s="11" t="s">
        <v>101</v>
      </c>
      <c r="E31" s="15" t="s">
        <v>107</v>
      </c>
      <c r="F31" s="15" t="s">
        <v>106</v>
      </c>
      <c r="G31" s="22" t="s">
        <v>127</v>
      </c>
      <c r="H31" s="21">
        <v>6.3</v>
      </c>
      <c r="I31" s="21">
        <v>1</v>
      </c>
      <c r="J31" s="27">
        <f t="shared" ref="J31" si="3">H31*I31</f>
        <v>6.3</v>
      </c>
      <c r="K31" s="10" t="s">
        <v>108</v>
      </c>
      <c r="N31" s="2"/>
    </row>
    <row r="32" spans="1:22" x14ac:dyDescent="0.25">
      <c r="H32" s="62" t="s">
        <v>116</v>
      </c>
      <c r="I32" s="63"/>
      <c r="J32" s="31">
        <f>SUM(J4:J31)</f>
        <v>24.567339999999998</v>
      </c>
      <c r="V32" s="2"/>
    </row>
    <row r="33" spans="1:22" x14ac:dyDescent="0.25">
      <c r="A33" t="s">
        <v>81</v>
      </c>
      <c r="E33" t="s">
        <v>139</v>
      </c>
      <c r="H33" s="62" t="s">
        <v>118</v>
      </c>
      <c r="I33" s="63"/>
      <c r="J33" s="31">
        <f>J32*0.2</f>
        <v>4.9134679999999999</v>
      </c>
      <c r="V33" s="2"/>
    </row>
    <row r="34" spans="1:22" x14ac:dyDescent="0.25">
      <c r="A34" s="30" t="s">
        <v>82</v>
      </c>
      <c r="H34" s="64" t="s">
        <v>117</v>
      </c>
      <c r="I34" s="65"/>
      <c r="J34" s="32">
        <f>J32*1.2</f>
        <v>29.480807999999996</v>
      </c>
      <c r="V34" s="2"/>
    </row>
  </sheetData>
  <sortState ref="R15:V32">
    <sortCondition ref="R15:R32"/>
  </sortState>
  <mergeCells count="3">
    <mergeCell ref="H32:I32"/>
    <mergeCell ref="H34:I34"/>
    <mergeCell ref="H33:I3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Rx Board (Bill Of Materials)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MALENGE Julien</dc:creator>
  <cp:lastModifiedBy>MALENGE Julien</cp:lastModifiedBy>
  <dcterms:created xsi:type="dcterms:W3CDTF">2014-09-03T09:35:04Z</dcterms:created>
  <dcterms:modified xsi:type="dcterms:W3CDTF">2015-05-29T09:49:35Z</dcterms:modified>
</cp:coreProperties>
</file>