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tables/table35.xml" ContentType="application/vnd.openxmlformats-officedocument.spreadsheetml.tab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arsophal/Documents/CADT/PROJECT/2_DSE/Report/"/>
    </mc:Choice>
  </mc:AlternateContent>
  <xr:revisionPtr revIDLastSave="0" documentId="13_ncr:1_{C6431E5B-BBDA-6C4E-9080-EA0F85379335}" xr6:coauthVersionLast="36" xr6:coauthVersionMax="36" xr10:uidLastSave="{00000000-0000-0000-0000-000000000000}"/>
  <bookViews>
    <workbookView xWindow="0" yWindow="500" windowWidth="20880" windowHeight="16480" firstSheet="1" activeTab="10" xr2:uid="{1DF6A0CE-7C3B-7B42-94F2-B03678A682C1}"/>
  </bookViews>
  <sheets>
    <sheet name="Place and Amount" sheetId="1" r:id="rId1"/>
    <sheet name="Statistic Information" sheetId="2" r:id="rId2"/>
    <sheet name="Aggreation Information" sheetId="3" r:id="rId3"/>
    <sheet name="p_f_score_each" sheetId="4" r:id="rId4"/>
    <sheet name="passing_rate_each" sheetId="5" r:id="rId5"/>
    <sheet name="xml" sheetId="6" r:id="rId6"/>
    <sheet name="q_stats" sheetId="7" r:id="rId7"/>
    <sheet name="Chovy" sheetId="9" r:id="rId8"/>
    <sheet name="pretest" sheetId="11" r:id="rId9"/>
    <sheet name="improvement" sheetId="13" r:id="rId10"/>
    <sheet name="Lesson Completion" sheetId="14" r:id="rId11"/>
  </sheets>
  <definedNames>
    <definedName name="_xlchart.v1.0" hidden="1">'Statistic Information'!$B$4:$B$7</definedName>
    <definedName name="_xlchart.v1.1" hidden="1">'Statistic Information'!$C$3</definedName>
    <definedName name="_xlchart.v1.2" hidden="1">'Statistic Information'!$C$4:$C$7</definedName>
    <definedName name="_xlchart.v1.3" hidden="1">'Statistic Information'!$B$4:$B$7</definedName>
    <definedName name="_xlchart.v1.4" hidden="1">'Statistic Information'!$C$3</definedName>
    <definedName name="_xlchart.v1.5" hidden="1">'Statistic Information'!$C$4:$C$7</definedName>
    <definedName name="_xlchart.v1.6" hidden="1">'Statistic Information'!$B$4:$B$7</definedName>
    <definedName name="_xlchart.v1.7" hidden="1">'Statistic Information'!$C$3</definedName>
    <definedName name="_xlchart.v1.8" hidden="1">'Statistic Information'!$C$4:$C$7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N7" i="7" l="1"/>
  <c r="I4" i="7" l="1"/>
  <c r="I5" i="7"/>
  <c r="I6" i="7"/>
  <c r="O18" i="6" l="1"/>
  <c r="O17" i="6"/>
  <c r="O16" i="6"/>
  <c r="C11" i="1" l="1"/>
</calcChain>
</file>

<file path=xl/sharedStrings.xml><?xml version="1.0" encoding="utf-8"?>
<sst xmlns="http://schemas.openxmlformats.org/spreadsheetml/2006/main" count="245" uniqueCount="62">
  <si>
    <t>ទីតាំង</t>
  </si>
  <si>
    <t>ចំនួនអ្នកប្រឡង</t>
  </si>
  <si>
    <t>ព្រះវិហារ ឧត្ដរមានជ័យ សៀមរាប</t>
  </si>
  <si>
    <t>ភូមិន្ទរដ្ឋបាល</t>
  </si>
  <si>
    <t>កែប កំពត ព្រះសីហនុ កោះកុង</t>
  </si>
  <si>
    <t>ព្រឹទ្ធសភា សាលាក្រុង ក្រសួងអប់រំ</t>
  </si>
  <si>
    <t>បន្ទាយមានជ័យ បាត់ដំបង ពោធិ៍សាត់ កំពង់ឆ្នាំង ប៉ៃលិន</t>
  </si>
  <si>
    <t>ក្រសួងប្រៃសណីយ៍ និងទូរគមនាគមន៍</t>
  </si>
  <si>
    <t>បណ្ឌិត្យសភាបច្ចេកវិទ្យាឌីជីថលកម្ពុជា</t>
  </si>
  <si>
    <t>៦ខេត្តផ្សេង</t>
  </si>
  <si>
    <t>Total Examinee</t>
  </si>
  <si>
    <t>Description</t>
  </si>
  <si>
    <t>Data</t>
  </si>
  <si>
    <t>Total Completed Examinee</t>
  </si>
  <si>
    <t>Number of Passed Examinee</t>
  </si>
  <si>
    <t>Number of Failed Examinee</t>
  </si>
  <si>
    <t>Passing Rate</t>
  </si>
  <si>
    <t>Failed Rate</t>
  </si>
  <si>
    <t>Maximum Score</t>
  </si>
  <si>
    <t>Minimum Score</t>
  </si>
  <si>
    <t>Average Scor</t>
  </si>
  <si>
    <t>Standard Deviation</t>
  </si>
  <si>
    <t>Median</t>
  </si>
  <si>
    <t>ពិន្ទុជាប់ជាមធ្យម</t>
  </si>
  <si>
    <t>ពិន្ទុធ្លាក់ជាមធ្យម</t>
  </si>
  <si>
    <t>សរុប</t>
  </si>
  <si>
    <t>អត្រាជាប់</t>
  </si>
  <si>
    <t>អត្រាធ្លាក់</t>
  </si>
  <si>
    <t>Amount</t>
  </si>
  <si>
    <t>Difficulty Level</t>
  </si>
  <si>
    <t>L1</t>
  </si>
  <si>
    <t>L2</t>
  </si>
  <si>
    <t>L3</t>
  </si>
  <si>
    <t>1 Computer Essentials</t>
  </si>
  <si>
    <t>2 Online Essentials</t>
  </si>
  <si>
    <t>3 Information Literacy</t>
  </si>
  <si>
    <t>4 Data Privacy and Protection</t>
  </si>
  <si>
    <t>5 Word Processing</t>
  </si>
  <si>
    <t>6 Spreadsheets</t>
  </si>
  <si>
    <t>8 Data Literacy</t>
  </si>
  <si>
    <t>9 Online Collaboration Tools</t>
  </si>
  <si>
    <t>12 Digital Governance</t>
  </si>
  <si>
    <t>10 Productivity Apps on Smartphone</t>
  </si>
  <si>
    <t>Total</t>
  </si>
  <si>
    <t>11 Digital Economy and Transformation</t>
  </si>
  <si>
    <t>7 Digital Content Creation</t>
  </si>
  <si>
    <t>Average Time taken for each Label</t>
  </si>
  <si>
    <t>Label</t>
  </si>
  <si>
    <t>Time Taken</t>
  </si>
  <si>
    <t>Passed</t>
  </si>
  <si>
    <t>Failed</t>
  </si>
  <si>
    <t>Minimum Time taken for each Label</t>
  </si>
  <si>
    <t>Maximum Time taken for each Label</t>
  </si>
  <si>
    <t>Passing Score equal to 50</t>
  </si>
  <si>
    <t>Passing Score = 60</t>
  </si>
  <si>
    <t>Passing Sore = 50</t>
  </si>
  <si>
    <t xml:space="preserve">Total </t>
  </si>
  <si>
    <t>All</t>
  </si>
  <si>
    <t>Total Recommened Level</t>
  </si>
  <si>
    <t>d</t>
  </si>
  <si>
    <t>Complete lesson more than 60%</t>
  </si>
  <si>
    <t>Complete lesson less than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</si>
</sst>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Khmer OS"/>
    </font>
    <font>
      <b/>
      <sz val="12"/>
      <color theme="1"/>
      <name val="Khmer OS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Helvetica Neue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Khmer OS"/>
    </font>
    <font>
      <b/>
      <sz val="10"/>
      <color theme="0"/>
      <name val="Khmer OS"/>
    </font>
    <font>
      <b/>
      <i/>
      <u/>
      <sz val="12"/>
      <color theme="1"/>
      <name val="Khmer OS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7" xfId="1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7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2" borderId="6" xfId="0" applyFont="1" applyFill="1" applyBorder="1"/>
    <xf numFmtId="0" fontId="3" fillId="2" borderId="7" xfId="0" applyFont="1" applyFill="1" applyBorder="1" applyAlignment="1">
      <alignment horizontal="center" vertical="center"/>
    </xf>
    <xf numFmtId="9" fontId="3" fillId="0" borderId="1" xfId="1" applyNumberFormat="1" applyFont="1" applyBorder="1" applyAlignment="1">
      <alignment horizontal="center" vertical="center"/>
    </xf>
    <xf numFmtId="9" fontId="3" fillId="0" borderId="1" xfId="1" applyNumberFormat="1" applyFont="1" applyBorder="1"/>
    <xf numFmtId="0" fontId="2" fillId="0" borderId="8" xfId="0" applyFont="1" applyBorder="1"/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3" fillId="0" borderId="1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3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0" fillId="0" borderId="2" xfId="0" applyFont="1" applyBorder="1"/>
    <xf numFmtId="0" fontId="10" fillId="0" borderId="6" xfId="0" applyFont="1" applyBorder="1"/>
    <xf numFmtId="0" fontId="4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2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hmer OS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hmer O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hmer OS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Khmer OS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hmer O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Khmer O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m-KH"/>
              <a:t>ចំនួនអ្នកប្រឡងតាមខេត្តក្រុង និងស្ថាប័នផ្សេងៗ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'Place and Amount'!$C$2</c:f>
              <c:strCache>
                <c:ptCount val="1"/>
                <c:pt idx="0">
                  <c:v>ចំនួនអ្នកប្រឡង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'Place and Amount'!$B$3:$B$10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'Place and Amount'!$C$3:$C$10</c:f>
              <c:numCache>
                <c:formatCode>General</c:formatCode>
                <c:ptCount val="8"/>
                <c:pt idx="0">
                  <c:v>199</c:v>
                </c:pt>
                <c:pt idx="1">
                  <c:v>612</c:v>
                </c:pt>
                <c:pt idx="2">
                  <c:v>225</c:v>
                </c:pt>
                <c:pt idx="3">
                  <c:v>174</c:v>
                </c:pt>
                <c:pt idx="4">
                  <c:v>289</c:v>
                </c:pt>
                <c:pt idx="5">
                  <c:v>224</c:v>
                </c:pt>
                <c:pt idx="6">
                  <c:v>169</c:v>
                </c:pt>
                <c:pt idx="7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3-524E-B08F-2F807A6B8C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578767"/>
        <c:axId val="1999280880"/>
      </c:barChart>
      <c:catAx>
        <c:axId val="39957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0880"/>
        <c:crosses val="autoZero"/>
        <c:auto val="1"/>
        <c:lblAlgn val="ctr"/>
        <c:lblOffset val="100"/>
        <c:noMultiLvlLbl val="0"/>
      </c:catAx>
      <c:valAx>
        <c:axId val="19992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m-KH"/>
                  <a:t>ចំនួនអ្នកប្រឡង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8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paperSize="8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m-KH"/>
              <a:t>អត្រាជាប់ធ្លាក់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passing_rate_each!$C$3</c:f>
              <c:strCache>
                <c:ptCount val="1"/>
                <c:pt idx="0">
                  <c:v>អត្រាជាប់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passing_rate_each!$B$4:$B$11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passing_rate_each!$C$4:$C$11</c:f>
              <c:numCache>
                <c:formatCode>0%</c:formatCode>
                <c:ptCount val="8"/>
                <c:pt idx="0">
                  <c:v>0.28999999999999998</c:v>
                </c:pt>
                <c:pt idx="1">
                  <c:v>0.45</c:v>
                </c:pt>
                <c:pt idx="2">
                  <c:v>0.3</c:v>
                </c:pt>
                <c:pt idx="3">
                  <c:v>0.26</c:v>
                </c:pt>
                <c:pt idx="4">
                  <c:v>0.25</c:v>
                </c:pt>
                <c:pt idx="5">
                  <c:v>0.51</c:v>
                </c:pt>
                <c:pt idx="6">
                  <c:v>0.62</c:v>
                </c:pt>
                <c:pt idx="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0-984A-BA37-D87058625153}"/>
            </c:ext>
          </c:extLst>
        </c:ser>
        <c:ser>
          <c:idx val="1"/>
          <c:order val="1"/>
          <c:tx>
            <c:strRef>
              <c:f>passing_rate_each!$D$3</c:f>
              <c:strCache>
                <c:ptCount val="1"/>
                <c:pt idx="0">
                  <c:v>អត្រាធ្លាក់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passing_rate_each!$B$4:$B$11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passing_rate_each!$D$4:$D$11</c:f>
              <c:numCache>
                <c:formatCode>0%</c:formatCode>
                <c:ptCount val="8"/>
                <c:pt idx="0">
                  <c:v>0.71</c:v>
                </c:pt>
                <c:pt idx="1">
                  <c:v>0.55000000000000004</c:v>
                </c:pt>
                <c:pt idx="2">
                  <c:v>0.7</c:v>
                </c:pt>
                <c:pt idx="3">
                  <c:v>0.74</c:v>
                </c:pt>
                <c:pt idx="4">
                  <c:v>0.75</c:v>
                </c:pt>
                <c:pt idx="5">
                  <c:v>0.49</c:v>
                </c:pt>
                <c:pt idx="6">
                  <c:v>0.38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0-984A-BA37-D870586251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96797408"/>
        <c:axId val="1894973472"/>
      </c:barChart>
      <c:catAx>
        <c:axId val="189679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73472"/>
        <c:crosses val="autoZero"/>
        <c:auto val="1"/>
        <c:lblAlgn val="ctr"/>
        <c:lblOffset val="100"/>
        <c:noMultiLvlLbl val="0"/>
      </c:catAx>
      <c:valAx>
        <c:axId val="18949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/>
              <a:t>អត្រាជាប់ធ្លាក់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passing_rate_each!$H$22</c:f>
              <c:strCache>
                <c:ptCount val="1"/>
                <c:pt idx="0">
                  <c:v>អត្រាជាប់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passing_rate_each!$G$23:$G$30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passing_rate_each!$H$23:$H$30</c:f>
              <c:numCache>
                <c:formatCode>0%</c:formatCode>
                <c:ptCount val="8"/>
                <c:pt idx="0">
                  <c:v>0.61499999999999999</c:v>
                </c:pt>
                <c:pt idx="1">
                  <c:v>0.69</c:v>
                </c:pt>
                <c:pt idx="2">
                  <c:v>0.55000000000000004</c:v>
                </c:pt>
                <c:pt idx="3">
                  <c:v>0.57999999999999996</c:v>
                </c:pt>
                <c:pt idx="4">
                  <c:v>0.53</c:v>
                </c:pt>
                <c:pt idx="5">
                  <c:v>0.79</c:v>
                </c:pt>
                <c:pt idx="6">
                  <c:v>0.8</c:v>
                </c:pt>
                <c:pt idx="7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1-D243-8709-7477E89CB66C}"/>
            </c:ext>
          </c:extLst>
        </c:ser>
        <c:ser>
          <c:idx val="1"/>
          <c:order val="1"/>
          <c:tx>
            <c:strRef>
              <c:f>passing_rate_each!$I$22</c:f>
              <c:strCache>
                <c:ptCount val="1"/>
                <c:pt idx="0">
                  <c:v>អត្រាធ្លាក់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passing_rate_each!$G$23:$G$30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passing_rate_each!$I$23:$I$30</c:f>
              <c:numCache>
                <c:formatCode>0%</c:formatCode>
                <c:ptCount val="8"/>
                <c:pt idx="0">
                  <c:v>0.28000000000000003</c:v>
                </c:pt>
                <c:pt idx="1">
                  <c:v>0.31</c:v>
                </c:pt>
                <c:pt idx="2">
                  <c:v>0.45</c:v>
                </c:pt>
                <c:pt idx="3">
                  <c:v>0.42</c:v>
                </c:pt>
                <c:pt idx="4">
                  <c:v>0.47</c:v>
                </c:pt>
                <c:pt idx="5">
                  <c:v>0.21</c:v>
                </c:pt>
                <c:pt idx="6">
                  <c:v>0.2</c:v>
                </c:pt>
                <c:pt idx="7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1-D243-8709-7477E89CB6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4277200"/>
        <c:axId val="283194288"/>
      </c:barChart>
      <c:catAx>
        <c:axId val="29427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94288"/>
        <c:crosses val="autoZero"/>
        <c:auto val="1"/>
        <c:lblAlgn val="ctr"/>
        <c:lblOffset val="100"/>
        <c:noMultiLvlLbl val="0"/>
      </c:catAx>
      <c:valAx>
        <c:axId val="2831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Question Difficulty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xml!$O$15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9-4C4C-960D-8B40C87789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B9-4C4C-960D-8B40C8778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xml!$N$16:$N$18</c:f>
              <c:strCache>
                <c:ptCount val="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</c:strCache>
            </c:strRef>
          </c:cat>
          <c:val>
            <c:numRef>
              <c:f>xml!$O$16:$O$18</c:f>
              <c:numCache>
                <c:formatCode>General</c:formatCode>
                <c:ptCount val="3"/>
                <c:pt idx="0">
                  <c:v>286</c:v>
                </c:pt>
                <c:pt idx="1">
                  <c:v>211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9-4C4C-960D-8B40C87789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0662016"/>
        <c:axId val="1970465824"/>
      </c:barChart>
      <c:catAx>
        <c:axId val="18906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65824"/>
        <c:crosses val="autoZero"/>
        <c:auto val="1"/>
        <c:lblAlgn val="ctr"/>
        <c:lblOffset val="100"/>
        <c:noMultiLvlLbl val="0"/>
      </c:catAx>
      <c:valAx>
        <c:axId val="19704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number</a:t>
                </a:r>
                <a:r>
                  <a:rPr lang="en-US" sz="1000" baseline="0">
                    <a:solidFill>
                      <a:schemeClr val="tx1"/>
                    </a:solidFill>
                  </a:rPr>
                  <a:t> of question</a:t>
                </a:r>
                <a:endParaRPr 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6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Question</a:t>
            </a:r>
            <a:r>
              <a:rPr lang="en-US" sz="1600" b="1" baseline="0">
                <a:solidFill>
                  <a:schemeClr val="tx1"/>
                </a:solidFill>
              </a:rPr>
              <a:t> Level Proportion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xml!$O$15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2D-1141-87F9-80B939BE9E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2D-1141-87F9-80B939BE9E7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C3-A641-A60D-B3A275B62B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xml!$N$16:$N$18</c:f>
              <c:strCache>
                <c:ptCount val="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</c:strCache>
            </c:strRef>
          </c:cat>
          <c:val>
            <c:numRef>
              <c:f>xml!$O$16:$O$18</c:f>
              <c:numCache>
                <c:formatCode>General</c:formatCode>
                <c:ptCount val="3"/>
                <c:pt idx="0">
                  <c:v>286</c:v>
                </c:pt>
                <c:pt idx="1">
                  <c:v>211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3-A641-A60D-B3A275B62BF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Question Difficulty</a:t>
            </a:r>
            <a:r>
              <a:rPr lang="en-US" sz="1600" b="1" baseline="0">
                <a:solidFill>
                  <a:schemeClr val="tx1"/>
                </a:solidFill>
              </a:rPr>
              <a:t> Level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xml!$C$43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A-CC47-8485-9F09619E43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EA-CC47-8485-9F09619E43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xml!$B$44:$B$46</c:f>
              <c:strCache>
                <c:ptCount val="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</c:strCache>
            </c:strRef>
          </c:cat>
          <c:val>
            <c:numRef>
              <c:f>xml!$C$44:$C$46</c:f>
              <c:numCache>
                <c:formatCode>General</c:formatCode>
                <c:ptCount val="3"/>
                <c:pt idx="0">
                  <c:v>114</c:v>
                </c:pt>
                <c:pt idx="1">
                  <c:v>138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CC47-8485-9F09619E43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834944"/>
        <c:axId val="294339088"/>
      </c:barChart>
      <c:catAx>
        <c:axId val="998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9088"/>
        <c:crosses val="autoZero"/>
        <c:auto val="1"/>
        <c:lblAlgn val="ctr"/>
        <c:lblOffset val="100"/>
        <c:noMultiLvlLbl val="0"/>
      </c:catAx>
      <c:valAx>
        <c:axId val="2943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4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Question Level</a:t>
            </a:r>
            <a:r>
              <a:rPr lang="en-US" sz="1600" b="1" baseline="0">
                <a:solidFill>
                  <a:schemeClr val="tx1"/>
                </a:solidFill>
              </a:rPr>
              <a:t> Proportion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xml!$C$43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51-8A43-B51E-CF8092215E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51-8A43-B51E-CF8092215E1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0C-DB43-9ABB-2FEA16C2E6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xml!$B$44:$B$46</c:f>
              <c:strCache>
                <c:ptCount val="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</c:strCache>
            </c:strRef>
          </c:cat>
          <c:val>
            <c:numRef>
              <c:f>xml!$C$44:$C$46</c:f>
              <c:numCache>
                <c:formatCode>General</c:formatCode>
                <c:ptCount val="3"/>
                <c:pt idx="0">
                  <c:v>114</c:v>
                </c:pt>
                <c:pt idx="1">
                  <c:v>138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C-DB43-9ABB-2FEA16C2E61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Proportion</a:t>
            </a:r>
            <a:r>
              <a:rPr lang="en-US" sz="1600" baseline="0">
                <a:solidFill>
                  <a:schemeClr val="tx1"/>
                </a:solidFill>
              </a:rPr>
              <a:t> Question Difficulty Level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q_stats!$I$3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7-CC41-B8FF-14C9AD08C6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7-CC41-B8FF-14C9AD08C6E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B7-CC41-B8FF-14C9AD08C6E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q_stats!$H$4:$H$6</c:f>
              <c:strCache>
                <c:ptCount val="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</c:strCache>
            </c:strRef>
          </c:cat>
          <c:val>
            <c:numRef>
              <c:f>q_stats!$I$4:$I$6</c:f>
              <c:numCache>
                <c:formatCode>General</c:formatCode>
                <c:ptCount val="3"/>
                <c:pt idx="0">
                  <c:v>373</c:v>
                </c:pt>
                <c:pt idx="1">
                  <c:v>999</c:v>
                </c:pt>
                <c:pt idx="2">
                  <c:v>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6-534D-9159-28AEE4C7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Recommended</a:t>
            </a:r>
            <a:r>
              <a:rPr lang="en-US" b="1" baseline="0"/>
              <a:t> Question Level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q_stats!$N$3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B-A54E-9CDD-F6E56A36A5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0B-A54E-9CDD-F6E56A36A50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0B-A54E-9CDD-F6E56A36A5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q_stats!$M$4:$M$6</c:f>
              <c:strCache>
                <c:ptCount val="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</c:strCache>
            </c:strRef>
          </c:cat>
          <c:val>
            <c:numRef>
              <c:f>q_stats!$N$4:$N$6</c:f>
              <c:numCache>
                <c:formatCode>General</c:formatCode>
                <c:ptCount val="3"/>
                <c:pt idx="0">
                  <c:v>34</c:v>
                </c:pt>
                <c:pt idx="1">
                  <c:v>92</c:v>
                </c:pt>
                <c:pt idx="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F84D-BDD6-363532BB747C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Taken (minute)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Chovy!$J$4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F9-2947-8789-AB02511E370B}"/>
              </c:ext>
            </c:extLst>
          </c:dPt>
          <c:cat>
            <c:strRef>
              <c:f>Chovy!$I$5:$I$6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Chovy!$J$5:$J$6</c:f>
              <c:numCache>
                <c:formatCode>General</c:formatCode>
                <c:ptCount val="2"/>
                <c:pt idx="0">
                  <c:v>110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9-2947-8789-AB02511E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47200"/>
        <c:axId val="254849056"/>
      </c:barChart>
      <c:catAx>
        <c:axId val="2548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9056"/>
        <c:crosses val="autoZero"/>
        <c:auto val="1"/>
        <c:lblAlgn val="ctr"/>
        <c:lblOffset val="100"/>
        <c:noMultiLvlLbl val="0"/>
      </c:catAx>
      <c:valAx>
        <c:axId val="2548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4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Time Taken (minute)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Chovy!$J$9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0-4A43-9166-8C71DEC90B92}"/>
              </c:ext>
            </c:extLst>
          </c:dPt>
          <c:cat>
            <c:strRef>
              <c:f>Chovy!$I$10:$I$11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Chovy!$J$10:$J$11</c:f>
              <c:numCache>
                <c:formatCode>General</c:formatCode>
                <c:ptCount val="2"/>
                <c:pt idx="0">
                  <c:v>76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0-4A43-9166-8C71DEC9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774880"/>
        <c:axId val="252776560"/>
      </c:barChart>
      <c:catAx>
        <c:axId val="2527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76560"/>
        <c:crosses val="autoZero"/>
        <c:auto val="1"/>
        <c:lblAlgn val="ctr"/>
        <c:lblOffset val="100"/>
        <c:noMultiLvlLbl val="0"/>
      </c:catAx>
      <c:valAx>
        <c:axId val="2527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7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m-KH"/>
              <a:t>ភាគរយនៃចំនួនអ្នកប្រឡងតាមខេត្តក្រុង និងស្ថាប័នផ្សេងៗ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'Place and Amount'!$C$2</c:f>
              <c:strCache>
                <c:ptCount val="1"/>
                <c:pt idx="0">
                  <c:v>ចំនួនអ្នកប្រឡង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0-3E4C-9E54-CF6B8FDCB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10-3E4C-9E54-CF6B8FDCB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10-3E4C-9E54-CF6B8FDCB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10-3E4C-9E54-CF6B8FDCB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10-3E4C-9E54-CF6B8FDCB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10-3E4C-9E54-CF6B8FDCB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10-3E4C-9E54-CF6B8FDCBA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10-3E4C-9E54-CF6B8FDCBAC9}"/>
              </c:ext>
            </c:extLst>
          </c:dPt>
          <c:dLbls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10-3E4C-9E54-CF6B8FDCBAC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'Place and Amount'!$B$3:$B$10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'Place and Amount'!$C$3:$C$10</c:f>
              <c:numCache>
                <c:formatCode>General</c:formatCode>
                <c:ptCount val="8"/>
                <c:pt idx="0">
                  <c:v>199</c:v>
                </c:pt>
                <c:pt idx="1">
                  <c:v>612</c:v>
                </c:pt>
                <c:pt idx="2">
                  <c:v>225</c:v>
                </c:pt>
                <c:pt idx="3">
                  <c:v>174</c:v>
                </c:pt>
                <c:pt idx="4">
                  <c:v>289</c:v>
                </c:pt>
                <c:pt idx="5">
                  <c:v>224</c:v>
                </c:pt>
                <c:pt idx="6">
                  <c:v>169</c:v>
                </c:pt>
                <c:pt idx="7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6-CA41-8127-4A5FB2A7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404482572148673E-2"/>
          <c:y val="0.85585057749913906"/>
          <c:w val="0.85254966433152313"/>
          <c:h val="0.13289238851658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Time Taken (minute)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Chovy!$J$14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29-4143-95B7-34BECB98140D}"/>
              </c:ext>
            </c:extLst>
          </c:dPt>
          <c:cat>
            <c:strRef>
              <c:f>Chovy!$I$15:$I$16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Chovy!$J$15:$J$16</c:f>
              <c:numCache>
                <c:formatCode>General</c:formatCode>
                <c:ptCount val="2"/>
                <c:pt idx="0">
                  <c:v>142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9-4143-95B7-34BECB98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893040"/>
        <c:axId val="253894720"/>
      </c:barChart>
      <c:catAx>
        <c:axId val="2538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94720"/>
        <c:crosses val="autoZero"/>
        <c:auto val="1"/>
        <c:lblAlgn val="ctr"/>
        <c:lblOffset val="100"/>
        <c:noMultiLvlLbl val="0"/>
      </c:catAx>
      <c:valAx>
        <c:axId val="2538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93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Number of Passed</a:t>
            </a:r>
            <a:r>
              <a:rPr lang="en-US" sz="1600" baseline="0">
                <a:solidFill>
                  <a:schemeClr val="tx1"/>
                </a:solidFill>
              </a:rPr>
              <a:t> and Failed Examinee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3-8D42-A13C-B5D6B425C5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pretest!$B$5:$B$6</c:f>
              <c:strCache>
                <c:ptCount val="2"/>
                <c:pt idx="0">
                  <c:v>Number of Passed Examinee</c:v>
                </c:pt>
                <c:pt idx="1">
                  <c:v>Number of Failed Examinee</c:v>
                </c:pt>
              </c:strCache>
            </c:strRef>
          </c:cat>
          <c:val>
            <c:numRef>
              <c:f>pretest!$C$5:$C$6</c:f>
              <c:numCache>
                <c:formatCode>General</c:formatCode>
                <c:ptCount val="2"/>
                <c:pt idx="0">
                  <c:v>429</c:v>
                </c:pt>
                <c:pt idx="1">
                  <c:v>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3-8D42-A13C-B5D6B425C5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00173760"/>
        <c:axId val="1600175888"/>
      </c:barChart>
      <c:catAx>
        <c:axId val="16001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75888"/>
        <c:crosses val="autoZero"/>
        <c:auto val="1"/>
        <c:lblAlgn val="ctr"/>
        <c:lblOffset val="100"/>
        <c:noMultiLvlLbl val="0"/>
      </c:catAx>
      <c:valAx>
        <c:axId val="1600175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01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Passing and Failing</a:t>
            </a:r>
            <a:r>
              <a:rPr lang="en-US" b="0" baseline="0">
                <a:solidFill>
                  <a:schemeClr val="tx1"/>
                </a:solidFill>
              </a:rPr>
              <a:t> Rate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89-0049-8C19-6E15F82198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89-0049-8C19-6E15F82198A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pretest!$B$7:$B$8</c:f>
              <c:strCache>
                <c:ptCount val="2"/>
                <c:pt idx="0">
                  <c:v>Passing Rate</c:v>
                </c:pt>
                <c:pt idx="1">
                  <c:v>Failed Rate</c:v>
                </c:pt>
              </c:strCache>
            </c:strRef>
          </c:cat>
          <c:val>
            <c:numRef>
              <c:f>pretest!$C$7:$C$8</c:f>
              <c:numCache>
                <c:formatCode>0%</c:formatCode>
                <c:ptCount val="2"/>
                <c:pt idx="0">
                  <c:v>0.14000000000000001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2-DA40-97B1-36775E0C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93-DA4C-BBF2-A3074269B6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93-DA4C-BBF2-A3074269B6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improvement!$B$4:$C$4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improvement!$B$5:$C$5</c:f>
              <c:numCache>
                <c:formatCode>General</c:formatCode>
                <c:ptCount val="2"/>
                <c:pt idx="0">
                  <c:v>90.82</c:v>
                </c:pt>
                <c:pt idx="1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4-AD4E-B3F7-9D14524BAD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TitlePASSED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A-3343-8111-8A04BD616D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1A-3343-8111-8A04BD616D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improvement!$B$8:$C$8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improvement!$B$9:$C$9</c:f>
              <c:numCache>
                <c:formatCode>General</c:formatCode>
                <c:ptCount val="2"/>
                <c:pt idx="0">
                  <c:v>95.81</c:v>
                </c:pt>
                <c:pt idx="1">
                  <c:v>4.1900000000000004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C-7E4E-8F90-549457619B4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F-3C4E-B380-86D092CE05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F-3C4E-B380-86D092CE05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improvement!$B$12:$C$12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improvement!$B$13:$C$13</c:f>
              <c:numCache>
                <c:formatCode>General</c:formatCode>
                <c:ptCount val="2"/>
                <c:pt idx="0">
                  <c:v>86.82</c:v>
                </c:pt>
                <c:pt idx="1">
                  <c:v>13.18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6-294B-9282-113734A999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</a:t>
            </a:r>
            <a:r>
              <a:rPr lang="en-US" sz="1600" baseline="0"/>
              <a:t> Lessons MORE than 60%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'Lesson Completion'!$C$3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E2-E840-B893-70B5FBC1E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E2-E840-B893-70B5FBC1E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9279DA5-E8E7-374F-9FA8-887DB57D5C4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8E2-E840-B893-70B5FBC1ED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AB3F7A-A381-F14A-97FA-0F02B08E366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8E2-E840-B893-70B5FBC1E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'Lesson Completion'!$B$4:$B$5</c:f>
              <c:strCache>
                <c:ptCount val="2"/>
                <c:pt idx="0">
                  <c:v>Passing Rate</c:v>
                </c:pt>
                <c:pt idx="1">
                  <c:v>Failed Rate</c:v>
                </c:pt>
              </c:strCache>
            </c:strRef>
          </c:cat>
          <c:val>
            <c:numRef>
              <c:f>'Lesson Completion'!$C$4:$C$5</c:f>
              <c:numCache>
                <c:formatCode>General</c:formatCode>
                <c:ptCount val="2"/>
                <c:pt idx="0">
                  <c:v>62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2-E840-B893-70B5FBC1ED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 Lessons LESS than 60%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'Lesson Completion'!$I$3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18-5549-8D2A-49D0A7CE9D5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18-5549-8D2A-49D0A7CE9D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'Lesson Completion'!$H$4:$H$5</c:f>
              <c:strCache>
                <c:ptCount val="2"/>
                <c:pt idx="0">
                  <c:v>Failed Rate</c:v>
                </c:pt>
                <c:pt idx="1">
                  <c:v>Passing Rate</c:v>
                </c:pt>
              </c:strCache>
            </c:strRef>
          </c:cat>
          <c:val>
            <c:numRef>
              <c:f>'Lesson Completion'!$I$4:$I$5</c:f>
              <c:numCache>
                <c:formatCode>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8-5549-8D2A-49D0A7CE9D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Passing and Failed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A-864E-874C-14C8B62459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A-864E-874C-14C8B624592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'Statistic Information'!$B$8:$B$9</c:f>
              <c:strCache>
                <c:ptCount val="2"/>
                <c:pt idx="0">
                  <c:v>Passing Rate</c:v>
                </c:pt>
                <c:pt idx="1">
                  <c:v>Failed Rate</c:v>
                </c:pt>
              </c:strCache>
            </c:strRef>
          </c:cat>
          <c:val>
            <c:numRef>
              <c:f>'Statistic Information'!$C$8:$C$9</c:f>
              <c:numCache>
                <c:formatCode>0%</c:formatCode>
                <c:ptCount val="2"/>
                <c:pt idx="0">
                  <c:v>0.39</c:v>
                </c:pt>
                <c:pt idx="1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2B49-AD64-AD553723F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Number of Passed and Failed</a:t>
            </a:r>
            <a:r>
              <a:rPr lang="en-US" b="0" baseline="0">
                <a:solidFill>
                  <a:schemeClr val="tx1"/>
                </a:solidFill>
              </a:rPr>
              <a:t> Examinees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A6-FD43-ABEF-52C2411356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'Statistic Information'!$B$6:$B$7</c:f>
              <c:strCache>
                <c:ptCount val="2"/>
                <c:pt idx="0">
                  <c:v>Number of Passed Examinee</c:v>
                </c:pt>
                <c:pt idx="1">
                  <c:v>Number of Failed Examinee</c:v>
                </c:pt>
              </c:strCache>
            </c:strRef>
          </c:cat>
          <c:val>
            <c:numRef>
              <c:f>'Statistic Information'!$C$6:$C$7</c:f>
              <c:numCache>
                <c:formatCode>General</c:formatCode>
                <c:ptCount val="2"/>
                <c:pt idx="0">
                  <c:v>800</c:v>
                </c:pt>
                <c:pt idx="1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6-FD43-ABEF-52C2411356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4433888"/>
        <c:axId val="204008192"/>
      </c:barChart>
      <c:catAx>
        <c:axId val="2044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8192"/>
        <c:crosses val="autoZero"/>
        <c:auto val="1"/>
        <c:lblAlgn val="ctr"/>
        <c:lblOffset val="100"/>
        <c:noMultiLvlLbl val="0"/>
      </c:catAx>
      <c:valAx>
        <c:axId val="204008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4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Passing Score is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E8-694E-B05C-6C708F1D6A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E8-694E-B05C-6C708F1D6AB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'Statistic Information'!$B$38:$B$39</c:f>
              <c:strCache>
                <c:ptCount val="2"/>
                <c:pt idx="0">
                  <c:v>Passing Rate</c:v>
                </c:pt>
                <c:pt idx="1">
                  <c:v>Failed Rate</c:v>
                </c:pt>
              </c:strCache>
            </c:strRef>
          </c:cat>
          <c:val>
            <c:numRef>
              <c:f>'Statistic Information'!$C$38:$C$39</c:f>
              <c:numCache>
                <c:formatCode>0%</c:formatCode>
                <c:ptCount val="2"/>
                <c:pt idx="0">
                  <c:v>0.64</c:v>
                </c:pt>
                <c:pt idx="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2-5D46-A156-5373B8FE8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m-KH"/>
              <a:t>ពិន្ទុជាប់ និងធ្លាក់ជាមធ្យម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p_f_score_each!$C$2</c:f>
              <c:strCache>
                <c:ptCount val="1"/>
                <c:pt idx="0">
                  <c:v>ពិន្ទុជាប់ជាមធ្យម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p_f_score_each!$B$3:$B$10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p_f_score_each!$C$3:$C$10</c:f>
              <c:numCache>
                <c:formatCode>General</c:formatCode>
                <c:ptCount val="8"/>
                <c:pt idx="0">
                  <c:v>68</c:v>
                </c:pt>
                <c:pt idx="1">
                  <c:v>72</c:v>
                </c:pt>
                <c:pt idx="2">
                  <c:v>68</c:v>
                </c:pt>
                <c:pt idx="3">
                  <c:v>67</c:v>
                </c:pt>
                <c:pt idx="4">
                  <c:v>69</c:v>
                </c:pt>
                <c:pt idx="5">
                  <c:v>73</c:v>
                </c:pt>
                <c:pt idx="6">
                  <c:v>73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E342-9D40-57525B9D0658}"/>
            </c:ext>
          </c:extLst>
        </c:ser>
        <c:ser>
          <c:idx val="1"/>
          <c:order val="1"/>
          <c:tx>
            <c:strRef>
              <c:f>p_f_score_each!$D$2</c:f>
              <c:strCache>
                <c:ptCount val="1"/>
                <c:pt idx="0">
                  <c:v>ពិន្ទុធ្លាក់ជាមធ្យម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p_f_score_each!$B$3:$B$10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p_f_score_each!$D$3:$D$10</c:f>
              <c:numCache>
                <c:formatCode>General</c:formatCode>
                <c:ptCount val="8"/>
                <c:pt idx="0">
                  <c:v>47</c:v>
                </c:pt>
                <c:pt idx="1">
                  <c:v>47</c:v>
                </c:pt>
                <c:pt idx="2">
                  <c:v>45</c:v>
                </c:pt>
                <c:pt idx="3">
                  <c:v>46</c:v>
                </c:pt>
                <c:pt idx="4">
                  <c:v>45</c:v>
                </c:pt>
                <c:pt idx="5">
                  <c:v>49</c:v>
                </c:pt>
                <c:pt idx="6">
                  <c:v>45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0-E342-9D40-57525B9D0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5828592"/>
        <c:axId val="657443887"/>
      </c:barChart>
      <c:catAx>
        <c:axId val="162582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3887"/>
        <c:crosses val="autoZero"/>
        <c:auto val="1"/>
        <c:lblAlgn val="ctr"/>
        <c:lblOffset val="100"/>
        <c:noMultiLvlLbl val="0"/>
      </c:catAx>
      <c:valAx>
        <c:axId val="6574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28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m-KH"/>
              <a:t>ពិន្ទុជាប់ និងធ្លាក់ជាមធ្យម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p_f_score_each!$C$2</c:f>
              <c:strCache>
                <c:ptCount val="1"/>
                <c:pt idx="0">
                  <c:v>ពិន្ទុជាប់ជាមធ្យម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p_f_score_each!$B$3:$B$10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p_f_score_each!$C$3:$C$10</c:f>
              <c:numCache>
                <c:formatCode>General</c:formatCode>
                <c:ptCount val="8"/>
                <c:pt idx="0">
                  <c:v>68</c:v>
                </c:pt>
                <c:pt idx="1">
                  <c:v>72</c:v>
                </c:pt>
                <c:pt idx="2">
                  <c:v>68</c:v>
                </c:pt>
                <c:pt idx="3">
                  <c:v>67</c:v>
                </c:pt>
                <c:pt idx="4">
                  <c:v>69</c:v>
                </c:pt>
                <c:pt idx="5">
                  <c:v>73</c:v>
                </c:pt>
                <c:pt idx="6">
                  <c:v>73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2-F24A-B9BA-2D147F9D950A}"/>
            </c:ext>
          </c:extLst>
        </c:ser>
        <c:ser>
          <c:idx val="1"/>
          <c:order val="1"/>
          <c:tx>
            <c:strRef>
              <c:f>p_f_score_each!$D$2</c:f>
              <c:strCache>
                <c:ptCount val="1"/>
                <c:pt idx="0">
                  <c:v>ពិន្ទុធ្លាក់ជាមធ្យម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p_f_score_each!$B$3:$B$10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p_f_score_each!$D$3:$D$10</c:f>
              <c:numCache>
                <c:formatCode>General</c:formatCode>
                <c:ptCount val="8"/>
                <c:pt idx="0">
                  <c:v>47</c:v>
                </c:pt>
                <c:pt idx="1">
                  <c:v>47</c:v>
                </c:pt>
                <c:pt idx="2">
                  <c:v>45</c:v>
                </c:pt>
                <c:pt idx="3">
                  <c:v>46</c:v>
                </c:pt>
                <c:pt idx="4">
                  <c:v>45</c:v>
                </c:pt>
                <c:pt idx="5">
                  <c:v>49</c:v>
                </c:pt>
                <c:pt idx="6">
                  <c:v>45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2-F24A-B9BA-2D147F9D9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48980240"/>
        <c:axId val="1648418064"/>
      </c:barChart>
      <c:catAx>
        <c:axId val="164898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18064"/>
        <c:crosses val="autoZero"/>
        <c:auto val="1"/>
        <c:lblAlgn val="ctr"/>
        <c:lblOffset val="100"/>
        <c:noMultiLvlLbl val="0"/>
      </c:catAx>
      <c:valAx>
        <c:axId val="16484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8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p_f_score_each!$F$2</c:f>
              <c:strCache>
                <c:ptCount val="1"/>
                <c:pt idx="0">
                  <c:v>ពិន្ទុជាប់ជាមធ្យម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p_f_score_each!$B$3:$B$10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p_f_score_each!$F$3:$F$10</c:f>
              <c:numCache>
                <c:formatCode>General</c:formatCode>
                <c:ptCount val="8"/>
                <c:pt idx="0">
                  <c:v>61</c:v>
                </c:pt>
                <c:pt idx="1">
                  <c:v>65</c:v>
                </c:pt>
                <c:pt idx="2">
                  <c:v>63</c:v>
                </c:pt>
                <c:pt idx="3">
                  <c:v>60</c:v>
                </c:pt>
                <c:pt idx="4">
                  <c:v>61</c:v>
                </c:pt>
                <c:pt idx="5">
                  <c:v>66</c:v>
                </c:pt>
                <c:pt idx="6">
                  <c:v>68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2040-BDA0-2498BC390122}"/>
            </c:ext>
          </c:extLst>
        </c:ser>
        <c:ser>
          <c:idx val="1"/>
          <c:order val="1"/>
          <c:tx>
            <c:strRef>
              <c:f>p_f_score_each!$G$2</c:f>
              <c:strCache>
                <c:ptCount val="1"/>
                <c:pt idx="0">
                  <c:v>ពិន្ទុធ្លាក់ជាមធ្យម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p_f_score_each!$B$3:$B$10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p_f_score_each!$G$3:$G$10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40</c:v>
                </c:pt>
                <c:pt idx="6">
                  <c:v>35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8-2040-BDA0-2498BC3901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8438080"/>
        <c:axId val="275705008"/>
      </c:barChart>
      <c:catAx>
        <c:axId val="27843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05008"/>
        <c:crosses val="autoZero"/>
        <c:auto val="1"/>
        <c:lblAlgn val="ctr"/>
        <c:lblOffset val="100"/>
        <c:noMultiLvlLbl val="0"/>
      </c:catAx>
      <c:valAx>
        <c:axId val="2757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m-KH"/>
              <a:t>អត្រាជាប់ធ្លាក់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passing_rate_each!$C$3</c:f>
              <c:strCache>
                <c:ptCount val="1"/>
                <c:pt idx="0">
                  <c:v>អត្រាជាប់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passing_rate_each!$B$4:$B$11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passing_rate_each!$C$4:$C$11</c:f>
              <c:numCache>
                <c:formatCode>0%</c:formatCode>
                <c:ptCount val="8"/>
                <c:pt idx="0">
                  <c:v>0.28999999999999998</c:v>
                </c:pt>
                <c:pt idx="1">
                  <c:v>0.45</c:v>
                </c:pt>
                <c:pt idx="2">
                  <c:v>0.3</c:v>
                </c:pt>
                <c:pt idx="3">
                  <c:v>0.26</c:v>
                </c:pt>
                <c:pt idx="4">
                  <c:v>0.25</c:v>
                </c:pt>
                <c:pt idx="5">
                  <c:v>0.51</c:v>
                </c:pt>
                <c:pt idx="6">
                  <c:v>0.62</c:v>
                </c:pt>
                <c:pt idx="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8-614D-BCB6-9856C1256DF3}"/>
            </c:ext>
          </c:extLst>
        </c:ser>
        <c:ser>
          <c:idx val="1"/>
          <c:order val="1"/>
          <c:tx>
            <c:strRef>
              <c:f>passing_rate_each!$D$3</c:f>
              <c:strCache>
                <c:ptCount val="1"/>
                <c:pt idx="0">
                  <c:v>អត្រាធ្លាក់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passing_rate_each!$B$4:$B$11</c:f>
              <c:strCache>
                <c:ptCount val="8"/>
                <c:pt idx="0">
                  <c:v>ព្រះវិហារ ឧត្ដរមានជ័យ សៀមរាប</c:v>
                </c:pt>
                <c:pt idx="1">
                  <c:v>ភូមិន្ទរដ្ឋបាល</c:v>
                </c:pt>
                <c:pt idx="2">
                  <c:v>កែប កំពត ព្រះសីហនុ កោះកុង</c:v>
                </c:pt>
                <c:pt idx="3">
                  <c:v>ព្រឹទ្ធសភា សាលាក្រុង ក្រសួងអប់រំ</c:v>
                </c:pt>
                <c:pt idx="4">
                  <c:v>បន្ទាយមានជ័យ បាត់ដំបង ពោធិ៍សាត់ កំពង់ឆ្នាំង ប៉ៃលិន</c:v>
                </c:pt>
                <c:pt idx="5">
                  <c:v>ក្រសួងប្រៃសណីយ៍ និងទូរគមនាគមន៍</c:v>
                </c:pt>
                <c:pt idx="6">
                  <c:v>បណ្ឌិត្យសភាបច្ចេកវិទ្យាឌីជីថលកម្ពុជា</c:v>
                </c:pt>
                <c:pt idx="7">
                  <c:v>៦ខេត្តផ្សេង</c:v>
                </c:pt>
              </c:strCache>
            </c:strRef>
          </c:cat>
          <c:val>
            <c:numRef>
              <c:f>passing_rate_each!$D$4:$D$11</c:f>
              <c:numCache>
                <c:formatCode>0%</c:formatCode>
                <c:ptCount val="8"/>
                <c:pt idx="0">
                  <c:v>0.71</c:v>
                </c:pt>
                <c:pt idx="1">
                  <c:v>0.55000000000000004</c:v>
                </c:pt>
                <c:pt idx="2">
                  <c:v>0.7</c:v>
                </c:pt>
                <c:pt idx="3">
                  <c:v>0.74</c:v>
                </c:pt>
                <c:pt idx="4">
                  <c:v>0.75</c:v>
                </c:pt>
                <c:pt idx="5">
                  <c:v>0.49</c:v>
                </c:pt>
                <c:pt idx="6">
                  <c:v>0.38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8-614D-BCB6-9856C1256D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9451712"/>
        <c:axId val="1888956768"/>
      </c:barChart>
      <c:catAx>
        <c:axId val="188945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56768"/>
        <c:crosses val="autoZero"/>
        <c:auto val="1"/>
        <c:lblAlgn val="ctr"/>
        <c:lblOffset val="100"/>
        <c:noMultiLvlLbl val="0"/>
      </c:catAx>
      <c:valAx>
        <c:axId val="1888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51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Statistic Information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Statistic Information</a:t>
          </a:r>
        </a:p>
      </cx:txPr>
    </cx:title>
    <cx:plotArea>
      <cx:plotAreaRegion>
        <cx:series layoutId="treemap" uniqueId="{A3535D0F-9DAB-AF4E-9C7D-A4E482AC9B3F}">
          <cx:tx>
            <cx:txData>
              <cx:f>_xlchart.v1.4</cx:f>
              <cx:v>Data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solidFill>
                      <a:schemeClr val="bg1"/>
                    </a:solidFill>
                  </a:defRPr>
                </a:pPr>
                <a:endParaRPr lang="en-US" sz="16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</cx:dataLabels>
          <cx:dataId val="0"/>
          <cx:layoutPr>
            <cx:parentLabelLayout val="overlapping"/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solidFill>
                <a:schemeClr val="tx1"/>
              </a:solidFill>
            </a:defRPr>
          </a:pPr>
          <a:endParaRPr lang="en-US" sz="10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solidFill>
      <a:schemeClr val="lt1"/>
    </a:solidFill>
    <a:ln w="12700" cap="flat" cmpd="sng" algn="ctr">
      <a:noFill/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</xdr:colOff>
      <xdr:row>11</xdr:row>
      <xdr:rowOff>246946</xdr:rowOff>
    </xdr:from>
    <xdr:to>
      <xdr:col>5</xdr:col>
      <xdr:colOff>804333</xdr:colOff>
      <xdr:row>27</xdr:row>
      <xdr:rowOff>225778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C9DDE-DEFA-0845-91F8-9771A5FED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197555</xdr:colOff>
      <xdr:row>1</xdr:row>
      <xdr:rowOff>32454</xdr:rowOff>
    </xdr:from>
    <xdr:to>
      <xdr:col>16</xdr:col>
      <xdr:colOff>14110</xdr:colOff>
      <xdr:row>22</xdr:row>
      <xdr:rowOff>14111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C057F-3C34-BA4F-905A-AE754EDB2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7</xdr:row>
      <xdr:rowOff>25400</xdr:rowOff>
    </xdr:from>
    <xdr:to>
      <xdr:col>5</xdr:col>
      <xdr:colOff>622300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F8C37-4E32-734D-8A58-5D72A18AF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7</xdr:row>
      <xdr:rowOff>12700</xdr:rowOff>
    </xdr:from>
    <xdr:to>
      <xdr:col>11</xdr:col>
      <xdr:colOff>622300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C9DEB-20DF-2546-A58F-05CD3A86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3</xdr:row>
      <xdr:rowOff>51857</xdr:rowOff>
    </xdr:from>
    <xdr:to>
      <xdr:col>11</xdr:col>
      <xdr:colOff>814917</xdr:colOff>
      <xdr:row>18</xdr:row>
      <xdr:rowOff>74082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ABAC5B-5F7E-B943-BCB4-F70E1B4EC2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775757"/>
              <a:ext cx="6418792" cy="375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788457</xdr:colOff>
      <xdr:row>10</xdr:row>
      <xdr:rowOff>9525</xdr:rowOff>
    </xdr:from>
    <xdr:to>
      <xdr:col>3</xdr:col>
      <xdr:colOff>746124</xdr:colOff>
      <xdr:row>23</xdr:row>
      <xdr:rowOff>138642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7ED8F-9EC4-E340-B512-4DE698ED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5292</xdr:colOff>
      <xdr:row>22</xdr:row>
      <xdr:rowOff>94193</xdr:rowOff>
    </xdr:from>
    <xdr:to>
      <xdr:col>9</xdr:col>
      <xdr:colOff>666750</xdr:colOff>
      <xdr:row>37</xdr:row>
      <xdr:rowOff>243418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14912-3FC7-7E4D-80CC-0AFBF9AC7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15874</xdr:colOff>
      <xdr:row>39</xdr:row>
      <xdr:rowOff>178857</xdr:rowOff>
    </xdr:from>
    <xdr:to>
      <xdr:col>4</xdr:col>
      <xdr:colOff>338666</xdr:colOff>
      <xdr:row>54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99420-F659-BC40-894C-F906345C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10</xdr:row>
      <xdr:rowOff>304800</xdr:rowOff>
    </xdr:from>
    <xdr:to>
      <xdr:col>5</xdr:col>
      <xdr:colOff>584200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DB7B2-E890-AC44-9C87-15C1381D2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26</xdr:row>
      <xdr:rowOff>166007</xdr:rowOff>
    </xdr:from>
    <xdr:to>
      <xdr:col>5</xdr:col>
      <xdr:colOff>680357</xdr:colOff>
      <xdr:row>42</xdr:row>
      <xdr:rowOff>107043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9B2DF-5F43-1F42-8ACD-DAABD211E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1200150</xdr:colOff>
      <xdr:row>10</xdr:row>
      <xdr:rowOff>234950</xdr:rowOff>
    </xdr:from>
    <xdr:to>
      <xdr:col>14</xdr:col>
      <xdr:colOff>215900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B8EE8-4AD6-E441-AC8D-18C874DC9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12</xdr:row>
      <xdr:rowOff>6350</xdr:rowOff>
    </xdr:from>
    <xdr:to>
      <xdr:col>4</xdr:col>
      <xdr:colOff>812800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3ABD8-43E5-8C49-9585-64F076A72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</xdr:row>
      <xdr:rowOff>196850</xdr:rowOff>
    </xdr:from>
    <xdr:to>
      <xdr:col>14</xdr:col>
      <xdr:colOff>12700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C0EA5-1F73-AE45-83D3-E880524FF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7055</xdr:colOff>
      <xdr:row>31</xdr:row>
      <xdr:rowOff>18343</xdr:rowOff>
    </xdr:from>
    <xdr:to>
      <xdr:col>10</xdr:col>
      <xdr:colOff>28223</xdr:colOff>
      <xdr:row>60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A67B4-3217-AF45-947C-BA4821788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19</xdr:row>
      <xdr:rowOff>273050</xdr:rowOff>
    </xdr:from>
    <xdr:to>
      <xdr:col>8</xdr:col>
      <xdr:colOff>1231900</xdr:colOff>
      <xdr:row>37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14213-1C9F-AA45-80A5-5D5D44802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20</xdr:row>
      <xdr:rowOff>0</xdr:rowOff>
    </xdr:from>
    <xdr:to>
      <xdr:col>14</xdr:col>
      <xdr:colOff>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7851E-4D39-DD4C-ACA2-25DDB11C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39</xdr:row>
      <xdr:rowOff>14111</xdr:rowOff>
    </xdr:from>
    <xdr:to>
      <xdr:col>8</xdr:col>
      <xdr:colOff>1231900</xdr:colOff>
      <xdr:row>58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FA509-C139-5B4E-BFEF-24C4F7549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253999</xdr:colOff>
      <xdr:row>39</xdr:row>
      <xdr:rowOff>18343</xdr:rowOff>
    </xdr:from>
    <xdr:to>
      <xdr:col>13</xdr:col>
      <xdr:colOff>1679222</xdr:colOff>
      <xdr:row>58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72E80-B6E7-5440-94CB-AA34105E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9</xdr:row>
      <xdr:rowOff>203200</xdr:rowOff>
    </xdr:from>
    <xdr:to>
      <xdr:col>12</xdr:col>
      <xdr:colOff>0</xdr:colOff>
      <xdr:row>23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597E6-9BA8-0846-BBDB-34107AC88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1295400</xdr:colOff>
      <xdr:row>9</xdr:row>
      <xdr:rowOff>6350</xdr:rowOff>
    </xdr:from>
    <xdr:to>
      <xdr:col>18</xdr:col>
      <xdr:colOff>419100</xdr:colOff>
      <xdr:row>22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3FB7-CCE7-8946-BCE9-E3F3D0A65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698500</xdr:colOff>
      <xdr:row>34</xdr:row>
      <xdr:rowOff>190500</xdr:rowOff>
    </xdr:from>
    <xdr:to>
      <xdr:col>6</xdr:col>
      <xdr:colOff>40568</xdr:colOff>
      <xdr:row>52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FBDBE-3CCF-2349-A0AA-48B74B62E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7099300"/>
          <a:ext cx="4295068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734200</xdr:colOff>
      <xdr:row>17</xdr:row>
      <xdr:rowOff>35700</xdr:rowOff>
    </xdr:from>
    <xdr:to>
      <xdr:col>6</xdr:col>
      <xdr:colOff>13565</xdr:colOff>
      <xdr:row>35</xdr:row>
      <xdr:rowOff>35700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DA5137-322E-F942-9CD3-D1803A0E3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200" y="3490100"/>
          <a:ext cx="4232365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681000</xdr:colOff>
      <xdr:row>0</xdr:row>
      <xdr:rowOff>0</xdr:rowOff>
    </xdr:from>
    <xdr:to>
      <xdr:col>6</xdr:col>
      <xdr:colOff>23068</xdr:colOff>
      <xdr:row>18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ACD7E6-6F54-344F-8315-974A29F26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00" y="0"/>
          <a:ext cx="4295068" cy="3657600"/>
        </a:xfrm>
        <a:prstGeom prst="rect">
          <a:avLst/>
        </a:prstGeom>
      </xdr:spPr>
    </xdr:pic>
    <xdr:clientData/>
  </xdr:twoCellAnchor>
  <xdr:twoCellAnchor>
    <xdr:from>
      <xdr:col>10</xdr:col>
      <xdr:colOff>819150</xdr:colOff>
      <xdr:row>2</xdr:row>
      <xdr:rowOff>6350</xdr:rowOff>
    </xdr:from>
    <xdr:to>
      <xdr:col>16</xdr:col>
      <xdr:colOff>812800</xdr:colOff>
      <xdr:row>17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42444A-4DD1-DE40-B012-D8502F304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19</xdr:row>
      <xdr:rowOff>6350</xdr:rowOff>
    </xdr:from>
    <xdr:to>
      <xdr:col>16</xdr:col>
      <xdr:colOff>812800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D36872-0EBB-C047-AFCD-349DD6D8B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800100</xdr:colOff>
      <xdr:row>35</xdr:row>
      <xdr:rowOff>196850</xdr:rowOff>
    </xdr:from>
    <xdr:to>
      <xdr:col>17</xdr:col>
      <xdr:colOff>12700</xdr:colOff>
      <xdr:row>51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B973A1-F549-9E4E-BFE8-3D2F08241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8</xdr:row>
      <xdr:rowOff>196850</xdr:rowOff>
    </xdr:from>
    <xdr:to>
      <xdr:col>4</xdr:col>
      <xdr:colOff>38100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BA1D9-ADD2-EA4D-BA0E-E7FA1AB1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806450</xdr:colOff>
      <xdr:row>9</xdr:row>
      <xdr:rowOff>19050</xdr:rowOff>
    </xdr:from>
    <xdr:to>
      <xdr:col>12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319AC-3E01-5346-984A-A1D885BC5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139700</xdr:rowOff>
    </xdr:from>
    <xdr:to>
      <xdr:col>10</xdr:col>
      <xdr:colOff>469900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6B494-8FC2-6C4E-886F-D8F187656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152400</xdr:rowOff>
    </xdr:from>
    <xdr:to>
      <xdr:col>10</xdr:col>
      <xdr:colOff>444500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3C2FE-DABA-C141-8CD8-D4B0B1F8D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177800</xdr:rowOff>
    </xdr:from>
    <xdr:to>
      <xdr:col>16</xdr:col>
      <xdr:colOff>444500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A6E7F-E7E4-9841-824E-068354BA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8F398-152F-4C48-8B48-79339D20A4A5}" name="Table3" displayName="Table3" ref="B2:C10" totalsRowShown="0" headerRowDxfId="243" headerRowBorderDxfId="242" tableBorderDxfId="241" totalsRowBorderDxfId="240">
  <autoFilter ref="B2:C10" xr:uid="{93A6603D-F4A8-FA45-9F58-7E7F0CE9AC86}"/>
  <tableColumns count="2">
    <tableColumn id="1" xr3:uid="{3383FA58-FE0F-A64C-BA51-1A9EBC739343}" name="ទីតាំង" dataDxfId="239"/>
    <tableColumn id="2" xr3:uid="{5D5698C3-D82B-3A43-9CAF-D3E35B28CAA2}" name="ចំនួនអ្នកប្រឡង" dataDxfId="2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AA8668-74F2-664B-B6DF-D93CDF3D5A4A}" name="Table710" displayName="Table710" ref="H3:I6" totalsRowShown="0" headerRowDxfId="181" dataDxfId="179" headerRowBorderDxfId="180" tableBorderDxfId="178" totalsRowBorderDxfId="177">
  <autoFilter ref="H3:I6" xr:uid="{B49C8512-9350-3E45-A4F1-102064274A87}"/>
  <tableColumns count="2">
    <tableColumn id="1" xr3:uid="{4EE55216-190F-754A-AA56-18A41BF48BCD}" name="Difficulty Level" dataDxfId="176"/>
    <tableColumn id="2" xr3:uid="{B8F297AC-D138-7B46-840B-F1D88C4EF5DD}" name="Amount" dataDxfId="1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17225E-214C-9D43-81F2-0A06B17BBB7A}" name="Table711" displayName="Table711" ref="K3:L6" totalsRowShown="0" headerRowDxfId="174" dataDxfId="172" headerRowBorderDxfId="173" tableBorderDxfId="171" totalsRowBorderDxfId="170">
  <autoFilter ref="K3:L6" xr:uid="{2B38059E-9D4A-3842-9246-EA5AC4783A9A}"/>
  <tableColumns count="2">
    <tableColumn id="1" xr3:uid="{3B2A0AE2-2033-F94A-8614-45C80438CE4D}" name="Difficulty Level" dataDxfId="169"/>
    <tableColumn id="2" xr3:uid="{019F65D3-8CA3-CE4D-8275-ACA2E69D2A6E}" name="Amount" dataDxfId="1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DE7183-D20D-D540-AA56-D5A53AE70D1E}" name="Table712" displayName="Table712" ref="B9:C12" totalsRowShown="0" headerRowDxfId="167" dataDxfId="165" headerRowBorderDxfId="166" tableBorderDxfId="164" totalsRowBorderDxfId="163">
  <autoFilter ref="B9:C12" xr:uid="{8C1603E6-1B4C-3241-A356-DDC994D0B43C}"/>
  <tableColumns count="2">
    <tableColumn id="1" xr3:uid="{B71CE5EE-C499-F542-AC2F-54C71C398591}" name="Difficulty Level" dataDxfId="162"/>
    <tableColumn id="2" xr3:uid="{B01E05AB-7075-E74C-9E02-342088819249}" name="Amount" dataDxfId="16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F371CA-989B-0D4D-ADCE-258507ADC633}" name="Table713" displayName="Table713" ref="E9:F12" totalsRowShown="0" headerRowDxfId="160" dataDxfId="158" headerRowBorderDxfId="159" tableBorderDxfId="157" totalsRowBorderDxfId="156">
  <autoFilter ref="E9:F12" xr:uid="{F3A63446-1EE3-8E4B-AAB4-2B533BF54904}"/>
  <tableColumns count="2">
    <tableColumn id="1" xr3:uid="{4E595694-C9F6-1E44-9C6E-A636FFBF52BF}" name="Difficulty Level" dataDxfId="155"/>
    <tableColumn id="2" xr3:uid="{AC8A1A36-E005-8348-A209-5146E88FF58C}" name="Amount" dataDxfId="15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A150D2C-A65B-A14A-9BDB-76B56F1667CD}" name="Table714" displayName="Table714" ref="H9:I12" totalsRowShown="0" headerRowDxfId="153" dataDxfId="151" headerRowBorderDxfId="152" tableBorderDxfId="150" totalsRowBorderDxfId="149">
  <autoFilter ref="H9:I12" xr:uid="{6294C85A-7518-9A4C-A10A-B9683092F858}"/>
  <tableColumns count="2">
    <tableColumn id="1" xr3:uid="{D9AA3BCB-8757-E344-8690-79FBC4579C6D}" name="Difficulty Level" dataDxfId="148"/>
    <tableColumn id="2" xr3:uid="{3994A5C1-FC8C-BA40-9636-49366CD0F9F8}" name="Amount" dataDxfId="14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66859E-2BE5-4346-AC9E-2D0804718378}" name="Table715" displayName="Table715" ref="K9:L12" totalsRowShown="0" headerRowDxfId="146" dataDxfId="144" headerRowBorderDxfId="145" tableBorderDxfId="143" totalsRowBorderDxfId="142">
  <autoFilter ref="K9:L12" xr:uid="{585B43DB-FA18-EE45-B239-130E5DC70945}"/>
  <tableColumns count="2">
    <tableColumn id="1" xr3:uid="{F735204E-D852-0E49-BAD4-B58402B3F97D}" name="Difficulty Level" dataDxfId="141"/>
    <tableColumn id="2" xr3:uid="{E4BDE289-84CB-F647-B6F4-F8119255DD78}" name="Amount" dataDxfId="1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30EE7-A2B1-7948-94DA-ECD6ECCC695C}" name="Table716" displayName="Table716" ref="B15:C18" totalsRowShown="0" headerRowDxfId="139" dataDxfId="137" headerRowBorderDxfId="138" tableBorderDxfId="136" totalsRowBorderDxfId="135">
  <autoFilter ref="B15:C18" xr:uid="{423B78E8-93E2-F648-ABC4-C0BA033B1897}"/>
  <tableColumns count="2">
    <tableColumn id="1" xr3:uid="{77BD9214-E1FA-8248-8C77-C5395EDB33EF}" name="Difficulty Level" dataDxfId="134"/>
    <tableColumn id="2" xr3:uid="{93F0897A-3BA8-4E40-BE15-B583D7624C3A}" name="Amount" dataDxfId="13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A466DA-A0D0-2E4F-B351-D8F6D93493C0}" name="Table717" displayName="Table717" ref="E15:F18" totalsRowShown="0" headerRowDxfId="132" dataDxfId="130" headerRowBorderDxfId="131" tableBorderDxfId="129" totalsRowBorderDxfId="128">
  <autoFilter ref="E15:F18" xr:uid="{F598D242-9C48-9640-BA52-4090F9ADB2ED}"/>
  <tableColumns count="2">
    <tableColumn id="1" xr3:uid="{82E95F5A-768B-C647-B092-AF666CFE12B5}" name="Difficulty Level" dataDxfId="127"/>
    <tableColumn id="2" xr3:uid="{4AE680CA-DA01-EC42-A9E8-860EE4E488D2}" name="Amount" dataDxfId="1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A5BEDC6-3BBC-D449-864B-00274F0C459C}" name="Table718" displayName="Table718" ref="H15:I18" totalsRowShown="0" headerRowDxfId="125" dataDxfId="123" headerRowBorderDxfId="124" tableBorderDxfId="122" totalsRowBorderDxfId="121">
  <autoFilter ref="H15:I18" xr:uid="{1E34C60D-8EA2-8440-BE24-004DAD14E74D}"/>
  <tableColumns count="2">
    <tableColumn id="1" xr3:uid="{68BDAE8F-E3FC-F342-B7DA-A0154CCAE882}" name="Difficulty Level" dataDxfId="120"/>
    <tableColumn id="2" xr3:uid="{8D17ADF8-D2D1-5641-9985-AD15C5BBDB33}" name="Amount" dataDxfId="1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399078-6656-8740-94A5-7A439F3879C7}" name="Table719" displayName="Table719" ref="K15:L18" totalsRowShown="0" headerRowDxfId="118" dataDxfId="116" headerRowBorderDxfId="117" tableBorderDxfId="115" totalsRowBorderDxfId="114">
  <autoFilter ref="K15:L18" xr:uid="{80F492F1-2EE4-D04A-A54E-B2B77A903352}"/>
  <tableColumns count="2">
    <tableColumn id="1" xr3:uid="{19B75605-90D1-A14A-80CD-2D97FCE6666F}" name="Difficulty Level" dataDxfId="113"/>
    <tableColumn id="2" xr3:uid="{6B823505-0692-7D4F-A749-2B3EDF950932}" name="Amount" dataDxfId="1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7BEC2-D71E-EA47-9C12-6FFA6F9AD967}" name="Table1" displayName="Table1" ref="B3:C9" totalsRowShown="0" headerRowDxfId="237" dataDxfId="235" headerRowBorderDxfId="236" tableBorderDxfId="234" totalsRowBorderDxfId="233">
  <autoFilter ref="B3:C9" xr:uid="{86F6314E-00A2-7147-8EA0-27DF80D57F5B}"/>
  <tableColumns count="2">
    <tableColumn id="1" xr3:uid="{3BA88F5F-09AD-5144-848F-40E232DBE114}" name="Description" dataDxfId="232"/>
    <tableColumn id="2" xr3:uid="{60C9A5BA-DAF2-4C47-875E-1250B633F828}" name="Data" dataDxfId="23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BC15CC-F1F6-274E-94F9-14AFEFEB9E61}" name="Table6" displayName="Table6" ref="N15:O18" totalsRowShown="0" headerRowDxfId="111" headerRowBorderDxfId="110" tableBorderDxfId="109" totalsRowBorderDxfId="108">
  <autoFilter ref="N15:O18" xr:uid="{B22BDA21-5197-494F-990C-97BA3007977D}"/>
  <tableColumns count="2">
    <tableColumn id="1" xr3:uid="{0CC1A3C1-08A1-8843-B963-7E0A735F4C29}" name="Difficulty Level" dataDxfId="107"/>
    <tableColumn id="2" xr3:uid="{BC271CE1-DBD5-B74F-9671-CDC97C9FA64C}" name="Amount" dataDxfId="106">
      <calculatedColumnFormula>SUM(C4,F4,I4,L4,C10,F10,I10,L10,C16,F16,I16,L16)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296E7F6-0328-2E4E-8A29-849F1176A22A}" name="Table635" displayName="Table635" ref="B43:C46" totalsRowShown="0" headerRowDxfId="105" headerRowBorderDxfId="104" tableBorderDxfId="103" totalsRowBorderDxfId="102">
  <autoFilter ref="B43:C46" xr:uid="{BC7F5972-B372-884B-8224-0C1E9EC1D108}"/>
  <tableColumns count="2">
    <tableColumn id="1" xr3:uid="{69B425DB-3E9C-A245-AE6E-A59C23D85FFB}" name="Difficulty Level" dataDxfId="101"/>
    <tableColumn id="2" xr3:uid="{9AD386D8-0089-0E48-AF2A-29612055B903}" name="Amount" dataDxfId="1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EAED1F9-7507-E24D-A002-AA841F478BD7}" name="Table22" displayName="Table22" ref="B3:C6" totalsRowShown="0" headerRowDxfId="99" dataDxfId="97" headerRowBorderDxfId="98" tableBorderDxfId="96" totalsRowBorderDxfId="95">
  <autoFilter ref="B3:C6" xr:uid="{DE618181-1724-6B4D-8A48-F558F5327768}"/>
  <tableColumns count="2">
    <tableColumn id="1" xr3:uid="{0E3CFAD3-FB78-6846-9D08-7E4A2BDFC4FC}" name="Difficulty Level" dataDxfId="94"/>
    <tableColumn id="2" xr3:uid="{783673AC-FBB2-5142-A45B-3CE13DCA4143}" name="Amount" dataDxfId="9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2CACF1F-4ECA-994E-AB3F-D16372E5C0FB}" name="Table23" displayName="Table23" ref="E3:F6" totalsRowShown="0" headerRowDxfId="92" dataDxfId="90" headerRowBorderDxfId="91" tableBorderDxfId="89" totalsRowBorderDxfId="88">
  <autoFilter ref="E3:F6" xr:uid="{BB5D38AA-9061-3840-84FB-1CDCDA766918}"/>
  <tableColumns count="2">
    <tableColumn id="1" xr3:uid="{89B7471C-8476-C243-99CE-2D4916EB308B}" name="Difficulty Level" dataDxfId="87"/>
    <tableColumn id="2" xr3:uid="{06EB92C4-3244-D34B-88BC-7459C9483856}" name="Amount" dataDxfId="8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102839E-FB26-1E4D-B188-1C236E37D0B2}" name="Table24" displayName="Table24" ref="B9:C12" totalsRowShown="0" headerRowDxfId="85" dataDxfId="83" headerRowBorderDxfId="84" tableBorderDxfId="82" totalsRowBorderDxfId="81">
  <autoFilter ref="B9:C12" xr:uid="{433BA169-A8AF-7141-AACF-1645BBB85918}"/>
  <tableColumns count="2">
    <tableColumn id="1" xr3:uid="{7D67DCC6-43E1-054F-9487-BCD260822BF4}" name="Difficulty Level" dataDxfId="80"/>
    <tableColumn id="2" xr3:uid="{0B61EA04-21A4-7B42-BD77-910A5AE8AB3B}" name="Amount" dataDxfId="7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81D0212-B5ED-FA4D-9E44-20FF468925D1}" name="Table25" displayName="Table25" ref="E9:F12" totalsRowShown="0" headerRowDxfId="78" dataDxfId="76" headerRowBorderDxfId="77" tableBorderDxfId="75" totalsRowBorderDxfId="74">
  <autoFilter ref="E9:F12" xr:uid="{98AC2938-4E9C-2F40-BB9F-CA81CC1650A0}"/>
  <tableColumns count="2">
    <tableColumn id="1" xr3:uid="{7C248E0B-8379-1047-8F67-F2CE70E98850}" name="Difficulty Level" dataDxfId="73"/>
    <tableColumn id="2" xr3:uid="{59C6C457-E6D2-3849-8E9D-96D4484625CD}" name="Amount" dataDxfId="7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28BB24F-5458-1141-9C0F-C0AD5E7051E1}" name="Table26" displayName="Table26" ref="B15:C18" totalsRowShown="0" headerRowDxfId="71" dataDxfId="69" headerRowBorderDxfId="70" tableBorderDxfId="68" totalsRowBorderDxfId="67">
  <autoFilter ref="B15:C18" xr:uid="{118BEA2B-DE57-D247-902E-32F513CBB1C0}"/>
  <tableColumns count="2">
    <tableColumn id="1" xr3:uid="{F1B6D9D5-EB05-5149-8049-41A771BD9274}" name="Difficulty Level" dataDxfId="66"/>
    <tableColumn id="2" xr3:uid="{073003A1-FA3D-0A42-9210-CA28249CCC8B}" name="Amount" dataDxfId="6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C46EF27-0F91-D348-96FE-42EA99D5CB1D}" name="Table27" displayName="Table27" ref="E15:F18" totalsRowShown="0" headerRowDxfId="64" dataDxfId="62" headerRowBorderDxfId="63" tableBorderDxfId="61" totalsRowBorderDxfId="60">
  <autoFilter ref="E15:F18" xr:uid="{65AC462C-1287-E841-B4B3-42B3CEF3EEAC}"/>
  <tableColumns count="2">
    <tableColumn id="1" xr3:uid="{CA7E5BF6-9BEF-434B-8D43-6E150B73FD58}" name="Difficulty Level" dataDxfId="59"/>
    <tableColumn id="2" xr3:uid="{FD279857-32EE-024C-AEB1-54430221DB37}" name="Amount" dataDxfId="5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8030FE-30AB-5448-BF30-FA36E04BF27A}" name="Table28" displayName="Table28" ref="B21:C24" totalsRowShown="0" headerRowDxfId="57" dataDxfId="55" headerRowBorderDxfId="56" tableBorderDxfId="54" totalsRowBorderDxfId="53">
  <autoFilter ref="B21:C24" xr:uid="{55D4E085-E296-514D-93C5-0C17D44250A3}"/>
  <tableColumns count="2">
    <tableColumn id="1" xr3:uid="{5A239DAA-BF4C-6343-89CB-A8A68CD424D1}" name="Difficulty Level" dataDxfId="52"/>
    <tableColumn id="2" xr3:uid="{B33B6797-4FD0-E244-96F7-98822CAF4E2B}" name="Amount" dataDxfId="5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4D8FEC4-E0AF-D74A-94C2-771C5EC32ADD}" name="Table29" displayName="Table29" ref="E21:F24" totalsRowShown="0" headerRowDxfId="50" dataDxfId="48" headerRowBorderDxfId="49" tableBorderDxfId="47" totalsRowBorderDxfId="46">
  <autoFilter ref="E21:F24" xr:uid="{55799976-8D97-CB4F-925A-01EFF6C4BE35}"/>
  <tableColumns count="2">
    <tableColumn id="1" xr3:uid="{FA535DFD-244F-E849-ACFA-87F75FC4A209}" name="Difficulty Level" dataDxfId="45"/>
    <tableColumn id="2" xr3:uid="{9CDF3F4E-9DC9-A24A-80A5-F12C334813AA}" name="Amount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666EC66-C141-D54E-B861-ADD943D1D055}" name="Table33" displayName="Table33" ref="B37:C39" totalsRowShown="0" headerRowDxfId="230" dataDxfId="228" headerRowBorderDxfId="229" tableBorderDxfId="227" totalsRowBorderDxfId="226">
  <autoFilter ref="B37:C39" xr:uid="{598BCB85-7F4F-1047-80D7-A3BA988BE648}"/>
  <tableColumns count="2">
    <tableColumn id="1" xr3:uid="{E1C3B109-E28F-8244-BADE-CE156A70A801}" name="Passing Score equal to 50" dataDxfId="225"/>
    <tableColumn id="2" xr3:uid="{09709403-81AC-2A49-B569-9FB56B75130D}" name="Data" dataDxfId="224" dataCellStyle="Percent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67F5863-B2D0-A248-9CB9-E5327E050938}" name="Table30" displayName="Table30" ref="H3:I6" totalsRowShown="0" headerRowDxfId="43" dataDxfId="41" headerRowBorderDxfId="42" tableBorderDxfId="40" totalsRowBorderDxfId="39">
  <autoFilter ref="H3:I6" xr:uid="{172A37B4-7B99-8442-8BF6-98B4FF300C9D}"/>
  <tableColumns count="2">
    <tableColumn id="1" xr3:uid="{EB74E73F-3DB9-6E49-8131-48CA1A1552DF}" name="Difficulty Level" dataDxfId="38"/>
    <tableColumn id="2" xr3:uid="{608B90C1-8231-5541-BF01-4D8F043C7611}" name="Amount" dataDxfId="37">
      <calculatedColumnFormula>SUM(C4,F4,C10,F10,C16,F16,C22,F22)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C8F18D5-148D-ED43-9912-26494D29FB74}" name="Table3036" displayName="Table3036" ref="M3:N7" totalsRowCount="1" headerRowDxfId="36" dataDxfId="34" headerRowBorderDxfId="35" tableBorderDxfId="33" totalsRowBorderDxfId="32">
  <autoFilter ref="M3:N6" xr:uid="{54A99DF6-A980-234A-A302-61580F833FD3}"/>
  <tableColumns count="2">
    <tableColumn id="1" xr3:uid="{739E1EAF-F17E-404C-BA79-CAFCCFC2F449}" name="Difficulty Level" dataDxfId="31" totalsRowDxfId="30"/>
    <tableColumn id="2" xr3:uid="{590C70AA-4D3B-8E43-BE88-DBFABB149B61}" name="Amount" totalsRowFunction="custom" dataDxfId="29" totalsRowDxfId="28">
      <calculatedColumnFormula>SUM(H4,K4,H10,K10,H16,K16,H22,K22)</calculatedColumnFormula>
      <totalsRowFormula>SUM(Table3036[Amount])</totalsRow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63DCA1-C8EA-A54D-A1E2-7F960BC417F8}" name="Table19" displayName="Table19" ref="I4:J6" totalsRowShown="0" headerRowDxfId="27" dataDxfId="25" headerRowBorderDxfId="26" tableBorderDxfId="24" totalsRowBorderDxfId="23">
  <autoFilter ref="I4:J6" xr:uid="{40CA74AF-2063-7443-9C45-292B2CF2012A}"/>
  <tableColumns count="2">
    <tableColumn id="1" xr3:uid="{3E6D37F6-542B-F748-8B6A-68BD8DB22CB9}" name="Label" dataDxfId="22"/>
    <tableColumn id="2" xr3:uid="{B11577EF-24F4-444C-97CF-2ED4F172565C}" name="Time Taken" dataDxfId="21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E927CCE-BC15-BE4E-8362-E52EC9085351}" name="Table1921" displayName="Table1921" ref="I9:J11" totalsRowShown="0" headerRowDxfId="20" dataDxfId="18" headerRowBorderDxfId="19" tableBorderDxfId="17" totalsRowBorderDxfId="16">
  <autoFilter ref="I9:J11" xr:uid="{B846D505-6E50-974D-B60A-CE9E5F45B3C4}"/>
  <tableColumns count="2">
    <tableColumn id="1" xr3:uid="{A3937A75-97C3-B14E-8551-8F448585D6C2}" name="Label" dataDxfId="15"/>
    <tableColumn id="2" xr3:uid="{6BCAC2D1-3C8E-FE4C-83A5-2D9B40FD5229}" name="Time Taken" dataDxfId="1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456BC43-AF19-3341-9159-C0E27D58C27E}" name="Table1922" displayName="Table1922" ref="I14:J16" totalsRowShown="0" headerRowDxfId="13" dataDxfId="11" headerRowBorderDxfId="12" tableBorderDxfId="10" totalsRowBorderDxfId="9">
  <autoFilter ref="I14:J16" xr:uid="{656684B2-8061-F746-A14F-DF713EC158B3}"/>
  <tableColumns count="2">
    <tableColumn id="1" xr3:uid="{E141FFD1-EDC9-9A47-9BA6-954ECE30EF76}" name="Label" dataDxfId="8"/>
    <tableColumn id="2" xr3:uid="{F5388618-9179-0F42-B396-97AC5839C5A8}" name="Time Taken" dataDxfId="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5CB509A-28C6-B243-A487-A294696FD8D0}" name="Table133" displayName="Table133" ref="B2:C8" totalsRowShown="0" headerRowDxfId="6" dataDxfId="4" headerRowBorderDxfId="5" tableBorderDxfId="3" totalsRowBorderDxfId="2">
  <autoFilter ref="B2:C8" xr:uid="{C373B693-EBAA-5143-A95B-2BC09980B214}"/>
  <tableColumns count="2">
    <tableColumn id="1" xr3:uid="{A82FC9F3-B7C6-094C-AC28-2D842E769BE4}" name="Description" dataDxfId="1"/>
    <tableColumn id="2" xr3:uid="{85897E25-3CFE-DA48-9B88-5C587D122B12}" name="Data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46F5ED-193B-714F-A7C3-4AEEC7C79659}" name="Table2" displayName="Table2" ref="B3:C8" totalsRowShown="0" headerRowDxfId="223" headerRowBorderDxfId="222" tableBorderDxfId="221" totalsRowBorderDxfId="220">
  <autoFilter ref="B3:C8" xr:uid="{3BBF6C86-0435-5945-9348-AFDFCE507BEE}"/>
  <tableColumns count="2">
    <tableColumn id="1" xr3:uid="{8CDD6D5E-FF4D-9946-B779-FC44A0D24A7A}" name="Description" dataDxfId="219"/>
    <tableColumn id="2" xr3:uid="{937348C6-33EB-2040-87D0-0967B13583B0}" name="Data" dataDxfId="2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9FE222-F1E4-B047-87F6-44BB12B1470D}" name="Table35" displayName="Table35" ref="B2:D10" totalsRowShown="0" headerRowDxfId="217" dataDxfId="215" headerRowBorderDxfId="216" tableBorderDxfId="214" totalsRowBorderDxfId="213">
  <autoFilter ref="B2:D10" xr:uid="{FB8E451F-0488-CD4B-A0B6-D91AC84E9718}"/>
  <tableColumns count="3">
    <tableColumn id="1" xr3:uid="{927CC536-E69D-B741-A974-E52CDF6AD08E}" name="ទីតាំង" dataDxfId="212"/>
    <tableColumn id="2" xr3:uid="{E0FBF758-D2FF-AF45-8C09-FAD19F73B954}" name="ពិន្ទុជាប់ជាមធ្យម" dataDxfId="211"/>
    <tableColumn id="3" xr3:uid="{A4E69C56-3E6A-C741-90EC-BF17C20CB773}" name="ពិន្ទុធ្លាក់ជាមធ្យម" dataDxfId="2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4F477-76B2-254F-8A2A-B13F3ED92931}" name="Table356" displayName="Table356" ref="B3:D11" totalsRowShown="0" headerRowDxfId="209" headerRowBorderDxfId="208" tableBorderDxfId="207" totalsRowBorderDxfId="206">
  <autoFilter ref="B3:D11" xr:uid="{C4677E0B-0BC7-8448-AC92-C6C019D013A1}"/>
  <tableColumns count="3">
    <tableColumn id="1" xr3:uid="{CDC22CBF-2F23-7243-B695-7869AD9855FE}" name="ទីតាំង" dataDxfId="205"/>
    <tableColumn id="2" xr3:uid="{A232E25C-76BE-E546-AF97-B200ACF9A9AA}" name="អត្រាជាប់" dataDxfId="204" dataCellStyle="Percent"/>
    <tableColumn id="3" xr3:uid="{AAB1DD35-B68B-A24F-8396-380CA96BEBD3}" name="អត្រាធ្លាក់" dataDxfId="203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B554171-5871-3D43-A383-B6BD2BA5A23C}" name="Table35632" displayName="Table35632" ref="G22:I30" totalsRowShown="0" headerRowDxfId="202" headerRowBorderDxfId="201" tableBorderDxfId="200" totalsRowBorderDxfId="199">
  <autoFilter ref="G22:I30" xr:uid="{55C751B6-1026-324C-894F-7BED08C1BED2}"/>
  <tableColumns count="3">
    <tableColumn id="1" xr3:uid="{B7D69100-1FD2-AB47-A5F2-D01F8FD44727}" name="ទីតាំង" dataDxfId="198"/>
    <tableColumn id="2" xr3:uid="{54922B71-7E86-A64B-B8F8-DBD26FEAE234}" name="អត្រាជាប់" dataDxfId="197" dataCellStyle="Percent"/>
    <tableColumn id="3" xr3:uid="{241165DD-9777-EB42-A420-0FF8A6B11569}" name="អត្រាធ្លាក់" dataDxfId="196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F82FD9-A880-DD4E-8043-3E8B56996FB7}" name="Table7" displayName="Table7" ref="B3:C6" totalsRowShown="0" headerRowDxfId="195" dataDxfId="193" headerRowBorderDxfId="194" tableBorderDxfId="192" totalsRowBorderDxfId="191">
  <autoFilter ref="B3:C6" xr:uid="{3BBC9346-E500-8E4C-9C71-406B7978AAB6}"/>
  <tableColumns count="2">
    <tableColumn id="1" xr3:uid="{EFE80D41-091A-534A-8F20-655760885C51}" name="Difficulty Level" dataDxfId="190"/>
    <tableColumn id="2" xr3:uid="{FCC01D52-9B9A-2E44-B80B-F5397E5A7B9C}" name="Amount" dataDxfId="18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6E22CF-A55F-E04C-B2BC-E29A6895484E}" name="Table79" displayName="Table79" ref="E3:F6" totalsRowShown="0" headerRowDxfId="188" dataDxfId="186" headerRowBorderDxfId="187" tableBorderDxfId="185" totalsRowBorderDxfId="184">
  <autoFilter ref="E3:F6" xr:uid="{CC973709-050B-E943-9A7C-22C033A98EF7}"/>
  <tableColumns count="2">
    <tableColumn id="1" xr3:uid="{33B48B73-8E8B-CE4C-BF5B-64BAC9931750}" name="Difficulty Level" dataDxfId="183"/>
    <tableColumn id="2" xr3:uid="{76249EBD-2810-0A42-9BF4-AD9F50514E8C}" name="Amount" dataDxfId="1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13" Type="http://schemas.openxmlformats.org/officeDocument/2006/relationships/table" Target="../tables/table19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12" Type="http://schemas.openxmlformats.org/officeDocument/2006/relationships/table" Target="../tables/table18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Relationship Id="rId6" Type="http://schemas.openxmlformats.org/officeDocument/2006/relationships/table" Target="../tables/table12.xml"/><Relationship Id="rId11" Type="http://schemas.openxmlformats.org/officeDocument/2006/relationships/table" Target="../tables/table17.xml"/><Relationship Id="rId5" Type="http://schemas.openxmlformats.org/officeDocument/2006/relationships/table" Target="../tables/table11.xml"/><Relationship Id="rId15" Type="http://schemas.openxmlformats.org/officeDocument/2006/relationships/table" Target="../tables/table2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Relationship Id="rId1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drawing" Target="../drawings/drawing6.xml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drawing" Target="../drawings/drawing7.xml"/><Relationship Id="rId4" Type="http://schemas.openxmlformats.org/officeDocument/2006/relationships/table" Target="../tables/table3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40D5-F48A-5A49-8E63-65E441EF537C}">
  <dimension ref="B2:H20"/>
  <sheetViews>
    <sheetView zoomScale="90" zoomScaleNormal="90" workbookViewId="0">
      <selection activeCell="D2" sqref="D2"/>
    </sheetView>
  </sheetViews>
  <sheetFormatPr baseColWidth="10" defaultRowHeight="28" x14ac:dyDescent="0.65"/>
  <cols>
    <col min="1" max="1" width="10.83203125" style="1"/>
    <col min="2" max="2" width="50.1640625" style="1" customWidth="1"/>
    <col min="3" max="3" width="28.5" style="1" customWidth="1"/>
    <col min="4" max="16384" width="10.83203125" style="1"/>
  </cols>
  <sheetData>
    <row r="2" spans="2:3" ht="26" customHeight="1" x14ac:dyDescent="0.65">
      <c r="B2" s="13" t="s">
        <v>0</v>
      </c>
      <c r="C2" s="14" t="s">
        <v>1</v>
      </c>
    </row>
    <row r="3" spans="2:3" ht="26" customHeight="1" x14ac:dyDescent="0.65">
      <c r="B3" s="11" t="s">
        <v>2</v>
      </c>
      <c r="C3" s="12">
        <v>199</v>
      </c>
    </row>
    <row r="4" spans="2:3" ht="26" customHeight="1" x14ac:dyDescent="0.65">
      <c r="B4" s="11" t="s">
        <v>3</v>
      </c>
      <c r="C4" s="12">
        <v>612</v>
      </c>
    </row>
    <row r="5" spans="2:3" ht="26" customHeight="1" x14ac:dyDescent="0.65">
      <c r="B5" s="11" t="s">
        <v>4</v>
      </c>
      <c r="C5" s="12">
        <f>279-54</f>
        <v>225</v>
      </c>
    </row>
    <row r="6" spans="2:3" ht="26" customHeight="1" x14ac:dyDescent="0.65">
      <c r="B6" s="11" t="s">
        <v>5</v>
      </c>
      <c r="C6" s="12">
        <v>174</v>
      </c>
    </row>
    <row r="7" spans="2:3" ht="26" customHeight="1" x14ac:dyDescent="0.65">
      <c r="B7" s="11" t="s">
        <v>6</v>
      </c>
      <c r="C7" s="12">
        <v>289</v>
      </c>
    </row>
    <row r="8" spans="2:3" ht="26" customHeight="1" x14ac:dyDescent="0.65">
      <c r="B8" s="11" t="s">
        <v>7</v>
      </c>
      <c r="C8" s="12">
        <v>224</v>
      </c>
    </row>
    <row r="9" spans="2:3" ht="26" customHeight="1" x14ac:dyDescent="0.65">
      <c r="B9" s="11" t="s">
        <v>8</v>
      </c>
      <c r="C9" s="12">
        <v>169</v>
      </c>
    </row>
    <row r="10" spans="2:3" ht="26" customHeight="1" x14ac:dyDescent="0.65">
      <c r="B10" s="15" t="s">
        <v>9</v>
      </c>
      <c r="C10" s="16">
        <v>174</v>
      </c>
    </row>
    <row r="11" spans="2:3" x14ac:dyDescent="0.65">
      <c r="B11" s="19" t="s">
        <v>25</v>
      </c>
      <c r="C11" s="20">
        <f>SUM(C3:C10)</f>
        <v>2066</v>
      </c>
    </row>
    <row r="12" spans="2:3" x14ac:dyDescent="0.65">
      <c r="B12" s="17"/>
      <c r="C12" s="18"/>
    </row>
    <row r="20" spans="8:8" x14ac:dyDescent="0.65">
      <c r="H20" s="23"/>
    </row>
  </sheetData>
  <pageMargins left="0.7" right="0.7" top="0.75" bottom="0.75" header="0.3" footer="0.3"/>
  <pageSetup paperSize="8" orientation="landscape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13F4-96A6-354B-B7D4-0C33F17E6778}">
  <dimension ref="B3:C13"/>
  <sheetViews>
    <sheetView workbookViewId="0">
      <selection activeCell="L18" sqref="L18"/>
    </sheetView>
  </sheetViews>
  <sheetFormatPr baseColWidth="10" defaultRowHeight="16" x14ac:dyDescent="0.2"/>
  <sheetData>
    <row r="3" spans="2:3" x14ac:dyDescent="0.2">
      <c r="B3" s="71" t="s">
        <v>57</v>
      </c>
      <c r="C3" s="71">
        <v>697</v>
      </c>
    </row>
    <row r="4" spans="2:3" x14ac:dyDescent="0.2">
      <c r="B4" s="70" t="b">
        <v>1</v>
      </c>
      <c r="C4" s="70" t="b">
        <v>0</v>
      </c>
    </row>
    <row r="5" spans="2:3" x14ac:dyDescent="0.2">
      <c r="B5" s="72">
        <v>90.82</v>
      </c>
      <c r="C5" s="72">
        <v>9.18</v>
      </c>
    </row>
    <row r="7" spans="2:3" x14ac:dyDescent="0.2">
      <c r="B7" s="71" t="s">
        <v>49</v>
      </c>
      <c r="C7" s="71">
        <v>310</v>
      </c>
    </row>
    <row r="8" spans="2:3" x14ac:dyDescent="0.2">
      <c r="B8" s="70" t="b">
        <v>1</v>
      </c>
      <c r="C8" s="70" t="b">
        <v>0</v>
      </c>
    </row>
    <row r="9" spans="2:3" x14ac:dyDescent="0.2">
      <c r="B9" s="72">
        <v>95.81</v>
      </c>
      <c r="C9" s="72">
        <v>4.1900000000000004</v>
      </c>
    </row>
    <row r="11" spans="2:3" x14ac:dyDescent="0.2">
      <c r="B11" s="71" t="s">
        <v>50</v>
      </c>
      <c r="C11" s="71">
        <v>387</v>
      </c>
    </row>
    <row r="12" spans="2:3" x14ac:dyDescent="0.2">
      <c r="B12" s="70" t="b">
        <v>1</v>
      </c>
      <c r="C12" s="70" t="b">
        <v>0</v>
      </c>
    </row>
    <row r="13" spans="2:3" x14ac:dyDescent="0.2">
      <c r="B13" s="72">
        <v>86.82</v>
      </c>
      <c r="C13" s="72">
        <v>13.18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EAC6-05B0-7C42-93DF-ED1B9BC2732B}">
  <dimension ref="B3:I5"/>
  <sheetViews>
    <sheetView tabSelected="1" workbookViewId="0">
      <selection activeCell="F3" sqref="F3"/>
    </sheetView>
  </sheetViews>
  <sheetFormatPr baseColWidth="10" defaultRowHeight="16" x14ac:dyDescent="0.2"/>
  <cols>
    <col min="2" max="3" width="17.6640625" customWidth="1"/>
    <col min="8" max="9" width="17.83203125" customWidth="1"/>
  </cols>
  <sheetData>
    <row r="3" spans="2:9" ht="19" x14ac:dyDescent="0.25">
      <c r="B3" s="83" t="s">
        <v>60</v>
      </c>
      <c r="C3" s="83"/>
      <c r="H3" s="83" t="s">
        <v>61</v>
      </c>
      <c r="I3" s="83"/>
    </row>
    <row r="4" spans="2:9" ht="19" x14ac:dyDescent="0.2">
      <c r="B4" s="84" t="s">
        <v>16</v>
      </c>
      <c r="C4" s="84">
        <v>62</v>
      </c>
      <c r="H4" s="84" t="s">
        <v>17</v>
      </c>
      <c r="I4" s="85">
        <v>0.62</v>
      </c>
    </row>
    <row r="5" spans="2:9" ht="19" x14ac:dyDescent="0.2">
      <c r="B5" s="84" t="s">
        <v>17</v>
      </c>
      <c r="C5" s="84">
        <v>38</v>
      </c>
      <c r="H5" s="84" t="s">
        <v>16</v>
      </c>
      <c r="I5" s="85">
        <v>0.38</v>
      </c>
    </row>
  </sheetData>
  <mergeCells count="2">
    <mergeCell ref="B3:C3"/>
    <mergeCell ref="H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438C-B978-5F47-B374-9FDDBBD0C2A8}">
  <dimension ref="B3:C39"/>
  <sheetViews>
    <sheetView zoomScale="120" zoomScaleNormal="120" workbookViewId="0">
      <selection activeCell="K2" sqref="K2"/>
    </sheetView>
  </sheetViews>
  <sheetFormatPr baseColWidth="10" defaultRowHeight="16" x14ac:dyDescent="0.2"/>
  <cols>
    <col min="2" max="2" width="33.83203125" customWidth="1"/>
    <col min="3" max="3" width="15.83203125" customWidth="1"/>
    <col min="13" max="13" width="11.5" customWidth="1"/>
    <col min="14" max="14" width="11.6640625" customWidth="1"/>
  </cols>
  <sheetData>
    <row r="3" spans="2:3" ht="25" customHeight="1" x14ac:dyDescent="0.2">
      <c r="B3" s="3" t="s">
        <v>11</v>
      </c>
      <c r="C3" s="4" t="s">
        <v>12</v>
      </c>
    </row>
    <row r="4" spans="2:3" ht="25" customHeight="1" x14ac:dyDescent="0.2">
      <c r="B4" s="5" t="s">
        <v>10</v>
      </c>
      <c r="C4" s="7">
        <v>2068</v>
      </c>
    </row>
    <row r="5" spans="2:3" ht="25" customHeight="1" x14ac:dyDescent="0.2">
      <c r="B5" s="5" t="s">
        <v>13</v>
      </c>
      <c r="C5" s="7">
        <v>2066</v>
      </c>
    </row>
    <row r="6" spans="2:3" ht="25" customHeight="1" x14ac:dyDescent="0.2">
      <c r="B6" s="5" t="s">
        <v>14</v>
      </c>
      <c r="C6" s="7">
        <v>800</v>
      </c>
    </row>
    <row r="7" spans="2:3" ht="25" customHeight="1" x14ac:dyDescent="0.2">
      <c r="B7" s="5" t="s">
        <v>15</v>
      </c>
      <c r="C7" s="7">
        <v>1266</v>
      </c>
    </row>
    <row r="8" spans="2:3" ht="25" customHeight="1" x14ac:dyDescent="0.2">
      <c r="B8" s="5" t="s">
        <v>16</v>
      </c>
      <c r="C8" s="9">
        <v>0.39</v>
      </c>
    </row>
    <row r="9" spans="2:3" ht="25" customHeight="1" x14ac:dyDescent="0.2">
      <c r="B9" s="6" t="s">
        <v>17</v>
      </c>
      <c r="C9" s="10">
        <v>0.61</v>
      </c>
    </row>
    <row r="37" spans="2:3" ht="20" customHeight="1" x14ac:dyDescent="0.2">
      <c r="B37" s="53" t="s">
        <v>53</v>
      </c>
      <c r="C37" s="54" t="s">
        <v>12</v>
      </c>
    </row>
    <row r="38" spans="2:3" ht="20" customHeight="1" x14ac:dyDescent="0.2">
      <c r="B38" s="55" t="s">
        <v>16</v>
      </c>
      <c r="C38" s="57">
        <v>0.64</v>
      </c>
    </row>
    <row r="39" spans="2:3" ht="20" customHeight="1" x14ac:dyDescent="0.2">
      <c r="B39" s="56" t="s">
        <v>17</v>
      </c>
      <c r="C39" s="58">
        <v>0.36</v>
      </c>
    </row>
  </sheetData>
  <pageMargins left="0.7" right="0.7" top="0.75" bottom="0.75" header="0.3" footer="0.3"/>
  <pageSetup paperSize="8" orientation="landscape" horizontalDpi="0" verticalDpi="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C685-4AEA-E143-BEE1-AC28FCBC19AD}">
  <dimension ref="B3:C8"/>
  <sheetViews>
    <sheetView zoomScale="120" zoomScaleNormal="120" workbookViewId="0">
      <selection activeCell="B3" sqref="B3:C8"/>
    </sheetView>
  </sheetViews>
  <sheetFormatPr baseColWidth="10" defaultRowHeight="16" x14ac:dyDescent="0.2"/>
  <cols>
    <col min="2" max="2" width="32.83203125" customWidth="1"/>
    <col min="3" max="3" width="21.1640625" customWidth="1"/>
  </cols>
  <sheetData>
    <row r="3" spans="2:3" ht="26" customHeight="1" x14ac:dyDescent="0.2">
      <c r="B3" s="3" t="s">
        <v>11</v>
      </c>
      <c r="C3" s="4" t="s">
        <v>12</v>
      </c>
    </row>
    <row r="4" spans="2:3" ht="26" customHeight="1" x14ac:dyDescent="0.2">
      <c r="B4" s="5" t="s">
        <v>18</v>
      </c>
      <c r="C4" s="7">
        <v>94.18</v>
      </c>
    </row>
    <row r="5" spans="2:3" ht="26" customHeight="1" x14ac:dyDescent="0.2">
      <c r="B5" s="5" t="s">
        <v>19</v>
      </c>
      <c r="C5" s="7">
        <v>3</v>
      </c>
    </row>
    <row r="6" spans="2:3" ht="26" customHeight="1" x14ac:dyDescent="0.2">
      <c r="B6" s="5" t="s">
        <v>20</v>
      </c>
      <c r="C6" s="7">
        <v>55.45</v>
      </c>
    </row>
    <row r="7" spans="2:3" ht="26" customHeight="1" x14ac:dyDescent="0.2">
      <c r="B7" s="5" t="s">
        <v>21</v>
      </c>
      <c r="C7" s="7">
        <v>14.65</v>
      </c>
    </row>
    <row r="8" spans="2:3" ht="26" customHeight="1" x14ac:dyDescent="0.2">
      <c r="B8" s="6" t="s">
        <v>22</v>
      </c>
      <c r="C8" s="8">
        <v>55.14</v>
      </c>
    </row>
  </sheetData>
  <pageMargins left="0.7" right="0.7" top="0.75" bottom="0.75" header="0.3" footer="0.3"/>
  <pageSetup paperSize="8" orientation="landscape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0E34-F45D-2045-8A4B-C35937CFD1C8}">
  <dimension ref="B1:G10"/>
  <sheetViews>
    <sheetView zoomScaleNormal="100" workbookViewId="0">
      <selection activeCell="I6" sqref="I6"/>
    </sheetView>
  </sheetViews>
  <sheetFormatPr baseColWidth="10" defaultRowHeight="28" x14ac:dyDescent="0.65"/>
  <cols>
    <col min="1" max="1" width="10.83203125" style="1"/>
    <col min="2" max="2" width="44.5" style="1" customWidth="1"/>
    <col min="3" max="4" width="18.33203125" style="1" customWidth="1"/>
    <col min="5" max="5" width="10.83203125" style="1"/>
    <col min="6" max="7" width="18.5" style="1" customWidth="1"/>
    <col min="8" max="16384" width="10.83203125" style="1"/>
  </cols>
  <sheetData>
    <row r="1" spans="2:7" x14ac:dyDescent="0.65">
      <c r="B1" s="64" t="s">
        <v>54</v>
      </c>
      <c r="F1" s="65" t="s">
        <v>55</v>
      </c>
    </row>
    <row r="2" spans="2:7" ht="24" customHeight="1" x14ac:dyDescent="0.65">
      <c r="B2" s="39" t="s">
        <v>0</v>
      </c>
      <c r="C2" s="40" t="s">
        <v>23</v>
      </c>
      <c r="D2" s="40" t="s">
        <v>24</v>
      </c>
      <c r="F2" s="61" t="s">
        <v>23</v>
      </c>
      <c r="G2" s="61" t="s">
        <v>24</v>
      </c>
    </row>
    <row r="3" spans="2:7" ht="24" customHeight="1" x14ac:dyDescent="0.65">
      <c r="B3" s="66" t="s">
        <v>2</v>
      </c>
      <c r="C3" s="40">
        <v>68</v>
      </c>
      <c r="D3" s="41">
        <v>47</v>
      </c>
      <c r="F3" s="62">
        <v>61</v>
      </c>
      <c r="G3" s="63">
        <v>40</v>
      </c>
    </row>
    <row r="4" spans="2:7" ht="24" customHeight="1" x14ac:dyDescent="0.65">
      <c r="B4" s="66" t="s">
        <v>3</v>
      </c>
      <c r="C4" s="40">
        <v>72</v>
      </c>
      <c r="D4" s="41">
        <v>47</v>
      </c>
      <c r="F4" s="40">
        <v>65</v>
      </c>
      <c r="G4" s="41">
        <v>40</v>
      </c>
    </row>
    <row r="5" spans="2:7" ht="24" customHeight="1" x14ac:dyDescent="0.65">
      <c r="B5" s="66" t="s">
        <v>4</v>
      </c>
      <c r="C5" s="40">
        <v>68</v>
      </c>
      <c r="D5" s="41">
        <v>45</v>
      </c>
      <c r="F5" s="62">
        <v>63</v>
      </c>
      <c r="G5" s="63">
        <v>39</v>
      </c>
    </row>
    <row r="6" spans="2:7" ht="24" customHeight="1" x14ac:dyDescent="0.65">
      <c r="B6" s="66" t="s">
        <v>5</v>
      </c>
      <c r="C6" s="40">
        <v>67</v>
      </c>
      <c r="D6" s="41">
        <v>46</v>
      </c>
      <c r="F6" s="40">
        <v>60</v>
      </c>
      <c r="G6" s="41">
        <v>39</v>
      </c>
    </row>
    <row r="7" spans="2:7" ht="24" customHeight="1" x14ac:dyDescent="0.65">
      <c r="B7" s="66" t="s">
        <v>6</v>
      </c>
      <c r="C7" s="40">
        <v>69</v>
      </c>
      <c r="D7" s="41">
        <v>45</v>
      </c>
      <c r="F7" s="62">
        <v>61</v>
      </c>
      <c r="G7" s="63">
        <v>39</v>
      </c>
    </row>
    <row r="8" spans="2:7" ht="24" customHeight="1" x14ac:dyDescent="0.65">
      <c r="B8" s="66" t="s">
        <v>7</v>
      </c>
      <c r="C8" s="40">
        <v>73</v>
      </c>
      <c r="D8" s="41">
        <v>49</v>
      </c>
      <c r="F8" s="40">
        <v>66</v>
      </c>
      <c r="G8" s="41">
        <v>40</v>
      </c>
    </row>
    <row r="9" spans="2:7" ht="24" customHeight="1" x14ac:dyDescent="0.65">
      <c r="B9" s="66" t="s">
        <v>8</v>
      </c>
      <c r="C9" s="40">
        <v>73</v>
      </c>
      <c r="D9" s="41">
        <v>45</v>
      </c>
      <c r="F9" s="62">
        <v>68</v>
      </c>
      <c r="G9" s="63">
        <v>35</v>
      </c>
    </row>
    <row r="10" spans="2:7" ht="24" customHeight="1" x14ac:dyDescent="0.65">
      <c r="B10" s="67" t="s">
        <v>9</v>
      </c>
      <c r="C10" s="40">
        <v>67</v>
      </c>
      <c r="D10" s="41">
        <v>46</v>
      </c>
      <c r="F10" s="40">
        <v>60</v>
      </c>
      <c r="G10" s="41">
        <v>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2A82-9425-244E-BDF6-8F46A04136B4}">
  <dimension ref="A3:J30"/>
  <sheetViews>
    <sheetView zoomScale="90" zoomScaleNormal="90" workbookViewId="0">
      <selection activeCell="L32" sqref="L32"/>
    </sheetView>
  </sheetViews>
  <sheetFormatPr baseColWidth="10" defaultRowHeight="16" x14ac:dyDescent="0.2"/>
  <cols>
    <col min="2" max="2" width="42.6640625" customWidth="1"/>
    <col min="3" max="4" width="22.1640625" customWidth="1"/>
    <col min="7" max="7" width="52.83203125" customWidth="1"/>
    <col min="8" max="9" width="19" customWidth="1"/>
  </cols>
  <sheetData>
    <row r="3" spans="1:4" ht="28" x14ac:dyDescent="0.2">
      <c r="A3" s="68">
        <v>60</v>
      </c>
      <c r="B3" s="13" t="s">
        <v>0</v>
      </c>
      <c r="C3" s="2" t="s">
        <v>26</v>
      </c>
      <c r="D3" s="2" t="s">
        <v>27</v>
      </c>
    </row>
    <row r="4" spans="1:4" ht="28" x14ac:dyDescent="0.65">
      <c r="B4" s="11" t="s">
        <v>2</v>
      </c>
      <c r="C4" s="21">
        <v>0.28999999999999998</v>
      </c>
      <c r="D4" s="22">
        <v>0.71</v>
      </c>
    </row>
    <row r="5" spans="1:4" ht="28" x14ac:dyDescent="0.65">
      <c r="B5" s="11" t="s">
        <v>3</v>
      </c>
      <c r="C5" s="21">
        <v>0.45</v>
      </c>
      <c r="D5" s="22">
        <v>0.55000000000000004</v>
      </c>
    </row>
    <row r="6" spans="1:4" ht="28" x14ac:dyDescent="0.65">
      <c r="B6" s="11" t="s">
        <v>4</v>
      </c>
      <c r="C6" s="21">
        <v>0.3</v>
      </c>
      <c r="D6" s="22">
        <v>0.7</v>
      </c>
    </row>
    <row r="7" spans="1:4" ht="28" x14ac:dyDescent="0.65">
      <c r="B7" s="11" t="s">
        <v>5</v>
      </c>
      <c r="C7" s="21">
        <v>0.26</v>
      </c>
      <c r="D7" s="22">
        <v>0.74</v>
      </c>
    </row>
    <row r="8" spans="1:4" ht="28" x14ac:dyDescent="0.65">
      <c r="B8" s="11" t="s">
        <v>6</v>
      </c>
      <c r="C8" s="21">
        <v>0.25</v>
      </c>
      <c r="D8" s="22">
        <v>0.75</v>
      </c>
    </row>
    <row r="9" spans="1:4" ht="28" x14ac:dyDescent="0.65">
      <c r="B9" s="11" t="s">
        <v>7</v>
      </c>
      <c r="C9" s="21">
        <v>0.51</v>
      </c>
      <c r="D9" s="22">
        <v>0.49</v>
      </c>
    </row>
    <row r="10" spans="1:4" ht="28" x14ac:dyDescent="0.65">
      <c r="B10" s="11" t="s">
        <v>8</v>
      </c>
      <c r="C10" s="21">
        <v>0.62</v>
      </c>
      <c r="D10" s="22">
        <v>0.38</v>
      </c>
    </row>
    <row r="11" spans="1:4" ht="28" x14ac:dyDescent="0.65">
      <c r="B11" s="15" t="s">
        <v>9</v>
      </c>
      <c r="C11" s="21">
        <v>0.24</v>
      </c>
      <c r="D11" s="22">
        <v>0.74</v>
      </c>
    </row>
    <row r="22" spans="7:10" ht="28" x14ac:dyDescent="0.2">
      <c r="G22" s="13" t="s">
        <v>0</v>
      </c>
      <c r="H22" s="2" t="s">
        <v>26</v>
      </c>
      <c r="I22" s="2" t="s">
        <v>27</v>
      </c>
      <c r="J22" s="68">
        <v>50</v>
      </c>
    </row>
    <row r="23" spans="7:10" ht="28" x14ac:dyDescent="0.65">
      <c r="G23" s="11" t="s">
        <v>2</v>
      </c>
      <c r="H23" s="21">
        <v>0.61499999999999999</v>
      </c>
      <c r="I23" s="52">
        <v>0.28000000000000003</v>
      </c>
    </row>
    <row r="24" spans="7:10" ht="28" x14ac:dyDescent="0.65">
      <c r="G24" s="11" t="s">
        <v>3</v>
      </c>
      <c r="H24" s="21">
        <v>0.69</v>
      </c>
      <c r="I24" s="52">
        <v>0.31</v>
      </c>
    </row>
    <row r="25" spans="7:10" ht="28" x14ac:dyDescent="0.65">
      <c r="G25" s="11" t="s">
        <v>4</v>
      </c>
      <c r="H25" s="21">
        <v>0.55000000000000004</v>
      </c>
      <c r="I25" s="52">
        <v>0.45</v>
      </c>
    </row>
    <row r="26" spans="7:10" ht="28" x14ac:dyDescent="0.65">
      <c r="G26" s="11" t="s">
        <v>5</v>
      </c>
      <c r="H26" s="21">
        <v>0.57999999999999996</v>
      </c>
      <c r="I26" s="52">
        <v>0.42</v>
      </c>
    </row>
    <row r="27" spans="7:10" ht="28" x14ac:dyDescent="0.65">
      <c r="G27" s="11" t="s">
        <v>6</v>
      </c>
      <c r="H27" s="21">
        <v>0.53</v>
      </c>
      <c r="I27" s="52">
        <v>0.47</v>
      </c>
    </row>
    <row r="28" spans="7:10" ht="28" x14ac:dyDescent="0.65">
      <c r="G28" s="11" t="s">
        <v>7</v>
      </c>
      <c r="H28" s="21">
        <v>0.79</v>
      </c>
      <c r="I28" s="52">
        <v>0.21</v>
      </c>
    </row>
    <row r="29" spans="7:10" ht="28" x14ac:dyDescent="0.65">
      <c r="G29" s="11" t="s">
        <v>8</v>
      </c>
      <c r="H29" s="21">
        <v>0.8</v>
      </c>
      <c r="I29" s="52">
        <v>0.2</v>
      </c>
    </row>
    <row r="30" spans="7:10" ht="28" x14ac:dyDescent="0.65">
      <c r="G30" s="15" t="s">
        <v>9</v>
      </c>
      <c r="H30" s="21">
        <v>0.57999999999999996</v>
      </c>
      <c r="I30" s="52">
        <v>0.42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9041-B62A-E243-B328-F228EF3725F1}">
  <dimension ref="B2:O46"/>
  <sheetViews>
    <sheetView topLeftCell="A11" zoomScale="90" zoomScaleNormal="90" workbookViewId="0">
      <selection activeCell="O56" sqref="O56"/>
    </sheetView>
  </sheetViews>
  <sheetFormatPr baseColWidth="10" defaultRowHeight="16" x14ac:dyDescent="0.2"/>
  <cols>
    <col min="2" max="2" width="21.33203125" customWidth="1"/>
    <col min="3" max="3" width="19.1640625" customWidth="1"/>
    <col min="4" max="4" width="3.33203125" customWidth="1"/>
    <col min="5" max="5" width="21.33203125" customWidth="1"/>
    <col min="6" max="6" width="19.83203125" customWidth="1"/>
    <col min="7" max="7" width="3.33203125" customWidth="1"/>
    <col min="8" max="8" width="21.33203125" customWidth="1"/>
    <col min="9" max="9" width="19.83203125" customWidth="1"/>
    <col min="10" max="10" width="3.33203125" customWidth="1"/>
    <col min="11" max="11" width="21.33203125" customWidth="1"/>
    <col min="12" max="12" width="19.83203125" customWidth="1"/>
    <col min="14" max="14" width="22" customWidth="1"/>
    <col min="15" max="15" width="18.5" customWidth="1"/>
  </cols>
  <sheetData>
    <row r="2" spans="2:15" ht="23" customHeight="1" x14ac:dyDescent="0.2">
      <c r="B2" s="76" t="s">
        <v>33</v>
      </c>
      <c r="C2" s="77"/>
      <c r="D2" s="31"/>
      <c r="E2" s="76" t="s">
        <v>34</v>
      </c>
      <c r="F2" s="77"/>
      <c r="G2" s="31"/>
      <c r="H2" s="76" t="s">
        <v>35</v>
      </c>
      <c r="I2" s="77"/>
      <c r="J2" s="31"/>
      <c r="K2" s="76" t="s">
        <v>36</v>
      </c>
      <c r="L2" s="77"/>
      <c r="N2" s="69" t="s">
        <v>56</v>
      </c>
      <c r="O2" s="69">
        <v>690</v>
      </c>
    </row>
    <row r="3" spans="2:15" ht="23" customHeight="1" x14ac:dyDescent="0.2">
      <c r="B3" s="28" t="s">
        <v>29</v>
      </c>
      <c r="C3" s="29" t="s">
        <v>28</v>
      </c>
      <c r="D3" s="30"/>
      <c r="E3" s="28" t="s">
        <v>29</v>
      </c>
      <c r="F3" s="29" t="s">
        <v>28</v>
      </c>
      <c r="G3" s="30"/>
      <c r="H3" s="28" t="s">
        <v>29</v>
      </c>
      <c r="I3" s="29" t="s">
        <v>28</v>
      </c>
      <c r="J3" s="30"/>
      <c r="K3" s="28" t="s">
        <v>29</v>
      </c>
      <c r="L3" s="29" t="s">
        <v>28</v>
      </c>
    </row>
    <row r="4" spans="2:15" ht="23" customHeight="1" x14ac:dyDescent="0.2">
      <c r="B4" s="26" t="s">
        <v>30</v>
      </c>
      <c r="C4" s="24">
        <v>70</v>
      </c>
      <c r="D4" s="30"/>
      <c r="E4" s="26" t="s">
        <v>30</v>
      </c>
      <c r="F4" s="24">
        <v>5</v>
      </c>
      <c r="G4" s="30"/>
      <c r="H4" s="26" t="s">
        <v>30</v>
      </c>
      <c r="I4" s="24">
        <v>32</v>
      </c>
      <c r="J4" s="30"/>
      <c r="K4" s="26" t="s">
        <v>30</v>
      </c>
      <c r="L4" s="24">
        <v>20</v>
      </c>
    </row>
    <row r="5" spans="2:15" ht="23" customHeight="1" x14ac:dyDescent="0.2">
      <c r="B5" s="26" t="s">
        <v>31</v>
      </c>
      <c r="C5" s="24">
        <v>23</v>
      </c>
      <c r="D5" s="30"/>
      <c r="E5" s="26" t="s">
        <v>31</v>
      </c>
      <c r="F5" s="24">
        <v>8</v>
      </c>
      <c r="G5" s="30"/>
      <c r="H5" s="26" t="s">
        <v>31</v>
      </c>
      <c r="I5" s="24">
        <v>17</v>
      </c>
      <c r="J5" s="30"/>
      <c r="K5" s="26" t="s">
        <v>31</v>
      </c>
      <c r="L5" s="24">
        <v>17</v>
      </c>
    </row>
    <row r="6" spans="2:15" ht="23" customHeight="1" x14ac:dyDescent="0.2">
      <c r="B6" s="27" t="s">
        <v>32</v>
      </c>
      <c r="C6" s="25">
        <v>8</v>
      </c>
      <c r="D6" s="30"/>
      <c r="E6" s="27" t="s">
        <v>32</v>
      </c>
      <c r="F6" s="25">
        <v>3</v>
      </c>
      <c r="G6" s="30"/>
      <c r="H6" s="27" t="s">
        <v>32</v>
      </c>
      <c r="I6" s="25">
        <v>10</v>
      </c>
      <c r="J6" s="30"/>
      <c r="K6" s="27" t="s">
        <v>32</v>
      </c>
      <c r="L6" s="25">
        <v>9</v>
      </c>
    </row>
    <row r="7" spans="2:15" x14ac:dyDescent="0.2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2:15" ht="22" customHeight="1" x14ac:dyDescent="0.2">
      <c r="B8" s="76" t="s">
        <v>37</v>
      </c>
      <c r="C8" s="77"/>
      <c r="D8" s="30"/>
      <c r="E8" s="76" t="s">
        <v>38</v>
      </c>
      <c r="F8" s="77"/>
      <c r="G8" s="30"/>
      <c r="H8" s="76" t="s">
        <v>45</v>
      </c>
      <c r="I8" s="77"/>
      <c r="J8" s="30"/>
      <c r="K8" s="76" t="s">
        <v>39</v>
      </c>
      <c r="L8" s="77"/>
    </row>
    <row r="9" spans="2:15" ht="22" customHeight="1" x14ac:dyDescent="0.2">
      <c r="B9" s="28" t="s">
        <v>29</v>
      </c>
      <c r="C9" s="29" t="s">
        <v>28</v>
      </c>
      <c r="D9" s="30"/>
      <c r="E9" s="28" t="s">
        <v>29</v>
      </c>
      <c r="F9" s="29" t="s">
        <v>28</v>
      </c>
      <c r="G9" s="30"/>
      <c r="H9" s="28" t="s">
        <v>29</v>
      </c>
      <c r="I9" s="29" t="s">
        <v>28</v>
      </c>
      <c r="J9" s="30"/>
      <c r="K9" s="28" t="s">
        <v>29</v>
      </c>
      <c r="L9" s="29" t="s">
        <v>28</v>
      </c>
    </row>
    <row r="10" spans="2:15" ht="22" customHeight="1" x14ac:dyDescent="0.2">
      <c r="B10" s="26" t="s">
        <v>30</v>
      </c>
      <c r="C10" s="24">
        <v>42</v>
      </c>
      <c r="D10" s="30"/>
      <c r="E10" s="26" t="s">
        <v>30</v>
      </c>
      <c r="F10" s="24">
        <v>18</v>
      </c>
      <c r="G10" s="30"/>
      <c r="H10" s="26" t="s">
        <v>30</v>
      </c>
      <c r="I10" s="24">
        <v>15</v>
      </c>
      <c r="J10" s="30"/>
      <c r="K10" s="26" t="s">
        <v>30</v>
      </c>
      <c r="L10" s="24">
        <v>15</v>
      </c>
    </row>
    <row r="11" spans="2:15" ht="22" customHeight="1" x14ac:dyDescent="0.2">
      <c r="B11" s="26" t="s">
        <v>31</v>
      </c>
      <c r="C11" s="24">
        <v>28</v>
      </c>
      <c r="D11" s="30"/>
      <c r="E11" s="26" t="s">
        <v>31</v>
      </c>
      <c r="F11" s="24">
        <v>26</v>
      </c>
      <c r="G11" s="30"/>
      <c r="H11" s="26" t="s">
        <v>31</v>
      </c>
      <c r="I11" s="24">
        <v>14</v>
      </c>
      <c r="J11" s="30"/>
      <c r="K11" s="26" t="s">
        <v>31</v>
      </c>
      <c r="L11" s="24">
        <v>16</v>
      </c>
    </row>
    <row r="12" spans="2:15" ht="22" customHeight="1" x14ac:dyDescent="0.2">
      <c r="B12" s="27" t="s">
        <v>32</v>
      </c>
      <c r="C12" s="25">
        <v>11</v>
      </c>
      <c r="D12" s="30"/>
      <c r="E12" s="27" t="s">
        <v>32</v>
      </c>
      <c r="F12" s="25">
        <v>23</v>
      </c>
      <c r="G12" s="30"/>
      <c r="H12" s="27" t="s">
        <v>32</v>
      </c>
      <c r="I12" s="25">
        <v>13</v>
      </c>
      <c r="J12" s="30"/>
      <c r="K12" s="27" t="s">
        <v>32</v>
      </c>
      <c r="L12" s="25">
        <v>7</v>
      </c>
    </row>
    <row r="13" spans="2:15" x14ac:dyDescent="0.2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2:15" ht="22" customHeight="1" x14ac:dyDescent="0.2">
      <c r="B14" s="76" t="s">
        <v>40</v>
      </c>
      <c r="C14" s="77"/>
      <c r="D14" s="30"/>
      <c r="E14" s="76" t="s">
        <v>42</v>
      </c>
      <c r="F14" s="77"/>
      <c r="G14" s="30"/>
      <c r="H14" s="76" t="s">
        <v>44</v>
      </c>
      <c r="I14" s="77"/>
      <c r="J14" s="30"/>
      <c r="K14" s="76" t="s">
        <v>41</v>
      </c>
      <c r="L14" s="77"/>
      <c r="N14" s="74" t="s">
        <v>43</v>
      </c>
      <c r="O14" s="75"/>
    </row>
    <row r="15" spans="2:15" ht="22" customHeight="1" x14ac:dyDescent="0.2">
      <c r="B15" s="28" t="s">
        <v>29</v>
      </c>
      <c r="C15" s="29" t="s">
        <v>28</v>
      </c>
      <c r="D15" s="30"/>
      <c r="E15" s="28" t="s">
        <v>29</v>
      </c>
      <c r="F15" s="29" t="s">
        <v>28</v>
      </c>
      <c r="G15" s="30"/>
      <c r="H15" s="28" t="s">
        <v>29</v>
      </c>
      <c r="I15" s="29" t="s">
        <v>28</v>
      </c>
      <c r="J15" s="30"/>
      <c r="K15" s="28" t="s">
        <v>29</v>
      </c>
      <c r="L15" s="29" t="s">
        <v>28</v>
      </c>
      <c r="N15" s="59" t="s">
        <v>29</v>
      </c>
      <c r="O15" s="60" t="s">
        <v>28</v>
      </c>
    </row>
    <row r="16" spans="2:15" ht="22" customHeight="1" x14ac:dyDescent="0.2">
      <c r="B16" s="26" t="s">
        <v>30</v>
      </c>
      <c r="C16" s="24">
        <v>23</v>
      </c>
      <c r="D16" s="30"/>
      <c r="E16" s="26" t="s">
        <v>30</v>
      </c>
      <c r="F16" s="24">
        <v>26</v>
      </c>
      <c r="G16" s="30"/>
      <c r="H16" s="26" t="s">
        <v>30</v>
      </c>
      <c r="I16" s="24">
        <v>10</v>
      </c>
      <c r="J16" s="30"/>
      <c r="K16" s="26" t="s">
        <v>30</v>
      </c>
      <c r="L16" s="24">
        <v>10</v>
      </c>
      <c r="N16" s="42" t="s">
        <v>30</v>
      </c>
      <c r="O16" s="43">
        <f>SUM(C4,F4,I4,L4,C10,F10,I10,L10,C16,F16,I16,L16)</f>
        <v>286</v>
      </c>
    </row>
    <row r="17" spans="2:15" ht="22" customHeight="1" x14ac:dyDescent="0.2">
      <c r="B17" s="26" t="s">
        <v>31</v>
      </c>
      <c r="C17" s="24">
        <v>16</v>
      </c>
      <c r="D17" s="30"/>
      <c r="E17" s="26" t="s">
        <v>31</v>
      </c>
      <c r="F17" s="24">
        <v>22</v>
      </c>
      <c r="G17" s="30"/>
      <c r="H17" s="26" t="s">
        <v>31</v>
      </c>
      <c r="I17" s="24">
        <v>12</v>
      </c>
      <c r="J17" s="30"/>
      <c r="K17" s="26" t="s">
        <v>31</v>
      </c>
      <c r="L17" s="24">
        <v>12</v>
      </c>
      <c r="N17" s="42" t="s">
        <v>31</v>
      </c>
      <c r="O17" s="43">
        <f>SUM(C5,F5,I5,L5,C11,F11,I11,L11,C17,F17,I17,L17)</f>
        <v>211</v>
      </c>
    </row>
    <row r="18" spans="2:15" ht="22" customHeight="1" x14ac:dyDescent="0.2">
      <c r="B18" s="27" t="s">
        <v>32</v>
      </c>
      <c r="C18" s="25">
        <v>9</v>
      </c>
      <c r="D18" s="30"/>
      <c r="E18" s="27" t="s">
        <v>32</v>
      </c>
      <c r="F18" s="25">
        <v>9</v>
      </c>
      <c r="G18" s="30"/>
      <c r="H18" s="27" t="s">
        <v>32</v>
      </c>
      <c r="I18" s="25">
        <v>3</v>
      </c>
      <c r="J18" s="30"/>
      <c r="K18" s="27" t="s">
        <v>32</v>
      </c>
      <c r="L18" s="25">
        <v>15</v>
      </c>
      <c r="N18" s="44" t="s">
        <v>32</v>
      </c>
      <c r="O18" s="45">
        <f>SUM(C6,F6,I6,L6,C12,F12,I12,L12,C18,F18,I18,L18)</f>
        <v>120</v>
      </c>
    </row>
    <row r="19" spans="2:15" x14ac:dyDescent="0.2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2:15" ht="22" customHeight="1" x14ac:dyDescent="0.2">
      <c r="B20" s="30"/>
      <c r="C20" s="30"/>
      <c r="D20" s="30"/>
      <c r="G20" s="30"/>
      <c r="J20" s="30"/>
    </row>
    <row r="21" spans="2:15" ht="22" customHeight="1" x14ac:dyDescent="0.2">
      <c r="B21" s="30"/>
      <c r="C21" s="30"/>
      <c r="D21" s="30"/>
      <c r="G21" s="30"/>
      <c r="J21" s="30"/>
    </row>
    <row r="22" spans="2:15" ht="22" customHeight="1" x14ac:dyDescent="0.2">
      <c r="B22" s="30"/>
      <c r="C22" s="30"/>
      <c r="D22" s="30"/>
      <c r="G22" s="30"/>
      <c r="J22" s="30"/>
    </row>
    <row r="23" spans="2:15" ht="22" customHeight="1" x14ac:dyDescent="0.2">
      <c r="B23" s="30"/>
      <c r="C23" s="30"/>
      <c r="D23" s="30"/>
      <c r="G23" s="30"/>
      <c r="J23" s="30"/>
    </row>
    <row r="24" spans="2:15" ht="22" customHeight="1" x14ac:dyDescent="0.2">
      <c r="B24" s="30"/>
      <c r="C24" s="30"/>
      <c r="D24" s="30"/>
      <c r="G24" s="30"/>
      <c r="J24" s="30"/>
    </row>
    <row r="42" spans="2:3" ht="19" x14ac:dyDescent="0.2">
      <c r="B42" s="74" t="s">
        <v>43</v>
      </c>
      <c r="C42" s="75"/>
    </row>
    <row r="43" spans="2:3" ht="17" x14ac:dyDescent="0.2">
      <c r="B43" s="59" t="s">
        <v>29</v>
      </c>
      <c r="C43" s="60" t="s">
        <v>28</v>
      </c>
    </row>
    <row r="44" spans="2:3" x14ac:dyDescent="0.2">
      <c r="B44" s="42" t="s">
        <v>30</v>
      </c>
      <c r="C44" s="43">
        <v>114</v>
      </c>
    </row>
    <row r="45" spans="2:3" x14ac:dyDescent="0.2">
      <c r="B45" s="42" t="s">
        <v>31</v>
      </c>
      <c r="C45" s="43">
        <v>138</v>
      </c>
    </row>
    <row r="46" spans="2:3" x14ac:dyDescent="0.2">
      <c r="B46" s="44" t="s">
        <v>32</v>
      </c>
      <c r="C46" s="45">
        <v>79</v>
      </c>
    </row>
  </sheetData>
  <mergeCells count="14">
    <mergeCell ref="B42:C42"/>
    <mergeCell ref="N14:O14"/>
    <mergeCell ref="B2:C2"/>
    <mergeCell ref="E2:F2"/>
    <mergeCell ref="H2:I2"/>
    <mergeCell ref="K2:L2"/>
    <mergeCell ref="B8:C8"/>
    <mergeCell ref="E8:F8"/>
    <mergeCell ref="H8:I8"/>
    <mergeCell ref="K8:L8"/>
    <mergeCell ref="B14:C14"/>
    <mergeCell ref="E14:F14"/>
    <mergeCell ref="H14:I14"/>
    <mergeCell ref="K14:L14"/>
  </mergeCells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85E3-92E6-874F-B7F3-EB3AC307A8F6}">
  <dimension ref="B1:N31"/>
  <sheetViews>
    <sheetView topLeftCell="F1" zoomScaleNormal="100" workbookViewId="0">
      <selection activeCell="O2" sqref="O2"/>
    </sheetView>
  </sheetViews>
  <sheetFormatPr baseColWidth="10" defaultRowHeight="16" x14ac:dyDescent="0.2"/>
  <cols>
    <col min="2" max="3" width="22" customWidth="1"/>
    <col min="4" max="4" width="4.83203125" customWidth="1"/>
    <col min="5" max="6" width="28.33203125" customWidth="1"/>
    <col min="8" max="9" width="24" customWidth="1"/>
    <col min="13" max="14" width="22" customWidth="1"/>
  </cols>
  <sheetData>
    <row r="1" spans="2:14" ht="20" customHeight="1" x14ac:dyDescent="0.2"/>
    <row r="2" spans="2:14" ht="26" customHeight="1" x14ac:dyDescent="0.2">
      <c r="B2" s="79" t="s">
        <v>2</v>
      </c>
      <c r="C2" s="79"/>
      <c r="E2" s="80" t="s">
        <v>6</v>
      </c>
      <c r="F2" s="81"/>
      <c r="H2" s="78" t="s">
        <v>43</v>
      </c>
      <c r="I2" s="78"/>
      <c r="M2" s="78" t="s">
        <v>58</v>
      </c>
      <c r="N2" s="78"/>
    </row>
    <row r="3" spans="2:14" ht="26" customHeight="1" x14ac:dyDescent="0.2">
      <c r="B3" s="33" t="s">
        <v>29</v>
      </c>
      <c r="C3" s="34" t="s">
        <v>28</v>
      </c>
      <c r="E3" s="33" t="s">
        <v>29</v>
      </c>
      <c r="F3" s="34" t="s">
        <v>28</v>
      </c>
      <c r="H3" s="33" t="s">
        <v>29</v>
      </c>
      <c r="I3" s="34" t="s">
        <v>28</v>
      </c>
      <c r="M3" s="33" t="s">
        <v>29</v>
      </c>
      <c r="N3" s="34" t="s">
        <v>28</v>
      </c>
    </row>
    <row r="4" spans="2:14" ht="26" customHeight="1" x14ac:dyDescent="0.2">
      <c r="B4" s="26" t="s">
        <v>30</v>
      </c>
      <c r="C4" s="24">
        <v>45</v>
      </c>
      <c r="E4" s="26" t="s">
        <v>30</v>
      </c>
      <c r="F4" s="24">
        <v>28</v>
      </c>
      <c r="H4" s="35" t="s">
        <v>30</v>
      </c>
      <c r="I4" s="37">
        <f>SUM(C4,C10,C16,C22,F4,F10,F16,F22)</f>
        <v>373</v>
      </c>
      <c r="M4" s="35" t="s">
        <v>30</v>
      </c>
      <c r="N4" s="37">
        <v>34</v>
      </c>
    </row>
    <row r="5" spans="2:14" ht="26" customHeight="1" x14ac:dyDescent="0.2">
      <c r="B5" s="26" t="s">
        <v>31</v>
      </c>
      <c r="C5" s="24">
        <v>110</v>
      </c>
      <c r="E5" s="26" t="s">
        <v>31</v>
      </c>
      <c r="F5" s="24">
        <v>97</v>
      </c>
      <c r="H5" s="35" t="s">
        <v>31</v>
      </c>
      <c r="I5" s="37">
        <f>SUM(C5,F5,C11,F11,C17,F17,C23,F23)</f>
        <v>999</v>
      </c>
      <c r="M5" s="35" t="s">
        <v>31</v>
      </c>
      <c r="N5" s="37">
        <v>92</v>
      </c>
    </row>
    <row r="6" spans="2:14" ht="26" customHeight="1" x14ac:dyDescent="0.2">
      <c r="B6" s="27" t="s">
        <v>32</v>
      </c>
      <c r="C6" s="25">
        <v>299</v>
      </c>
      <c r="E6" s="27" t="s">
        <v>32</v>
      </c>
      <c r="F6" s="25">
        <v>302</v>
      </c>
      <c r="H6" s="36" t="s">
        <v>32</v>
      </c>
      <c r="I6" s="38">
        <f>SUM(C6,F6,C12,F12,C18,F18,C24,F24)</f>
        <v>2103</v>
      </c>
      <c r="M6" s="36" t="s">
        <v>32</v>
      </c>
      <c r="N6" s="38">
        <v>205</v>
      </c>
    </row>
    <row r="7" spans="2:14" ht="17" x14ac:dyDescent="0.2">
      <c r="M7" s="36"/>
      <c r="N7" s="73">
        <f>SUM(Table3036[Amount])</f>
        <v>331</v>
      </c>
    </row>
    <row r="8" spans="2:14" ht="21" customHeight="1" x14ac:dyDescent="0.2">
      <c r="B8" s="79" t="s">
        <v>3</v>
      </c>
      <c r="C8" s="79"/>
      <c r="E8" s="79" t="s">
        <v>7</v>
      </c>
      <c r="F8" s="79"/>
    </row>
    <row r="9" spans="2:14" ht="21" customHeight="1" x14ac:dyDescent="0.2">
      <c r="B9" s="33" t="s">
        <v>29</v>
      </c>
      <c r="C9" s="34" t="s">
        <v>28</v>
      </c>
      <c r="E9" s="33" t="s">
        <v>29</v>
      </c>
      <c r="F9" s="34" t="s">
        <v>28</v>
      </c>
    </row>
    <row r="10" spans="2:14" ht="21" customHeight="1" x14ac:dyDescent="0.2">
      <c r="B10" s="26" t="s">
        <v>30</v>
      </c>
      <c r="C10" s="24">
        <v>53</v>
      </c>
      <c r="E10" s="26" t="s">
        <v>30</v>
      </c>
      <c r="F10" s="24">
        <v>72</v>
      </c>
    </row>
    <row r="11" spans="2:14" ht="21" customHeight="1" x14ac:dyDescent="0.2">
      <c r="B11" s="26" t="s">
        <v>31</v>
      </c>
      <c r="C11" s="24">
        <v>135</v>
      </c>
      <c r="E11" s="26" t="s">
        <v>31</v>
      </c>
      <c r="F11" s="24">
        <v>157</v>
      </c>
    </row>
    <row r="12" spans="2:14" ht="21" customHeight="1" x14ac:dyDescent="0.2">
      <c r="B12" s="27" t="s">
        <v>32</v>
      </c>
      <c r="C12" s="25">
        <v>243</v>
      </c>
      <c r="E12" s="27" t="s">
        <v>32</v>
      </c>
      <c r="F12" s="25">
        <v>199</v>
      </c>
    </row>
    <row r="14" spans="2:14" ht="25" customHeight="1" x14ac:dyDescent="0.2">
      <c r="B14" s="79" t="s">
        <v>4</v>
      </c>
      <c r="C14" s="79"/>
      <c r="E14" s="79" t="s">
        <v>8</v>
      </c>
      <c r="F14" s="79"/>
      <c r="G14" t="s">
        <v>59</v>
      </c>
    </row>
    <row r="15" spans="2:14" ht="25" customHeight="1" x14ac:dyDescent="0.2">
      <c r="B15" s="33" t="s">
        <v>29</v>
      </c>
      <c r="C15" s="34" t="s">
        <v>28</v>
      </c>
      <c r="E15" s="33" t="s">
        <v>29</v>
      </c>
      <c r="F15" s="34" t="s">
        <v>28</v>
      </c>
    </row>
    <row r="16" spans="2:14" ht="25" customHeight="1" x14ac:dyDescent="0.2">
      <c r="B16" s="26" t="s">
        <v>30</v>
      </c>
      <c r="C16" s="24">
        <v>28</v>
      </c>
      <c r="E16" s="26" t="s">
        <v>30</v>
      </c>
      <c r="F16" s="24">
        <v>89</v>
      </c>
    </row>
    <row r="17" spans="2:6" ht="25" customHeight="1" x14ac:dyDescent="0.2">
      <c r="B17" s="26" t="s">
        <v>31</v>
      </c>
      <c r="C17" s="24">
        <v>86</v>
      </c>
      <c r="E17" s="26" t="s">
        <v>31</v>
      </c>
      <c r="F17" s="24">
        <v>188</v>
      </c>
    </row>
    <row r="18" spans="2:6" ht="25" customHeight="1" x14ac:dyDescent="0.2">
      <c r="B18" s="27" t="s">
        <v>32</v>
      </c>
      <c r="C18" s="25">
        <v>287</v>
      </c>
      <c r="E18" s="27" t="s">
        <v>32</v>
      </c>
      <c r="F18" s="25">
        <v>181</v>
      </c>
    </row>
    <row r="19" spans="2:6" ht="25" customHeight="1" x14ac:dyDescent="0.2"/>
    <row r="20" spans="2:6" ht="23" customHeight="1" x14ac:dyDescent="0.2">
      <c r="B20" s="79" t="s">
        <v>5</v>
      </c>
      <c r="C20" s="79"/>
      <c r="E20" s="79" t="s">
        <v>9</v>
      </c>
      <c r="F20" s="79"/>
    </row>
    <row r="21" spans="2:6" ht="23" customHeight="1" x14ac:dyDescent="0.2">
      <c r="B21" s="33" t="s">
        <v>29</v>
      </c>
      <c r="C21" s="34" t="s">
        <v>28</v>
      </c>
      <c r="E21" s="33" t="s">
        <v>29</v>
      </c>
      <c r="F21" s="34" t="s">
        <v>28</v>
      </c>
    </row>
    <row r="22" spans="2:6" ht="23" customHeight="1" x14ac:dyDescent="0.2">
      <c r="B22" s="26" t="s">
        <v>30</v>
      </c>
      <c r="C22" s="24">
        <v>29</v>
      </c>
      <c r="E22" s="26" t="s">
        <v>30</v>
      </c>
      <c r="F22" s="24">
        <v>29</v>
      </c>
    </row>
    <row r="23" spans="2:6" ht="23" customHeight="1" x14ac:dyDescent="0.2">
      <c r="B23" s="26" t="s">
        <v>31</v>
      </c>
      <c r="C23" s="24">
        <v>113</v>
      </c>
      <c r="E23" s="26" t="s">
        <v>31</v>
      </c>
      <c r="F23" s="24">
        <v>113</v>
      </c>
    </row>
    <row r="24" spans="2:6" ht="23" customHeight="1" x14ac:dyDescent="0.2">
      <c r="B24" s="27" t="s">
        <v>32</v>
      </c>
      <c r="C24" s="25">
        <v>296</v>
      </c>
      <c r="E24" s="27" t="s">
        <v>32</v>
      </c>
      <c r="F24" s="25">
        <v>296</v>
      </c>
    </row>
    <row r="26" spans="2:6" ht="28" x14ac:dyDescent="0.65">
      <c r="B26" s="17"/>
    </row>
    <row r="28" spans="2:6" x14ac:dyDescent="0.2">
      <c r="B28" s="32"/>
    </row>
    <row r="29" spans="2:6" ht="28" x14ac:dyDescent="0.65">
      <c r="B29" s="17"/>
    </row>
    <row r="31" spans="2:6" ht="28" x14ac:dyDescent="0.65">
      <c r="B31" s="17"/>
    </row>
  </sheetData>
  <mergeCells count="10">
    <mergeCell ref="B20:C20"/>
    <mergeCell ref="E2:F2"/>
    <mergeCell ref="E8:F8"/>
    <mergeCell ref="E14:F14"/>
    <mergeCell ref="E20:F20"/>
    <mergeCell ref="M2:N2"/>
    <mergeCell ref="H2:I2"/>
    <mergeCell ref="B2:C2"/>
    <mergeCell ref="B8:C8"/>
    <mergeCell ref="B14:C14"/>
  </mergeCells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6FF3-3821-9044-9C59-B06F9504F21D}">
  <dimension ref="I3:J16"/>
  <sheetViews>
    <sheetView topLeftCell="C31" workbookViewId="0">
      <selection activeCell="I19" sqref="I19"/>
    </sheetView>
  </sheetViews>
  <sheetFormatPr baseColWidth="10" defaultRowHeight="16" x14ac:dyDescent="0.2"/>
  <cols>
    <col min="9" max="10" width="17.1640625" style="30" customWidth="1"/>
  </cols>
  <sheetData>
    <row r="3" spans="9:10" x14ac:dyDescent="0.2">
      <c r="I3" s="82" t="s">
        <v>46</v>
      </c>
      <c r="J3" s="82"/>
    </row>
    <row r="4" spans="9:10" x14ac:dyDescent="0.2">
      <c r="I4" s="46" t="s">
        <v>47</v>
      </c>
      <c r="J4" s="47" t="s">
        <v>48</v>
      </c>
    </row>
    <row r="5" spans="9:10" x14ac:dyDescent="0.2">
      <c r="I5" s="48" t="s">
        <v>49</v>
      </c>
      <c r="J5" s="49">
        <v>110</v>
      </c>
    </row>
    <row r="6" spans="9:10" x14ac:dyDescent="0.2">
      <c r="I6" s="50" t="s">
        <v>50</v>
      </c>
      <c r="J6" s="51">
        <v>109</v>
      </c>
    </row>
    <row r="8" spans="9:10" x14ac:dyDescent="0.2">
      <c r="I8" s="82" t="s">
        <v>51</v>
      </c>
      <c r="J8" s="82"/>
    </row>
    <row r="9" spans="9:10" x14ac:dyDescent="0.2">
      <c r="I9" s="46" t="s">
        <v>47</v>
      </c>
      <c r="J9" s="47" t="s">
        <v>48</v>
      </c>
    </row>
    <row r="10" spans="9:10" x14ac:dyDescent="0.2">
      <c r="I10" s="48" t="s">
        <v>49</v>
      </c>
      <c r="J10" s="49">
        <v>76</v>
      </c>
    </row>
    <row r="11" spans="9:10" x14ac:dyDescent="0.2">
      <c r="I11" s="50" t="s">
        <v>50</v>
      </c>
      <c r="J11" s="51">
        <v>75</v>
      </c>
    </row>
    <row r="13" spans="9:10" x14ac:dyDescent="0.2">
      <c r="I13" s="82" t="s">
        <v>52</v>
      </c>
      <c r="J13" s="82"/>
    </row>
    <row r="14" spans="9:10" x14ac:dyDescent="0.2">
      <c r="I14" s="46" t="s">
        <v>47</v>
      </c>
      <c r="J14" s="47" t="s">
        <v>48</v>
      </c>
    </row>
    <row r="15" spans="9:10" x14ac:dyDescent="0.2">
      <c r="I15" s="48" t="s">
        <v>49</v>
      </c>
      <c r="J15" s="49">
        <v>142</v>
      </c>
    </row>
    <row r="16" spans="9:10" x14ac:dyDescent="0.2">
      <c r="I16" s="50" t="s">
        <v>50</v>
      </c>
      <c r="J16" s="51">
        <v>122</v>
      </c>
    </row>
  </sheetData>
  <mergeCells count="3">
    <mergeCell ref="I3:J3"/>
    <mergeCell ref="I8:J8"/>
    <mergeCell ref="I13:J13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500B-C9CF-3541-8BDC-54E9D1FE7B23}">
  <dimension ref="B2:C8"/>
  <sheetViews>
    <sheetView workbookViewId="0">
      <selection activeCell="G5" sqref="G5"/>
    </sheetView>
  </sheetViews>
  <sheetFormatPr baseColWidth="10" defaultRowHeight="16" x14ac:dyDescent="0.2"/>
  <cols>
    <col min="2" max="3" width="31.83203125" customWidth="1"/>
  </cols>
  <sheetData>
    <row r="2" spans="2:3" ht="25" customHeight="1" x14ac:dyDescent="0.2">
      <c r="B2" s="3" t="s">
        <v>11</v>
      </c>
      <c r="C2" s="4" t="s">
        <v>12</v>
      </c>
    </row>
    <row r="3" spans="2:3" ht="25" customHeight="1" x14ac:dyDescent="0.2">
      <c r="B3" s="5" t="s">
        <v>10</v>
      </c>
      <c r="C3" s="7">
        <v>3064</v>
      </c>
    </row>
    <row r="4" spans="2:3" ht="25" customHeight="1" x14ac:dyDescent="0.2">
      <c r="B4" s="5" t="s">
        <v>13</v>
      </c>
      <c r="C4" s="7">
        <v>2240</v>
      </c>
    </row>
    <row r="5" spans="2:3" ht="25" customHeight="1" x14ac:dyDescent="0.2">
      <c r="B5" s="5" t="s">
        <v>14</v>
      </c>
      <c r="C5" s="7">
        <v>429</v>
      </c>
    </row>
    <row r="6" spans="2:3" ht="25" customHeight="1" x14ac:dyDescent="0.2">
      <c r="B6" s="5" t="s">
        <v>15</v>
      </c>
      <c r="C6" s="7">
        <v>2635</v>
      </c>
    </row>
    <row r="7" spans="2:3" ht="25" customHeight="1" x14ac:dyDescent="0.2">
      <c r="B7" s="5" t="s">
        <v>16</v>
      </c>
      <c r="C7" s="9">
        <v>0.14000000000000001</v>
      </c>
    </row>
    <row r="8" spans="2:3" ht="25" customHeight="1" x14ac:dyDescent="0.2">
      <c r="B8" s="6" t="s">
        <v>17</v>
      </c>
      <c r="C8" s="10">
        <v>0.86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Place and Amount</vt:lpstr>
      <vt:lpstr>Statistic Information</vt:lpstr>
      <vt:lpstr>Aggreation Information</vt:lpstr>
      <vt:lpstr>p_f_score_each</vt:lpstr>
      <vt:lpstr>passing_rate_each</vt:lpstr>
      <vt:lpstr>xml</vt:lpstr>
      <vt:lpstr>q_stats</vt:lpstr>
      <vt:lpstr>Chovy</vt:lpstr>
      <vt:lpstr>pretest</vt:lpstr>
      <vt:lpstr>improvement</vt:lpstr>
      <vt:lpstr>Lesson Completion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2023-10-09T04:00:29Z</cp:lastPrinted>
  <dcterms:created xsi:type="dcterms:W3CDTF">2023-10-09T03:18:32Z</dcterms:created>
  <dcterms:modified xsi:type="dcterms:W3CDTF">2023-12-21T09:47:25Z</dcterms:modified>
</cp:coreProperties>
</file>