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Google Drive\professional stuff\Master\Semester 4 - UT Austin\3 - Internship AK Marcotte\2 - fluorosequencing\2 - test sets\protein infer test set generated by me\"/>
    </mc:Choice>
  </mc:AlternateContent>
  <xr:revisionPtr revIDLastSave="0" documentId="13_ncr:1_{91A23BCC-F65F-4A5A-A3C9-3EF603CCE135}" xr6:coauthVersionLast="47" xr6:coauthVersionMax="47" xr10:uidLastSave="{00000000-0000-0000-0000-000000000000}"/>
  <bookViews>
    <workbookView xWindow="-108" yWindow="-108" windowWidth="22080" windowHeight="13176" activeTab="1" xr2:uid="{782E8B73-45DE-41A4-BC72-CCEC145D0379}"/>
  </bookViews>
  <sheets>
    <sheet name="2 proteins" sheetId="1" r:id="rId1"/>
    <sheet name="3 prote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2" l="1"/>
  <c r="I3" i="2"/>
  <c r="D10" i="2"/>
  <c r="J15" i="2" s="1"/>
  <c r="E10" i="2"/>
  <c r="K5" i="2" s="1"/>
  <c r="C10" i="2"/>
  <c r="I4" i="2" s="1"/>
  <c r="D13" i="1"/>
  <c r="C15" i="2"/>
  <c r="C16" i="2"/>
  <c r="C17" i="2"/>
  <c r="C18" i="2"/>
  <c r="C19" i="2"/>
  <c r="C20" i="2"/>
  <c r="F4" i="2"/>
  <c r="F5" i="2"/>
  <c r="F6" i="2"/>
  <c r="F7" i="2"/>
  <c r="F8" i="2"/>
  <c r="F9" i="2"/>
  <c r="F3" i="2"/>
  <c r="E3" i="1"/>
  <c r="H3" i="1" s="1"/>
  <c r="E4" i="1"/>
  <c r="H4" i="1" s="1"/>
  <c r="E5" i="1"/>
  <c r="E6" i="1"/>
  <c r="E7" i="1"/>
  <c r="H7" i="1" s="1"/>
  <c r="E8" i="1"/>
  <c r="I8" i="1" s="1"/>
  <c r="E9" i="1"/>
  <c r="H9" i="1" s="1"/>
  <c r="H6" i="1"/>
  <c r="C14" i="1"/>
  <c r="C15" i="1"/>
  <c r="C16" i="1"/>
  <c r="C17" i="1"/>
  <c r="C18" i="1"/>
  <c r="C19" i="1"/>
  <c r="C13" i="1"/>
  <c r="I5" i="1"/>
  <c r="I9" i="2" l="1"/>
  <c r="I15" i="2"/>
  <c r="M17" i="2" a="1"/>
  <c r="M17" i="2" s="1"/>
  <c r="M18" i="2" s="1"/>
  <c r="N17" i="2" a="1"/>
  <c r="N17" i="2" s="1"/>
  <c r="N18" i="2" s="1"/>
  <c r="O17" i="2" a="1"/>
  <c r="O17" i="2" s="1"/>
  <c r="O18" i="2" s="1"/>
  <c r="I5" i="2"/>
  <c r="J7" i="2"/>
  <c r="D14" i="2"/>
  <c r="I8" i="2"/>
  <c r="J9" i="2"/>
  <c r="J5" i="2"/>
  <c r="K8" i="2"/>
  <c r="K4" i="2"/>
  <c r="I7" i="2"/>
  <c r="J8" i="2"/>
  <c r="J4" i="2"/>
  <c r="I6" i="2"/>
  <c r="K7" i="2"/>
  <c r="K3" i="2"/>
  <c r="J3" i="2"/>
  <c r="K6" i="2"/>
  <c r="J6" i="2"/>
  <c r="K15" i="2"/>
  <c r="K9" i="2"/>
  <c r="D20" i="2"/>
  <c r="D18" i="2"/>
  <c r="D15" i="2"/>
  <c r="D16" i="2"/>
  <c r="D17" i="2"/>
  <c r="D19" i="2"/>
  <c r="D19" i="1"/>
  <c r="D16" i="1"/>
  <c r="D15" i="1"/>
  <c r="D14" i="1"/>
  <c r="D18" i="1"/>
  <c r="D17" i="1"/>
  <c r="I9" i="1"/>
  <c r="H8" i="1"/>
  <c r="I7" i="1"/>
  <c r="I6" i="1"/>
  <c r="H5" i="1"/>
  <c r="I4" i="1"/>
  <c r="I3" i="1"/>
  <c r="J16" i="2" l="1"/>
  <c r="J17" i="2" s="1"/>
  <c r="K16" i="2"/>
  <c r="K17" i="2" s="1"/>
  <c r="I16" i="2"/>
  <c r="I17" i="2" s="1"/>
  <c r="I18" i="2" l="1"/>
  <c r="K18" i="2"/>
  <c r="J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<sst xmlns="http://schemas.openxmlformats.org/spreadsheetml/2006/main" count="41" uniqueCount="20">
  <si>
    <t>Proteins</t>
  </si>
  <si>
    <t>Peptide</t>
  </si>
  <si>
    <t>P(Xi)</t>
  </si>
  <si>
    <t>Base rate</t>
  </si>
  <si>
    <t>from peptide inference:</t>
  </si>
  <si>
    <t>P(Zj) -&gt; P(Xi) of protein inference</t>
  </si>
  <si>
    <t>P(Xi|Zj) can be calculated by counting the number of matches of each peptide to each known protein sequence</t>
  </si>
  <si>
    <t>P(Xi|Zj)</t>
  </si>
  <si>
    <t>Protein</t>
  </si>
  <si>
    <t>all</t>
  </si>
  <si>
    <t>Number peptide matches vs protein sequence database</t>
  </si>
  <si>
    <t>P(Zj)</t>
  </si>
  <si>
    <t>Base rate (I CHOSE THIS)</t>
  </si>
  <si>
    <t>total copies</t>
  </si>
  <si>
    <t>equal to P(Xi) in percent)</t>
  </si>
  <si>
    <t>yellow fields: copy the result of this into a csv file as input for the simulation#</t>
  </si>
  <si>
    <t>blue fields: values to arbitrarily choose (Number peptide matches vs protein sequence database)</t>
  </si>
  <si>
    <t>orange fields: enter these values for the simulation -- as results of the peptide inference and don’t run the peptide inference</t>
  </si>
  <si>
    <t>green fields: choose target value (Protein distribution)</t>
  </si>
  <si>
    <t>these are the uncorrected results we get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</si>
</sst>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/>
    <xf numFmtId="2" fontId="0" fillId="3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Fill="1"/>
    <xf numFmtId="0" fontId="0" fillId="3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C41D-1319-4EBC-831D-6AECCAF2AAB8}">
  <dimension ref="B1:N19"/>
  <sheetViews>
    <sheetView workbookViewId="0">
      <selection activeCell="C13" sqref="C13"/>
    </sheetView>
  </sheetViews>
  <sheetFormatPr defaultRowHeight="14.4" x14ac:dyDescent="0.3"/>
  <cols>
    <col min="2" max="2" width="46.33203125" customWidth="1"/>
    <col min="12" max="12" width="43.109375" customWidth="1"/>
  </cols>
  <sheetData>
    <row r="1" spans="2:14" x14ac:dyDescent="0.3">
      <c r="B1" t="s">
        <v>10</v>
      </c>
      <c r="C1" s="11" t="s">
        <v>8</v>
      </c>
      <c r="D1" s="11"/>
      <c r="F1" s="1"/>
      <c r="G1" t="s">
        <v>7</v>
      </c>
      <c r="H1" s="11" t="s">
        <v>0</v>
      </c>
      <c r="I1" s="11"/>
      <c r="L1" s="1"/>
      <c r="M1" s="1"/>
      <c r="N1" s="1"/>
    </row>
    <row r="2" spans="2:14" x14ac:dyDescent="0.3">
      <c r="B2" t="s">
        <v>1</v>
      </c>
      <c r="C2">
        <v>0</v>
      </c>
      <c r="D2">
        <v>1</v>
      </c>
      <c r="E2" t="s">
        <v>9</v>
      </c>
      <c r="G2" t="s">
        <v>1</v>
      </c>
      <c r="H2">
        <v>0</v>
      </c>
      <c r="I2">
        <v>1</v>
      </c>
      <c r="L2" t="s">
        <v>4</v>
      </c>
    </row>
    <row r="3" spans="2:14" x14ac:dyDescent="0.3">
      <c r="B3">
        <v>0</v>
      </c>
      <c r="C3" s="2">
        <v>32</v>
      </c>
      <c r="D3" s="2">
        <v>0</v>
      </c>
      <c r="E3">
        <f t="shared" ref="E3:E9" si="0">SUM(C3:D3)</f>
        <v>32</v>
      </c>
      <c r="G3">
        <v>0</v>
      </c>
      <c r="H3" s="4">
        <f t="shared" ref="H3:I9" si="1">C3/$E3</f>
        <v>1</v>
      </c>
      <c r="I3" s="4">
        <f t="shared" si="1"/>
        <v>0</v>
      </c>
      <c r="L3" t="s">
        <v>5</v>
      </c>
    </row>
    <row r="4" spans="2:14" x14ac:dyDescent="0.3">
      <c r="B4">
        <v>1</v>
      </c>
      <c r="C4" s="2">
        <v>28</v>
      </c>
      <c r="D4" s="2">
        <v>1</v>
      </c>
      <c r="E4">
        <f t="shared" si="0"/>
        <v>29</v>
      </c>
      <c r="G4">
        <v>1</v>
      </c>
      <c r="H4" s="4">
        <f t="shared" si="1"/>
        <v>0.96551724137931039</v>
      </c>
      <c r="I4" s="4">
        <f t="shared" si="1"/>
        <v>3.4482758620689655E-2</v>
      </c>
    </row>
    <row r="5" spans="2:14" x14ac:dyDescent="0.3">
      <c r="B5">
        <v>2</v>
      </c>
      <c r="C5" s="2">
        <v>24</v>
      </c>
      <c r="D5" s="2">
        <v>2</v>
      </c>
      <c r="E5">
        <f t="shared" si="0"/>
        <v>26</v>
      </c>
      <c r="G5">
        <v>2</v>
      </c>
      <c r="H5" s="4">
        <f t="shared" si="1"/>
        <v>0.92307692307692313</v>
      </c>
      <c r="I5" s="4">
        <f t="shared" si="1"/>
        <v>7.6923076923076927E-2</v>
      </c>
    </row>
    <row r="6" spans="2:14" x14ac:dyDescent="0.3">
      <c r="B6">
        <v>3</v>
      </c>
      <c r="C6" s="2">
        <v>20</v>
      </c>
      <c r="D6" s="2">
        <v>3</v>
      </c>
      <c r="E6">
        <f t="shared" si="0"/>
        <v>23</v>
      </c>
      <c r="G6">
        <v>3</v>
      </c>
      <c r="H6" s="4">
        <f t="shared" si="1"/>
        <v>0.86956521739130432</v>
      </c>
      <c r="I6" s="4">
        <f t="shared" si="1"/>
        <v>0.13043478260869565</v>
      </c>
    </row>
    <row r="7" spans="2:14" x14ac:dyDescent="0.3">
      <c r="B7">
        <v>4</v>
      </c>
      <c r="C7" s="2">
        <v>16</v>
      </c>
      <c r="D7" s="2">
        <v>4</v>
      </c>
      <c r="E7">
        <f t="shared" si="0"/>
        <v>20</v>
      </c>
      <c r="G7">
        <v>4</v>
      </c>
      <c r="H7" s="4">
        <f t="shared" si="1"/>
        <v>0.8</v>
      </c>
      <c r="I7" s="4">
        <f t="shared" si="1"/>
        <v>0.2</v>
      </c>
    </row>
    <row r="8" spans="2:14" x14ac:dyDescent="0.3">
      <c r="B8">
        <v>5</v>
      </c>
      <c r="C8" s="2">
        <v>12</v>
      </c>
      <c r="D8" s="2">
        <v>5</v>
      </c>
      <c r="E8">
        <f t="shared" si="0"/>
        <v>17</v>
      </c>
      <c r="G8">
        <v>5</v>
      </c>
      <c r="H8" s="4">
        <f t="shared" si="1"/>
        <v>0.70588235294117652</v>
      </c>
      <c r="I8" s="4">
        <f t="shared" si="1"/>
        <v>0.29411764705882354</v>
      </c>
    </row>
    <row r="9" spans="2:14" x14ac:dyDescent="0.3">
      <c r="B9">
        <v>6</v>
      </c>
      <c r="C9" s="2">
        <v>8</v>
      </c>
      <c r="D9" s="2">
        <v>6</v>
      </c>
      <c r="E9">
        <f t="shared" si="0"/>
        <v>14</v>
      </c>
      <c r="G9">
        <v>6</v>
      </c>
      <c r="H9" s="4">
        <f t="shared" si="1"/>
        <v>0.5714285714285714</v>
      </c>
      <c r="I9" s="4">
        <f t="shared" si="1"/>
        <v>0.42857142857142855</v>
      </c>
    </row>
    <row r="11" spans="2:14" x14ac:dyDescent="0.3">
      <c r="B11" t="s">
        <v>3</v>
      </c>
      <c r="G11" t="s">
        <v>12</v>
      </c>
      <c r="H11" s="11" t="s">
        <v>0</v>
      </c>
      <c r="I11" s="11"/>
      <c r="K11">
        <v>1</v>
      </c>
      <c r="L11" t="s">
        <v>18</v>
      </c>
    </row>
    <row r="12" spans="2:14" x14ac:dyDescent="0.3">
      <c r="B12" t="s">
        <v>2</v>
      </c>
      <c r="C12" t="s">
        <v>13</v>
      </c>
      <c r="D12" t="s">
        <v>14</v>
      </c>
      <c r="G12" t="s">
        <v>11</v>
      </c>
      <c r="H12" s="3">
        <v>0</v>
      </c>
      <c r="I12" s="3">
        <v>1</v>
      </c>
      <c r="K12">
        <v>2</v>
      </c>
      <c r="L12" t="s">
        <v>16</v>
      </c>
    </row>
    <row r="13" spans="2:14" x14ac:dyDescent="0.3">
      <c r="B13">
        <v>0</v>
      </c>
      <c r="C13">
        <f t="shared" ref="C13:C19" si="2">C3*$H$13+D3*$I$13</f>
        <v>24</v>
      </c>
      <c r="D13" s="6">
        <f>C13/SUM($C$13:$C$19)</f>
        <v>0.21768707482993196</v>
      </c>
      <c r="H13" s="5">
        <v>0.75</v>
      </c>
      <c r="I13" s="5">
        <v>0.25</v>
      </c>
      <c r="K13">
        <v>3</v>
      </c>
      <c r="L13" t="s">
        <v>17</v>
      </c>
    </row>
    <row r="14" spans="2:14" x14ac:dyDescent="0.3">
      <c r="B14">
        <v>1</v>
      </c>
      <c r="C14" s="3">
        <f t="shared" si="2"/>
        <v>21.25</v>
      </c>
      <c r="D14" s="6">
        <f t="shared" ref="D14:D19" si="3">C14/SUM($C$13:$C$19)</f>
        <v>0.1927437641723356</v>
      </c>
      <c r="K14">
        <v>4</v>
      </c>
      <c r="L14" t="s">
        <v>15</v>
      </c>
    </row>
    <row r="15" spans="2:14" x14ac:dyDescent="0.3">
      <c r="B15">
        <v>2</v>
      </c>
      <c r="C15" s="3">
        <f t="shared" si="2"/>
        <v>18.5</v>
      </c>
      <c r="D15" s="6">
        <f t="shared" si="3"/>
        <v>0.16780045351473924</v>
      </c>
      <c r="L15" s="1" t="s">
        <v>6</v>
      </c>
    </row>
    <row r="16" spans="2:14" x14ac:dyDescent="0.3">
      <c r="B16">
        <v>3</v>
      </c>
      <c r="C16" s="3">
        <f t="shared" si="2"/>
        <v>15.75</v>
      </c>
      <c r="D16" s="6">
        <f t="shared" si="3"/>
        <v>0.14285714285714285</v>
      </c>
    </row>
    <row r="17" spans="2:4" x14ac:dyDescent="0.3">
      <c r="B17">
        <v>4</v>
      </c>
      <c r="C17" s="3">
        <f t="shared" si="2"/>
        <v>13</v>
      </c>
      <c r="D17" s="6">
        <f t="shared" si="3"/>
        <v>0.11791383219954649</v>
      </c>
    </row>
    <row r="18" spans="2:4" x14ac:dyDescent="0.3">
      <c r="B18">
        <v>5</v>
      </c>
      <c r="C18" s="3">
        <f t="shared" si="2"/>
        <v>10.25</v>
      </c>
      <c r="D18" s="6">
        <f t="shared" si="3"/>
        <v>9.297052154195011E-2</v>
      </c>
    </row>
    <row r="19" spans="2:4" x14ac:dyDescent="0.3">
      <c r="B19">
        <v>6</v>
      </c>
      <c r="C19" s="3">
        <f t="shared" si="2"/>
        <v>7.5</v>
      </c>
      <c r="D19" s="6">
        <f t="shared" si="3"/>
        <v>6.8027210884353748E-2</v>
      </c>
    </row>
  </sheetData>
  <mergeCells count="3">
    <mergeCell ref="C1:D1"/>
    <mergeCell ref="H1:I1"/>
    <mergeCell ref="H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E866-58F5-40FA-A7D3-04D5684935D2}">
  <dimension ref="B1:S20"/>
  <sheetViews>
    <sheetView tabSelected="1" topLeftCell="B1" workbookViewId="0">
      <selection activeCell="I3" sqref="I3"/>
    </sheetView>
  </sheetViews>
  <sheetFormatPr defaultRowHeight="14.4" x14ac:dyDescent="0.3"/>
  <cols>
    <col min="1" max="1" width="8.88671875" style="3"/>
    <col min="2" max="2" width="46.33203125" style="3" customWidth="1"/>
    <col min="3" max="7" width="8.88671875" style="3"/>
    <col min="8" max="8" width="12.5546875" style="3" customWidth="1"/>
    <col min="9" max="11" width="8.88671875" style="3"/>
    <col min="17" max="17" width="8.88671875" style="3"/>
    <col min="18" max="18" width="43.109375" style="3" customWidth="1"/>
    <col min="19" max="16384" width="8.88671875" style="3"/>
  </cols>
  <sheetData>
    <row r="1" spans="2:19" x14ac:dyDescent="0.3">
      <c r="B1" s="3" t="s">
        <v>10</v>
      </c>
      <c r="C1" s="11" t="s">
        <v>8</v>
      </c>
      <c r="D1" s="11"/>
      <c r="E1" s="7"/>
      <c r="G1" s="1"/>
      <c r="I1" s="3" t="s">
        <v>7</v>
      </c>
      <c r="J1"/>
      <c r="K1"/>
      <c r="P1" s="3"/>
      <c r="Q1" s="1"/>
      <c r="R1" s="1"/>
      <c r="S1" s="1"/>
    </row>
    <row r="2" spans="2:19" x14ac:dyDescent="0.3">
      <c r="B2" s="3" t="s">
        <v>1</v>
      </c>
      <c r="C2" s="3">
        <v>0</v>
      </c>
      <c r="D2" s="3">
        <v>1</v>
      </c>
      <c r="E2" s="3">
        <v>2</v>
      </c>
      <c r="F2" s="3" t="s">
        <v>9</v>
      </c>
      <c r="I2"/>
      <c r="J2"/>
      <c r="K2"/>
      <c r="P2" s="3"/>
      <c r="Q2" s="3" t="s">
        <v>4</v>
      </c>
    </row>
    <row r="3" spans="2:19" x14ac:dyDescent="0.3">
      <c r="B3" s="3">
        <v>0</v>
      </c>
      <c r="C3" s="2">
        <v>10</v>
      </c>
      <c r="D3" s="2">
        <v>0</v>
      </c>
      <c r="E3" s="2">
        <v>0</v>
      </c>
      <c r="F3" s="3">
        <f>SUM(C3:E3)</f>
        <v>10</v>
      </c>
      <c r="I3" s="9">
        <f>C3/C$10</f>
        <v>0.33333333333333331</v>
      </c>
      <c r="J3" s="9">
        <f>D3/D$10</f>
        <v>0</v>
      </c>
      <c r="K3" s="9">
        <f>E3/E$10</f>
        <v>0</v>
      </c>
      <c r="P3" s="3"/>
      <c r="Q3" s="3" t="s">
        <v>5</v>
      </c>
    </row>
    <row r="4" spans="2:19" x14ac:dyDescent="0.3">
      <c r="B4" s="3">
        <v>1</v>
      </c>
      <c r="C4" s="2">
        <v>10</v>
      </c>
      <c r="D4" s="2">
        <v>0</v>
      </c>
      <c r="E4" s="2">
        <v>0</v>
      </c>
      <c r="F4" s="3">
        <f t="shared" ref="F4:F9" si="0">SUM(C4:E4)</f>
        <v>10</v>
      </c>
      <c r="I4" s="9">
        <f>C4/C$10</f>
        <v>0.33333333333333331</v>
      </c>
      <c r="J4" s="9">
        <f>D4/D$10</f>
        <v>0</v>
      </c>
      <c r="K4" s="9">
        <f>E4/E$10</f>
        <v>0</v>
      </c>
      <c r="P4" s="3"/>
    </row>
    <row r="5" spans="2:19" x14ac:dyDescent="0.3">
      <c r="B5" s="3">
        <v>2</v>
      </c>
      <c r="C5" s="2">
        <v>10</v>
      </c>
      <c r="D5" s="2">
        <v>0</v>
      </c>
      <c r="E5" s="2">
        <v>0</v>
      </c>
      <c r="F5" s="3">
        <f t="shared" si="0"/>
        <v>10</v>
      </c>
      <c r="I5" s="9">
        <f>C5/C$10</f>
        <v>0.33333333333333331</v>
      </c>
      <c r="J5" s="9">
        <f>D5/D$10</f>
        <v>0</v>
      </c>
      <c r="K5" s="9">
        <f>E5/E$10</f>
        <v>0</v>
      </c>
      <c r="P5" s="3"/>
    </row>
    <row r="6" spans="2:19" x14ac:dyDescent="0.3">
      <c r="B6" s="3">
        <v>3</v>
      </c>
      <c r="C6" s="2">
        <v>0</v>
      </c>
      <c r="D6" s="2">
        <v>10</v>
      </c>
      <c r="E6" s="2">
        <v>0</v>
      </c>
      <c r="F6" s="3">
        <f t="shared" si="0"/>
        <v>10</v>
      </c>
      <c r="I6" s="9">
        <f>C6/C$10</f>
        <v>0</v>
      </c>
      <c r="J6" s="9">
        <f>D6/D$10</f>
        <v>0.5</v>
      </c>
      <c r="K6" s="9">
        <f>E6/E$10</f>
        <v>0</v>
      </c>
      <c r="P6" s="3"/>
    </row>
    <row r="7" spans="2:19" x14ac:dyDescent="0.3">
      <c r="B7" s="3">
        <v>4</v>
      </c>
      <c r="C7" s="2">
        <v>0</v>
      </c>
      <c r="D7" s="2">
        <v>10</v>
      </c>
      <c r="E7" s="2">
        <v>0</v>
      </c>
      <c r="F7" s="3">
        <f t="shared" si="0"/>
        <v>10</v>
      </c>
      <c r="I7" s="9">
        <f>C7/C$10</f>
        <v>0</v>
      </c>
      <c r="J7" s="9">
        <f>D7/D$10</f>
        <v>0.5</v>
      </c>
      <c r="K7" s="9">
        <f>E7/E$10</f>
        <v>0</v>
      </c>
      <c r="P7" s="3"/>
    </row>
    <row r="8" spans="2:19" x14ac:dyDescent="0.3">
      <c r="B8" s="3">
        <v>5</v>
      </c>
      <c r="C8" s="2">
        <v>0</v>
      </c>
      <c r="D8" s="2">
        <v>0</v>
      </c>
      <c r="E8" s="2">
        <v>10</v>
      </c>
      <c r="F8" s="3">
        <f t="shared" si="0"/>
        <v>10</v>
      </c>
      <c r="I8" s="9">
        <f>C8/C$10</f>
        <v>0</v>
      </c>
      <c r="J8" s="9">
        <f>D8/D$10</f>
        <v>0</v>
      </c>
      <c r="K8" s="9">
        <f>E8/E$10</f>
        <v>0.5</v>
      </c>
      <c r="P8" s="3"/>
    </row>
    <row r="9" spans="2:19" x14ac:dyDescent="0.3">
      <c r="B9" s="3">
        <v>6</v>
      </c>
      <c r="C9" s="2">
        <v>0</v>
      </c>
      <c r="D9" s="2">
        <v>0</v>
      </c>
      <c r="E9" s="2">
        <v>10</v>
      </c>
      <c r="F9" s="3">
        <f t="shared" si="0"/>
        <v>10</v>
      </c>
      <c r="I9" s="9">
        <f>C9/C$10</f>
        <v>0</v>
      </c>
      <c r="J9" s="9">
        <f>D9/D$10</f>
        <v>0</v>
      </c>
      <c r="K9" s="9">
        <f>E9/E$10</f>
        <v>0.5</v>
      </c>
      <c r="P9" s="3"/>
    </row>
    <row r="10" spans="2:19" x14ac:dyDescent="0.3">
      <c r="C10" s="3">
        <f>SUM(C3:C9)</f>
        <v>30</v>
      </c>
      <c r="D10" s="3">
        <f t="shared" ref="D10:E10" si="1">SUM(D3:D9)</f>
        <v>20</v>
      </c>
      <c r="E10" s="3">
        <f t="shared" si="1"/>
        <v>20</v>
      </c>
    </row>
    <row r="12" spans="2:19" x14ac:dyDescent="0.3">
      <c r="B12" s="3" t="s">
        <v>3</v>
      </c>
      <c r="H12" s="3" t="s">
        <v>12</v>
      </c>
      <c r="I12" s="11" t="s">
        <v>0</v>
      </c>
      <c r="J12" s="11"/>
      <c r="Q12" s="3">
        <v>1</v>
      </c>
      <c r="R12" s="3" t="s">
        <v>18</v>
      </c>
    </row>
    <row r="13" spans="2:19" x14ac:dyDescent="0.3">
      <c r="B13" s="3" t="s">
        <v>2</v>
      </c>
      <c r="C13" s="3" t="s">
        <v>13</v>
      </c>
      <c r="D13" s="3" t="s">
        <v>14</v>
      </c>
      <c r="H13" s="3" t="s">
        <v>11</v>
      </c>
      <c r="I13" s="3">
        <v>0</v>
      </c>
      <c r="J13" s="3">
        <v>1</v>
      </c>
      <c r="K13" s="3">
        <v>3</v>
      </c>
      <c r="Q13" s="3">
        <v>2</v>
      </c>
      <c r="R13" s="3" t="s">
        <v>16</v>
      </c>
    </row>
    <row r="14" spans="2:19" x14ac:dyDescent="0.3">
      <c r="B14" s="3">
        <v>0</v>
      </c>
      <c r="C14" s="3">
        <f>C3*$I$14+D3*$J$14+E3*$K$14</f>
        <v>6</v>
      </c>
      <c r="D14" s="6">
        <f>C14/SUM($C$14:$C$20)</f>
        <v>0.23076923076923078</v>
      </c>
      <c r="E14" s="8"/>
      <c r="I14" s="5">
        <v>0.6</v>
      </c>
      <c r="J14" s="5">
        <v>0.2</v>
      </c>
      <c r="K14" s="5">
        <v>0.2</v>
      </c>
      <c r="M14" s="5">
        <v>0.6</v>
      </c>
      <c r="N14" s="5">
        <v>0.2</v>
      </c>
      <c r="O14" s="5">
        <v>0.2</v>
      </c>
      <c r="Q14" s="3">
        <v>3</v>
      </c>
      <c r="R14" s="3" t="s">
        <v>17</v>
      </c>
    </row>
    <row r="15" spans="2:19" x14ac:dyDescent="0.3">
      <c r="B15" s="3">
        <v>1</v>
      </c>
      <c r="C15" s="3">
        <f t="shared" ref="C15:C20" si="2">C4*$I$14+D4*$J$14+E4*$K$14</f>
        <v>6</v>
      </c>
      <c r="D15" s="6">
        <f t="shared" ref="D15:D20" si="3">C15/SUM($C$14:$C$20)</f>
        <v>0.23076923076923078</v>
      </c>
      <c r="E15" s="8"/>
      <c r="I15" s="3">
        <f>I14*C10</f>
        <v>18</v>
      </c>
      <c r="J15" s="3">
        <f>J14*D10</f>
        <v>4</v>
      </c>
      <c r="K15" s="3">
        <f>K14*E10</f>
        <v>4</v>
      </c>
      <c r="Q15" s="3">
        <v>4</v>
      </c>
      <c r="R15" s="3" t="s">
        <v>15</v>
      </c>
    </row>
    <row r="16" spans="2:19" x14ac:dyDescent="0.3">
      <c r="B16" s="3">
        <v>2</v>
      </c>
      <c r="C16" s="3">
        <f t="shared" si="2"/>
        <v>6</v>
      </c>
      <c r="D16" s="6">
        <f t="shared" si="3"/>
        <v>0.23076923076923078</v>
      </c>
      <c r="E16" s="8"/>
      <c r="H16" s="3" t="s">
        <v>19</v>
      </c>
      <c r="I16" s="10">
        <f>I15/SUM($I$15:$K$15)</f>
        <v>0.69230769230769229</v>
      </c>
      <c r="J16" s="10">
        <f t="shared" ref="J16:K16" si="4">J15/SUM($I$15:$K$15)</f>
        <v>0.15384615384615385</v>
      </c>
      <c r="K16" s="10">
        <f t="shared" si="4"/>
        <v>0.15384615384615385</v>
      </c>
      <c r="R16" s="1" t="s">
        <v>6</v>
      </c>
    </row>
    <row r="17" spans="2:15" x14ac:dyDescent="0.3">
      <c r="B17" s="3">
        <v>3</v>
      </c>
      <c r="C17" s="3">
        <f t="shared" si="2"/>
        <v>2</v>
      </c>
      <c r="D17" s="6">
        <f t="shared" si="3"/>
        <v>7.6923076923076927E-2</v>
      </c>
      <c r="E17" s="8"/>
      <c r="I17" s="3">
        <f>I16/C10</f>
        <v>2.3076923076923075E-2</v>
      </c>
      <c r="J17" s="3">
        <f t="shared" ref="J17:K17" si="5">J16/D10</f>
        <v>7.6923076923076927E-3</v>
      </c>
      <c r="K17" s="3">
        <f t="shared" si="5"/>
        <v>7.6923076923076927E-3</v>
      </c>
      <c r="M17" cm="1">
        <f t="array" ref="M17">M14/SUM($M$14:$O$14*$C$10:$E$10)</f>
        <v>2.3076923076923075E-2</v>
      </c>
      <c r="N17" s="3" cm="1">
        <f t="array" ref="N17">N14/SUM($M$14:$O$14*$C$10:$E$10)</f>
        <v>7.6923076923076927E-3</v>
      </c>
      <c r="O17" s="3" cm="1">
        <f t="array" ref="O17">O14/SUM($M$14:$O$14*$C$10:$E$10)</f>
        <v>7.6923076923076927E-3</v>
      </c>
    </row>
    <row r="18" spans="2:15" x14ac:dyDescent="0.3">
      <c r="B18" s="3">
        <v>4</v>
      </c>
      <c r="C18" s="3">
        <f t="shared" si="2"/>
        <v>2</v>
      </c>
      <c r="D18" s="6">
        <f t="shared" si="3"/>
        <v>7.6923076923076927E-2</v>
      </c>
      <c r="E18" s="8"/>
      <c r="I18" s="3">
        <f>I17/SUM($I$17:$K$17)</f>
        <v>0.59999999999999987</v>
      </c>
      <c r="J18" s="3">
        <f t="shared" ref="J18:K18" si="6">J17/SUM($I$17:$K$17)</f>
        <v>0.2</v>
      </c>
      <c r="K18" s="3">
        <f t="shared" si="6"/>
        <v>0.2</v>
      </c>
      <c r="M18">
        <f>M17/SUM($M$17:$O$17)</f>
        <v>0.59999999999999987</v>
      </c>
      <c r="N18" s="3">
        <f t="shared" ref="N18:O18" si="7">N17/SUM($M$17:$O$17)</f>
        <v>0.2</v>
      </c>
      <c r="O18" s="3">
        <f t="shared" si="7"/>
        <v>0.2</v>
      </c>
    </row>
    <row r="19" spans="2:15" x14ac:dyDescent="0.3">
      <c r="B19" s="3">
        <v>5</v>
      </c>
      <c r="C19" s="3">
        <f t="shared" si="2"/>
        <v>2</v>
      </c>
      <c r="D19" s="6">
        <f t="shared" si="3"/>
        <v>7.6923076923076927E-2</v>
      </c>
      <c r="E19" s="8"/>
    </row>
    <row r="20" spans="2:15" x14ac:dyDescent="0.3">
      <c r="B20" s="3">
        <v>6</v>
      </c>
      <c r="C20" s="3">
        <f t="shared" si="2"/>
        <v>2</v>
      </c>
      <c r="D20" s="6">
        <f t="shared" si="3"/>
        <v>7.6923076923076927E-2</v>
      </c>
      <c r="E20" s="8"/>
    </row>
  </sheetData>
  <mergeCells count="2">
    <mergeCell ref="C1:D1"/>
    <mergeCell ref="I12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proteins</vt:lpstr>
      <vt:lpstr>3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Zhou</dc:creator>
  <cp:lastModifiedBy>Sophia Zhou</cp:lastModifiedBy>
  <dcterms:created xsi:type="dcterms:W3CDTF">2022-07-12T19:30:49Z</dcterms:created>
  <dcterms:modified xsi:type="dcterms:W3CDTF">2022-08-24T01:20:10Z</dcterms:modified>
</cp:coreProperties>
</file>