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ophi\Google Drive\professional stuff\Master\Semester 4 - UT Austin\3 - Internship AK Marcotte\2 - fluorosequencing\2 - test sets\"/>
    </mc:Choice>
  </mc:AlternateContent>
  <xr:revisionPtr revIDLastSave="0" documentId="13_ncr:1_{D7B661D2-3F97-42DB-B3AA-4E050F7854C8}" xr6:coauthVersionLast="47" xr6:coauthVersionMax="47" xr10:uidLastSave="{00000000-0000-0000-0000-000000000000}"/>
  <bookViews>
    <workbookView xWindow="-108" yWindow="-108" windowWidth="22080" windowHeight="13176" xr2:uid="{00000000-000D-0000-FFFF-FFFF00000000}"/>
  </bookViews>
  <sheets>
    <sheet name="abbreviations" sheetId="11" r:id="rId1"/>
    <sheet name="summary of all run times" sheetId="10" r:id="rId2"/>
    <sheet name="110 peps no BC no BS" sheetId="6" r:id="rId3"/>
    <sheet name="110 peps no BS w BS (200, 80%)" sheetId="7" r:id="rId4"/>
    <sheet name="110 peps w BC no BS" sheetId="4" r:id="rId5"/>
    <sheet name="110 peps w BC w BS (200, 80%)" sheetId="3" r:id="rId6"/>
    <sheet name="7 peps  no BC no BS" sheetId="1" r:id="rId7"/>
    <sheet name="7 peps no BC w BS 200, 80%" sheetId="5" r:id="rId8"/>
    <sheet name="7 peps w BC no BS" sheetId="8" r:id="rId9"/>
    <sheet name="7 peps w BC w BS 200, 80%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10" l="1"/>
  <c r="G107" i="4"/>
  <c r="G106" i="4"/>
  <c r="G102" i="4"/>
  <c r="G97" i="4"/>
  <c r="G96" i="4"/>
  <c r="G17" i="4"/>
  <c r="G13" i="4"/>
  <c r="G10" i="4"/>
  <c r="G80" i="4"/>
  <c r="G79" i="4"/>
  <c r="G75" i="4"/>
  <c r="G74" i="4"/>
  <c r="G70" i="4"/>
  <c r="G66" i="4"/>
  <c r="G33" i="4"/>
  <c r="G6" i="4"/>
  <c r="G60" i="4"/>
  <c r="G21" i="4"/>
  <c r="G45" i="4"/>
  <c r="G36" i="4"/>
  <c r="G15" i="4"/>
  <c r="G26" i="4"/>
  <c r="G19" i="4"/>
  <c r="G11" i="4"/>
  <c r="G34" i="4"/>
  <c r="G91" i="4"/>
  <c r="G93" i="4"/>
  <c r="G95" i="4"/>
  <c r="G22" i="4"/>
  <c r="G100" i="4"/>
  <c r="G101" i="4"/>
  <c r="G48" i="4"/>
  <c r="G104" i="4"/>
  <c r="G109" i="4"/>
  <c r="G43" i="4"/>
  <c r="G103" i="4"/>
  <c r="G99" i="4"/>
  <c r="G98" i="4"/>
  <c r="G18" i="4"/>
  <c r="G92" i="4"/>
  <c r="G88" i="4"/>
  <c r="G85" i="4"/>
  <c r="G82" i="4"/>
  <c r="G81" i="4"/>
  <c r="G47" i="4"/>
  <c r="G76" i="4"/>
  <c r="G12" i="4"/>
  <c r="G71" i="4"/>
  <c r="G67" i="4"/>
  <c r="G28" i="4"/>
  <c r="G65" i="4"/>
  <c r="G27" i="4"/>
  <c r="G61" i="4"/>
  <c r="G58" i="4"/>
  <c r="G9" i="4"/>
  <c r="G56" i="4"/>
  <c r="G37" i="4"/>
  <c r="G3" i="4"/>
  <c r="G54" i="4"/>
  <c r="G51" i="4"/>
  <c r="G4" i="4"/>
  <c r="G53" i="4"/>
  <c r="G35" i="4"/>
  <c r="G8" i="4"/>
  <c r="G111" i="4"/>
  <c r="G110" i="4"/>
  <c r="G23" i="4"/>
  <c r="G108" i="4"/>
  <c r="G105" i="4"/>
  <c r="G31" i="4"/>
  <c r="G42" i="4"/>
  <c r="G5" i="4"/>
  <c r="G30" i="4"/>
  <c r="G16" i="4"/>
  <c r="G94" i="4"/>
  <c r="G90" i="4"/>
  <c r="G89" i="4"/>
  <c r="G87" i="4"/>
  <c r="G86" i="4"/>
  <c r="G84" i="4"/>
  <c r="G83" i="4"/>
  <c r="G52" i="4"/>
  <c r="G49" i="4"/>
  <c r="G78" i="4"/>
  <c r="G77" i="4"/>
  <c r="G29" i="4"/>
  <c r="G41" i="4"/>
  <c r="G25" i="4"/>
  <c r="G73" i="4"/>
  <c r="G72" i="4"/>
  <c r="G7" i="4"/>
  <c r="G69" i="4"/>
  <c r="G68" i="4"/>
  <c r="G40" i="4"/>
  <c r="G14" i="4"/>
  <c r="G64" i="4"/>
  <c r="G63" i="4"/>
  <c r="G62" i="4"/>
  <c r="G59" i="4"/>
  <c r="G39" i="4"/>
  <c r="G24" i="4"/>
  <c r="G57" i="4"/>
  <c r="G50" i="4"/>
  <c r="G55" i="4"/>
  <c r="G32" i="4"/>
  <c r="G46" i="4"/>
  <c r="G38" i="4"/>
  <c r="G20" i="4"/>
  <c r="G44" i="4"/>
  <c r="G2" i="4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F11" i="10" l="1"/>
  <c r="H11" i="10" s="1"/>
  <c r="J11" i="10" s="1"/>
  <c r="L11" i="10" s="1"/>
  <c r="H10" i="10"/>
  <c r="J10" i="10" s="1"/>
  <c r="L10" i="10" s="1"/>
  <c r="F10" i="10"/>
  <c r="D10" i="10"/>
  <c r="F9" i="10"/>
  <c r="H9" i="10" s="1"/>
  <c r="J9" i="10" s="1"/>
  <c r="L9" i="10" s="1"/>
  <c r="H8" i="10"/>
  <c r="J8" i="10" s="1"/>
  <c r="L8" i="10" s="1"/>
  <c r="F6" i="10"/>
  <c r="F5" i="10"/>
  <c r="F4" i="10"/>
  <c r="F3" i="10"/>
</calcChain>
</file>

<file path=xl/sharedStrings.xml><?xml version="1.0" encoding="utf-8"?>
<sst xmlns="http://schemas.openxmlformats.org/spreadsheetml/2006/main" count="1009" uniqueCount="71">
  <si>
    <t>AVG [%]</t>
  </si>
  <si>
    <t>±STD [%]</t>
  </si>
  <si>
    <t>-CI [%]</t>
  </si>
  <si>
    <t>+CI [%]</t>
  </si>
  <si>
    <t>0</t>
  </si>
  <si>
    <t>Settings of this run</t>
  </si>
  <si>
    <t>bootstrap_sampled_fraction: 0.8</t>
  </si>
  <si>
    <t>n_bootstrap_runs: 200</t>
  </si>
  <si>
    <t xml:space="preserve">CI_percent: 95.0 </t>
  </si>
  <si>
    <t>EM_convergence_minimum: 0.0001</t>
  </si>
  <si>
    <t>EM_loopcounter_max: 200</t>
  </si>
  <si>
    <t>N/A</t>
  </si>
  <si>
    <t>bootstrap_sampled_fraction: -1.0</t>
  </si>
  <si>
    <t>Runtime: 19.78 seconds ---</t>
  </si>
  <si>
    <t>Inference mode: peptide</t>
  </si>
  <si>
    <t>Runtime: 1434.72 seconds ---</t>
  </si>
  <si>
    <t>Inference mode: protein</t>
  </si>
  <si>
    <t>Runtime: 1435.58 seconds ---</t>
  </si>
  <si>
    <t>Runtime: 21.69 seconds ---</t>
  </si>
  <si>
    <t>Runtime: 0.76 seconds ---</t>
  </si>
  <si>
    <t>Runtime: 0.93 seconds ---</t>
  </si>
  <si>
    <t>THE PROTEIN PART DOES NOT ACTUALLY MATCH UP: I USED MY OWN GENERATOR FOR THE P(Xi|Zj) prot infer values</t>
  </si>
  <si>
    <t>I only ran this to get some approximation for runtime</t>
  </si>
  <si>
    <t>Runtime: 0.06 seconds ---</t>
  </si>
  <si>
    <t>Runtime: 0.09 seconds ---</t>
  </si>
  <si>
    <t>Runtime: 91.91 seconds ---</t>
  </si>
  <si>
    <t>Runtime: 216.25 seconds ---</t>
  </si>
  <si>
    <t>Runtime: 0.55 seconds ---</t>
  </si>
  <si>
    <t>Runtime: 0.65 seconds ---</t>
  </si>
  <si>
    <t>Runtime: 28411.57 seconds ---</t>
  </si>
  <si>
    <t>no BC</t>
  </si>
  <si>
    <t>no BS</t>
  </si>
  <si>
    <t>BS 200, 80%</t>
  </si>
  <si>
    <t>w BC</t>
  </si>
  <si>
    <t>110 peps 10 prot</t>
  </si>
  <si>
    <t>7 peps 3 prot</t>
  </si>
  <si>
    <t>h</t>
  </si>
  <si>
    <t>d</t>
  </si>
  <si>
    <t>min</t>
  </si>
  <si>
    <t>s</t>
  </si>
  <si>
    <t>total run time</t>
  </si>
  <si>
    <t>pept infer</t>
  </si>
  <si>
    <t>prot infer</t>
  </si>
  <si>
    <t>BC?</t>
  </si>
  <si>
    <t>BS?</t>
  </si>
  <si>
    <t>Column1</t>
  </si>
  <si>
    <t>Target values</t>
  </si>
  <si>
    <t>Target values [%]</t>
  </si>
  <si>
    <t>Peptide</t>
  </si>
  <si>
    <t>Target value</t>
  </si>
  <si>
    <t>Target value [%]</t>
  </si>
  <si>
    <t>Protein</t>
  </si>
  <si>
    <t>no bootstrap [%]</t>
  </si>
  <si>
    <t>Runtime: 1390.86 seconds ---</t>
  </si>
  <si>
    <t>legit impossible to measure. Probably around 105 d, by my calculation -- see "summary of all run times"</t>
  </si>
  <si>
    <t>peps</t>
  </si>
  <si>
    <t>peptide</t>
  </si>
  <si>
    <t>prot</t>
  </si>
  <si>
    <t>protein</t>
  </si>
  <si>
    <t>BC</t>
  </si>
  <si>
    <t>broadcasting</t>
  </si>
  <si>
    <t>bootstrapping</t>
  </si>
  <si>
    <t>method for faster array multiplication. decreases run time</t>
  </si>
  <si>
    <t>method for resampling, with each run using only a subset of the input data, drawn from the input data pool "with putting back".</t>
  </si>
  <si>
    <t>w</t>
  </si>
  <si>
    <t>with</t>
  </si>
  <si>
    <t>I generally used the settings 200 bootstrap runs, with each run using an input table 80% the size of the original input data</t>
  </si>
  <si>
    <t>BS (runs, subset size%)</t>
  </si>
  <si>
    <t>Abbreviation</t>
  </si>
  <si>
    <t>meaning</t>
  </si>
  <si>
    <t>remark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</si>
</sst>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0"/>
      <color rgb="FF000000"/>
      <name val="Var(--jp-code-font-family)"/>
    </font>
    <font>
      <b/>
      <sz val="10"/>
      <color rgb="FF000000"/>
      <name val="Var(--jp-code-font-family)"/>
    </font>
    <font>
      <b/>
      <sz val="7"/>
      <color theme="1"/>
      <name val="Var(--jp-content-font-family)"/>
    </font>
    <font>
      <sz val="7"/>
      <color theme="1"/>
      <name val="Var(--jp-content-font-family)"/>
    </font>
    <font>
      <b/>
      <sz val="11"/>
      <color theme="1"/>
      <name val="Calibri"/>
      <family val="2"/>
      <scheme val="minor"/>
    </font>
    <font>
      <b/>
      <sz val="7"/>
      <color theme="1"/>
      <name val="Segoe UI"/>
      <family val="2"/>
    </font>
    <font>
      <sz val="11"/>
      <color theme="1"/>
      <name val="Myriad Pro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CDCD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0" fillId="2" borderId="0" xfId="0" applyFill="1"/>
    <xf numFmtId="0" fontId="0" fillId="0" borderId="0" xfId="0" applyFill="1" applyAlignment="1"/>
    <xf numFmtId="0" fontId="0" fillId="0" borderId="1" xfId="0" applyBorder="1"/>
    <xf numFmtId="0" fontId="0" fillId="0" borderId="0" xfId="0" applyAlignment="1">
      <alignment horizontal="right"/>
    </xf>
    <xf numFmtId="0" fontId="0" fillId="4" borderId="0" xfId="0" applyFill="1"/>
    <xf numFmtId="0" fontId="0" fillId="3" borderId="0" xfId="0" applyFont="1" applyFill="1"/>
    <xf numFmtId="0" fontId="0" fillId="0" borderId="0" xfId="0" applyFont="1"/>
    <xf numFmtId="0" fontId="0" fillId="0" borderId="3" xfId="0" applyFont="1" applyBorder="1"/>
    <xf numFmtId="0" fontId="3" fillId="0" borderId="2" xfId="0" applyFont="1" applyBorder="1" applyAlignment="1">
      <alignment horizontal="right" vertical="center" wrapText="1"/>
    </xf>
    <xf numFmtId="0" fontId="5" fillId="0" borderId="4" xfId="0" applyFont="1" applyBorder="1"/>
    <xf numFmtId="0" fontId="0" fillId="3" borderId="4" xfId="0" applyFont="1" applyFill="1" applyBorder="1"/>
    <xf numFmtId="0" fontId="5" fillId="0" borderId="0" xfId="0" applyFont="1" applyAlignment="1">
      <alignment horizontal="right" vertical="center" wrapText="1"/>
    </xf>
    <xf numFmtId="0" fontId="0" fillId="0" borderId="0" xfId="0" applyFont="1" applyAlignment="1">
      <alignment horizontal="right" vertical="center" wrapText="1"/>
    </xf>
    <xf numFmtId="0" fontId="0" fillId="3" borderId="0" xfId="0" applyFont="1" applyFill="1" applyAlignment="1">
      <alignment horizontal="right"/>
    </xf>
    <xf numFmtId="0" fontId="6" fillId="5" borderId="0" xfId="0" applyFont="1" applyFill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7" fillId="0" borderId="0" xfId="0" applyFont="1"/>
  </cellXfs>
  <cellStyles count="1">
    <cellStyle name="Normal" xfId="0" builtinId="0"/>
  </cellStyles>
  <dxfs count="46">
    <dxf>
      <font>
        <strike val="0"/>
        <outline val="0"/>
        <shadow val="0"/>
        <u val="none"/>
        <vertAlign val="baseline"/>
        <sz val="11"/>
        <color theme="1"/>
        <name val="Myriad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Myriad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Myriad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Myriad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Myriad Pr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Var(--jp-content-font-family)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Var(--jp-content-font-family)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Var(--jp-content-font-family)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Var(--jp-content-font-family)"/>
        <scheme val="none"/>
      </font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Var(--jp-content-font-family)"/>
        <scheme val="none"/>
      </font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Var(--jp-content-font-family)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Var(--jp-content-font-family)"/>
        <scheme val="none"/>
      </font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Var(--jp-content-font-family)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Var(--jp-content-font-family)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Var(--jp-content-font-family)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Var(--jp-content-font-family)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Var(--jp-content-font-family)"/>
        <scheme val="none"/>
      </font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Var(--jp-content-font-family)"/>
        <scheme val="none"/>
      </font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Var(--jp-content-font-family)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Var(--jp-content-font-family)"/>
        <scheme val="none"/>
      </font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Var(--jp-content-font-family)"/>
        <scheme val="none"/>
      </font>
      <alignment horizontal="right" vertical="center" textRotation="0" wrapText="1" indent="0" justifyLastLine="0" shrinkToFit="0" readingOrder="0"/>
    </dxf>
    <dxf>
      <fill>
        <patternFill patternType="solid">
          <fgColor indexed="64"/>
          <bgColor rgb="FFFFCDC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Var(--jp-content-font-family)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Var(--jp-content-font-family)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Var(--jp-content-font-family)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Var(--jp-content-font-family)"/>
        <scheme val="none"/>
      </font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Var(--jp-content-font-family)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Var(--jp-content-font-family)"/>
        <scheme val="none"/>
      </font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Var(--jp-content-font-family)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Var(--jp-content-font-family)"/>
        <scheme val="none"/>
      </font>
      <numFmt numFmtId="0" formatCode="General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Var(--jp-content-font-family)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Var(--jp-content-font-family)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Var(--jp-content-font-family)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Var(--jp-content-font-family)"/>
        <scheme val="none"/>
      </font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Var(--jp-content-font-family)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Var(--jp-content-font-family)"/>
        <scheme val="none"/>
      </font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Var(--jp-content-font-family)"/>
        <scheme val="none"/>
      </font>
      <alignment horizontal="righ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29586B-C114-4772-8509-E875DC7B4318}" name="Table1" displayName="Table1" ref="B3:D9" totalsRowShown="0" headerRowDxfId="1" dataDxfId="0">
  <autoFilter ref="B3:D9" xr:uid="{9829586B-C114-4772-8509-E875DC7B4318}"/>
  <tableColumns count="3">
    <tableColumn id="1" xr3:uid="{55FE2059-0733-4C26-9F66-8ACB04184937}" name="Abbreviation" dataDxfId="4"/>
    <tableColumn id="2" xr3:uid="{17530E75-5EC4-4D87-AD5A-53A1DC6CF5F1}" name="meaning" dataDxfId="3"/>
    <tableColumn id="3" xr3:uid="{0F3A0793-8837-4E44-9067-658ACE56218F}" name="remark" dataDxfId="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F11F1A-D0DB-45EE-8FC4-5C19EC3BDAB5}" name="Table2" displayName="Table2" ref="A1:G111" totalsRowShown="0" headerRowDxfId="45" dataDxfId="44">
  <autoFilter ref="A1:G111" xr:uid="{AAF11F1A-D0DB-45EE-8FC4-5C19EC3BDAB5}"/>
  <sortState xmlns:xlrd2="http://schemas.microsoft.com/office/spreadsheetml/2017/richdata2" ref="A2:F111">
    <sortCondition descending="1" ref="F1:F111"/>
  </sortState>
  <tableColumns count="7">
    <tableColumn id="1" xr3:uid="{079F7CAC-D8AE-4999-9D5D-3167D52435E5}" name="Peptide" dataDxfId="43"/>
    <tableColumn id="2" xr3:uid="{CD0DC135-1B87-4020-AB94-2B3C36568049}" name="AVG [%]" dataDxfId="42"/>
    <tableColumn id="3" xr3:uid="{AFCC3EBC-DFDC-4326-8339-8220A70E2B44}" name="±STD [%]" dataDxfId="41"/>
    <tableColumn id="4" xr3:uid="{A1C26A17-762E-4BB7-AD75-EE0C1B8E918F}" name="-CI [%]" dataDxfId="40"/>
    <tableColumn id="5" xr3:uid="{AAFF3A35-E123-416B-9A6F-E79C91001B94}" name="+CI [%]" dataDxfId="39"/>
    <tableColumn id="6" xr3:uid="{082B4726-7DD9-4884-AB8C-B211E2168304}" name="Target values"/>
    <tableColumn id="7" xr3:uid="{706A44DE-062C-44E4-9151-D65949DC380D}" name="Target values [%]" dataDxfId="38">
      <calculatedColumnFormula>Table2[[#This Row],[Target values]]*100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87377B0-86A5-4A50-8895-A8615724484C}" name="Table4" displayName="Table4" ref="A1:G111" totalsRowShown="0" headerRowDxfId="37" dataDxfId="36">
  <autoFilter ref="A1:G111" xr:uid="{D87377B0-86A5-4A50-8895-A8615724484C}"/>
  <sortState xmlns:xlrd2="http://schemas.microsoft.com/office/spreadsheetml/2017/richdata2" ref="A2:G111">
    <sortCondition descending="1" ref="G1:G111"/>
  </sortState>
  <tableColumns count="7">
    <tableColumn id="1" xr3:uid="{BF78D39B-9960-469A-9A96-BD1A59974C47}" name="Column1" dataDxfId="35"/>
    <tableColumn id="2" xr3:uid="{87B0B08F-5B12-4CC4-8253-397A743F8F9E}" name="AVG [%]" dataDxfId="34"/>
    <tableColumn id="3" xr3:uid="{24DFC36D-881D-45B3-AEC4-34941D9A2517}" name="±STD [%]" dataDxfId="33"/>
    <tableColumn id="4" xr3:uid="{A82DA286-FA17-48B4-B823-CFD916F84529}" name="-CI [%]" dataDxfId="32"/>
    <tableColumn id="5" xr3:uid="{C84ECEE9-B695-414B-B6C7-7603CB43E753}" name="+CI [%]" dataDxfId="31"/>
    <tableColumn id="6" xr3:uid="{108B32A5-DBAA-445B-9437-F3E307945A9A}" name="Target value" dataDxfId="30"/>
    <tableColumn id="7" xr3:uid="{037F08D3-9F3C-419D-B96E-9D6D9B9C2792}" name="Target value [%]">
      <calculatedColumnFormula>F2*100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801E6E5-CE9B-42C5-9825-D442C2C4ACF8}" name="Table6" displayName="Table6" ref="J1:O11" totalsRowShown="0" headerRowDxfId="29" dataDxfId="28">
  <autoFilter ref="J1:O11" xr:uid="{D801E6E5-CE9B-42C5-9825-D442C2C4ACF8}"/>
  <tableColumns count="6">
    <tableColumn id="1" xr3:uid="{892FDDB9-7D1C-4B23-A9B3-36DEACC42D61}" name="Column1" dataDxfId="27"/>
    <tableColumn id="6" xr3:uid="{CDD68264-9EAD-40BE-9E77-98B20F1ADBEA}" name="Target value [%]" dataDxfId="26"/>
    <tableColumn id="2" xr3:uid="{C18F634E-53B6-4658-B55D-51A9BA818E12}" name="AVG [%]" dataDxfId="25"/>
    <tableColumn id="3" xr3:uid="{10EFA470-6F6D-401A-BD43-41255238C1CD}" name="±STD [%]" dataDxfId="24"/>
    <tableColumn id="4" xr3:uid="{8DC628D4-5152-4DD5-A3DF-505D70D698EA}" name="-CI [%]" dataDxfId="23"/>
    <tableColumn id="5" xr3:uid="{82B2D62A-C172-4100-9335-58E1F7B51B30}" name="+CI [%]" dataDxfId="22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D9D4D2-AAE4-4317-8EE5-F391FD2B569C}" name="Table5" displayName="Table5" ref="I1:N11" totalsRowShown="0" headerRowDxfId="21" dataDxfId="20">
  <autoFilter ref="I1:N11" xr:uid="{A3D9D4D2-AAE4-4317-8EE5-F391FD2B569C}"/>
  <tableColumns count="6">
    <tableColumn id="1" xr3:uid="{67300361-F192-433D-86D6-252498839D0C}" name="Protein" dataDxfId="19"/>
    <tableColumn id="6" xr3:uid="{4206AADF-5B6C-4C91-BE56-B240AB4597E1}" name="Target value [%]" dataDxfId="18"/>
    <tableColumn id="2" xr3:uid="{9BB27491-79BC-4E4F-93D5-20962F83F9CD}" name="AVG [%]" dataDxfId="17"/>
    <tableColumn id="3" xr3:uid="{FC386E30-B18D-4374-BFF0-A4133E4C3B11}" name="±STD [%]" dataDxfId="16"/>
    <tableColumn id="4" xr3:uid="{8CF20578-33A8-45AF-9AF6-C0E4FEA46038}" name="-CI [%]" dataDxfId="15"/>
    <tableColumn id="5" xr3:uid="{58974F01-412C-455E-A567-A5F3C1DE4BA4}" name="+CI [%]" dataDxfId="14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DF74467-8A07-453A-8F30-3AC6A5061C48}" name="Table3" displayName="Table3" ref="A1:G111" totalsRowShown="0" headerRowDxfId="13" dataDxfId="12">
  <autoFilter ref="A1:G111" xr:uid="{BDF74467-8A07-453A-8F30-3AC6A5061C48}"/>
  <tableColumns count="7">
    <tableColumn id="1" xr3:uid="{C7313BA7-071B-4CA6-A562-1F9CD307024F}" name="Peptide" dataDxfId="11"/>
    <tableColumn id="6" xr3:uid="{BFEEEDF8-BC6A-4FBE-AE83-4CA8967267F0}" name="Target value [%]" dataDxfId="10"/>
    <tableColumn id="7" xr3:uid="{774262F6-6DD9-49AF-9CF1-4FF522AB76F4}" name="no bootstrap [%]" dataDxfId="9"/>
    <tableColumn id="2" xr3:uid="{5D93892A-3F09-48CB-8DB5-1D081D974A87}" name="BS 200, 80%" dataDxfId="8"/>
    <tableColumn id="3" xr3:uid="{5A4243C9-D066-40E1-ACA4-875FA15907CE}" name="±STD [%]" dataDxfId="7"/>
    <tableColumn id="4" xr3:uid="{5284C2AC-AE77-4440-AC60-A79574381880}" name="-CI [%]" dataDxfId="6"/>
    <tableColumn id="5" xr3:uid="{D46657E4-CD07-4CA2-B568-4B008D96605C}" name="+CI [%]" dataDxfId="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3E8CC-2822-4741-909F-CEADB0325ED8}">
  <dimension ref="B3:D9"/>
  <sheetViews>
    <sheetView tabSelected="1" workbookViewId="0">
      <selection activeCell="D10" sqref="D10"/>
    </sheetView>
  </sheetViews>
  <sheetFormatPr defaultRowHeight="14.4"/>
  <cols>
    <col min="2" max="2" width="21.109375" customWidth="1"/>
    <col min="3" max="3" width="14.21875" customWidth="1"/>
    <col min="4" max="4" width="63.21875" customWidth="1"/>
  </cols>
  <sheetData>
    <row r="3" spans="2:4">
      <c r="B3" s="25" t="s">
        <v>68</v>
      </c>
      <c r="C3" s="25" t="s">
        <v>69</v>
      </c>
      <c r="D3" s="25" t="s">
        <v>70</v>
      </c>
    </row>
    <row r="4" spans="2:4">
      <c r="B4" s="25" t="s">
        <v>55</v>
      </c>
      <c r="C4" s="25" t="s">
        <v>56</v>
      </c>
      <c r="D4" s="25"/>
    </row>
    <row r="5" spans="2:4">
      <c r="B5" s="25" t="s">
        <v>57</v>
      </c>
      <c r="C5" s="25" t="s">
        <v>58</v>
      </c>
      <c r="D5" s="25"/>
    </row>
    <row r="6" spans="2:4">
      <c r="B6" s="25" t="s">
        <v>59</v>
      </c>
      <c r="C6" s="25" t="s">
        <v>60</v>
      </c>
      <c r="D6" s="25" t="s">
        <v>62</v>
      </c>
    </row>
    <row r="7" spans="2:4">
      <c r="B7" s="25" t="s">
        <v>67</v>
      </c>
      <c r="C7" s="25" t="s">
        <v>61</v>
      </c>
      <c r="D7" s="25" t="s">
        <v>63</v>
      </c>
    </row>
    <row r="8" spans="2:4">
      <c r="B8" s="25"/>
      <c r="C8" s="25"/>
      <c r="D8" s="25" t="s">
        <v>66</v>
      </c>
    </row>
    <row r="9" spans="2:4">
      <c r="B9" s="25" t="s">
        <v>64</v>
      </c>
      <c r="C9" s="25" t="s">
        <v>65</v>
      </c>
      <c r="D9" s="2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26D1F-DD51-46DC-8E5A-56824F2CDDDA}">
  <sheetPr codeName="Sheet4">
    <tabColor theme="4" tint="0.59999389629810485"/>
  </sheetPr>
  <dimension ref="A1:R18"/>
  <sheetViews>
    <sheetView workbookViewId="0">
      <selection activeCell="E20" sqref="E20"/>
    </sheetView>
  </sheetViews>
  <sheetFormatPr defaultRowHeight="14.4"/>
  <sheetData>
    <row r="1" spans="1:18">
      <c r="A1" s="3"/>
      <c r="B1" s="3" t="s">
        <v>0</v>
      </c>
      <c r="C1" s="3" t="s">
        <v>1</v>
      </c>
      <c r="D1" s="3" t="s">
        <v>2</v>
      </c>
      <c r="E1" s="3" t="s">
        <v>3</v>
      </c>
      <c r="G1" s="3" t="s">
        <v>0</v>
      </c>
      <c r="H1" s="3" t="s">
        <v>1</v>
      </c>
      <c r="I1" s="3" t="s">
        <v>2</v>
      </c>
      <c r="J1" s="3" t="s">
        <v>3</v>
      </c>
    </row>
    <row r="2" spans="1:18">
      <c r="A2" s="3" t="s">
        <v>4</v>
      </c>
      <c r="B2" s="4">
        <v>49.08</v>
      </c>
      <c r="C2" s="4">
        <v>2.09</v>
      </c>
      <c r="D2" s="4">
        <v>44.37</v>
      </c>
      <c r="E2" s="4">
        <v>55.16</v>
      </c>
      <c r="G2" s="3" t="s">
        <v>4</v>
      </c>
      <c r="H2" s="4">
        <v>81.28</v>
      </c>
      <c r="I2" s="4">
        <v>1.86</v>
      </c>
      <c r="J2" s="4">
        <v>75.739999999999995</v>
      </c>
      <c r="K2" s="4">
        <v>85.87</v>
      </c>
    </row>
    <row r="3" spans="1:18">
      <c r="A3" s="3">
        <v>1</v>
      </c>
      <c r="B3" s="4">
        <v>21.64</v>
      </c>
      <c r="C3" s="4">
        <v>2.19</v>
      </c>
      <c r="D3" s="4">
        <v>16.29</v>
      </c>
      <c r="E3" s="4">
        <v>27.28</v>
      </c>
      <c r="G3" s="3">
        <v>1</v>
      </c>
      <c r="H3" s="4">
        <v>17.34</v>
      </c>
      <c r="I3" s="4">
        <v>1.68</v>
      </c>
      <c r="J3" s="4">
        <v>12.78</v>
      </c>
      <c r="K3" s="4">
        <v>22.13</v>
      </c>
    </row>
    <row r="4" spans="1:18">
      <c r="A4" s="3">
        <v>2</v>
      </c>
      <c r="B4" s="4">
        <v>10.5</v>
      </c>
      <c r="C4" s="4">
        <v>1.36</v>
      </c>
      <c r="D4" s="4">
        <v>6.71</v>
      </c>
      <c r="E4" s="4">
        <v>14.75</v>
      </c>
      <c r="G4" s="3">
        <v>2</v>
      </c>
      <c r="H4" s="4">
        <v>1.38</v>
      </c>
      <c r="I4" s="4">
        <v>0.81</v>
      </c>
      <c r="J4" s="4">
        <v>0.05</v>
      </c>
      <c r="K4" s="4">
        <v>4.1399999999999997</v>
      </c>
    </row>
    <row r="5" spans="1:18">
      <c r="A5" s="3">
        <v>3</v>
      </c>
      <c r="B5" s="4">
        <v>10</v>
      </c>
      <c r="C5" s="4">
        <v>1.26</v>
      </c>
      <c r="D5" s="4">
        <v>6.34</v>
      </c>
      <c r="E5" s="4">
        <v>13.87</v>
      </c>
      <c r="G5" s="5"/>
    </row>
    <row r="6" spans="1:18">
      <c r="A6" s="3">
        <v>4</v>
      </c>
      <c r="B6" s="4">
        <v>7.36</v>
      </c>
      <c r="C6" s="4">
        <v>1.2</v>
      </c>
      <c r="D6" s="4">
        <v>3.88</v>
      </c>
      <c r="E6" s="4">
        <v>10.31</v>
      </c>
      <c r="G6" s="1" t="s">
        <v>5</v>
      </c>
    </row>
    <row r="7" spans="1:18">
      <c r="A7" s="3">
        <v>5</v>
      </c>
      <c r="B7" s="4">
        <v>0.28999999999999998</v>
      </c>
      <c r="C7" s="4">
        <v>0.34</v>
      </c>
      <c r="D7" s="4">
        <v>0</v>
      </c>
      <c r="E7" s="4">
        <v>1.51</v>
      </c>
      <c r="G7" s="2" t="s">
        <v>16</v>
      </c>
    </row>
    <row r="8" spans="1:18">
      <c r="A8" s="3">
        <v>6</v>
      </c>
      <c r="B8" s="4">
        <v>1.1299999999999999</v>
      </c>
      <c r="C8" s="4">
        <v>0.69</v>
      </c>
      <c r="D8" s="4">
        <v>0</v>
      </c>
      <c r="E8" s="4">
        <v>3.36</v>
      </c>
      <c r="G8" s="2" t="s">
        <v>9</v>
      </c>
    </row>
    <row r="9" spans="1:18">
      <c r="A9" s="5"/>
      <c r="G9" s="2" t="s">
        <v>10</v>
      </c>
    </row>
    <row r="10" spans="1:18">
      <c r="A10" s="1" t="s">
        <v>5</v>
      </c>
      <c r="G10" s="2" t="s">
        <v>6</v>
      </c>
    </row>
    <row r="11" spans="1:18">
      <c r="A11" s="2" t="s">
        <v>14</v>
      </c>
      <c r="G11" s="2" t="s">
        <v>7</v>
      </c>
    </row>
    <row r="12" spans="1:18">
      <c r="A12" s="2" t="s">
        <v>9</v>
      </c>
      <c r="G12" s="2" t="s">
        <v>8</v>
      </c>
    </row>
    <row r="13" spans="1:18">
      <c r="A13" s="2" t="s">
        <v>10</v>
      </c>
      <c r="G13" s="6"/>
    </row>
    <row r="14" spans="1:18">
      <c r="A14" s="2" t="s">
        <v>6</v>
      </c>
      <c r="G14" s="2" t="s">
        <v>20</v>
      </c>
    </row>
    <row r="15" spans="1:18">
      <c r="A15" s="2" t="s">
        <v>7</v>
      </c>
    </row>
    <row r="16" spans="1:18">
      <c r="A16" s="2" t="s">
        <v>8</v>
      </c>
      <c r="G16" s="7" t="s">
        <v>21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</row>
    <row r="17" spans="1:11">
      <c r="A17" s="6"/>
      <c r="G17" s="8" t="s">
        <v>22</v>
      </c>
      <c r="H17" s="8"/>
      <c r="I17" s="8"/>
      <c r="J17" s="8"/>
      <c r="K17" s="8"/>
    </row>
    <row r="18" spans="1:11">
      <c r="A18" s="2" t="s">
        <v>19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76B75-0BC7-452C-AB29-2B791766A6F3}">
  <sheetPr codeName="Sheet9">
    <tabColor rgb="FFFF0000"/>
  </sheetPr>
  <dimension ref="A2:M11"/>
  <sheetViews>
    <sheetView workbookViewId="0">
      <selection activeCell="H23" sqref="H23"/>
    </sheetView>
  </sheetViews>
  <sheetFormatPr defaultRowHeight="14.4"/>
  <cols>
    <col min="1" max="1" width="14.77734375" customWidth="1"/>
    <col min="2" max="2" width="6.21875" customWidth="1"/>
    <col min="3" max="3" width="11.5546875" customWidth="1"/>
    <col min="6" max="6" width="12.5546875" customWidth="1"/>
    <col min="7" max="7" width="3.88671875" customWidth="1"/>
  </cols>
  <sheetData>
    <row r="2" spans="1:13">
      <c r="A2" s="10"/>
      <c r="B2" s="10" t="s">
        <v>43</v>
      </c>
      <c r="C2" s="10" t="s">
        <v>44</v>
      </c>
      <c r="D2" s="10" t="s">
        <v>41</v>
      </c>
      <c r="E2" s="10" t="s">
        <v>42</v>
      </c>
      <c r="F2" s="24" t="s">
        <v>40</v>
      </c>
      <c r="G2" s="24"/>
      <c r="H2" s="9"/>
      <c r="I2" s="9"/>
      <c r="J2" s="9"/>
      <c r="K2" s="9"/>
      <c r="L2" s="9"/>
      <c r="M2" s="9"/>
    </row>
    <row r="3" spans="1:13">
      <c r="A3" s="11" t="s">
        <v>35</v>
      </c>
      <c r="B3" t="s">
        <v>30</v>
      </c>
      <c r="C3" s="23" t="s">
        <v>31</v>
      </c>
      <c r="D3">
        <v>0.55000000000000004</v>
      </c>
      <c r="E3">
        <v>0.65</v>
      </c>
      <c r="F3">
        <f>SUM(D3:E3)</f>
        <v>1.2000000000000002</v>
      </c>
      <c r="G3" t="s">
        <v>39</v>
      </c>
    </row>
    <row r="4" spans="1:13">
      <c r="B4" t="s">
        <v>33</v>
      </c>
      <c r="C4" s="23"/>
      <c r="D4">
        <v>0.06</v>
      </c>
      <c r="E4">
        <v>0.09</v>
      </c>
      <c r="F4">
        <f>SUM(D4:E4)</f>
        <v>0.15</v>
      </c>
      <c r="G4" t="s">
        <v>39</v>
      </c>
    </row>
    <row r="5" spans="1:13">
      <c r="B5" t="s">
        <v>30</v>
      </c>
      <c r="C5" s="23" t="s">
        <v>32</v>
      </c>
      <c r="D5">
        <v>91.91</v>
      </c>
      <c r="E5">
        <v>216.25</v>
      </c>
      <c r="F5">
        <f>SUM(D5:E5)</f>
        <v>308.15999999999997</v>
      </c>
      <c r="G5" t="s">
        <v>39</v>
      </c>
    </row>
    <row r="6" spans="1:13">
      <c r="B6" t="s">
        <v>33</v>
      </c>
      <c r="C6" s="23"/>
      <c r="D6">
        <v>0.76</v>
      </c>
      <c r="E6">
        <v>0.93</v>
      </c>
      <c r="F6">
        <f>SUM(D6:E6)</f>
        <v>1.69</v>
      </c>
      <c r="G6" t="s">
        <v>39</v>
      </c>
    </row>
    <row r="8" spans="1:13">
      <c r="A8" t="s">
        <v>34</v>
      </c>
      <c r="B8" t="s">
        <v>30</v>
      </c>
      <c r="C8" s="23" t="s">
        <v>31</v>
      </c>
      <c r="D8">
        <v>28411.57</v>
      </c>
      <c r="F8" s="11" t="str">
        <f>"~" &amp; D8*2</f>
        <v>~56823.14</v>
      </c>
      <c r="G8" t="s">
        <v>39</v>
      </c>
      <c r="H8">
        <f>56823.14/60</f>
        <v>947.05233333333331</v>
      </c>
      <c r="I8" t="s">
        <v>38</v>
      </c>
      <c r="J8">
        <f>H8/60</f>
        <v>15.784205555555555</v>
      </c>
      <c r="K8" t="s">
        <v>36</v>
      </c>
      <c r="L8">
        <f>J8/24</f>
        <v>0.65767523148148144</v>
      </c>
      <c r="M8" t="s">
        <v>37</v>
      </c>
    </row>
    <row r="9" spans="1:13">
      <c r="B9" t="s">
        <v>33</v>
      </c>
      <c r="C9" s="23"/>
      <c r="D9">
        <v>19.78</v>
      </c>
      <c r="E9">
        <v>21.69</v>
      </c>
      <c r="F9">
        <f>SUM(D9:E9)</f>
        <v>41.47</v>
      </c>
      <c r="G9" t="s">
        <v>39</v>
      </c>
      <c r="H9">
        <f>F9/60</f>
        <v>0.6911666666666666</v>
      </c>
      <c r="I9" t="s">
        <v>38</v>
      </c>
      <c r="J9">
        <f>H9/60</f>
        <v>1.1519444444444443E-2</v>
      </c>
      <c r="K9" t="s">
        <v>36</v>
      </c>
      <c r="L9">
        <f>J9/24</f>
        <v>4.7997685185185182E-4</v>
      </c>
      <c r="M9" t="s">
        <v>37</v>
      </c>
    </row>
    <row r="10" spans="1:13">
      <c r="B10" t="s">
        <v>30</v>
      </c>
      <c r="C10" s="23" t="s">
        <v>32</v>
      </c>
      <c r="D10" t="str">
        <f>"~" &amp; D8*200*0.8</f>
        <v>~4545851.2</v>
      </c>
      <c r="F10" s="11" t="str">
        <f>"~"&amp;(D8*200*0.8)*2</f>
        <v>~9091702.4</v>
      </c>
      <c r="G10" t="s">
        <v>39</v>
      </c>
      <c r="H10">
        <f>9091702.4/60</f>
        <v>151528.37333333335</v>
      </c>
      <c r="I10" t="s">
        <v>38</v>
      </c>
      <c r="J10">
        <f>H10/60</f>
        <v>2525.472888888889</v>
      </c>
      <c r="K10" t="s">
        <v>36</v>
      </c>
      <c r="L10">
        <f>J10/24</f>
        <v>105.22803703703704</v>
      </c>
      <c r="M10" t="s">
        <v>37</v>
      </c>
    </row>
    <row r="11" spans="1:13">
      <c r="B11" t="s">
        <v>33</v>
      </c>
      <c r="C11" s="23"/>
      <c r="D11">
        <v>1434.72</v>
      </c>
      <c r="E11">
        <v>1435.58</v>
      </c>
      <c r="F11">
        <f>SUM(D11:E11)</f>
        <v>2870.3</v>
      </c>
      <c r="G11" t="s">
        <v>39</v>
      </c>
      <c r="H11">
        <f>F11/60</f>
        <v>47.838333333333338</v>
      </c>
      <c r="I11" t="s">
        <v>38</v>
      </c>
      <c r="J11">
        <f>H11/60</f>
        <v>0.7973055555555556</v>
      </c>
      <c r="K11" t="s">
        <v>36</v>
      </c>
      <c r="L11">
        <f>J11/24</f>
        <v>3.3221064814814814E-2</v>
      </c>
      <c r="M11" t="s">
        <v>37</v>
      </c>
    </row>
  </sheetData>
  <mergeCells count="5">
    <mergeCell ref="C3:C4"/>
    <mergeCell ref="C5:C6"/>
    <mergeCell ref="C8:C9"/>
    <mergeCell ref="C10:C11"/>
    <mergeCell ref="F2:G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F69C0-BFBE-4205-B193-0C9670502CA7}">
  <sheetPr codeName="Sheet5">
    <tabColor theme="9" tint="0.59999389629810485"/>
  </sheetPr>
  <dimension ref="A1:G121"/>
  <sheetViews>
    <sheetView workbookViewId="0">
      <selection activeCell="M8" sqref="M8"/>
    </sheetView>
  </sheetViews>
  <sheetFormatPr defaultRowHeight="14.4"/>
  <cols>
    <col min="6" max="6" width="11.44140625" customWidth="1"/>
  </cols>
  <sheetData>
    <row r="1" spans="1:7" ht="19.2">
      <c r="A1" s="3" t="s">
        <v>48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46</v>
      </c>
      <c r="G1" s="3" t="s">
        <v>47</v>
      </c>
    </row>
    <row r="2" spans="1:7">
      <c r="A2" s="3">
        <v>1</v>
      </c>
      <c r="B2" s="4">
        <v>5.7233000000000001</v>
      </c>
      <c r="C2" s="4" t="s">
        <v>11</v>
      </c>
      <c r="D2" s="4" t="s">
        <v>11</v>
      </c>
      <c r="E2" s="4" t="s">
        <v>11</v>
      </c>
      <c r="F2">
        <v>5.6874303010992514E-2</v>
      </c>
      <c r="G2" s="4">
        <f>Table2[[#This Row],[Target values]]*100</f>
        <v>5.6874303010992513</v>
      </c>
    </row>
    <row r="3" spans="1:7">
      <c r="A3" s="3">
        <v>16</v>
      </c>
      <c r="B3" s="4">
        <v>5.4465000000000003</v>
      </c>
      <c r="C3" s="4" t="s">
        <v>11</v>
      </c>
      <c r="D3" s="4" t="s">
        <v>11</v>
      </c>
      <c r="E3" s="4" t="s">
        <v>11</v>
      </c>
      <c r="F3">
        <v>5.5759120599012266E-2</v>
      </c>
      <c r="G3" s="4">
        <f>Table2[[#This Row],[Target values]]*100</f>
        <v>5.5759120599012268</v>
      </c>
    </row>
    <row r="4" spans="1:7">
      <c r="A4" s="3">
        <v>8</v>
      </c>
      <c r="B4" s="4">
        <v>4.835</v>
      </c>
      <c r="C4" s="4" t="s">
        <v>11</v>
      </c>
      <c r="D4" s="4" t="s">
        <v>11</v>
      </c>
      <c r="E4" s="4" t="s">
        <v>11</v>
      </c>
      <c r="F4">
        <v>4.7793531942010511E-2</v>
      </c>
      <c r="G4" s="4">
        <f>Table2[[#This Row],[Target values]]*100</f>
        <v>4.7793531942010512</v>
      </c>
    </row>
    <row r="5" spans="1:7">
      <c r="A5" s="3">
        <v>97</v>
      </c>
      <c r="B5" s="4">
        <v>4.7328000000000001</v>
      </c>
      <c r="C5" s="4" t="s">
        <v>11</v>
      </c>
      <c r="D5" s="4" t="s">
        <v>11</v>
      </c>
      <c r="E5" s="4" t="s">
        <v>11</v>
      </c>
      <c r="F5">
        <v>4.7793531942010511E-2</v>
      </c>
      <c r="G5" s="4">
        <f>Table2[[#This Row],[Target values]]*100</f>
        <v>4.7793531942010512</v>
      </c>
    </row>
    <row r="6" spans="1:7">
      <c r="A6" s="3">
        <v>31</v>
      </c>
      <c r="B6" s="4">
        <v>4.0208000000000004</v>
      </c>
      <c r="C6" s="4" t="s">
        <v>11</v>
      </c>
      <c r="D6" s="4" t="s">
        <v>11</v>
      </c>
      <c r="E6" s="4" t="s">
        <v>11</v>
      </c>
      <c r="F6">
        <v>4.3810737613509641E-2</v>
      </c>
      <c r="G6" s="4">
        <f>Table2[[#This Row],[Target values]]*100</f>
        <v>4.3810737613509643</v>
      </c>
    </row>
    <row r="7" spans="1:7">
      <c r="A7" s="3">
        <v>49</v>
      </c>
      <c r="B7" s="4">
        <v>4.0983000000000001</v>
      </c>
      <c r="C7" s="4" t="s">
        <v>11</v>
      </c>
      <c r="D7" s="4" t="s">
        <v>11</v>
      </c>
      <c r="E7" s="4" t="s">
        <v>11</v>
      </c>
      <c r="F7">
        <v>4.0066910944718814E-2</v>
      </c>
      <c r="G7" s="4">
        <f>Table2[[#This Row],[Target values]]*100</f>
        <v>4.006691094471881</v>
      </c>
    </row>
    <row r="8" spans="1:7">
      <c r="A8" s="3" t="s">
        <v>4</v>
      </c>
      <c r="B8" s="4">
        <v>3.9375</v>
      </c>
      <c r="C8" s="4" t="s">
        <v>11</v>
      </c>
      <c r="D8" s="4" t="s">
        <v>11</v>
      </c>
      <c r="E8" s="4" t="s">
        <v>11</v>
      </c>
      <c r="F8">
        <v>3.9827943285008764E-2</v>
      </c>
      <c r="G8" s="4">
        <f>Table2[[#This Row],[Target values]]*100</f>
        <v>3.9827943285008764</v>
      </c>
    </row>
    <row r="9" spans="1:7">
      <c r="A9" s="3">
        <v>24</v>
      </c>
      <c r="B9" s="4">
        <v>3.5710999999999999</v>
      </c>
      <c r="C9" s="4" t="s">
        <v>11</v>
      </c>
      <c r="D9" s="4" t="s">
        <v>11</v>
      </c>
      <c r="E9" s="4" t="s">
        <v>11</v>
      </c>
      <c r="F9">
        <v>3.9827943285008764E-2</v>
      </c>
      <c r="G9" s="4">
        <f>Table2[[#This Row],[Target values]]*100</f>
        <v>3.9827943285008764</v>
      </c>
    </row>
    <row r="10" spans="1:7">
      <c r="A10" s="3">
        <v>70</v>
      </c>
      <c r="B10" s="4">
        <v>3.9723999999999999</v>
      </c>
      <c r="C10" s="4" t="s">
        <v>11</v>
      </c>
      <c r="D10" s="4" t="s">
        <v>11</v>
      </c>
      <c r="E10" s="4" t="s">
        <v>11</v>
      </c>
      <c r="F10">
        <v>3.9827943285008764E-2</v>
      </c>
      <c r="G10" s="4">
        <f>Table2[[#This Row],[Target values]]*100</f>
        <v>3.9827943285008764</v>
      </c>
    </row>
    <row r="11" spans="1:7">
      <c r="A11" s="3">
        <v>4</v>
      </c>
      <c r="B11" s="4">
        <v>3.1242999999999999</v>
      </c>
      <c r="C11" s="4" t="s">
        <v>11</v>
      </c>
      <c r="D11" s="4" t="s">
        <v>11</v>
      </c>
      <c r="E11" s="4" t="s">
        <v>11</v>
      </c>
      <c r="F11">
        <v>3.5845148956507887E-2</v>
      </c>
      <c r="G11" s="4">
        <f>Table2[[#This Row],[Target values]]*100</f>
        <v>3.5845148956507886</v>
      </c>
    </row>
    <row r="12" spans="1:7">
      <c r="A12" s="3">
        <v>51</v>
      </c>
      <c r="B12" s="4">
        <v>2.9674</v>
      </c>
      <c r="C12" s="4" t="s">
        <v>11</v>
      </c>
      <c r="D12" s="4" t="s">
        <v>11</v>
      </c>
      <c r="E12" s="4" t="s">
        <v>11</v>
      </c>
      <c r="F12">
        <v>3.0269236896606658E-2</v>
      </c>
      <c r="G12" s="4">
        <f>Table2[[#This Row],[Target values]]*100</f>
        <v>3.0269236896606659</v>
      </c>
    </row>
    <row r="13" spans="1:7">
      <c r="A13" s="3">
        <v>71</v>
      </c>
      <c r="B13" s="4">
        <v>2.4904000000000002</v>
      </c>
      <c r="C13" s="4" t="s">
        <v>11</v>
      </c>
      <c r="D13" s="4" t="s">
        <v>11</v>
      </c>
      <c r="E13" s="4" t="s">
        <v>11</v>
      </c>
      <c r="F13">
        <v>2.6286442568105781E-2</v>
      </c>
      <c r="G13" s="4">
        <f>Table2[[#This Row],[Target values]]*100</f>
        <v>2.6286442568105781</v>
      </c>
    </row>
    <row r="14" spans="1:7">
      <c r="A14" s="3">
        <v>41</v>
      </c>
      <c r="B14" s="4">
        <v>2.4041999999999999</v>
      </c>
      <c r="C14" s="4" t="s">
        <v>11</v>
      </c>
      <c r="D14" s="4" t="s">
        <v>11</v>
      </c>
      <c r="E14" s="4" t="s">
        <v>11</v>
      </c>
      <c r="F14">
        <v>2.4135733630715309E-2</v>
      </c>
      <c r="G14" s="4">
        <f>Table2[[#This Row],[Target values]]*100</f>
        <v>2.413573363071531</v>
      </c>
    </row>
    <row r="15" spans="1:7">
      <c r="A15" s="3">
        <v>14</v>
      </c>
      <c r="B15" s="4">
        <v>2.2399</v>
      </c>
      <c r="C15" s="4" t="s">
        <v>11</v>
      </c>
      <c r="D15" s="4" t="s">
        <v>11</v>
      </c>
      <c r="E15" s="4" t="s">
        <v>11</v>
      </c>
      <c r="F15">
        <v>2.4056077744145293E-2</v>
      </c>
      <c r="G15" s="4">
        <f>Table2[[#This Row],[Target values]]*100</f>
        <v>2.4056077744145292</v>
      </c>
    </row>
    <row r="16" spans="1:7">
      <c r="A16" s="3">
        <v>84</v>
      </c>
      <c r="B16" s="4">
        <v>2.3786999999999998</v>
      </c>
      <c r="C16" s="4" t="s">
        <v>11</v>
      </c>
      <c r="D16" s="4" t="s">
        <v>11</v>
      </c>
      <c r="E16" s="4" t="s">
        <v>11</v>
      </c>
      <c r="F16">
        <v>2.3976421857575276E-2</v>
      </c>
      <c r="G16" s="4">
        <f>Table2[[#This Row],[Target values]]*100</f>
        <v>2.3976421857575274</v>
      </c>
    </row>
    <row r="17" spans="1:7">
      <c r="A17" s="3">
        <v>78</v>
      </c>
      <c r="B17" s="4">
        <v>2.1164000000000001</v>
      </c>
      <c r="C17" s="4" t="s">
        <v>11</v>
      </c>
      <c r="D17" s="4" t="s">
        <v>11</v>
      </c>
      <c r="E17" s="4" t="s">
        <v>11</v>
      </c>
      <c r="F17">
        <v>2.3896765971005256E-2</v>
      </c>
      <c r="G17" s="4">
        <f>Table2[[#This Row],[Target values]]*100</f>
        <v>2.3896765971005256</v>
      </c>
    </row>
    <row r="18" spans="1:7">
      <c r="A18" s="3">
        <v>83</v>
      </c>
      <c r="B18" s="4">
        <v>2.2511000000000001</v>
      </c>
      <c r="C18" s="4" t="s">
        <v>11</v>
      </c>
      <c r="D18" s="4" t="s">
        <v>11</v>
      </c>
      <c r="E18" s="4" t="s">
        <v>11</v>
      </c>
      <c r="F18">
        <v>2.2303648239604908E-2</v>
      </c>
      <c r="G18" s="4">
        <f>Table2[[#This Row],[Target values]]*100</f>
        <v>2.2303648239604907</v>
      </c>
    </row>
    <row r="19" spans="1:7">
      <c r="A19" s="3">
        <v>6</v>
      </c>
      <c r="B19" s="4">
        <v>1.7519</v>
      </c>
      <c r="C19" s="4" t="s">
        <v>11</v>
      </c>
      <c r="D19" s="4" t="s">
        <v>11</v>
      </c>
      <c r="E19" s="4" t="s">
        <v>11</v>
      </c>
      <c r="F19">
        <v>2.0152939302214432E-2</v>
      </c>
      <c r="G19" s="4">
        <f>Table2[[#This Row],[Target values]]*100</f>
        <v>2.0152939302214432</v>
      </c>
    </row>
    <row r="20" spans="1:7">
      <c r="A20" s="3">
        <v>9</v>
      </c>
      <c r="B20" s="4">
        <v>1.8827</v>
      </c>
      <c r="C20" s="4" t="s">
        <v>11</v>
      </c>
      <c r="D20" s="4" t="s">
        <v>11</v>
      </c>
      <c r="E20" s="4" t="s">
        <v>11</v>
      </c>
      <c r="F20">
        <v>2.0073283415644416E-2</v>
      </c>
      <c r="G20" s="4">
        <f>Table2[[#This Row],[Target values]]*100</f>
        <v>2.0073283415644414</v>
      </c>
    </row>
    <row r="21" spans="1:7">
      <c r="A21" s="3">
        <v>23</v>
      </c>
      <c r="B21" s="4">
        <v>2.1215000000000002</v>
      </c>
      <c r="C21" s="4" t="s">
        <v>11</v>
      </c>
      <c r="D21" s="4" t="s">
        <v>11</v>
      </c>
      <c r="E21" s="4" t="s">
        <v>11</v>
      </c>
      <c r="F21">
        <v>1.9993627529074399E-2</v>
      </c>
      <c r="G21" s="4">
        <f>Table2[[#This Row],[Target values]]*100</f>
        <v>1.9993627529074398</v>
      </c>
    </row>
    <row r="22" spans="1:7">
      <c r="A22" s="3">
        <v>89</v>
      </c>
      <c r="B22" s="4">
        <v>2.0545</v>
      </c>
      <c r="C22" s="4" t="s">
        <v>11</v>
      </c>
      <c r="D22" s="4" t="s">
        <v>11</v>
      </c>
      <c r="E22" s="4" t="s">
        <v>11</v>
      </c>
      <c r="F22">
        <v>1.9993627529074399E-2</v>
      </c>
      <c r="G22" s="4">
        <f>Table2[[#This Row],[Target values]]*100</f>
        <v>1.9993627529074398</v>
      </c>
    </row>
    <row r="23" spans="1:7">
      <c r="A23" s="3">
        <v>106</v>
      </c>
      <c r="B23" s="4">
        <v>2.1778</v>
      </c>
      <c r="C23" s="4" t="s">
        <v>11</v>
      </c>
      <c r="D23" s="4" t="s">
        <v>11</v>
      </c>
      <c r="E23" s="4" t="s">
        <v>11</v>
      </c>
      <c r="F23">
        <v>1.9913971642504382E-2</v>
      </c>
      <c r="G23" s="4">
        <f>Table2[[#This Row],[Target values]]*100</f>
        <v>1.9913971642504382</v>
      </c>
    </row>
    <row r="24" spans="1:7">
      <c r="A24" s="3">
        <v>26</v>
      </c>
      <c r="B24" s="4">
        <v>1.9187000000000001</v>
      </c>
      <c r="C24" s="4" t="s">
        <v>11</v>
      </c>
      <c r="D24" s="4" t="s">
        <v>11</v>
      </c>
      <c r="E24" s="4" t="s">
        <v>11</v>
      </c>
      <c r="F24">
        <v>1.9436036323084275E-2</v>
      </c>
      <c r="G24" s="4">
        <f>Table2[[#This Row],[Target values]]*100</f>
        <v>1.9436036323084276</v>
      </c>
    </row>
    <row r="25" spans="1:7">
      <c r="A25" s="3">
        <v>53</v>
      </c>
      <c r="B25" s="4">
        <v>1.663</v>
      </c>
      <c r="C25" s="4" t="s">
        <v>11</v>
      </c>
      <c r="D25" s="4" t="s">
        <v>11</v>
      </c>
      <c r="E25" s="4" t="s">
        <v>11</v>
      </c>
      <c r="F25">
        <v>1.6170144973713559E-2</v>
      </c>
      <c r="G25" s="4">
        <f>Table2[[#This Row],[Target values]]*100</f>
        <v>1.6170144973713558</v>
      </c>
    </row>
    <row r="26" spans="1:7">
      <c r="A26" s="3">
        <v>7</v>
      </c>
      <c r="B26" s="4">
        <v>1.5901000000000001</v>
      </c>
      <c r="C26" s="4" t="s">
        <v>11</v>
      </c>
      <c r="D26" s="4" t="s">
        <v>11</v>
      </c>
      <c r="E26" s="4" t="s">
        <v>11</v>
      </c>
      <c r="F26">
        <v>1.6090489087143538E-2</v>
      </c>
      <c r="G26" s="4">
        <f>Table2[[#This Row],[Target values]]*100</f>
        <v>1.6090489087143538</v>
      </c>
    </row>
    <row r="27" spans="1:7">
      <c r="A27" s="3">
        <v>35</v>
      </c>
      <c r="B27" s="4">
        <v>1.2811999999999999</v>
      </c>
      <c r="C27" s="4" t="s">
        <v>11</v>
      </c>
      <c r="D27" s="4" t="s">
        <v>11</v>
      </c>
      <c r="E27" s="4" t="s">
        <v>11</v>
      </c>
      <c r="F27">
        <v>1.6090489087143538E-2</v>
      </c>
      <c r="G27" s="4">
        <f>Table2[[#This Row],[Target values]]*100</f>
        <v>1.6090489087143538</v>
      </c>
    </row>
    <row r="28" spans="1:7">
      <c r="A28" s="3">
        <v>40</v>
      </c>
      <c r="B28" s="4">
        <v>1.3240000000000001</v>
      </c>
      <c r="C28" s="4" t="s">
        <v>11</v>
      </c>
      <c r="D28" s="4" t="s">
        <v>11</v>
      </c>
      <c r="E28" s="4" t="s">
        <v>11</v>
      </c>
      <c r="F28">
        <v>1.5931177314003505E-2</v>
      </c>
      <c r="G28" s="4">
        <f>Table2[[#This Row],[Target values]]*100</f>
        <v>1.5931177314003504</v>
      </c>
    </row>
    <row r="29" spans="1:7">
      <c r="A29" s="3">
        <v>58</v>
      </c>
      <c r="B29" s="4">
        <v>1.4799</v>
      </c>
      <c r="C29" s="4" t="s">
        <v>11</v>
      </c>
      <c r="D29" s="4" t="s">
        <v>11</v>
      </c>
      <c r="E29" s="4" t="s">
        <v>11</v>
      </c>
      <c r="F29">
        <v>1.5931177314003505E-2</v>
      </c>
      <c r="G29" s="4">
        <f>Table2[[#This Row],[Target values]]*100</f>
        <v>1.5931177314003504</v>
      </c>
    </row>
    <row r="30" spans="1:7">
      <c r="A30" s="3">
        <v>90</v>
      </c>
      <c r="B30" s="4">
        <v>1.5138</v>
      </c>
      <c r="C30" s="4" t="s">
        <v>11</v>
      </c>
      <c r="D30" s="4" t="s">
        <v>11</v>
      </c>
      <c r="E30" s="4" t="s">
        <v>11</v>
      </c>
      <c r="F30">
        <v>1.5931177314003505E-2</v>
      </c>
      <c r="G30" s="4">
        <f>Table2[[#This Row],[Target values]]*100</f>
        <v>1.5931177314003504</v>
      </c>
    </row>
    <row r="31" spans="1:7">
      <c r="A31" s="3">
        <v>100</v>
      </c>
      <c r="B31" s="4">
        <v>1.5443</v>
      </c>
      <c r="C31" s="4" t="s">
        <v>11</v>
      </c>
      <c r="D31" s="4" t="s">
        <v>11</v>
      </c>
      <c r="E31" s="4" t="s">
        <v>11</v>
      </c>
      <c r="F31">
        <v>1.5931177314003505E-2</v>
      </c>
      <c r="G31" s="4">
        <f>Table2[[#This Row],[Target values]]*100</f>
        <v>1.5931177314003504</v>
      </c>
    </row>
    <row r="32" spans="1:7">
      <c r="A32" s="3">
        <v>17</v>
      </c>
      <c r="B32" s="4">
        <v>1.048</v>
      </c>
      <c r="C32" s="4" t="s">
        <v>11</v>
      </c>
      <c r="D32" s="4" t="s">
        <v>11</v>
      </c>
      <c r="E32" s="4" t="s">
        <v>11</v>
      </c>
      <c r="F32">
        <v>1.1470447666082524E-2</v>
      </c>
      <c r="G32" s="4">
        <f>Table2[[#This Row],[Target values]]*100</f>
        <v>1.1470447666082524</v>
      </c>
    </row>
    <row r="33" spans="1:7">
      <c r="A33" s="3">
        <v>38</v>
      </c>
      <c r="B33" s="4">
        <v>1.1315999999999999</v>
      </c>
      <c r="C33" s="4" t="s">
        <v>11</v>
      </c>
      <c r="D33" s="4" t="s">
        <v>11</v>
      </c>
      <c r="E33" s="4" t="s">
        <v>11</v>
      </c>
      <c r="F33">
        <v>1.1470447666082524E-2</v>
      </c>
      <c r="G33" s="4">
        <f>Table2[[#This Row],[Target values]]*100</f>
        <v>1.1470447666082524</v>
      </c>
    </row>
    <row r="34" spans="1:7">
      <c r="A34" s="3">
        <v>47</v>
      </c>
      <c r="B34" s="4">
        <v>1.1521999999999999</v>
      </c>
      <c r="C34" s="4" t="s">
        <v>11</v>
      </c>
      <c r="D34" s="4" t="s">
        <v>11</v>
      </c>
      <c r="E34" s="4" t="s">
        <v>11</v>
      </c>
      <c r="F34">
        <v>1.1470447666082524E-2</v>
      </c>
      <c r="G34" s="4">
        <f>Table2[[#This Row],[Target values]]*100</f>
        <v>1.1470447666082524</v>
      </c>
    </row>
    <row r="35" spans="1:7">
      <c r="A35" s="3">
        <v>3</v>
      </c>
      <c r="B35" s="4">
        <v>0.53869999999999996</v>
      </c>
      <c r="C35" s="4" t="s">
        <v>11</v>
      </c>
      <c r="D35" s="4" t="s">
        <v>11</v>
      </c>
      <c r="E35" s="4" t="s">
        <v>11</v>
      </c>
      <c r="F35">
        <v>8.2045563167118044E-3</v>
      </c>
      <c r="G35" s="4">
        <f>Table2[[#This Row],[Target values]]*100</f>
        <v>0.82045563167118041</v>
      </c>
    </row>
    <row r="36" spans="1:7">
      <c r="A36" s="3">
        <v>15</v>
      </c>
      <c r="B36" s="4">
        <v>1.0064</v>
      </c>
      <c r="C36" s="4" t="s">
        <v>11</v>
      </c>
      <c r="D36" s="4" t="s">
        <v>11</v>
      </c>
      <c r="E36" s="4" t="s">
        <v>11</v>
      </c>
      <c r="F36">
        <v>8.2045563167118044E-3</v>
      </c>
      <c r="G36" s="4">
        <f>Table2[[#This Row],[Target values]]*100</f>
        <v>0.82045563167118041</v>
      </c>
    </row>
    <row r="37" spans="1:7">
      <c r="A37" s="3">
        <v>19</v>
      </c>
      <c r="B37" s="4">
        <v>0.86060000000000003</v>
      </c>
      <c r="C37" s="4" t="s">
        <v>11</v>
      </c>
      <c r="D37" s="4" t="s">
        <v>11</v>
      </c>
      <c r="E37" s="4" t="s">
        <v>11</v>
      </c>
      <c r="F37">
        <v>8.2045563167118044E-3</v>
      </c>
      <c r="G37" s="4">
        <f>Table2[[#This Row],[Target values]]*100</f>
        <v>0.82045563167118041</v>
      </c>
    </row>
    <row r="38" spans="1:7">
      <c r="A38" s="3">
        <v>10</v>
      </c>
      <c r="B38" s="4">
        <v>0.73229999999999995</v>
      </c>
      <c r="C38" s="4" t="s">
        <v>11</v>
      </c>
      <c r="D38" s="4" t="s">
        <v>11</v>
      </c>
      <c r="E38" s="4" t="s">
        <v>11</v>
      </c>
      <c r="F38">
        <v>8.1249004301417876E-3</v>
      </c>
      <c r="G38" s="4">
        <f>Table2[[#This Row],[Target values]]*100</f>
        <v>0.81249004301417882</v>
      </c>
    </row>
    <row r="39" spans="1:7">
      <c r="A39" s="3">
        <v>28</v>
      </c>
      <c r="B39" s="4">
        <v>0.79979999999999996</v>
      </c>
      <c r="C39" s="4" t="s">
        <v>11</v>
      </c>
      <c r="D39" s="4" t="s">
        <v>11</v>
      </c>
      <c r="E39" s="4" t="s">
        <v>11</v>
      </c>
      <c r="F39">
        <v>8.1249004301417876E-3</v>
      </c>
      <c r="G39" s="4">
        <f>Table2[[#This Row],[Target values]]*100</f>
        <v>0.81249004301417882</v>
      </c>
    </row>
    <row r="40" spans="1:7">
      <c r="A40" s="3">
        <v>42</v>
      </c>
      <c r="B40" s="4">
        <v>0.76380000000000003</v>
      </c>
      <c r="C40" s="4" t="s">
        <v>11</v>
      </c>
      <c r="D40" s="4" t="s">
        <v>11</v>
      </c>
      <c r="E40" s="4" t="s">
        <v>11</v>
      </c>
      <c r="F40">
        <v>8.1249004301417876E-3</v>
      </c>
      <c r="G40" s="4">
        <f>Table2[[#This Row],[Target values]]*100</f>
        <v>0.81249004301417882</v>
      </c>
    </row>
    <row r="41" spans="1:7">
      <c r="A41" s="3">
        <v>57</v>
      </c>
      <c r="B41" s="4">
        <v>0.6794</v>
      </c>
      <c r="C41" s="4" t="s">
        <v>11</v>
      </c>
      <c r="D41" s="4" t="s">
        <v>11</v>
      </c>
      <c r="E41" s="4" t="s">
        <v>11</v>
      </c>
      <c r="F41">
        <v>8.1249004301417876E-3</v>
      </c>
      <c r="G41" s="4">
        <f>Table2[[#This Row],[Target values]]*100</f>
        <v>0.81249004301417882</v>
      </c>
    </row>
    <row r="42" spans="1:7">
      <c r="A42" s="3">
        <v>98</v>
      </c>
      <c r="B42" s="4">
        <v>0.72050000000000003</v>
      </c>
      <c r="C42" s="4" t="s">
        <v>11</v>
      </c>
      <c r="D42" s="4" t="s">
        <v>11</v>
      </c>
      <c r="E42" s="4" t="s">
        <v>11</v>
      </c>
      <c r="F42">
        <v>8.0452445435717692E-3</v>
      </c>
      <c r="G42" s="4">
        <f>Table2[[#This Row],[Target values]]*100</f>
        <v>0.8045244543571769</v>
      </c>
    </row>
    <row r="43" spans="1:7">
      <c r="A43" s="3">
        <v>104</v>
      </c>
      <c r="B43" s="4">
        <v>0.83699999999999997</v>
      </c>
      <c r="C43" s="4" t="s">
        <v>11</v>
      </c>
      <c r="D43" s="4" t="s">
        <v>11</v>
      </c>
      <c r="E43" s="4" t="s">
        <v>11</v>
      </c>
      <c r="F43">
        <v>7.9655886570017525E-3</v>
      </c>
      <c r="G43" s="4">
        <f>Table2[[#This Row],[Target values]]*100</f>
        <v>0.7965588657001752</v>
      </c>
    </row>
    <row r="44" spans="1:7">
      <c r="A44" s="3">
        <v>2</v>
      </c>
      <c r="B44" s="4">
        <v>0.62839999999999996</v>
      </c>
      <c r="C44" s="4" t="s">
        <v>11</v>
      </c>
      <c r="D44" s="4" t="s">
        <v>11</v>
      </c>
      <c r="E44" s="4" t="s">
        <v>11</v>
      </c>
      <c r="F44">
        <v>6.6114385853114545E-3</v>
      </c>
      <c r="G44" s="4">
        <f>Table2[[#This Row],[Target values]]*100</f>
        <v>0.66114385853114543</v>
      </c>
    </row>
    <row r="45" spans="1:7">
      <c r="A45" s="3">
        <v>22</v>
      </c>
      <c r="B45" s="4">
        <v>0.57640000000000002</v>
      </c>
      <c r="C45" s="4" t="s">
        <v>11</v>
      </c>
      <c r="D45" s="4" t="s">
        <v>11</v>
      </c>
      <c r="E45" s="4" t="s">
        <v>11</v>
      </c>
      <c r="F45">
        <v>6.531782698741437E-3</v>
      </c>
      <c r="G45" s="4">
        <f>Table2[[#This Row],[Target values]]*100</f>
        <v>0.65317826987414374</v>
      </c>
    </row>
    <row r="46" spans="1:7">
      <c r="A46" s="3">
        <v>12</v>
      </c>
      <c r="B46" s="4">
        <v>0.6401</v>
      </c>
      <c r="C46" s="4" t="s">
        <v>11</v>
      </c>
      <c r="D46" s="4" t="s">
        <v>11</v>
      </c>
      <c r="E46" s="4" t="s">
        <v>11</v>
      </c>
      <c r="F46">
        <v>6.4521268121714194E-3</v>
      </c>
      <c r="G46" s="4">
        <f>Table2[[#This Row],[Target values]]*100</f>
        <v>0.64521268121714193</v>
      </c>
    </row>
    <row r="47" spans="1:7">
      <c r="A47" s="3">
        <v>59</v>
      </c>
      <c r="B47" s="4">
        <v>0.51329999999999998</v>
      </c>
      <c r="C47" s="4" t="s">
        <v>11</v>
      </c>
      <c r="D47" s="4" t="s">
        <v>11</v>
      </c>
      <c r="E47" s="4" t="s">
        <v>11</v>
      </c>
      <c r="F47">
        <v>6.4521268121714194E-3</v>
      </c>
      <c r="G47" s="4">
        <f>Table2[[#This Row],[Target values]]*100</f>
        <v>0.64521268121714193</v>
      </c>
    </row>
    <row r="48" spans="1:7">
      <c r="A48" s="3">
        <v>95</v>
      </c>
      <c r="B48" s="4">
        <v>0.47710000000000002</v>
      </c>
      <c r="C48" s="4" t="s">
        <v>11</v>
      </c>
      <c r="D48" s="4" t="s">
        <v>11</v>
      </c>
      <c r="E48" s="4" t="s">
        <v>11</v>
      </c>
      <c r="F48">
        <v>6.3724709256014018E-3</v>
      </c>
      <c r="G48" s="4">
        <f>Table2[[#This Row],[Target values]]*100</f>
        <v>0.63724709256014023</v>
      </c>
    </row>
    <row r="49" spans="1:7">
      <c r="A49" s="3">
        <v>65</v>
      </c>
      <c r="B49" s="4">
        <v>0.47689999999999999</v>
      </c>
      <c r="C49" s="4" t="s">
        <v>11</v>
      </c>
      <c r="D49" s="4" t="s">
        <v>11</v>
      </c>
      <c r="E49" s="4" t="s">
        <v>11</v>
      </c>
      <c r="F49">
        <v>5.2572885136211566E-3</v>
      </c>
      <c r="G49" s="4">
        <f>Table2[[#This Row],[Target values]]*100</f>
        <v>0.52572885136211567</v>
      </c>
    </row>
    <row r="50" spans="1:7">
      <c r="A50" s="3">
        <v>20</v>
      </c>
      <c r="B50" s="4">
        <v>0.22209999999999999</v>
      </c>
      <c r="C50" s="4" t="s">
        <v>11</v>
      </c>
      <c r="D50" s="4" t="s">
        <v>11</v>
      </c>
      <c r="E50" s="4" t="s">
        <v>11</v>
      </c>
      <c r="F50">
        <v>3.1862354628007009E-4</v>
      </c>
      <c r="G50" s="4">
        <f>Table2[[#This Row],[Target values]]*100</f>
        <v>3.186235462800701E-2</v>
      </c>
    </row>
    <row r="51" spans="1:7">
      <c r="A51" s="3">
        <v>11</v>
      </c>
      <c r="B51" s="4">
        <v>6.9800000000000001E-2</v>
      </c>
      <c r="C51" s="4" t="s">
        <v>11</v>
      </c>
      <c r="D51" s="4" t="s">
        <v>11</v>
      </c>
      <c r="E51" s="4" t="s">
        <v>11</v>
      </c>
      <c r="F51">
        <v>2.3896765971005257E-4</v>
      </c>
      <c r="G51" s="4">
        <f>Table2[[#This Row],[Target values]]*100</f>
        <v>2.3896765971005256E-2</v>
      </c>
    </row>
    <row r="52" spans="1:7">
      <c r="A52" s="3">
        <v>66</v>
      </c>
      <c r="B52" s="4">
        <v>6.8699999999999997E-2</v>
      </c>
      <c r="C52" s="4" t="s">
        <v>11</v>
      </c>
      <c r="D52" s="4" t="s">
        <v>11</v>
      </c>
      <c r="E52" s="4" t="s">
        <v>11</v>
      </c>
      <c r="F52">
        <v>2.3896765971005257E-4</v>
      </c>
      <c r="G52" s="4">
        <f>Table2[[#This Row],[Target values]]*100</f>
        <v>2.3896765971005256E-2</v>
      </c>
    </row>
    <row r="53" spans="1:7">
      <c r="A53" s="3">
        <v>5</v>
      </c>
      <c r="B53" s="4">
        <v>2.53E-2</v>
      </c>
      <c r="C53" s="4" t="s">
        <v>11</v>
      </c>
      <c r="D53" s="4" t="s">
        <v>11</v>
      </c>
      <c r="E53" s="4" t="s">
        <v>11</v>
      </c>
      <c r="F53">
        <v>0</v>
      </c>
      <c r="G53" s="4">
        <f>Table2[[#This Row],[Target values]]*100</f>
        <v>0</v>
      </c>
    </row>
    <row r="54" spans="1:7">
      <c r="A54" s="3">
        <v>13</v>
      </c>
      <c r="B54" s="4">
        <v>1.67E-2</v>
      </c>
      <c r="C54" s="4" t="s">
        <v>11</v>
      </c>
      <c r="D54" s="4" t="s">
        <v>11</v>
      </c>
      <c r="E54" s="4" t="s">
        <v>11</v>
      </c>
      <c r="F54">
        <v>0</v>
      </c>
      <c r="G54" s="4">
        <f>Table2[[#This Row],[Target values]]*100</f>
        <v>0</v>
      </c>
    </row>
    <row r="55" spans="1:7">
      <c r="A55" s="3">
        <v>18</v>
      </c>
      <c r="B55" s="4">
        <v>7.7600000000000002E-2</v>
      </c>
      <c r="C55" s="4" t="s">
        <v>11</v>
      </c>
      <c r="D55" s="4" t="s">
        <v>11</v>
      </c>
      <c r="E55" s="4" t="s">
        <v>11</v>
      </c>
      <c r="F55">
        <v>0</v>
      </c>
      <c r="G55" s="4">
        <f>Table2[[#This Row],[Target values]]*100</f>
        <v>0</v>
      </c>
    </row>
    <row r="56" spans="1:7">
      <c r="A56" s="3">
        <v>21</v>
      </c>
      <c r="B56" s="4">
        <v>2.4799999999999999E-2</v>
      </c>
      <c r="C56" s="4" t="s">
        <v>11</v>
      </c>
      <c r="D56" s="4" t="s">
        <v>11</v>
      </c>
      <c r="E56" s="4" t="s">
        <v>11</v>
      </c>
      <c r="F56">
        <v>0</v>
      </c>
      <c r="G56" s="4">
        <f>Table2[[#This Row],[Target values]]*100</f>
        <v>0</v>
      </c>
    </row>
    <row r="57" spans="1:7">
      <c r="A57" s="3">
        <v>25</v>
      </c>
      <c r="B57" s="4">
        <v>6.4000000000000003E-3</v>
      </c>
      <c r="C57" s="4" t="s">
        <v>11</v>
      </c>
      <c r="D57" s="4" t="s">
        <v>11</v>
      </c>
      <c r="E57" s="4" t="s">
        <v>11</v>
      </c>
      <c r="F57">
        <v>0</v>
      </c>
      <c r="G57" s="4">
        <f>Table2[[#This Row],[Target values]]*100</f>
        <v>0</v>
      </c>
    </row>
    <row r="58" spans="1:7">
      <c r="A58" s="3">
        <v>27</v>
      </c>
      <c r="B58" s="4">
        <v>3.4200000000000001E-2</v>
      </c>
      <c r="C58" s="4" t="s">
        <v>11</v>
      </c>
      <c r="D58" s="4" t="s">
        <v>11</v>
      </c>
      <c r="E58" s="4" t="s">
        <v>11</v>
      </c>
      <c r="F58">
        <v>0</v>
      </c>
      <c r="G58" s="4">
        <f>Table2[[#This Row],[Target values]]*100</f>
        <v>0</v>
      </c>
    </row>
    <row r="59" spans="1:7">
      <c r="A59" s="3">
        <v>29</v>
      </c>
      <c r="B59" s="4">
        <v>9.2100000000000001E-2</v>
      </c>
      <c r="C59" s="4" t="s">
        <v>11</v>
      </c>
      <c r="D59" s="4" t="s">
        <v>11</v>
      </c>
      <c r="E59" s="4" t="s">
        <v>11</v>
      </c>
      <c r="F59">
        <v>0</v>
      </c>
      <c r="G59" s="4">
        <f>Table2[[#This Row],[Target values]]*100</f>
        <v>0</v>
      </c>
    </row>
    <row r="60" spans="1:7">
      <c r="A60" s="3">
        <v>30</v>
      </c>
      <c r="B60" s="4">
        <v>8.8200000000000001E-2</v>
      </c>
      <c r="C60" s="4" t="s">
        <v>11</v>
      </c>
      <c r="D60" s="4" t="s">
        <v>11</v>
      </c>
      <c r="E60" s="4" t="s">
        <v>11</v>
      </c>
      <c r="F60">
        <v>0</v>
      </c>
      <c r="G60" s="4">
        <f>Table2[[#This Row],[Target values]]*100</f>
        <v>0</v>
      </c>
    </row>
    <row r="61" spans="1:7">
      <c r="A61" s="3">
        <v>32</v>
      </c>
      <c r="B61" s="4">
        <v>6.1000000000000004E-3</v>
      </c>
      <c r="C61" s="4" t="s">
        <v>11</v>
      </c>
      <c r="D61" s="4" t="s">
        <v>11</v>
      </c>
      <c r="E61" s="4" t="s">
        <v>11</v>
      </c>
      <c r="F61">
        <v>0</v>
      </c>
      <c r="G61" s="4">
        <f>Table2[[#This Row],[Target values]]*100</f>
        <v>0</v>
      </c>
    </row>
    <row r="62" spans="1:7">
      <c r="A62" s="3">
        <v>33</v>
      </c>
      <c r="B62" s="4">
        <v>2.0500000000000001E-2</v>
      </c>
      <c r="C62" s="4" t="s">
        <v>11</v>
      </c>
      <c r="D62" s="4" t="s">
        <v>11</v>
      </c>
      <c r="E62" s="4" t="s">
        <v>11</v>
      </c>
      <c r="F62">
        <v>0</v>
      </c>
      <c r="G62" s="4">
        <f>Table2[[#This Row],[Target values]]*100</f>
        <v>0</v>
      </c>
    </row>
    <row r="63" spans="1:7">
      <c r="A63" s="3">
        <v>34</v>
      </c>
      <c r="B63" s="4">
        <v>2.64E-2</v>
      </c>
      <c r="C63" s="4" t="s">
        <v>11</v>
      </c>
      <c r="D63" s="4" t="s">
        <v>11</v>
      </c>
      <c r="E63" s="4" t="s">
        <v>11</v>
      </c>
      <c r="F63">
        <v>0</v>
      </c>
      <c r="G63" s="4">
        <f>Table2[[#This Row],[Target values]]*100</f>
        <v>0</v>
      </c>
    </row>
    <row r="64" spans="1:7">
      <c r="A64" s="3">
        <v>36</v>
      </c>
      <c r="B64" s="4">
        <v>2.3800000000000002E-2</v>
      </c>
      <c r="C64" s="4" t="s">
        <v>11</v>
      </c>
      <c r="D64" s="4" t="s">
        <v>11</v>
      </c>
      <c r="E64" s="4" t="s">
        <v>11</v>
      </c>
      <c r="F64">
        <v>0</v>
      </c>
      <c r="G64" s="4">
        <f>Table2[[#This Row],[Target values]]*100</f>
        <v>0</v>
      </c>
    </row>
    <row r="65" spans="1:7">
      <c r="A65" s="3">
        <v>37</v>
      </c>
      <c r="B65" s="4">
        <v>8.0199999999999994E-2</v>
      </c>
      <c r="C65" s="4" t="s">
        <v>11</v>
      </c>
      <c r="D65" s="4" t="s">
        <v>11</v>
      </c>
      <c r="E65" s="4" t="s">
        <v>11</v>
      </c>
      <c r="F65">
        <v>0</v>
      </c>
      <c r="G65" s="4">
        <f>Table2[[#This Row],[Target values]]*100</f>
        <v>0</v>
      </c>
    </row>
    <row r="66" spans="1:7">
      <c r="A66" s="3">
        <v>39</v>
      </c>
      <c r="B66" s="4">
        <v>0.1239</v>
      </c>
      <c r="C66" s="4" t="s">
        <v>11</v>
      </c>
      <c r="D66" s="4" t="s">
        <v>11</v>
      </c>
      <c r="E66" s="4" t="s">
        <v>11</v>
      </c>
      <c r="F66">
        <v>0</v>
      </c>
      <c r="G66" s="4">
        <f>Table2[[#This Row],[Target values]]*100</f>
        <v>0</v>
      </c>
    </row>
    <row r="67" spans="1:7">
      <c r="A67" s="3">
        <v>43</v>
      </c>
      <c r="B67" s="4">
        <v>6.7500000000000004E-2</v>
      </c>
      <c r="C67" s="4" t="s">
        <v>11</v>
      </c>
      <c r="D67" s="4" t="s">
        <v>11</v>
      </c>
      <c r="E67" s="4" t="s">
        <v>11</v>
      </c>
      <c r="F67">
        <v>0</v>
      </c>
      <c r="G67" s="4">
        <f>Table2[[#This Row],[Target values]]*100</f>
        <v>0</v>
      </c>
    </row>
    <row r="68" spans="1:7">
      <c r="A68" s="3">
        <v>44</v>
      </c>
      <c r="B68" s="4">
        <v>3.2199999999999999E-2</v>
      </c>
      <c r="C68" s="4" t="s">
        <v>11</v>
      </c>
      <c r="D68" s="4" t="s">
        <v>11</v>
      </c>
      <c r="E68" s="4" t="s">
        <v>11</v>
      </c>
      <c r="F68">
        <v>0</v>
      </c>
      <c r="G68" s="4">
        <f>Table2[[#This Row],[Target values]]*100</f>
        <v>0</v>
      </c>
    </row>
    <row r="69" spans="1:7">
      <c r="A69" s="3">
        <v>45</v>
      </c>
      <c r="B69" s="4">
        <v>7.1900000000000006E-2</v>
      </c>
      <c r="C69" s="4" t="s">
        <v>11</v>
      </c>
      <c r="D69" s="4" t="s">
        <v>11</v>
      </c>
      <c r="E69" s="4" t="s">
        <v>11</v>
      </c>
      <c r="F69">
        <v>0</v>
      </c>
      <c r="G69" s="4">
        <f>Table2[[#This Row],[Target values]]*100</f>
        <v>0</v>
      </c>
    </row>
    <row r="70" spans="1:7">
      <c r="A70" s="3">
        <v>46</v>
      </c>
      <c r="B70" s="4">
        <v>5.28E-2</v>
      </c>
      <c r="C70" s="4" t="s">
        <v>11</v>
      </c>
      <c r="D70" s="4" t="s">
        <v>11</v>
      </c>
      <c r="E70" s="4" t="s">
        <v>11</v>
      </c>
      <c r="F70">
        <v>0</v>
      </c>
      <c r="G70" s="4">
        <f>Table2[[#This Row],[Target values]]*100</f>
        <v>0</v>
      </c>
    </row>
    <row r="71" spans="1:7">
      <c r="A71" s="3">
        <v>48</v>
      </c>
      <c r="B71" s="4">
        <v>1.1599999999999999E-2</v>
      </c>
      <c r="C71" s="4" t="s">
        <v>11</v>
      </c>
      <c r="D71" s="4" t="s">
        <v>11</v>
      </c>
      <c r="E71" s="4" t="s">
        <v>11</v>
      </c>
      <c r="F71">
        <v>0</v>
      </c>
      <c r="G71" s="4">
        <f>Table2[[#This Row],[Target values]]*100</f>
        <v>0</v>
      </c>
    </row>
    <row r="72" spans="1:7">
      <c r="A72" s="3">
        <v>50</v>
      </c>
      <c r="B72" s="4">
        <v>8.43E-2</v>
      </c>
      <c r="C72" s="4" t="s">
        <v>11</v>
      </c>
      <c r="D72" s="4" t="s">
        <v>11</v>
      </c>
      <c r="E72" s="4" t="s">
        <v>11</v>
      </c>
      <c r="F72">
        <v>0</v>
      </c>
      <c r="G72" s="4">
        <f>Table2[[#This Row],[Target values]]*100</f>
        <v>0</v>
      </c>
    </row>
    <row r="73" spans="1:7">
      <c r="A73" s="3">
        <v>52</v>
      </c>
      <c r="B73" s="4">
        <v>3.5099999999999999E-2</v>
      </c>
      <c r="C73" s="4" t="s">
        <v>11</v>
      </c>
      <c r="D73" s="4" t="s">
        <v>11</v>
      </c>
      <c r="E73" s="4" t="s">
        <v>11</v>
      </c>
      <c r="F73">
        <v>0</v>
      </c>
      <c r="G73" s="4">
        <f>Table2[[#This Row],[Target values]]*100</f>
        <v>0</v>
      </c>
    </row>
    <row r="74" spans="1:7">
      <c r="A74" s="3">
        <v>54</v>
      </c>
      <c r="B74" s="4">
        <v>4.58E-2</v>
      </c>
      <c r="C74" s="4" t="s">
        <v>11</v>
      </c>
      <c r="D74" s="4" t="s">
        <v>11</v>
      </c>
      <c r="E74" s="4" t="s">
        <v>11</v>
      </c>
      <c r="F74">
        <v>0</v>
      </c>
      <c r="G74" s="4">
        <f>Table2[[#This Row],[Target values]]*100</f>
        <v>0</v>
      </c>
    </row>
    <row r="75" spans="1:7">
      <c r="A75" s="3">
        <v>55</v>
      </c>
      <c r="B75" s="4">
        <v>2.69E-2</v>
      </c>
      <c r="C75" s="4" t="s">
        <v>11</v>
      </c>
      <c r="D75" s="4" t="s">
        <v>11</v>
      </c>
      <c r="E75" s="4" t="s">
        <v>11</v>
      </c>
      <c r="F75">
        <v>0</v>
      </c>
      <c r="G75" s="4">
        <f>Table2[[#This Row],[Target values]]*100</f>
        <v>0</v>
      </c>
    </row>
    <row r="76" spans="1:7">
      <c r="A76" s="3">
        <v>56</v>
      </c>
      <c r="B76" s="4">
        <v>7.1000000000000004E-3</v>
      </c>
      <c r="C76" s="4" t="s">
        <v>11</v>
      </c>
      <c r="D76" s="4" t="s">
        <v>11</v>
      </c>
      <c r="E76" s="4" t="s">
        <v>11</v>
      </c>
      <c r="F76">
        <v>0</v>
      </c>
      <c r="G76" s="4">
        <f>Table2[[#This Row],[Target values]]*100</f>
        <v>0</v>
      </c>
    </row>
    <row r="77" spans="1:7">
      <c r="A77" s="3">
        <v>60</v>
      </c>
      <c r="B77" s="4">
        <v>0.12690000000000001</v>
      </c>
      <c r="C77" s="4" t="s">
        <v>11</v>
      </c>
      <c r="D77" s="4" t="s">
        <v>11</v>
      </c>
      <c r="E77" s="4" t="s">
        <v>11</v>
      </c>
      <c r="F77">
        <v>0</v>
      </c>
      <c r="G77" s="4">
        <f>Table2[[#This Row],[Target values]]*100</f>
        <v>0</v>
      </c>
    </row>
    <row r="78" spans="1:7">
      <c r="A78" s="3">
        <v>61</v>
      </c>
      <c r="B78" s="4">
        <v>0.15090000000000001</v>
      </c>
      <c r="C78" s="4" t="s">
        <v>11</v>
      </c>
      <c r="D78" s="4" t="s">
        <v>11</v>
      </c>
      <c r="E78" s="4" t="s">
        <v>11</v>
      </c>
      <c r="F78">
        <v>0</v>
      </c>
      <c r="G78" s="4">
        <f>Table2[[#This Row],[Target values]]*100</f>
        <v>0</v>
      </c>
    </row>
    <row r="79" spans="1:7">
      <c r="A79" s="3">
        <v>62</v>
      </c>
      <c r="B79" s="4">
        <v>0.17960000000000001</v>
      </c>
      <c r="C79" s="4" t="s">
        <v>11</v>
      </c>
      <c r="D79" s="4" t="s">
        <v>11</v>
      </c>
      <c r="E79" s="4" t="s">
        <v>11</v>
      </c>
      <c r="F79">
        <v>0</v>
      </c>
      <c r="G79" s="4">
        <f>Table2[[#This Row],[Target values]]*100</f>
        <v>0</v>
      </c>
    </row>
    <row r="80" spans="1:7">
      <c r="A80" s="3">
        <v>63</v>
      </c>
      <c r="B80" s="4">
        <v>7.46E-2</v>
      </c>
      <c r="C80" s="4" t="s">
        <v>11</v>
      </c>
      <c r="D80" s="4" t="s">
        <v>11</v>
      </c>
      <c r="E80" s="4" t="s">
        <v>11</v>
      </c>
      <c r="F80">
        <v>0</v>
      </c>
      <c r="G80" s="4">
        <f>Table2[[#This Row],[Target values]]*100</f>
        <v>0</v>
      </c>
    </row>
    <row r="81" spans="1:7">
      <c r="A81" s="3">
        <v>64</v>
      </c>
      <c r="B81" s="4">
        <v>2.8799999999999999E-2</v>
      </c>
      <c r="C81" s="4" t="s">
        <v>11</v>
      </c>
      <c r="D81" s="4" t="s">
        <v>11</v>
      </c>
      <c r="E81" s="4" t="s">
        <v>11</v>
      </c>
      <c r="F81">
        <v>0</v>
      </c>
      <c r="G81" s="4">
        <f>Table2[[#This Row],[Target values]]*100</f>
        <v>0</v>
      </c>
    </row>
    <row r="82" spans="1:7">
      <c r="A82" s="3">
        <v>67</v>
      </c>
      <c r="B82" s="4">
        <v>1.54E-2</v>
      </c>
      <c r="C82" s="4" t="s">
        <v>11</v>
      </c>
      <c r="D82" s="4" t="s">
        <v>11</v>
      </c>
      <c r="E82" s="4" t="s">
        <v>11</v>
      </c>
      <c r="F82">
        <v>0</v>
      </c>
      <c r="G82" s="4">
        <f>Table2[[#This Row],[Target values]]*100</f>
        <v>0</v>
      </c>
    </row>
    <row r="83" spans="1:7">
      <c r="A83" s="3">
        <v>68</v>
      </c>
      <c r="B83" s="4">
        <v>7.1000000000000004E-3</v>
      </c>
      <c r="C83" s="4" t="s">
        <v>11</v>
      </c>
      <c r="D83" s="4" t="s">
        <v>11</v>
      </c>
      <c r="E83" s="4" t="s">
        <v>11</v>
      </c>
      <c r="F83">
        <v>0</v>
      </c>
      <c r="G83" s="4">
        <f>Table2[[#This Row],[Target values]]*100</f>
        <v>0</v>
      </c>
    </row>
    <row r="84" spans="1:7">
      <c r="A84" s="3">
        <v>69</v>
      </c>
      <c r="B84" s="4">
        <v>5.3100000000000001E-2</v>
      </c>
      <c r="C84" s="4" t="s">
        <v>11</v>
      </c>
      <c r="D84" s="4" t="s">
        <v>11</v>
      </c>
      <c r="E84" s="4" t="s">
        <v>11</v>
      </c>
      <c r="F84">
        <v>0</v>
      </c>
      <c r="G84" s="4">
        <f>Table2[[#This Row],[Target values]]*100</f>
        <v>0</v>
      </c>
    </row>
    <row r="85" spans="1:7">
      <c r="A85" s="3">
        <v>72</v>
      </c>
      <c r="B85" s="4">
        <v>0.10349999999999999</v>
      </c>
      <c r="C85" s="4" t="s">
        <v>11</v>
      </c>
      <c r="D85" s="4" t="s">
        <v>11</v>
      </c>
      <c r="E85" s="4" t="s">
        <v>11</v>
      </c>
      <c r="F85">
        <v>0</v>
      </c>
      <c r="G85" s="4">
        <f>Table2[[#This Row],[Target values]]*100</f>
        <v>0</v>
      </c>
    </row>
    <row r="86" spans="1:7">
      <c r="A86" s="3">
        <v>73</v>
      </c>
      <c r="B86" s="4">
        <v>6.4799999999999996E-2</v>
      </c>
      <c r="C86" s="4" t="s">
        <v>11</v>
      </c>
      <c r="D86" s="4" t="s">
        <v>11</v>
      </c>
      <c r="E86" s="4" t="s">
        <v>11</v>
      </c>
      <c r="F86">
        <v>0</v>
      </c>
      <c r="G86" s="4">
        <f>Table2[[#This Row],[Target values]]*100</f>
        <v>0</v>
      </c>
    </row>
    <row r="87" spans="1:7">
      <c r="A87" s="3">
        <v>74</v>
      </c>
      <c r="B87" s="4">
        <v>6.4000000000000003E-3</v>
      </c>
      <c r="C87" s="4" t="s">
        <v>11</v>
      </c>
      <c r="D87" s="4" t="s">
        <v>11</v>
      </c>
      <c r="E87" s="4" t="s">
        <v>11</v>
      </c>
      <c r="F87">
        <v>0</v>
      </c>
      <c r="G87" s="4">
        <f>Table2[[#This Row],[Target values]]*100</f>
        <v>0</v>
      </c>
    </row>
    <row r="88" spans="1:7">
      <c r="A88" s="3">
        <v>75</v>
      </c>
      <c r="B88" s="4">
        <v>0.11849999999999999</v>
      </c>
      <c r="C88" s="4" t="s">
        <v>11</v>
      </c>
      <c r="D88" s="4" t="s">
        <v>11</v>
      </c>
      <c r="E88" s="4" t="s">
        <v>11</v>
      </c>
      <c r="F88">
        <v>0</v>
      </c>
      <c r="G88" s="4">
        <f>Table2[[#This Row],[Target values]]*100</f>
        <v>0</v>
      </c>
    </row>
    <row r="89" spans="1:7">
      <c r="A89" s="3">
        <v>76</v>
      </c>
      <c r="B89" s="4">
        <v>5.1200000000000002E-2</v>
      </c>
      <c r="C89" s="4" t="s">
        <v>11</v>
      </c>
      <c r="D89" s="4" t="s">
        <v>11</v>
      </c>
      <c r="E89" s="4" t="s">
        <v>11</v>
      </c>
      <c r="F89">
        <v>0</v>
      </c>
      <c r="G89" s="4">
        <f>Table2[[#This Row],[Target values]]*100</f>
        <v>0</v>
      </c>
    </row>
    <row r="90" spans="1:7">
      <c r="A90" s="3">
        <v>77</v>
      </c>
      <c r="B90" s="4">
        <v>2.7199999999999998E-2</v>
      </c>
      <c r="C90" s="4" t="s">
        <v>11</v>
      </c>
      <c r="D90" s="4" t="s">
        <v>11</v>
      </c>
      <c r="E90" s="4" t="s">
        <v>11</v>
      </c>
      <c r="F90">
        <v>0</v>
      </c>
      <c r="G90" s="4">
        <f>Table2[[#This Row],[Target values]]*100</f>
        <v>0</v>
      </c>
    </row>
    <row r="91" spans="1:7">
      <c r="A91" s="3">
        <v>79</v>
      </c>
      <c r="B91" s="4">
        <v>6.2700000000000006E-2</v>
      </c>
      <c r="C91" s="4" t="s">
        <v>11</v>
      </c>
      <c r="D91" s="4" t="s">
        <v>11</v>
      </c>
      <c r="E91" s="4" t="s">
        <v>11</v>
      </c>
      <c r="F91">
        <v>0</v>
      </c>
      <c r="G91" s="4">
        <f>Table2[[#This Row],[Target values]]*100</f>
        <v>0</v>
      </c>
    </row>
    <row r="92" spans="1:7">
      <c r="A92" s="3">
        <v>80</v>
      </c>
      <c r="B92" s="4">
        <v>7.4700000000000003E-2</v>
      </c>
      <c r="C92" s="4" t="s">
        <v>11</v>
      </c>
      <c r="D92" s="4" t="s">
        <v>11</v>
      </c>
      <c r="E92" s="4" t="s">
        <v>11</v>
      </c>
      <c r="F92">
        <v>0</v>
      </c>
      <c r="G92" s="4">
        <f>Table2[[#This Row],[Target values]]*100</f>
        <v>0</v>
      </c>
    </row>
    <row r="93" spans="1:7">
      <c r="A93" s="3">
        <v>81</v>
      </c>
      <c r="B93" s="4">
        <v>6.3E-2</v>
      </c>
      <c r="C93" s="4" t="s">
        <v>11</v>
      </c>
      <c r="D93" s="4" t="s">
        <v>11</v>
      </c>
      <c r="E93" s="4" t="s">
        <v>11</v>
      </c>
      <c r="F93">
        <v>0</v>
      </c>
      <c r="G93" s="4">
        <f>Table2[[#This Row],[Target values]]*100</f>
        <v>0</v>
      </c>
    </row>
    <row r="94" spans="1:7">
      <c r="A94" s="3">
        <v>82</v>
      </c>
      <c r="B94" s="4">
        <v>0.10489999999999999</v>
      </c>
      <c r="C94" s="4" t="s">
        <v>11</v>
      </c>
      <c r="D94" s="4" t="s">
        <v>11</v>
      </c>
      <c r="E94" s="4" t="s">
        <v>11</v>
      </c>
      <c r="F94">
        <v>0</v>
      </c>
      <c r="G94" s="4">
        <f>Table2[[#This Row],[Target values]]*100</f>
        <v>0</v>
      </c>
    </row>
    <row r="95" spans="1:7">
      <c r="A95" s="3">
        <v>85</v>
      </c>
      <c r="B95" s="4">
        <v>1.03E-2</v>
      </c>
      <c r="C95" s="4" t="s">
        <v>11</v>
      </c>
      <c r="D95" s="4" t="s">
        <v>11</v>
      </c>
      <c r="E95" s="4" t="s">
        <v>11</v>
      </c>
      <c r="F95">
        <v>0</v>
      </c>
      <c r="G95" s="4">
        <f>Table2[[#This Row],[Target values]]*100</f>
        <v>0</v>
      </c>
    </row>
    <row r="96" spans="1:7">
      <c r="A96" s="3">
        <v>86</v>
      </c>
      <c r="B96" s="4">
        <v>1.43E-2</v>
      </c>
      <c r="C96" s="4" t="s">
        <v>11</v>
      </c>
      <c r="D96" s="4" t="s">
        <v>11</v>
      </c>
      <c r="E96" s="4" t="s">
        <v>11</v>
      </c>
      <c r="F96">
        <v>0</v>
      </c>
      <c r="G96" s="4">
        <f>Table2[[#This Row],[Target values]]*100</f>
        <v>0</v>
      </c>
    </row>
    <row r="97" spans="1:7">
      <c r="A97" s="3">
        <v>87</v>
      </c>
      <c r="B97" s="4">
        <v>6.13E-2</v>
      </c>
      <c r="C97" s="4" t="s">
        <v>11</v>
      </c>
      <c r="D97" s="4" t="s">
        <v>11</v>
      </c>
      <c r="E97" s="4" t="s">
        <v>11</v>
      </c>
      <c r="F97">
        <v>0</v>
      </c>
      <c r="G97" s="4">
        <f>Table2[[#This Row],[Target values]]*100</f>
        <v>0</v>
      </c>
    </row>
    <row r="98" spans="1:7">
      <c r="A98" s="3">
        <v>88</v>
      </c>
      <c r="B98" s="4">
        <v>1.8599999999999998E-2</v>
      </c>
      <c r="C98" s="4" t="s">
        <v>11</v>
      </c>
      <c r="D98" s="4" t="s">
        <v>11</v>
      </c>
      <c r="E98" s="4" t="s">
        <v>11</v>
      </c>
      <c r="F98">
        <v>0</v>
      </c>
      <c r="G98" s="4">
        <f>Table2[[#This Row],[Target values]]*100</f>
        <v>0</v>
      </c>
    </row>
    <row r="99" spans="1:7">
      <c r="A99" s="3">
        <v>91</v>
      </c>
      <c r="B99" s="4">
        <v>8.8000000000000005E-3</v>
      </c>
      <c r="C99" s="4" t="s">
        <v>11</v>
      </c>
      <c r="D99" s="4" t="s">
        <v>11</v>
      </c>
      <c r="E99" s="4" t="s">
        <v>11</v>
      </c>
      <c r="F99">
        <v>0</v>
      </c>
      <c r="G99" s="4">
        <f>Table2[[#This Row],[Target values]]*100</f>
        <v>0</v>
      </c>
    </row>
    <row r="100" spans="1:7">
      <c r="A100" s="3">
        <v>92</v>
      </c>
      <c r="B100" s="4">
        <v>6.5799999999999997E-2</v>
      </c>
      <c r="C100" s="4" t="s">
        <v>11</v>
      </c>
      <c r="D100" s="4" t="s">
        <v>11</v>
      </c>
      <c r="E100" s="4" t="s">
        <v>11</v>
      </c>
      <c r="F100">
        <v>0</v>
      </c>
      <c r="G100" s="4">
        <f>Table2[[#This Row],[Target values]]*100</f>
        <v>0</v>
      </c>
    </row>
    <row r="101" spans="1:7">
      <c r="A101" s="3">
        <v>93</v>
      </c>
      <c r="B101" s="4">
        <v>0.26889999999999997</v>
      </c>
      <c r="C101" s="4" t="s">
        <v>11</v>
      </c>
      <c r="D101" s="4" t="s">
        <v>11</v>
      </c>
      <c r="E101" s="4" t="s">
        <v>11</v>
      </c>
      <c r="F101">
        <v>0</v>
      </c>
      <c r="G101" s="4">
        <f>Table2[[#This Row],[Target values]]*100</f>
        <v>0</v>
      </c>
    </row>
    <row r="102" spans="1:7">
      <c r="A102" s="3">
        <v>94</v>
      </c>
      <c r="B102" s="4">
        <v>0.15390000000000001</v>
      </c>
      <c r="C102" s="4" t="s">
        <v>11</v>
      </c>
      <c r="D102" s="4" t="s">
        <v>11</v>
      </c>
      <c r="E102" s="4" t="s">
        <v>11</v>
      </c>
      <c r="F102">
        <v>0</v>
      </c>
      <c r="G102" s="4">
        <f>Table2[[#This Row],[Target values]]*100</f>
        <v>0</v>
      </c>
    </row>
    <row r="103" spans="1:7">
      <c r="A103" s="3">
        <v>96</v>
      </c>
      <c r="B103" s="4">
        <v>4.3299999999999998E-2</v>
      </c>
      <c r="C103" s="4" t="s">
        <v>11</v>
      </c>
      <c r="D103" s="4" t="s">
        <v>11</v>
      </c>
      <c r="E103" s="4" t="s">
        <v>11</v>
      </c>
      <c r="F103">
        <v>0</v>
      </c>
      <c r="G103" s="4">
        <f>Table2[[#This Row],[Target values]]*100</f>
        <v>0</v>
      </c>
    </row>
    <row r="104" spans="1:7">
      <c r="A104" s="3">
        <v>99</v>
      </c>
      <c r="B104" s="4">
        <v>1.7999999999999999E-2</v>
      </c>
      <c r="C104" s="4" t="s">
        <v>11</v>
      </c>
      <c r="D104" s="4" t="s">
        <v>11</v>
      </c>
      <c r="E104" s="4" t="s">
        <v>11</v>
      </c>
      <c r="F104">
        <v>0</v>
      </c>
      <c r="G104" s="4">
        <f>Table2[[#This Row],[Target values]]*100</f>
        <v>0</v>
      </c>
    </row>
    <row r="105" spans="1:7">
      <c r="A105" s="3">
        <v>101</v>
      </c>
      <c r="B105" s="4">
        <v>2.7799999999999998E-2</v>
      </c>
      <c r="C105" s="4" t="s">
        <v>11</v>
      </c>
      <c r="D105" s="4" t="s">
        <v>11</v>
      </c>
      <c r="E105" s="4" t="s">
        <v>11</v>
      </c>
      <c r="F105">
        <v>0</v>
      </c>
      <c r="G105" s="4">
        <f>Table2[[#This Row],[Target values]]*100</f>
        <v>0</v>
      </c>
    </row>
    <row r="106" spans="1:7">
      <c r="A106" s="3">
        <v>102</v>
      </c>
      <c r="B106" s="4">
        <v>3.9199999999999999E-2</v>
      </c>
      <c r="C106" s="4" t="s">
        <v>11</v>
      </c>
      <c r="D106" s="4" t="s">
        <v>11</v>
      </c>
      <c r="E106" s="4" t="s">
        <v>11</v>
      </c>
      <c r="F106">
        <v>0</v>
      </c>
      <c r="G106" s="4">
        <f>Table2[[#This Row],[Target values]]*100</f>
        <v>0</v>
      </c>
    </row>
    <row r="107" spans="1:7">
      <c r="A107" s="3">
        <v>103</v>
      </c>
      <c r="B107" s="4">
        <v>8.0000000000000004E-4</v>
      </c>
      <c r="C107" s="4" t="s">
        <v>11</v>
      </c>
      <c r="D107" s="4" t="s">
        <v>11</v>
      </c>
      <c r="E107" s="4" t="s">
        <v>11</v>
      </c>
      <c r="F107">
        <v>0</v>
      </c>
      <c r="G107" s="4">
        <f>Table2[[#This Row],[Target values]]*100</f>
        <v>0</v>
      </c>
    </row>
    <row r="108" spans="1:7">
      <c r="A108" s="3">
        <v>105</v>
      </c>
      <c r="B108" s="4">
        <v>0.1351</v>
      </c>
      <c r="C108" s="4" t="s">
        <v>11</v>
      </c>
      <c r="D108" s="4" t="s">
        <v>11</v>
      </c>
      <c r="E108" s="4" t="s">
        <v>11</v>
      </c>
      <c r="F108">
        <v>0</v>
      </c>
      <c r="G108" s="4">
        <f>Table2[[#This Row],[Target values]]*100</f>
        <v>0</v>
      </c>
    </row>
    <row r="109" spans="1:7">
      <c r="A109" s="3">
        <v>107</v>
      </c>
      <c r="B109" s="4">
        <v>7.5899999999999995E-2</v>
      </c>
      <c r="C109" s="4" t="s">
        <v>11</v>
      </c>
      <c r="D109" s="4" t="s">
        <v>11</v>
      </c>
      <c r="E109" s="4" t="s">
        <v>11</v>
      </c>
      <c r="F109">
        <v>0</v>
      </c>
      <c r="G109" s="4">
        <f>Table2[[#This Row],[Target values]]*100</f>
        <v>0</v>
      </c>
    </row>
    <row r="110" spans="1:7">
      <c r="A110" s="3">
        <v>108</v>
      </c>
      <c r="B110" s="4">
        <v>9.5399999999999999E-2</v>
      </c>
      <c r="C110" s="4" t="s">
        <v>11</v>
      </c>
      <c r="D110" s="4" t="s">
        <v>11</v>
      </c>
      <c r="E110" s="4" t="s">
        <v>11</v>
      </c>
      <c r="F110">
        <v>0</v>
      </c>
      <c r="G110" s="4">
        <f>Table2[[#This Row],[Target values]]*100</f>
        <v>0</v>
      </c>
    </row>
    <row r="111" spans="1:7">
      <c r="A111" s="3">
        <v>109</v>
      </c>
      <c r="B111" s="4">
        <v>1.17E-2</v>
      </c>
      <c r="C111" s="4" t="s">
        <v>11</v>
      </c>
      <c r="D111" s="4" t="s">
        <v>11</v>
      </c>
      <c r="E111" s="4" t="s">
        <v>11</v>
      </c>
      <c r="F111">
        <v>0</v>
      </c>
      <c r="G111" s="4">
        <f>Table2[[#This Row],[Target values]]*100</f>
        <v>0</v>
      </c>
    </row>
    <row r="112" spans="1:7">
      <c r="A112" s="5"/>
    </row>
    <row r="113" spans="1:1">
      <c r="A113" s="1" t="s">
        <v>5</v>
      </c>
    </row>
    <row r="114" spans="1:1">
      <c r="A114" s="2" t="s">
        <v>14</v>
      </c>
    </row>
    <row r="115" spans="1:1">
      <c r="A115" s="2" t="s">
        <v>9</v>
      </c>
    </row>
    <row r="116" spans="1:1">
      <c r="A116" s="2" t="s">
        <v>10</v>
      </c>
    </row>
    <row r="117" spans="1:1">
      <c r="A117" s="2" t="s">
        <v>12</v>
      </c>
    </row>
    <row r="118" spans="1:1">
      <c r="A118" s="2" t="s">
        <v>7</v>
      </c>
    </row>
    <row r="119" spans="1:1">
      <c r="A119" s="2" t="s">
        <v>8</v>
      </c>
    </row>
    <row r="120" spans="1:1">
      <c r="A120" s="6"/>
    </row>
    <row r="121" spans="1:1">
      <c r="A121" s="2" t="s">
        <v>29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B332E-18BF-4283-A51F-0873247CE90A}">
  <sheetPr codeName="Sheet6">
    <tabColor theme="9" tint="0.59999389629810485"/>
  </sheetPr>
  <dimension ref="A1"/>
  <sheetViews>
    <sheetView workbookViewId="0">
      <selection activeCell="A2" sqref="A2"/>
    </sheetView>
  </sheetViews>
  <sheetFormatPr defaultRowHeight="14.4"/>
  <sheetData>
    <row r="1" spans="1:1">
      <c r="A1" t="s">
        <v>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69236-9896-41F9-9FC5-96202557A27B}">
  <sheetPr codeName="Sheet7">
    <tabColor theme="9" tint="0.59999389629810485"/>
  </sheetPr>
  <dimension ref="A1:U120"/>
  <sheetViews>
    <sheetView workbookViewId="0">
      <selection activeCell="K24" sqref="K24"/>
    </sheetView>
  </sheetViews>
  <sheetFormatPr defaultRowHeight="14.4"/>
  <cols>
    <col min="6" max="7" width="15.77734375" customWidth="1"/>
    <col min="11" max="11" width="12.88671875" customWidth="1"/>
  </cols>
  <sheetData>
    <row r="1" spans="1:15">
      <c r="A1" s="3" t="s">
        <v>45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49</v>
      </c>
      <c r="G1" s="3" t="s">
        <v>50</v>
      </c>
      <c r="J1" s="3" t="s">
        <v>45</v>
      </c>
      <c r="K1" s="16" t="s">
        <v>50</v>
      </c>
      <c r="L1" s="3" t="s">
        <v>0</v>
      </c>
      <c r="M1" s="3" t="s">
        <v>1</v>
      </c>
      <c r="N1" s="3" t="s">
        <v>2</v>
      </c>
      <c r="O1" s="3" t="s">
        <v>3</v>
      </c>
    </row>
    <row r="2" spans="1:15">
      <c r="A2" s="3">
        <v>1</v>
      </c>
      <c r="B2" s="4">
        <v>5.7233000000000001</v>
      </c>
      <c r="C2" s="4" t="s">
        <v>11</v>
      </c>
      <c r="D2" s="4" t="s">
        <v>11</v>
      </c>
      <c r="E2" s="4" t="s">
        <v>11</v>
      </c>
      <c r="F2" s="12">
        <v>5.6874303010992514E-2</v>
      </c>
      <c r="G2">
        <f t="shared" ref="G2:G33" si="0">F2*100</f>
        <v>5.6874303010992513</v>
      </c>
      <c r="J2" s="3" t="s">
        <v>4</v>
      </c>
      <c r="K2" s="13">
        <v>30</v>
      </c>
      <c r="L2" s="4">
        <v>30.213899999999999</v>
      </c>
      <c r="M2" s="4" t="s">
        <v>11</v>
      </c>
      <c r="N2" s="4" t="s">
        <v>11</v>
      </c>
      <c r="O2" s="4" t="s">
        <v>11</v>
      </c>
    </row>
    <row r="3" spans="1:15">
      <c r="A3" s="3">
        <v>16</v>
      </c>
      <c r="B3" s="4">
        <v>5.4465000000000003</v>
      </c>
      <c r="C3" s="4" t="s">
        <v>11</v>
      </c>
      <c r="D3" s="4" t="s">
        <v>11</v>
      </c>
      <c r="E3" s="4" t="s">
        <v>11</v>
      </c>
      <c r="F3" s="12">
        <v>5.5759120599012266E-2</v>
      </c>
      <c r="G3">
        <f t="shared" si="0"/>
        <v>5.5759120599012268</v>
      </c>
      <c r="J3" s="3">
        <v>1</v>
      </c>
      <c r="K3" s="14">
        <v>25</v>
      </c>
      <c r="L3" s="4">
        <v>25.244599999999998</v>
      </c>
      <c r="M3" s="4" t="s">
        <v>11</v>
      </c>
      <c r="N3" s="4" t="s">
        <v>11</v>
      </c>
      <c r="O3" s="4" t="s">
        <v>11</v>
      </c>
    </row>
    <row r="4" spans="1:15">
      <c r="A4" s="3">
        <v>8</v>
      </c>
      <c r="B4" s="4">
        <v>4.835</v>
      </c>
      <c r="C4" s="4" t="s">
        <v>11</v>
      </c>
      <c r="D4" s="4" t="s">
        <v>11</v>
      </c>
      <c r="E4" s="4" t="s">
        <v>11</v>
      </c>
      <c r="F4" s="12">
        <v>4.7793531942010511E-2</v>
      </c>
      <c r="G4">
        <f t="shared" si="0"/>
        <v>4.7793531942010512</v>
      </c>
      <c r="J4" s="3">
        <v>2</v>
      </c>
      <c r="K4" s="13">
        <v>20</v>
      </c>
      <c r="L4" s="4">
        <v>19.0367</v>
      </c>
      <c r="M4" s="4" t="s">
        <v>11</v>
      </c>
      <c r="N4" s="4" t="s">
        <v>11</v>
      </c>
      <c r="O4" s="4" t="s">
        <v>11</v>
      </c>
    </row>
    <row r="5" spans="1:15">
      <c r="A5" s="3">
        <v>97</v>
      </c>
      <c r="B5" s="4">
        <v>4.7328000000000001</v>
      </c>
      <c r="C5" s="4" t="s">
        <v>11</v>
      </c>
      <c r="D5" s="4" t="s">
        <v>11</v>
      </c>
      <c r="E5" s="4" t="s">
        <v>11</v>
      </c>
      <c r="F5" s="12">
        <v>4.7793531942010511E-2</v>
      </c>
      <c r="G5">
        <f t="shared" si="0"/>
        <v>4.7793531942010512</v>
      </c>
      <c r="J5" s="3">
        <v>3</v>
      </c>
      <c r="K5" s="14">
        <v>10</v>
      </c>
      <c r="L5" s="4">
        <v>9.2738999999999994</v>
      </c>
      <c r="M5" s="4" t="s">
        <v>11</v>
      </c>
      <c r="N5" s="4" t="s">
        <v>11</v>
      </c>
      <c r="O5" s="4" t="s">
        <v>11</v>
      </c>
    </row>
    <row r="6" spans="1:15">
      <c r="A6" s="3">
        <v>31</v>
      </c>
      <c r="B6" s="4">
        <v>4.0208000000000004</v>
      </c>
      <c r="C6" s="4" t="s">
        <v>11</v>
      </c>
      <c r="D6" s="4" t="s">
        <v>11</v>
      </c>
      <c r="E6" s="4" t="s">
        <v>11</v>
      </c>
      <c r="F6" s="12">
        <v>4.3810737613509641E-2</v>
      </c>
      <c r="G6">
        <f t="shared" si="0"/>
        <v>4.3810737613509643</v>
      </c>
      <c r="J6" s="3">
        <v>4</v>
      </c>
      <c r="K6" s="13">
        <v>8</v>
      </c>
      <c r="L6" s="4">
        <v>7.1811999999999996</v>
      </c>
      <c r="M6" s="4" t="s">
        <v>11</v>
      </c>
      <c r="N6" s="4" t="s">
        <v>11</v>
      </c>
      <c r="O6" s="4" t="s">
        <v>11</v>
      </c>
    </row>
    <row r="7" spans="1:15">
      <c r="A7" s="3">
        <v>49</v>
      </c>
      <c r="B7" s="4">
        <v>4.0983000000000001</v>
      </c>
      <c r="C7" s="4" t="s">
        <v>11</v>
      </c>
      <c r="D7" s="4" t="s">
        <v>11</v>
      </c>
      <c r="E7" s="4" t="s">
        <v>11</v>
      </c>
      <c r="F7" s="12">
        <v>4.0066910944718814E-2</v>
      </c>
      <c r="G7">
        <f t="shared" si="0"/>
        <v>4.006691094471881</v>
      </c>
      <c r="J7" s="3">
        <v>5</v>
      </c>
      <c r="K7" s="14">
        <v>6.4</v>
      </c>
      <c r="L7" s="4">
        <v>6.7424999999999997</v>
      </c>
      <c r="M7" s="4" t="s">
        <v>11</v>
      </c>
      <c r="N7" s="4" t="s">
        <v>11</v>
      </c>
      <c r="O7" s="4" t="s">
        <v>11</v>
      </c>
    </row>
    <row r="8" spans="1:15">
      <c r="A8" s="3" t="s">
        <v>4</v>
      </c>
      <c r="B8" s="4">
        <v>3.9375</v>
      </c>
      <c r="C8" s="4" t="s">
        <v>11</v>
      </c>
      <c r="D8" s="4" t="s">
        <v>11</v>
      </c>
      <c r="E8" s="4" t="s">
        <v>11</v>
      </c>
      <c r="F8" s="12">
        <v>3.9827943285008764E-2</v>
      </c>
      <c r="G8">
        <f t="shared" si="0"/>
        <v>3.9827943285008764</v>
      </c>
      <c r="J8" s="3">
        <v>6</v>
      </c>
      <c r="K8" s="13">
        <v>0.3</v>
      </c>
      <c r="L8" s="4">
        <v>1.2101</v>
      </c>
      <c r="M8" s="4" t="s">
        <v>11</v>
      </c>
      <c r="N8" s="4" t="s">
        <v>11</v>
      </c>
      <c r="O8" s="4" t="s">
        <v>11</v>
      </c>
    </row>
    <row r="9" spans="1:15">
      <c r="A9" s="3">
        <v>24</v>
      </c>
      <c r="B9" s="4">
        <v>3.5710999999999999</v>
      </c>
      <c r="C9" s="4" t="s">
        <v>11</v>
      </c>
      <c r="D9" s="4" t="s">
        <v>11</v>
      </c>
      <c r="E9" s="4" t="s">
        <v>11</v>
      </c>
      <c r="F9" s="12">
        <v>3.9827943285008764E-2</v>
      </c>
      <c r="G9">
        <f t="shared" si="0"/>
        <v>3.9827943285008764</v>
      </c>
      <c r="J9" s="3">
        <v>7</v>
      </c>
      <c r="K9" s="14">
        <v>0.2</v>
      </c>
      <c r="L9" s="4">
        <v>0.2329</v>
      </c>
      <c r="M9" s="4" t="s">
        <v>11</v>
      </c>
      <c r="N9" s="4" t="s">
        <v>11</v>
      </c>
      <c r="O9" s="4" t="s">
        <v>11</v>
      </c>
    </row>
    <row r="10" spans="1:15">
      <c r="A10" s="3">
        <v>70</v>
      </c>
      <c r="B10" s="4">
        <v>3.9723999999999999</v>
      </c>
      <c r="C10" s="4" t="s">
        <v>11</v>
      </c>
      <c r="D10" s="4" t="s">
        <v>11</v>
      </c>
      <c r="E10" s="4" t="s">
        <v>11</v>
      </c>
      <c r="F10" s="12">
        <v>3.9827943285008764E-2</v>
      </c>
      <c r="G10">
        <f t="shared" si="0"/>
        <v>3.9827943285008764</v>
      </c>
      <c r="J10" s="3">
        <v>8</v>
      </c>
      <c r="K10" s="13">
        <v>0.1</v>
      </c>
      <c r="L10" s="4">
        <v>0.61580000000000001</v>
      </c>
      <c r="M10" s="4" t="s">
        <v>11</v>
      </c>
      <c r="N10" s="4" t="s">
        <v>11</v>
      </c>
      <c r="O10" s="4" t="s">
        <v>11</v>
      </c>
    </row>
    <row r="11" spans="1:15">
      <c r="A11" s="3">
        <v>4</v>
      </c>
      <c r="B11" s="4">
        <v>3.1242999999999999</v>
      </c>
      <c r="C11" s="4" t="s">
        <v>11</v>
      </c>
      <c r="D11" s="4" t="s">
        <v>11</v>
      </c>
      <c r="E11" s="4" t="s">
        <v>11</v>
      </c>
      <c r="F11" s="12">
        <v>3.5845148956507887E-2</v>
      </c>
      <c r="G11">
        <f t="shared" si="0"/>
        <v>3.5845148956507886</v>
      </c>
      <c r="J11" s="3">
        <v>9</v>
      </c>
      <c r="K11" s="15">
        <v>0</v>
      </c>
      <c r="L11" s="4">
        <v>0.24829999999999999</v>
      </c>
      <c r="M11" s="4" t="s">
        <v>11</v>
      </c>
      <c r="N11" s="4" t="s">
        <v>11</v>
      </c>
      <c r="O11" s="4" t="s">
        <v>11</v>
      </c>
    </row>
    <row r="12" spans="1:15">
      <c r="A12" s="3">
        <v>51</v>
      </c>
      <c r="B12" s="4">
        <v>2.9674</v>
      </c>
      <c r="C12" s="4" t="s">
        <v>11</v>
      </c>
      <c r="D12" s="4" t="s">
        <v>11</v>
      </c>
      <c r="E12" s="4" t="s">
        <v>11</v>
      </c>
      <c r="F12" s="12">
        <v>3.0269236896606658E-2</v>
      </c>
      <c r="G12">
        <f t="shared" si="0"/>
        <v>3.0269236896606659</v>
      </c>
      <c r="J12" s="5"/>
    </row>
    <row r="13" spans="1:15">
      <c r="A13" s="3">
        <v>71</v>
      </c>
      <c r="B13" s="4">
        <v>2.4904000000000002</v>
      </c>
      <c r="C13" s="4" t="s">
        <v>11</v>
      </c>
      <c r="D13" s="4" t="s">
        <v>11</v>
      </c>
      <c r="E13" s="4" t="s">
        <v>11</v>
      </c>
      <c r="F13" s="12">
        <v>2.6286442568105781E-2</v>
      </c>
      <c r="G13">
        <f t="shared" si="0"/>
        <v>2.6286442568105781</v>
      </c>
      <c r="J13" s="1" t="s">
        <v>5</v>
      </c>
    </row>
    <row r="14" spans="1:15">
      <c r="A14" s="3">
        <v>41</v>
      </c>
      <c r="B14" s="4">
        <v>2.4041999999999999</v>
      </c>
      <c r="C14" s="4" t="s">
        <v>11</v>
      </c>
      <c r="D14" s="4" t="s">
        <v>11</v>
      </c>
      <c r="E14" s="4" t="s">
        <v>11</v>
      </c>
      <c r="F14" s="12">
        <v>2.4135733630715309E-2</v>
      </c>
      <c r="G14">
        <f t="shared" si="0"/>
        <v>2.413573363071531</v>
      </c>
      <c r="J14" s="2" t="s">
        <v>16</v>
      </c>
    </row>
    <row r="15" spans="1:15">
      <c r="A15" s="3">
        <v>14</v>
      </c>
      <c r="B15" s="4">
        <v>2.2399</v>
      </c>
      <c r="C15" s="4" t="s">
        <v>11</v>
      </c>
      <c r="D15" s="4" t="s">
        <v>11</v>
      </c>
      <c r="E15" s="4" t="s">
        <v>11</v>
      </c>
      <c r="F15" s="12">
        <v>2.4056077744145293E-2</v>
      </c>
      <c r="G15">
        <f t="shared" si="0"/>
        <v>2.4056077744145292</v>
      </c>
      <c r="J15" s="2" t="s">
        <v>9</v>
      </c>
    </row>
    <row r="16" spans="1:15">
      <c r="A16" s="3">
        <v>84</v>
      </c>
      <c r="B16" s="4">
        <v>2.3786999999999998</v>
      </c>
      <c r="C16" s="4" t="s">
        <v>11</v>
      </c>
      <c r="D16" s="4" t="s">
        <v>11</v>
      </c>
      <c r="E16" s="4" t="s">
        <v>11</v>
      </c>
      <c r="F16" s="12">
        <v>2.3976421857575276E-2</v>
      </c>
      <c r="G16">
        <f t="shared" si="0"/>
        <v>2.3976421857575274</v>
      </c>
      <c r="J16" s="2" t="s">
        <v>10</v>
      </c>
    </row>
    <row r="17" spans="1:21">
      <c r="A17" s="3">
        <v>78</v>
      </c>
      <c r="B17" s="4">
        <v>2.1164000000000001</v>
      </c>
      <c r="C17" s="4" t="s">
        <v>11</v>
      </c>
      <c r="D17" s="4" t="s">
        <v>11</v>
      </c>
      <c r="E17" s="4" t="s">
        <v>11</v>
      </c>
      <c r="F17" s="12">
        <v>2.3896765971005256E-2</v>
      </c>
      <c r="G17">
        <f t="shared" si="0"/>
        <v>2.3896765971005256</v>
      </c>
      <c r="J17" s="2" t="s">
        <v>12</v>
      </c>
    </row>
    <row r="18" spans="1:21">
      <c r="A18" s="3">
        <v>83</v>
      </c>
      <c r="B18" s="4">
        <v>2.2511000000000001</v>
      </c>
      <c r="C18" s="4" t="s">
        <v>11</v>
      </c>
      <c r="D18" s="4" t="s">
        <v>11</v>
      </c>
      <c r="E18" s="4" t="s">
        <v>11</v>
      </c>
      <c r="F18" s="12">
        <v>2.2303648239604908E-2</v>
      </c>
      <c r="G18">
        <f t="shared" si="0"/>
        <v>2.2303648239604907</v>
      </c>
      <c r="J18" s="2" t="s">
        <v>7</v>
      </c>
    </row>
    <row r="19" spans="1:21">
      <c r="A19" s="3">
        <v>6</v>
      </c>
      <c r="B19" s="4">
        <v>1.7519</v>
      </c>
      <c r="C19" s="4" t="s">
        <v>11</v>
      </c>
      <c r="D19" s="4" t="s">
        <v>11</v>
      </c>
      <c r="E19" s="4" t="s">
        <v>11</v>
      </c>
      <c r="F19" s="12">
        <v>2.0152939302214432E-2</v>
      </c>
      <c r="G19">
        <f t="shared" si="0"/>
        <v>2.0152939302214432</v>
      </c>
      <c r="J19" s="2" t="s">
        <v>8</v>
      </c>
    </row>
    <row r="20" spans="1:21">
      <c r="A20" s="3">
        <v>9</v>
      </c>
      <c r="B20" s="4">
        <v>1.8827</v>
      </c>
      <c r="C20" s="4" t="s">
        <v>11</v>
      </c>
      <c r="D20" s="4" t="s">
        <v>11</v>
      </c>
      <c r="E20" s="4" t="s">
        <v>11</v>
      </c>
      <c r="F20" s="12">
        <v>2.0073283415644416E-2</v>
      </c>
      <c r="G20">
        <f t="shared" si="0"/>
        <v>2.0073283415644414</v>
      </c>
      <c r="J20" s="6"/>
    </row>
    <row r="21" spans="1:21">
      <c r="A21" s="3">
        <v>23</v>
      </c>
      <c r="B21" s="4">
        <v>2.1215000000000002</v>
      </c>
      <c r="C21" s="4" t="s">
        <v>11</v>
      </c>
      <c r="D21" s="4" t="s">
        <v>11</v>
      </c>
      <c r="E21" s="4" t="s">
        <v>11</v>
      </c>
      <c r="F21" s="12">
        <v>1.9993627529074399E-2</v>
      </c>
      <c r="G21">
        <f t="shared" si="0"/>
        <v>1.9993627529074398</v>
      </c>
      <c r="J21" s="2" t="s">
        <v>18</v>
      </c>
    </row>
    <row r="22" spans="1:21">
      <c r="A22" s="3">
        <v>89</v>
      </c>
      <c r="B22" s="4">
        <v>2.0545</v>
      </c>
      <c r="C22" s="4" t="s">
        <v>11</v>
      </c>
      <c r="D22" s="4" t="s">
        <v>11</v>
      </c>
      <c r="E22" s="4" t="s">
        <v>11</v>
      </c>
      <c r="F22" s="12">
        <v>1.9993627529074399E-2</v>
      </c>
      <c r="G22">
        <f t="shared" si="0"/>
        <v>1.9993627529074398</v>
      </c>
    </row>
    <row r="23" spans="1:21">
      <c r="A23" s="3">
        <v>106</v>
      </c>
      <c r="B23" s="4">
        <v>2.1778</v>
      </c>
      <c r="C23" s="4" t="s">
        <v>11</v>
      </c>
      <c r="D23" s="4" t="s">
        <v>11</v>
      </c>
      <c r="E23" s="4" t="s">
        <v>11</v>
      </c>
      <c r="F23" s="12">
        <v>1.9913971642504382E-2</v>
      </c>
      <c r="G23">
        <f t="shared" si="0"/>
        <v>1.9913971642504382</v>
      </c>
      <c r="Q23" s="3"/>
      <c r="R23" s="3"/>
      <c r="S23" s="3"/>
      <c r="T23" s="3"/>
      <c r="U23" s="3"/>
    </row>
    <row r="24" spans="1:21">
      <c r="A24" s="3">
        <v>26</v>
      </c>
      <c r="B24" s="4">
        <v>1.9187000000000001</v>
      </c>
      <c r="C24" s="4" t="s">
        <v>11</v>
      </c>
      <c r="D24" s="4" t="s">
        <v>11</v>
      </c>
      <c r="E24" s="4" t="s">
        <v>11</v>
      </c>
      <c r="F24" s="12">
        <v>1.9436036323084275E-2</v>
      </c>
      <c r="G24">
        <f t="shared" si="0"/>
        <v>1.9436036323084276</v>
      </c>
      <c r="Q24" s="3"/>
      <c r="S24" s="4"/>
      <c r="T24" s="4"/>
      <c r="U24" s="4"/>
    </row>
    <row r="25" spans="1:21">
      <c r="A25" s="3">
        <v>53</v>
      </c>
      <c r="B25" s="4">
        <v>1.663</v>
      </c>
      <c r="C25" s="4" t="s">
        <v>11</v>
      </c>
      <c r="D25" s="4" t="s">
        <v>11</v>
      </c>
      <c r="E25" s="4" t="s">
        <v>11</v>
      </c>
      <c r="F25" s="12">
        <v>1.6170144973713559E-2</v>
      </c>
      <c r="G25">
        <f t="shared" si="0"/>
        <v>1.6170144973713558</v>
      </c>
      <c r="Q25" s="3"/>
      <c r="S25" s="4"/>
      <c r="T25" s="4"/>
      <c r="U25" s="4"/>
    </row>
    <row r="26" spans="1:21">
      <c r="A26" s="3">
        <v>7</v>
      </c>
      <c r="B26" s="4">
        <v>1.5901000000000001</v>
      </c>
      <c r="C26" s="4" t="s">
        <v>11</v>
      </c>
      <c r="D26" s="4" t="s">
        <v>11</v>
      </c>
      <c r="E26" s="4" t="s">
        <v>11</v>
      </c>
      <c r="F26" s="12">
        <v>1.6090489087143538E-2</v>
      </c>
      <c r="G26">
        <f t="shared" si="0"/>
        <v>1.6090489087143538</v>
      </c>
      <c r="Q26" s="3"/>
      <c r="S26" s="4"/>
      <c r="T26" s="4"/>
      <c r="U26" s="4"/>
    </row>
    <row r="27" spans="1:21">
      <c r="A27" s="3">
        <v>35</v>
      </c>
      <c r="B27" s="4">
        <v>1.2811999999999999</v>
      </c>
      <c r="C27" s="4" t="s">
        <v>11</v>
      </c>
      <c r="D27" s="4" t="s">
        <v>11</v>
      </c>
      <c r="E27" s="4" t="s">
        <v>11</v>
      </c>
      <c r="F27" s="12">
        <v>1.6090489087143538E-2</v>
      </c>
      <c r="G27">
        <f t="shared" si="0"/>
        <v>1.6090489087143538</v>
      </c>
      <c r="Q27" s="3"/>
      <c r="S27" s="4"/>
      <c r="T27" s="4"/>
      <c r="U27" s="4"/>
    </row>
    <row r="28" spans="1:21">
      <c r="A28" s="3">
        <v>40</v>
      </c>
      <c r="B28" s="4">
        <v>1.3240000000000001</v>
      </c>
      <c r="C28" s="4" t="s">
        <v>11</v>
      </c>
      <c r="D28" s="4" t="s">
        <v>11</v>
      </c>
      <c r="E28" s="4" t="s">
        <v>11</v>
      </c>
      <c r="F28" s="12">
        <v>1.5931177314003505E-2</v>
      </c>
      <c r="G28">
        <f t="shared" si="0"/>
        <v>1.5931177314003504</v>
      </c>
      <c r="Q28" s="3"/>
      <c r="S28" s="4"/>
      <c r="T28" s="4"/>
      <c r="U28" s="4"/>
    </row>
    <row r="29" spans="1:21">
      <c r="A29" s="3">
        <v>58</v>
      </c>
      <c r="B29" s="4">
        <v>1.4799</v>
      </c>
      <c r="C29" s="4" t="s">
        <v>11</v>
      </c>
      <c r="D29" s="4" t="s">
        <v>11</v>
      </c>
      <c r="E29" s="4" t="s">
        <v>11</v>
      </c>
      <c r="F29" s="12">
        <v>1.5931177314003505E-2</v>
      </c>
      <c r="G29">
        <f t="shared" si="0"/>
        <v>1.5931177314003504</v>
      </c>
      <c r="Q29" s="3"/>
      <c r="S29" s="4"/>
      <c r="T29" s="4"/>
      <c r="U29" s="4"/>
    </row>
    <row r="30" spans="1:21">
      <c r="A30" s="3">
        <v>90</v>
      </c>
      <c r="B30" s="4">
        <v>1.5138</v>
      </c>
      <c r="C30" s="4" t="s">
        <v>11</v>
      </c>
      <c r="D30" s="4" t="s">
        <v>11</v>
      </c>
      <c r="E30" s="4" t="s">
        <v>11</v>
      </c>
      <c r="F30" s="12">
        <v>1.5931177314003505E-2</v>
      </c>
      <c r="G30">
        <f t="shared" si="0"/>
        <v>1.5931177314003504</v>
      </c>
      <c r="Q30" s="3"/>
      <c r="S30" s="4"/>
      <c r="T30" s="4"/>
      <c r="U30" s="4"/>
    </row>
    <row r="31" spans="1:21">
      <c r="A31" s="3">
        <v>100</v>
      </c>
      <c r="B31" s="4">
        <v>1.5443</v>
      </c>
      <c r="C31" s="4" t="s">
        <v>11</v>
      </c>
      <c r="D31" s="4" t="s">
        <v>11</v>
      </c>
      <c r="E31" s="4" t="s">
        <v>11</v>
      </c>
      <c r="F31" s="12">
        <v>1.5931177314003505E-2</v>
      </c>
      <c r="G31">
        <f t="shared" si="0"/>
        <v>1.5931177314003504</v>
      </c>
      <c r="Q31" s="3"/>
      <c r="S31" s="4"/>
      <c r="T31" s="4"/>
      <c r="U31" s="4"/>
    </row>
    <row r="32" spans="1:21">
      <c r="A32" s="3">
        <v>17</v>
      </c>
      <c r="B32" s="4">
        <v>1.048</v>
      </c>
      <c r="C32" s="4" t="s">
        <v>11</v>
      </c>
      <c r="D32" s="4" t="s">
        <v>11</v>
      </c>
      <c r="E32" s="4" t="s">
        <v>11</v>
      </c>
      <c r="F32" s="12">
        <v>1.1470447666082524E-2</v>
      </c>
      <c r="G32">
        <f t="shared" si="0"/>
        <v>1.1470447666082524</v>
      </c>
      <c r="Q32" s="3"/>
      <c r="S32" s="4"/>
      <c r="T32" s="4"/>
      <c r="U32" s="4"/>
    </row>
    <row r="33" spans="1:21">
      <c r="A33" s="3">
        <v>38</v>
      </c>
      <c r="B33" s="4">
        <v>1.1315999999999999</v>
      </c>
      <c r="C33" s="4" t="s">
        <v>11</v>
      </c>
      <c r="D33" s="4" t="s">
        <v>11</v>
      </c>
      <c r="E33" s="4" t="s">
        <v>11</v>
      </c>
      <c r="F33" s="12">
        <v>1.1470447666082524E-2</v>
      </c>
      <c r="G33">
        <f t="shared" si="0"/>
        <v>1.1470447666082524</v>
      </c>
      <c r="Q33" s="3"/>
      <c r="S33" s="4"/>
      <c r="T33" s="4"/>
      <c r="U33" s="4"/>
    </row>
    <row r="34" spans="1:21">
      <c r="A34" s="3">
        <v>47</v>
      </c>
      <c r="B34" s="4">
        <v>1.1521999999999999</v>
      </c>
      <c r="C34" s="4" t="s">
        <v>11</v>
      </c>
      <c r="D34" s="4" t="s">
        <v>11</v>
      </c>
      <c r="E34" s="4" t="s">
        <v>11</v>
      </c>
      <c r="F34" s="12">
        <v>1.1470447666082524E-2</v>
      </c>
      <c r="G34">
        <f t="shared" ref="G34:G65" si="1">F34*100</f>
        <v>1.1470447666082524</v>
      </c>
      <c r="Q34" s="5"/>
    </row>
    <row r="35" spans="1:21">
      <c r="A35" s="3">
        <v>3</v>
      </c>
      <c r="B35" s="4">
        <v>0.53869999999999996</v>
      </c>
      <c r="C35" s="4" t="s">
        <v>11</v>
      </c>
      <c r="D35" s="4" t="s">
        <v>11</v>
      </c>
      <c r="E35" s="4" t="s">
        <v>11</v>
      </c>
      <c r="F35" s="12">
        <v>8.2045563167118044E-3</v>
      </c>
      <c r="G35">
        <f t="shared" si="1"/>
        <v>0.82045563167118041</v>
      </c>
      <c r="Q35" s="1"/>
    </row>
    <row r="36" spans="1:21">
      <c r="A36" s="3">
        <v>15</v>
      </c>
      <c r="B36" s="4">
        <v>1.0064</v>
      </c>
      <c r="C36" s="4" t="s">
        <v>11</v>
      </c>
      <c r="D36" s="4" t="s">
        <v>11</v>
      </c>
      <c r="E36" s="4" t="s">
        <v>11</v>
      </c>
      <c r="F36" s="12">
        <v>8.2045563167118044E-3</v>
      </c>
      <c r="G36">
        <f t="shared" si="1"/>
        <v>0.82045563167118041</v>
      </c>
      <c r="Q36" s="2"/>
    </row>
    <row r="37" spans="1:21">
      <c r="A37" s="3">
        <v>19</v>
      </c>
      <c r="B37" s="4">
        <v>0.86060000000000003</v>
      </c>
      <c r="C37" s="4" t="s">
        <v>11</v>
      </c>
      <c r="D37" s="4" t="s">
        <v>11</v>
      </c>
      <c r="E37" s="4" t="s">
        <v>11</v>
      </c>
      <c r="F37" s="12">
        <v>8.2045563167118044E-3</v>
      </c>
      <c r="G37">
        <f t="shared" si="1"/>
        <v>0.82045563167118041</v>
      </c>
      <c r="Q37" s="2"/>
    </row>
    <row r="38" spans="1:21">
      <c r="A38" s="3">
        <v>10</v>
      </c>
      <c r="B38" s="4">
        <v>0.73229999999999995</v>
      </c>
      <c r="C38" s="4" t="s">
        <v>11</v>
      </c>
      <c r="D38" s="4" t="s">
        <v>11</v>
      </c>
      <c r="E38" s="4" t="s">
        <v>11</v>
      </c>
      <c r="F38" s="12">
        <v>8.1249004301417876E-3</v>
      </c>
      <c r="G38">
        <f t="shared" si="1"/>
        <v>0.81249004301417882</v>
      </c>
      <c r="Q38" s="2"/>
    </row>
    <row r="39" spans="1:21">
      <c r="A39" s="3">
        <v>28</v>
      </c>
      <c r="B39" s="4">
        <v>0.79979999999999996</v>
      </c>
      <c r="C39" s="4" t="s">
        <v>11</v>
      </c>
      <c r="D39" s="4" t="s">
        <v>11</v>
      </c>
      <c r="E39" s="4" t="s">
        <v>11</v>
      </c>
      <c r="F39" s="12">
        <v>8.1249004301417876E-3</v>
      </c>
      <c r="G39">
        <f t="shared" si="1"/>
        <v>0.81249004301417882</v>
      </c>
      <c r="Q39" s="2"/>
    </row>
    <row r="40" spans="1:21">
      <c r="A40" s="3">
        <v>42</v>
      </c>
      <c r="B40" s="4">
        <v>0.76380000000000003</v>
      </c>
      <c r="C40" s="4" t="s">
        <v>11</v>
      </c>
      <c r="D40" s="4" t="s">
        <v>11</v>
      </c>
      <c r="E40" s="4" t="s">
        <v>11</v>
      </c>
      <c r="F40" s="12">
        <v>8.1249004301417876E-3</v>
      </c>
      <c r="G40">
        <f t="shared" si="1"/>
        <v>0.81249004301417882</v>
      </c>
      <c r="Q40" s="2"/>
    </row>
    <row r="41" spans="1:21">
      <c r="A41" s="3">
        <v>57</v>
      </c>
      <c r="B41" s="4">
        <v>0.6794</v>
      </c>
      <c r="C41" s="4" t="s">
        <v>11</v>
      </c>
      <c r="D41" s="4" t="s">
        <v>11</v>
      </c>
      <c r="E41" s="4" t="s">
        <v>11</v>
      </c>
      <c r="F41" s="12">
        <v>8.1249004301417876E-3</v>
      </c>
      <c r="G41">
        <f t="shared" si="1"/>
        <v>0.81249004301417882</v>
      </c>
      <c r="Q41" s="2"/>
    </row>
    <row r="42" spans="1:21">
      <c r="A42" s="3">
        <v>98</v>
      </c>
      <c r="B42" s="4">
        <v>0.72050000000000003</v>
      </c>
      <c r="C42" s="4" t="s">
        <v>11</v>
      </c>
      <c r="D42" s="4" t="s">
        <v>11</v>
      </c>
      <c r="E42" s="4" t="s">
        <v>11</v>
      </c>
      <c r="F42" s="12">
        <v>8.0452445435717692E-3</v>
      </c>
      <c r="G42">
        <f t="shared" si="1"/>
        <v>0.8045244543571769</v>
      </c>
      <c r="Q42" s="6"/>
    </row>
    <row r="43" spans="1:21">
      <c r="A43" s="3">
        <v>104</v>
      </c>
      <c r="B43" s="4">
        <v>0.83699999999999997</v>
      </c>
      <c r="C43" s="4" t="s">
        <v>11</v>
      </c>
      <c r="D43" s="4" t="s">
        <v>11</v>
      </c>
      <c r="E43" s="4" t="s">
        <v>11</v>
      </c>
      <c r="F43" s="12">
        <v>7.9655886570017525E-3</v>
      </c>
      <c r="G43">
        <f t="shared" si="1"/>
        <v>0.7965588657001752</v>
      </c>
      <c r="Q43" s="2"/>
    </row>
    <row r="44" spans="1:21">
      <c r="A44" s="3">
        <v>2</v>
      </c>
      <c r="B44" s="4">
        <v>0.62839999999999996</v>
      </c>
      <c r="C44" s="4" t="s">
        <v>11</v>
      </c>
      <c r="D44" s="4" t="s">
        <v>11</v>
      </c>
      <c r="E44" s="4" t="s">
        <v>11</v>
      </c>
      <c r="F44" s="12">
        <v>6.6114385853114545E-3</v>
      </c>
      <c r="G44">
        <f t="shared" si="1"/>
        <v>0.66114385853114543</v>
      </c>
    </row>
    <row r="45" spans="1:21">
      <c r="A45" s="3">
        <v>22</v>
      </c>
      <c r="B45" s="4">
        <v>0.57640000000000002</v>
      </c>
      <c r="C45" s="4" t="s">
        <v>11</v>
      </c>
      <c r="D45" s="4" t="s">
        <v>11</v>
      </c>
      <c r="E45" s="4" t="s">
        <v>11</v>
      </c>
      <c r="F45" s="12">
        <v>6.531782698741437E-3</v>
      </c>
      <c r="G45">
        <f t="shared" si="1"/>
        <v>0.65317826987414374</v>
      </c>
    </row>
    <row r="46" spans="1:21">
      <c r="A46" s="3">
        <v>12</v>
      </c>
      <c r="B46" s="4">
        <v>0.6401</v>
      </c>
      <c r="C46" s="4" t="s">
        <v>11</v>
      </c>
      <c r="D46" s="4" t="s">
        <v>11</v>
      </c>
      <c r="E46" s="4" t="s">
        <v>11</v>
      </c>
      <c r="F46" s="12">
        <v>6.4521268121714194E-3</v>
      </c>
      <c r="G46">
        <f t="shared" si="1"/>
        <v>0.64521268121714193</v>
      </c>
    </row>
    <row r="47" spans="1:21">
      <c r="A47" s="3">
        <v>59</v>
      </c>
      <c r="B47" s="4">
        <v>0.51329999999999998</v>
      </c>
      <c r="C47" s="4" t="s">
        <v>11</v>
      </c>
      <c r="D47" s="4" t="s">
        <v>11</v>
      </c>
      <c r="E47" s="4" t="s">
        <v>11</v>
      </c>
      <c r="F47" s="12">
        <v>6.4521268121714194E-3</v>
      </c>
      <c r="G47">
        <f t="shared" si="1"/>
        <v>0.64521268121714193</v>
      </c>
    </row>
    <row r="48" spans="1:21">
      <c r="A48" s="3">
        <v>95</v>
      </c>
      <c r="B48" s="4">
        <v>0.47710000000000002</v>
      </c>
      <c r="C48" s="4" t="s">
        <v>11</v>
      </c>
      <c r="D48" s="4" t="s">
        <v>11</v>
      </c>
      <c r="E48" s="4" t="s">
        <v>11</v>
      </c>
      <c r="F48" s="12">
        <v>6.3724709256014018E-3</v>
      </c>
      <c r="G48">
        <f t="shared" si="1"/>
        <v>0.63724709256014023</v>
      </c>
    </row>
    <row r="49" spans="1:7">
      <c r="A49" s="3">
        <v>65</v>
      </c>
      <c r="B49" s="4">
        <v>0.47689999999999999</v>
      </c>
      <c r="C49" s="4" t="s">
        <v>11</v>
      </c>
      <c r="D49" s="4" t="s">
        <v>11</v>
      </c>
      <c r="E49" s="4" t="s">
        <v>11</v>
      </c>
      <c r="F49" s="12">
        <v>5.2572885136211566E-3</v>
      </c>
      <c r="G49">
        <f t="shared" si="1"/>
        <v>0.52572885136211567</v>
      </c>
    </row>
    <row r="50" spans="1:7">
      <c r="A50" s="3">
        <v>20</v>
      </c>
      <c r="B50" s="4">
        <v>0.22209999999999999</v>
      </c>
      <c r="C50" s="4" t="s">
        <v>11</v>
      </c>
      <c r="D50" s="4" t="s">
        <v>11</v>
      </c>
      <c r="E50" s="4" t="s">
        <v>11</v>
      </c>
      <c r="F50" s="12">
        <v>3.1862354628007009E-4</v>
      </c>
      <c r="G50">
        <f t="shared" si="1"/>
        <v>3.186235462800701E-2</v>
      </c>
    </row>
    <row r="51" spans="1:7">
      <c r="A51" s="3">
        <v>11</v>
      </c>
      <c r="B51" s="4">
        <v>6.9800000000000001E-2</v>
      </c>
      <c r="C51" s="4" t="s">
        <v>11</v>
      </c>
      <c r="D51" s="4" t="s">
        <v>11</v>
      </c>
      <c r="E51" s="4" t="s">
        <v>11</v>
      </c>
      <c r="F51" s="12">
        <v>2.3896765971005257E-4</v>
      </c>
      <c r="G51">
        <f t="shared" si="1"/>
        <v>2.3896765971005256E-2</v>
      </c>
    </row>
    <row r="52" spans="1:7">
      <c r="A52" s="3">
        <v>66</v>
      </c>
      <c r="B52" s="4">
        <v>6.8699999999999997E-2</v>
      </c>
      <c r="C52" s="4" t="s">
        <v>11</v>
      </c>
      <c r="D52" s="4" t="s">
        <v>11</v>
      </c>
      <c r="E52" s="4" t="s">
        <v>11</v>
      </c>
      <c r="F52" s="12">
        <v>2.3896765971005257E-4</v>
      </c>
      <c r="G52">
        <f t="shared" si="1"/>
        <v>2.3896765971005256E-2</v>
      </c>
    </row>
    <row r="53" spans="1:7">
      <c r="A53" s="3">
        <v>5</v>
      </c>
      <c r="B53" s="4">
        <v>2.53E-2</v>
      </c>
      <c r="C53" s="4" t="s">
        <v>11</v>
      </c>
      <c r="D53" s="4" t="s">
        <v>11</v>
      </c>
      <c r="E53" s="4" t="s">
        <v>11</v>
      </c>
      <c r="F53" s="12">
        <v>0</v>
      </c>
      <c r="G53">
        <f t="shared" si="1"/>
        <v>0</v>
      </c>
    </row>
    <row r="54" spans="1:7">
      <c r="A54" s="3">
        <v>13</v>
      </c>
      <c r="B54" s="4">
        <v>1.67E-2</v>
      </c>
      <c r="C54" s="4" t="s">
        <v>11</v>
      </c>
      <c r="D54" s="4" t="s">
        <v>11</v>
      </c>
      <c r="E54" s="4" t="s">
        <v>11</v>
      </c>
      <c r="F54" s="12">
        <v>0</v>
      </c>
      <c r="G54">
        <f t="shared" si="1"/>
        <v>0</v>
      </c>
    </row>
    <row r="55" spans="1:7">
      <c r="A55" s="3">
        <v>18</v>
      </c>
      <c r="B55" s="4">
        <v>7.7600000000000002E-2</v>
      </c>
      <c r="C55" s="4" t="s">
        <v>11</v>
      </c>
      <c r="D55" s="4" t="s">
        <v>11</v>
      </c>
      <c r="E55" s="4" t="s">
        <v>11</v>
      </c>
      <c r="F55" s="12">
        <v>0</v>
      </c>
      <c r="G55">
        <f t="shared" si="1"/>
        <v>0</v>
      </c>
    </row>
    <row r="56" spans="1:7">
      <c r="A56" s="3">
        <v>21</v>
      </c>
      <c r="B56" s="4">
        <v>2.4799999999999999E-2</v>
      </c>
      <c r="C56" s="4" t="s">
        <v>11</v>
      </c>
      <c r="D56" s="4" t="s">
        <v>11</v>
      </c>
      <c r="E56" s="4" t="s">
        <v>11</v>
      </c>
      <c r="F56" s="12">
        <v>0</v>
      </c>
      <c r="G56">
        <f t="shared" si="1"/>
        <v>0</v>
      </c>
    </row>
    <row r="57" spans="1:7">
      <c r="A57" s="3">
        <v>25</v>
      </c>
      <c r="B57" s="4">
        <v>6.4000000000000003E-3</v>
      </c>
      <c r="C57" s="4" t="s">
        <v>11</v>
      </c>
      <c r="D57" s="4" t="s">
        <v>11</v>
      </c>
      <c r="E57" s="4" t="s">
        <v>11</v>
      </c>
      <c r="F57" s="12">
        <v>0</v>
      </c>
      <c r="G57">
        <f t="shared" si="1"/>
        <v>0</v>
      </c>
    </row>
    <row r="58" spans="1:7">
      <c r="A58" s="3">
        <v>27</v>
      </c>
      <c r="B58" s="4">
        <v>3.4200000000000001E-2</v>
      </c>
      <c r="C58" s="4" t="s">
        <v>11</v>
      </c>
      <c r="D58" s="4" t="s">
        <v>11</v>
      </c>
      <c r="E58" s="4" t="s">
        <v>11</v>
      </c>
      <c r="F58" s="12">
        <v>0</v>
      </c>
      <c r="G58">
        <f t="shared" si="1"/>
        <v>0</v>
      </c>
    </row>
    <row r="59" spans="1:7">
      <c r="A59" s="3">
        <v>29</v>
      </c>
      <c r="B59" s="4">
        <v>9.2100000000000001E-2</v>
      </c>
      <c r="C59" s="4" t="s">
        <v>11</v>
      </c>
      <c r="D59" s="4" t="s">
        <v>11</v>
      </c>
      <c r="E59" s="4" t="s">
        <v>11</v>
      </c>
      <c r="F59" s="12">
        <v>0</v>
      </c>
      <c r="G59">
        <f t="shared" si="1"/>
        <v>0</v>
      </c>
    </row>
    <row r="60" spans="1:7">
      <c r="A60" s="3">
        <v>30</v>
      </c>
      <c r="B60" s="4">
        <v>8.8200000000000001E-2</v>
      </c>
      <c r="C60" s="4" t="s">
        <v>11</v>
      </c>
      <c r="D60" s="4" t="s">
        <v>11</v>
      </c>
      <c r="E60" s="4" t="s">
        <v>11</v>
      </c>
      <c r="F60" s="12">
        <v>0</v>
      </c>
      <c r="G60">
        <f t="shared" si="1"/>
        <v>0</v>
      </c>
    </row>
    <row r="61" spans="1:7">
      <c r="A61" s="3">
        <v>32</v>
      </c>
      <c r="B61" s="4">
        <v>6.1000000000000004E-3</v>
      </c>
      <c r="C61" s="4" t="s">
        <v>11</v>
      </c>
      <c r="D61" s="4" t="s">
        <v>11</v>
      </c>
      <c r="E61" s="4" t="s">
        <v>11</v>
      </c>
      <c r="F61" s="12">
        <v>0</v>
      </c>
      <c r="G61">
        <f t="shared" si="1"/>
        <v>0</v>
      </c>
    </row>
    <row r="62" spans="1:7">
      <c r="A62" s="3">
        <v>33</v>
      </c>
      <c r="B62" s="4">
        <v>2.0500000000000001E-2</v>
      </c>
      <c r="C62" s="4" t="s">
        <v>11</v>
      </c>
      <c r="D62" s="4" t="s">
        <v>11</v>
      </c>
      <c r="E62" s="4" t="s">
        <v>11</v>
      </c>
      <c r="F62" s="12">
        <v>0</v>
      </c>
      <c r="G62">
        <f t="shared" si="1"/>
        <v>0</v>
      </c>
    </row>
    <row r="63" spans="1:7">
      <c r="A63" s="3">
        <v>34</v>
      </c>
      <c r="B63" s="4">
        <v>2.64E-2</v>
      </c>
      <c r="C63" s="4" t="s">
        <v>11</v>
      </c>
      <c r="D63" s="4" t="s">
        <v>11</v>
      </c>
      <c r="E63" s="4" t="s">
        <v>11</v>
      </c>
      <c r="F63" s="12">
        <v>0</v>
      </c>
      <c r="G63">
        <f t="shared" si="1"/>
        <v>0</v>
      </c>
    </row>
    <row r="64" spans="1:7">
      <c r="A64" s="3">
        <v>36</v>
      </c>
      <c r="B64" s="4">
        <v>2.3800000000000002E-2</v>
      </c>
      <c r="C64" s="4" t="s">
        <v>11</v>
      </c>
      <c r="D64" s="4" t="s">
        <v>11</v>
      </c>
      <c r="E64" s="4" t="s">
        <v>11</v>
      </c>
      <c r="F64" s="12">
        <v>0</v>
      </c>
      <c r="G64">
        <f t="shared" si="1"/>
        <v>0</v>
      </c>
    </row>
    <row r="65" spans="1:7">
      <c r="A65" s="3">
        <v>37</v>
      </c>
      <c r="B65" s="4">
        <v>8.0199999999999994E-2</v>
      </c>
      <c r="C65" s="4" t="s">
        <v>11</v>
      </c>
      <c r="D65" s="4" t="s">
        <v>11</v>
      </c>
      <c r="E65" s="4" t="s">
        <v>11</v>
      </c>
      <c r="F65" s="12">
        <v>0</v>
      </c>
      <c r="G65">
        <f t="shared" si="1"/>
        <v>0</v>
      </c>
    </row>
    <row r="66" spans="1:7">
      <c r="A66" s="3">
        <v>39</v>
      </c>
      <c r="B66" s="4">
        <v>0.1239</v>
      </c>
      <c r="C66" s="4" t="s">
        <v>11</v>
      </c>
      <c r="D66" s="4" t="s">
        <v>11</v>
      </c>
      <c r="E66" s="4" t="s">
        <v>11</v>
      </c>
      <c r="F66" s="12">
        <v>0</v>
      </c>
      <c r="G66">
        <f t="shared" ref="G66:G97" si="2">F66*100</f>
        <v>0</v>
      </c>
    </row>
    <row r="67" spans="1:7">
      <c r="A67" s="3">
        <v>43</v>
      </c>
      <c r="B67" s="4">
        <v>6.7500000000000004E-2</v>
      </c>
      <c r="C67" s="4" t="s">
        <v>11</v>
      </c>
      <c r="D67" s="4" t="s">
        <v>11</v>
      </c>
      <c r="E67" s="4" t="s">
        <v>11</v>
      </c>
      <c r="F67" s="12">
        <v>0</v>
      </c>
      <c r="G67">
        <f t="shared" si="2"/>
        <v>0</v>
      </c>
    </row>
    <row r="68" spans="1:7">
      <c r="A68" s="3">
        <v>44</v>
      </c>
      <c r="B68" s="4">
        <v>3.2199999999999999E-2</v>
      </c>
      <c r="C68" s="4" t="s">
        <v>11</v>
      </c>
      <c r="D68" s="4" t="s">
        <v>11</v>
      </c>
      <c r="E68" s="4" t="s">
        <v>11</v>
      </c>
      <c r="F68" s="12">
        <v>0</v>
      </c>
      <c r="G68">
        <f t="shared" si="2"/>
        <v>0</v>
      </c>
    </row>
    <row r="69" spans="1:7">
      <c r="A69" s="3">
        <v>45</v>
      </c>
      <c r="B69" s="4">
        <v>7.1900000000000006E-2</v>
      </c>
      <c r="C69" s="4" t="s">
        <v>11</v>
      </c>
      <c r="D69" s="4" t="s">
        <v>11</v>
      </c>
      <c r="E69" s="4" t="s">
        <v>11</v>
      </c>
      <c r="F69" s="12">
        <v>0</v>
      </c>
      <c r="G69">
        <f t="shared" si="2"/>
        <v>0</v>
      </c>
    </row>
    <row r="70" spans="1:7">
      <c r="A70" s="3">
        <v>46</v>
      </c>
      <c r="B70" s="4">
        <v>5.28E-2</v>
      </c>
      <c r="C70" s="4" t="s">
        <v>11</v>
      </c>
      <c r="D70" s="4" t="s">
        <v>11</v>
      </c>
      <c r="E70" s="4" t="s">
        <v>11</v>
      </c>
      <c r="F70" s="12">
        <v>0</v>
      </c>
      <c r="G70">
        <f t="shared" si="2"/>
        <v>0</v>
      </c>
    </row>
    <row r="71" spans="1:7">
      <c r="A71" s="3">
        <v>48</v>
      </c>
      <c r="B71" s="4">
        <v>1.1599999999999999E-2</v>
      </c>
      <c r="C71" s="4" t="s">
        <v>11</v>
      </c>
      <c r="D71" s="4" t="s">
        <v>11</v>
      </c>
      <c r="E71" s="4" t="s">
        <v>11</v>
      </c>
      <c r="F71" s="12">
        <v>0</v>
      </c>
      <c r="G71">
        <f t="shared" si="2"/>
        <v>0</v>
      </c>
    </row>
    <row r="72" spans="1:7">
      <c r="A72" s="3">
        <v>50</v>
      </c>
      <c r="B72" s="4">
        <v>8.43E-2</v>
      </c>
      <c r="C72" s="4" t="s">
        <v>11</v>
      </c>
      <c r="D72" s="4" t="s">
        <v>11</v>
      </c>
      <c r="E72" s="4" t="s">
        <v>11</v>
      </c>
      <c r="F72" s="12">
        <v>0</v>
      </c>
      <c r="G72">
        <f t="shared" si="2"/>
        <v>0</v>
      </c>
    </row>
    <row r="73" spans="1:7">
      <c r="A73" s="3">
        <v>52</v>
      </c>
      <c r="B73" s="4">
        <v>3.5099999999999999E-2</v>
      </c>
      <c r="C73" s="4" t="s">
        <v>11</v>
      </c>
      <c r="D73" s="4" t="s">
        <v>11</v>
      </c>
      <c r="E73" s="4" t="s">
        <v>11</v>
      </c>
      <c r="F73" s="12">
        <v>0</v>
      </c>
      <c r="G73">
        <f t="shared" si="2"/>
        <v>0</v>
      </c>
    </row>
    <row r="74" spans="1:7">
      <c r="A74" s="3">
        <v>54</v>
      </c>
      <c r="B74" s="4">
        <v>4.58E-2</v>
      </c>
      <c r="C74" s="4" t="s">
        <v>11</v>
      </c>
      <c r="D74" s="4" t="s">
        <v>11</v>
      </c>
      <c r="E74" s="4" t="s">
        <v>11</v>
      </c>
      <c r="F74" s="12">
        <v>0</v>
      </c>
      <c r="G74">
        <f t="shared" si="2"/>
        <v>0</v>
      </c>
    </row>
    <row r="75" spans="1:7">
      <c r="A75" s="3">
        <v>55</v>
      </c>
      <c r="B75" s="4">
        <v>2.69E-2</v>
      </c>
      <c r="C75" s="4" t="s">
        <v>11</v>
      </c>
      <c r="D75" s="4" t="s">
        <v>11</v>
      </c>
      <c r="E75" s="4" t="s">
        <v>11</v>
      </c>
      <c r="F75" s="12">
        <v>0</v>
      </c>
      <c r="G75">
        <f t="shared" si="2"/>
        <v>0</v>
      </c>
    </row>
    <row r="76" spans="1:7">
      <c r="A76" s="3">
        <v>56</v>
      </c>
      <c r="B76" s="4">
        <v>7.1000000000000004E-3</v>
      </c>
      <c r="C76" s="4" t="s">
        <v>11</v>
      </c>
      <c r="D76" s="4" t="s">
        <v>11</v>
      </c>
      <c r="E76" s="4" t="s">
        <v>11</v>
      </c>
      <c r="F76" s="12">
        <v>0</v>
      </c>
      <c r="G76">
        <f t="shared" si="2"/>
        <v>0</v>
      </c>
    </row>
    <row r="77" spans="1:7">
      <c r="A77" s="3">
        <v>60</v>
      </c>
      <c r="B77" s="4">
        <v>0.12690000000000001</v>
      </c>
      <c r="C77" s="4" t="s">
        <v>11</v>
      </c>
      <c r="D77" s="4" t="s">
        <v>11</v>
      </c>
      <c r="E77" s="4" t="s">
        <v>11</v>
      </c>
      <c r="F77" s="12">
        <v>0</v>
      </c>
      <c r="G77">
        <f t="shared" si="2"/>
        <v>0</v>
      </c>
    </row>
    <row r="78" spans="1:7">
      <c r="A78" s="3">
        <v>61</v>
      </c>
      <c r="B78" s="4">
        <v>0.15090000000000001</v>
      </c>
      <c r="C78" s="4" t="s">
        <v>11</v>
      </c>
      <c r="D78" s="4" t="s">
        <v>11</v>
      </c>
      <c r="E78" s="4" t="s">
        <v>11</v>
      </c>
      <c r="F78" s="12">
        <v>0</v>
      </c>
      <c r="G78">
        <f t="shared" si="2"/>
        <v>0</v>
      </c>
    </row>
    <row r="79" spans="1:7">
      <c r="A79" s="3">
        <v>62</v>
      </c>
      <c r="B79" s="4">
        <v>0.17960000000000001</v>
      </c>
      <c r="C79" s="4" t="s">
        <v>11</v>
      </c>
      <c r="D79" s="4" t="s">
        <v>11</v>
      </c>
      <c r="E79" s="4" t="s">
        <v>11</v>
      </c>
      <c r="F79" s="12">
        <v>0</v>
      </c>
      <c r="G79">
        <f t="shared" si="2"/>
        <v>0</v>
      </c>
    </row>
    <row r="80" spans="1:7">
      <c r="A80" s="3">
        <v>63</v>
      </c>
      <c r="B80" s="4">
        <v>7.46E-2</v>
      </c>
      <c r="C80" s="4" t="s">
        <v>11</v>
      </c>
      <c r="D80" s="4" t="s">
        <v>11</v>
      </c>
      <c r="E80" s="4" t="s">
        <v>11</v>
      </c>
      <c r="F80" s="12">
        <v>0</v>
      </c>
      <c r="G80">
        <f t="shared" si="2"/>
        <v>0</v>
      </c>
    </row>
    <row r="81" spans="1:7">
      <c r="A81" s="3">
        <v>64</v>
      </c>
      <c r="B81" s="4">
        <v>2.8799999999999999E-2</v>
      </c>
      <c r="C81" s="4" t="s">
        <v>11</v>
      </c>
      <c r="D81" s="4" t="s">
        <v>11</v>
      </c>
      <c r="E81" s="4" t="s">
        <v>11</v>
      </c>
      <c r="F81" s="12">
        <v>0</v>
      </c>
      <c r="G81">
        <f t="shared" si="2"/>
        <v>0</v>
      </c>
    </row>
    <row r="82" spans="1:7">
      <c r="A82" s="3">
        <v>67</v>
      </c>
      <c r="B82" s="4">
        <v>1.54E-2</v>
      </c>
      <c r="C82" s="4" t="s">
        <v>11</v>
      </c>
      <c r="D82" s="4" t="s">
        <v>11</v>
      </c>
      <c r="E82" s="4" t="s">
        <v>11</v>
      </c>
      <c r="F82" s="12">
        <v>0</v>
      </c>
      <c r="G82">
        <f t="shared" si="2"/>
        <v>0</v>
      </c>
    </row>
    <row r="83" spans="1:7">
      <c r="A83" s="3">
        <v>68</v>
      </c>
      <c r="B83" s="4">
        <v>7.1000000000000004E-3</v>
      </c>
      <c r="C83" s="4" t="s">
        <v>11</v>
      </c>
      <c r="D83" s="4" t="s">
        <v>11</v>
      </c>
      <c r="E83" s="4" t="s">
        <v>11</v>
      </c>
      <c r="F83" s="12">
        <v>0</v>
      </c>
      <c r="G83">
        <f t="shared" si="2"/>
        <v>0</v>
      </c>
    </row>
    <row r="84" spans="1:7">
      <c r="A84" s="3">
        <v>69</v>
      </c>
      <c r="B84" s="4">
        <v>5.3100000000000001E-2</v>
      </c>
      <c r="C84" s="4" t="s">
        <v>11</v>
      </c>
      <c r="D84" s="4" t="s">
        <v>11</v>
      </c>
      <c r="E84" s="4" t="s">
        <v>11</v>
      </c>
      <c r="F84" s="12">
        <v>0</v>
      </c>
      <c r="G84">
        <f t="shared" si="2"/>
        <v>0</v>
      </c>
    </row>
    <row r="85" spans="1:7">
      <c r="A85" s="3">
        <v>72</v>
      </c>
      <c r="B85" s="4">
        <v>0.10349999999999999</v>
      </c>
      <c r="C85" s="4" t="s">
        <v>11</v>
      </c>
      <c r="D85" s="4" t="s">
        <v>11</v>
      </c>
      <c r="E85" s="4" t="s">
        <v>11</v>
      </c>
      <c r="F85" s="12">
        <v>0</v>
      </c>
      <c r="G85">
        <f t="shared" si="2"/>
        <v>0</v>
      </c>
    </row>
    <row r="86" spans="1:7">
      <c r="A86" s="3">
        <v>73</v>
      </c>
      <c r="B86" s="4">
        <v>6.4799999999999996E-2</v>
      </c>
      <c r="C86" s="4" t="s">
        <v>11</v>
      </c>
      <c r="D86" s="4" t="s">
        <v>11</v>
      </c>
      <c r="E86" s="4" t="s">
        <v>11</v>
      </c>
      <c r="F86" s="12">
        <v>0</v>
      </c>
      <c r="G86">
        <f t="shared" si="2"/>
        <v>0</v>
      </c>
    </row>
    <row r="87" spans="1:7">
      <c r="A87" s="3">
        <v>74</v>
      </c>
      <c r="B87" s="4">
        <v>6.4000000000000003E-3</v>
      </c>
      <c r="C87" s="4" t="s">
        <v>11</v>
      </c>
      <c r="D87" s="4" t="s">
        <v>11</v>
      </c>
      <c r="E87" s="4" t="s">
        <v>11</v>
      </c>
      <c r="F87" s="12">
        <v>0</v>
      </c>
      <c r="G87">
        <f t="shared" si="2"/>
        <v>0</v>
      </c>
    </row>
    <row r="88" spans="1:7">
      <c r="A88" s="3">
        <v>75</v>
      </c>
      <c r="B88" s="4">
        <v>0.11849999999999999</v>
      </c>
      <c r="C88" s="4" t="s">
        <v>11</v>
      </c>
      <c r="D88" s="4" t="s">
        <v>11</v>
      </c>
      <c r="E88" s="4" t="s">
        <v>11</v>
      </c>
      <c r="F88" s="12">
        <v>0</v>
      </c>
      <c r="G88">
        <f t="shared" si="2"/>
        <v>0</v>
      </c>
    </row>
    <row r="89" spans="1:7">
      <c r="A89" s="3">
        <v>76</v>
      </c>
      <c r="B89" s="4">
        <v>5.1200000000000002E-2</v>
      </c>
      <c r="C89" s="4" t="s">
        <v>11</v>
      </c>
      <c r="D89" s="4" t="s">
        <v>11</v>
      </c>
      <c r="E89" s="4" t="s">
        <v>11</v>
      </c>
      <c r="F89" s="12">
        <v>0</v>
      </c>
      <c r="G89">
        <f t="shared" si="2"/>
        <v>0</v>
      </c>
    </row>
    <row r="90" spans="1:7">
      <c r="A90" s="3">
        <v>77</v>
      </c>
      <c r="B90" s="4">
        <v>2.7199999999999998E-2</v>
      </c>
      <c r="C90" s="4" t="s">
        <v>11</v>
      </c>
      <c r="D90" s="4" t="s">
        <v>11</v>
      </c>
      <c r="E90" s="4" t="s">
        <v>11</v>
      </c>
      <c r="F90" s="12">
        <v>0</v>
      </c>
      <c r="G90">
        <f t="shared" si="2"/>
        <v>0</v>
      </c>
    </row>
    <row r="91" spans="1:7">
      <c r="A91" s="3">
        <v>79</v>
      </c>
      <c r="B91" s="4">
        <v>6.2700000000000006E-2</v>
      </c>
      <c r="C91" s="4" t="s">
        <v>11</v>
      </c>
      <c r="D91" s="4" t="s">
        <v>11</v>
      </c>
      <c r="E91" s="4" t="s">
        <v>11</v>
      </c>
      <c r="F91" s="12">
        <v>0</v>
      </c>
      <c r="G91">
        <f t="shared" si="2"/>
        <v>0</v>
      </c>
    </row>
    <row r="92" spans="1:7">
      <c r="A92" s="3">
        <v>80</v>
      </c>
      <c r="B92" s="4">
        <v>7.4700000000000003E-2</v>
      </c>
      <c r="C92" s="4" t="s">
        <v>11</v>
      </c>
      <c r="D92" s="4" t="s">
        <v>11</v>
      </c>
      <c r="E92" s="4" t="s">
        <v>11</v>
      </c>
      <c r="F92" s="12">
        <v>0</v>
      </c>
      <c r="G92">
        <f t="shared" si="2"/>
        <v>0</v>
      </c>
    </row>
    <row r="93" spans="1:7">
      <c r="A93" s="3">
        <v>81</v>
      </c>
      <c r="B93" s="4">
        <v>6.3E-2</v>
      </c>
      <c r="C93" s="4" t="s">
        <v>11</v>
      </c>
      <c r="D93" s="4" t="s">
        <v>11</v>
      </c>
      <c r="E93" s="4" t="s">
        <v>11</v>
      </c>
      <c r="F93" s="12">
        <v>0</v>
      </c>
      <c r="G93">
        <f t="shared" si="2"/>
        <v>0</v>
      </c>
    </row>
    <row r="94" spans="1:7">
      <c r="A94" s="3">
        <v>82</v>
      </c>
      <c r="B94" s="4">
        <v>0.10489999999999999</v>
      </c>
      <c r="C94" s="4" t="s">
        <v>11</v>
      </c>
      <c r="D94" s="4" t="s">
        <v>11</v>
      </c>
      <c r="E94" s="4" t="s">
        <v>11</v>
      </c>
      <c r="F94" s="12">
        <v>0</v>
      </c>
      <c r="G94">
        <f t="shared" si="2"/>
        <v>0</v>
      </c>
    </row>
    <row r="95" spans="1:7">
      <c r="A95" s="3">
        <v>85</v>
      </c>
      <c r="B95" s="4">
        <v>1.03E-2</v>
      </c>
      <c r="C95" s="4" t="s">
        <v>11</v>
      </c>
      <c r="D95" s="4" t="s">
        <v>11</v>
      </c>
      <c r="E95" s="4" t="s">
        <v>11</v>
      </c>
      <c r="F95" s="12">
        <v>0</v>
      </c>
      <c r="G95">
        <f t="shared" si="2"/>
        <v>0</v>
      </c>
    </row>
    <row r="96" spans="1:7">
      <c r="A96" s="3">
        <v>86</v>
      </c>
      <c r="B96" s="4">
        <v>1.43E-2</v>
      </c>
      <c r="C96" s="4" t="s">
        <v>11</v>
      </c>
      <c r="D96" s="4" t="s">
        <v>11</v>
      </c>
      <c r="E96" s="4" t="s">
        <v>11</v>
      </c>
      <c r="F96" s="12">
        <v>0</v>
      </c>
      <c r="G96">
        <f t="shared" si="2"/>
        <v>0</v>
      </c>
    </row>
    <row r="97" spans="1:7">
      <c r="A97" s="3">
        <v>87</v>
      </c>
      <c r="B97" s="4">
        <v>6.13E-2</v>
      </c>
      <c r="C97" s="4" t="s">
        <v>11</v>
      </c>
      <c r="D97" s="4" t="s">
        <v>11</v>
      </c>
      <c r="E97" s="4" t="s">
        <v>11</v>
      </c>
      <c r="F97" s="12">
        <v>0</v>
      </c>
      <c r="G97">
        <f t="shared" si="2"/>
        <v>0</v>
      </c>
    </row>
    <row r="98" spans="1:7">
      <c r="A98" s="3">
        <v>88</v>
      </c>
      <c r="B98" s="4">
        <v>1.8599999999999998E-2</v>
      </c>
      <c r="C98" s="4" t="s">
        <v>11</v>
      </c>
      <c r="D98" s="4" t="s">
        <v>11</v>
      </c>
      <c r="E98" s="4" t="s">
        <v>11</v>
      </c>
      <c r="F98" s="12">
        <v>0</v>
      </c>
      <c r="G98">
        <f t="shared" ref="G98:G111" si="3">F98*100</f>
        <v>0</v>
      </c>
    </row>
    <row r="99" spans="1:7">
      <c r="A99" s="3">
        <v>91</v>
      </c>
      <c r="B99" s="4">
        <v>8.8000000000000005E-3</v>
      </c>
      <c r="C99" s="4" t="s">
        <v>11</v>
      </c>
      <c r="D99" s="4" t="s">
        <v>11</v>
      </c>
      <c r="E99" s="4" t="s">
        <v>11</v>
      </c>
      <c r="F99" s="12">
        <v>0</v>
      </c>
      <c r="G99">
        <f t="shared" si="3"/>
        <v>0</v>
      </c>
    </row>
    <row r="100" spans="1:7">
      <c r="A100" s="3">
        <v>92</v>
      </c>
      <c r="B100" s="4">
        <v>6.5799999999999997E-2</v>
      </c>
      <c r="C100" s="4" t="s">
        <v>11</v>
      </c>
      <c r="D100" s="4" t="s">
        <v>11</v>
      </c>
      <c r="E100" s="4" t="s">
        <v>11</v>
      </c>
      <c r="F100" s="12">
        <v>0</v>
      </c>
      <c r="G100">
        <f t="shared" si="3"/>
        <v>0</v>
      </c>
    </row>
    <row r="101" spans="1:7">
      <c r="A101" s="3">
        <v>93</v>
      </c>
      <c r="B101" s="4">
        <v>0.26889999999999997</v>
      </c>
      <c r="C101" s="4" t="s">
        <v>11</v>
      </c>
      <c r="D101" s="4" t="s">
        <v>11</v>
      </c>
      <c r="E101" s="4" t="s">
        <v>11</v>
      </c>
      <c r="F101" s="12">
        <v>0</v>
      </c>
      <c r="G101">
        <f t="shared" si="3"/>
        <v>0</v>
      </c>
    </row>
    <row r="102" spans="1:7">
      <c r="A102" s="3">
        <v>94</v>
      </c>
      <c r="B102" s="4">
        <v>0.15390000000000001</v>
      </c>
      <c r="C102" s="4" t="s">
        <v>11</v>
      </c>
      <c r="D102" s="4" t="s">
        <v>11</v>
      </c>
      <c r="E102" s="4" t="s">
        <v>11</v>
      </c>
      <c r="F102" s="12">
        <v>0</v>
      </c>
      <c r="G102">
        <f t="shared" si="3"/>
        <v>0</v>
      </c>
    </row>
    <row r="103" spans="1:7">
      <c r="A103" s="3">
        <v>96</v>
      </c>
      <c r="B103" s="4">
        <v>4.3299999999999998E-2</v>
      </c>
      <c r="C103" s="4" t="s">
        <v>11</v>
      </c>
      <c r="D103" s="4" t="s">
        <v>11</v>
      </c>
      <c r="E103" s="4" t="s">
        <v>11</v>
      </c>
      <c r="F103" s="12">
        <v>0</v>
      </c>
      <c r="G103">
        <f t="shared" si="3"/>
        <v>0</v>
      </c>
    </row>
    <row r="104" spans="1:7">
      <c r="A104" s="3">
        <v>99</v>
      </c>
      <c r="B104" s="4">
        <v>1.7999999999999999E-2</v>
      </c>
      <c r="C104" s="4" t="s">
        <v>11</v>
      </c>
      <c r="D104" s="4" t="s">
        <v>11</v>
      </c>
      <c r="E104" s="4" t="s">
        <v>11</v>
      </c>
      <c r="F104" s="12">
        <v>0</v>
      </c>
      <c r="G104">
        <f t="shared" si="3"/>
        <v>0</v>
      </c>
    </row>
    <row r="105" spans="1:7">
      <c r="A105" s="3">
        <v>101</v>
      </c>
      <c r="B105" s="4">
        <v>2.7799999999999998E-2</v>
      </c>
      <c r="C105" s="4" t="s">
        <v>11</v>
      </c>
      <c r="D105" s="4" t="s">
        <v>11</v>
      </c>
      <c r="E105" s="4" t="s">
        <v>11</v>
      </c>
      <c r="F105" s="12">
        <v>0</v>
      </c>
      <c r="G105">
        <f t="shared" si="3"/>
        <v>0</v>
      </c>
    </row>
    <row r="106" spans="1:7">
      <c r="A106" s="3">
        <v>102</v>
      </c>
      <c r="B106" s="4">
        <v>3.9199999999999999E-2</v>
      </c>
      <c r="C106" s="4" t="s">
        <v>11</v>
      </c>
      <c r="D106" s="4" t="s">
        <v>11</v>
      </c>
      <c r="E106" s="4" t="s">
        <v>11</v>
      </c>
      <c r="F106" s="12">
        <v>0</v>
      </c>
      <c r="G106">
        <f t="shared" si="3"/>
        <v>0</v>
      </c>
    </row>
    <row r="107" spans="1:7">
      <c r="A107" s="3">
        <v>103</v>
      </c>
      <c r="B107" s="4">
        <v>8.0000000000000004E-4</v>
      </c>
      <c r="C107" s="4" t="s">
        <v>11</v>
      </c>
      <c r="D107" s="4" t="s">
        <v>11</v>
      </c>
      <c r="E107" s="4" t="s">
        <v>11</v>
      </c>
      <c r="F107" s="12">
        <v>0</v>
      </c>
      <c r="G107">
        <f t="shared" si="3"/>
        <v>0</v>
      </c>
    </row>
    <row r="108" spans="1:7">
      <c r="A108" s="3">
        <v>105</v>
      </c>
      <c r="B108" s="4">
        <v>0.1351</v>
      </c>
      <c r="C108" s="4" t="s">
        <v>11</v>
      </c>
      <c r="D108" s="4" t="s">
        <v>11</v>
      </c>
      <c r="E108" s="4" t="s">
        <v>11</v>
      </c>
      <c r="F108" s="12">
        <v>0</v>
      </c>
      <c r="G108">
        <f t="shared" si="3"/>
        <v>0</v>
      </c>
    </row>
    <row r="109" spans="1:7">
      <c r="A109" s="3">
        <v>107</v>
      </c>
      <c r="B109" s="4">
        <v>7.5899999999999995E-2</v>
      </c>
      <c r="C109" s="4" t="s">
        <v>11</v>
      </c>
      <c r="D109" s="4" t="s">
        <v>11</v>
      </c>
      <c r="E109" s="4" t="s">
        <v>11</v>
      </c>
      <c r="F109" s="12">
        <v>0</v>
      </c>
      <c r="G109">
        <f t="shared" si="3"/>
        <v>0</v>
      </c>
    </row>
    <row r="110" spans="1:7">
      <c r="A110" s="3">
        <v>108</v>
      </c>
      <c r="B110" s="4">
        <v>9.5399999999999999E-2</v>
      </c>
      <c r="C110" s="4" t="s">
        <v>11</v>
      </c>
      <c r="D110" s="4" t="s">
        <v>11</v>
      </c>
      <c r="E110" s="4" t="s">
        <v>11</v>
      </c>
      <c r="F110" s="12">
        <v>0</v>
      </c>
      <c r="G110">
        <f t="shared" si="3"/>
        <v>0</v>
      </c>
    </row>
    <row r="111" spans="1:7">
      <c r="A111" s="3">
        <v>109</v>
      </c>
      <c r="B111" s="4">
        <v>1.17E-2</v>
      </c>
      <c r="C111" s="4" t="s">
        <v>11</v>
      </c>
      <c r="D111" s="4" t="s">
        <v>11</v>
      </c>
      <c r="E111" s="4" t="s">
        <v>11</v>
      </c>
      <c r="F111" s="12">
        <v>0</v>
      </c>
      <c r="G111">
        <f t="shared" si="3"/>
        <v>0</v>
      </c>
    </row>
    <row r="112" spans="1:7">
      <c r="A112" s="5"/>
    </row>
    <row r="113" spans="1:1">
      <c r="A113" s="1" t="s">
        <v>5</v>
      </c>
    </row>
    <row r="114" spans="1:1">
      <c r="A114" s="2" t="s">
        <v>9</v>
      </c>
    </row>
    <row r="115" spans="1:1">
      <c r="A115" s="2" t="s">
        <v>10</v>
      </c>
    </row>
    <row r="116" spans="1:1">
      <c r="A116" s="2" t="s">
        <v>12</v>
      </c>
    </row>
    <row r="117" spans="1:1">
      <c r="A117" s="2" t="s">
        <v>7</v>
      </c>
    </row>
    <row r="118" spans="1:1">
      <c r="A118" s="2" t="s">
        <v>8</v>
      </c>
    </row>
    <row r="119" spans="1:1">
      <c r="A119" s="6"/>
    </row>
    <row r="120" spans="1:1">
      <c r="A120" s="2" t="s">
        <v>13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F78BE-FA34-4481-9BB5-FA6EACC60107}">
  <sheetPr codeName="Sheet8">
    <tabColor theme="9" tint="0.59999389629810485"/>
  </sheetPr>
  <dimension ref="A1:S121"/>
  <sheetViews>
    <sheetView topLeftCell="F1" workbookViewId="0">
      <selection activeCell="N35" sqref="N35"/>
    </sheetView>
  </sheetViews>
  <sheetFormatPr defaultRowHeight="14.4"/>
  <cols>
    <col min="1" max="1" width="10.109375" customWidth="1"/>
    <col min="2" max="2" width="16.44140625" customWidth="1"/>
    <col min="3" max="3" width="14.77734375" customWidth="1"/>
    <col min="4" max="4" width="9.77734375" customWidth="1"/>
    <col min="5" max="5" width="10.33203125" customWidth="1"/>
    <col min="9" max="9" width="13.109375" customWidth="1"/>
    <col min="10" max="10" width="15.77734375" customWidth="1"/>
    <col min="12" max="12" width="12.88671875" customWidth="1"/>
    <col min="13" max="13" width="11.6640625" customWidth="1"/>
    <col min="14" max="14" width="12.5546875" customWidth="1"/>
    <col min="16" max="16" width="11.5546875" customWidth="1"/>
  </cols>
  <sheetData>
    <row r="1" spans="1:14" ht="28.8">
      <c r="A1" s="17" t="s">
        <v>48</v>
      </c>
      <c r="B1" s="17" t="s">
        <v>50</v>
      </c>
      <c r="C1" s="19" t="s">
        <v>52</v>
      </c>
      <c r="D1" s="17" t="s">
        <v>32</v>
      </c>
      <c r="E1" s="17" t="s">
        <v>1</v>
      </c>
      <c r="F1" s="17" t="s">
        <v>2</v>
      </c>
      <c r="G1" s="17" t="s">
        <v>3</v>
      </c>
      <c r="H1" s="3"/>
      <c r="I1" s="3" t="s">
        <v>51</v>
      </c>
      <c r="J1" s="3" t="s">
        <v>50</v>
      </c>
      <c r="K1" s="3" t="s">
        <v>0</v>
      </c>
      <c r="L1" s="3" t="s">
        <v>1</v>
      </c>
      <c r="M1" s="3" t="s">
        <v>2</v>
      </c>
      <c r="N1" s="3" t="s">
        <v>3</v>
      </c>
    </row>
    <row r="2" spans="1:14">
      <c r="A2" s="18">
        <v>1</v>
      </c>
      <c r="B2" s="18">
        <v>5.6874303010992513</v>
      </c>
      <c r="C2" s="20">
        <v>5.7233000000000001</v>
      </c>
      <c r="D2" s="18">
        <v>5.71</v>
      </c>
      <c r="E2" s="18">
        <v>0.21</v>
      </c>
      <c r="F2" s="18">
        <v>5.15</v>
      </c>
      <c r="G2" s="18">
        <v>6.2</v>
      </c>
      <c r="I2" s="3" t="s">
        <v>4</v>
      </c>
      <c r="J2">
        <v>30</v>
      </c>
      <c r="K2" s="4">
        <v>29.07</v>
      </c>
      <c r="L2" s="4">
        <v>0.39</v>
      </c>
      <c r="M2" s="4">
        <v>27.85</v>
      </c>
      <c r="N2" s="4">
        <v>29.89</v>
      </c>
    </row>
    <row r="3" spans="1:14">
      <c r="A3" s="14">
        <v>16</v>
      </c>
      <c r="B3" s="14">
        <v>5.5759120599012268</v>
      </c>
      <c r="C3" s="20">
        <v>5.4465000000000003</v>
      </c>
      <c r="D3" s="14">
        <v>5.45</v>
      </c>
      <c r="E3" s="14">
        <v>0.21</v>
      </c>
      <c r="F3" s="14">
        <v>4.9400000000000004</v>
      </c>
      <c r="G3" s="14">
        <v>6.05</v>
      </c>
      <c r="I3" s="3">
        <v>1</v>
      </c>
      <c r="J3">
        <v>25</v>
      </c>
      <c r="K3" s="4">
        <v>26.35</v>
      </c>
      <c r="L3" s="4">
        <v>0.51</v>
      </c>
      <c r="M3" s="4">
        <v>24.84</v>
      </c>
      <c r="N3" s="4">
        <v>28.07</v>
      </c>
    </row>
    <row r="4" spans="1:14">
      <c r="A4" s="13">
        <v>8</v>
      </c>
      <c r="B4" s="13">
        <v>4.7793531942010512</v>
      </c>
      <c r="C4" s="20">
        <v>4.835</v>
      </c>
      <c r="D4" s="13">
        <v>4.8</v>
      </c>
      <c r="E4" s="13">
        <v>0.1</v>
      </c>
      <c r="F4" s="13">
        <v>4.55</v>
      </c>
      <c r="G4" s="13">
        <v>5</v>
      </c>
      <c r="I4" s="3">
        <v>2</v>
      </c>
      <c r="J4">
        <v>20</v>
      </c>
      <c r="K4" s="4">
        <v>19.739999999999998</v>
      </c>
      <c r="L4" s="4">
        <v>0.51</v>
      </c>
      <c r="M4" s="4">
        <v>18.510000000000002</v>
      </c>
      <c r="N4" s="4">
        <v>20.99</v>
      </c>
    </row>
    <row r="5" spans="1:14">
      <c r="A5" s="14">
        <v>97</v>
      </c>
      <c r="B5" s="14">
        <v>4.7793531942010512</v>
      </c>
      <c r="C5" s="20">
        <v>4.7328000000000001</v>
      </c>
      <c r="D5" s="14">
        <v>4.7</v>
      </c>
      <c r="E5" s="14">
        <v>0.18</v>
      </c>
      <c r="F5" s="14">
        <v>4.08</v>
      </c>
      <c r="G5" s="14">
        <v>5.13</v>
      </c>
      <c r="I5" s="3">
        <v>3</v>
      </c>
      <c r="J5">
        <v>10</v>
      </c>
      <c r="K5" s="4">
        <v>12.53</v>
      </c>
      <c r="L5" s="4">
        <v>0.55000000000000004</v>
      </c>
      <c r="M5" s="4">
        <v>11.06</v>
      </c>
      <c r="N5" s="4">
        <v>14.03</v>
      </c>
    </row>
    <row r="6" spans="1:14">
      <c r="A6" s="13">
        <v>31</v>
      </c>
      <c r="B6" s="13">
        <v>4.3810737613509643</v>
      </c>
      <c r="C6" s="20">
        <v>4.0208000000000004</v>
      </c>
      <c r="D6" s="13">
        <v>4</v>
      </c>
      <c r="E6" s="13">
        <v>0.13</v>
      </c>
      <c r="F6" s="13">
        <v>3.72</v>
      </c>
      <c r="G6" s="13">
        <v>4.33</v>
      </c>
      <c r="I6" s="3">
        <v>4</v>
      </c>
      <c r="J6">
        <v>8</v>
      </c>
      <c r="K6" s="4">
        <v>6.86</v>
      </c>
      <c r="L6" s="4">
        <v>0.38</v>
      </c>
      <c r="M6" s="4">
        <v>5.81</v>
      </c>
      <c r="N6" s="4">
        <v>7.98</v>
      </c>
    </row>
    <row r="7" spans="1:14">
      <c r="A7" s="14">
        <v>49</v>
      </c>
      <c r="B7" s="14">
        <v>4.006691094471881</v>
      </c>
      <c r="C7" s="20">
        <v>4.0983000000000001</v>
      </c>
      <c r="D7" s="14">
        <v>4.09</v>
      </c>
      <c r="E7" s="14">
        <v>0.15</v>
      </c>
      <c r="F7" s="14">
        <v>3.69</v>
      </c>
      <c r="G7" s="14">
        <v>4.4800000000000004</v>
      </c>
      <c r="I7" s="3">
        <v>5</v>
      </c>
      <c r="J7">
        <v>6.4</v>
      </c>
      <c r="K7" s="4">
        <v>3.26</v>
      </c>
      <c r="L7" s="4">
        <v>0.32</v>
      </c>
      <c r="M7" s="4">
        <v>2.4</v>
      </c>
      <c r="N7" s="4">
        <v>4.1100000000000003</v>
      </c>
    </row>
    <row r="8" spans="1:14">
      <c r="A8" s="21" t="s">
        <v>4</v>
      </c>
      <c r="B8" s="13">
        <v>3.9827943285008764</v>
      </c>
      <c r="C8" s="20">
        <v>3.9375</v>
      </c>
      <c r="D8" s="13">
        <v>3.92</v>
      </c>
      <c r="E8" s="13">
        <v>0.15</v>
      </c>
      <c r="F8" s="13">
        <v>3.55</v>
      </c>
      <c r="G8" s="13">
        <v>4.49</v>
      </c>
      <c r="I8" s="3">
        <v>6</v>
      </c>
      <c r="J8">
        <v>0.3</v>
      </c>
      <c r="K8" s="4">
        <v>1.03</v>
      </c>
      <c r="L8" s="4">
        <v>0.32</v>
      </c>
      <c r="M8" s="4">
        <v>0.21</v>
      </c>
      <c r="N8" s="4">
        <v>2.0299999999999998</v>
      </c>
    </row>
    <row r="9" spans="1:14">
      <c r="A9" s="14">
        <v>24</v>
      </c>
      <c r="B9" s="14">
        <v>3.9827943285008764</v>
      </c>
      <c r="C9" s="20">
        <v>3.5710999999999999</v>
      </c>
      <c r="D9" s="14">
        <v>3.55</v>
      </c>
      <c r="E9" s="14">
        <v>0.13</v>
      </c>
      <c r="F9" s="14">
        <v>3.2</v>
      </c>
      <c r="G9" s="14">
        <v>3.99</v>
      </c>
      <c r="I9" s="3">
        <v>7</v>
      </c>
      <c r="J9">
        <v>0.2</v>
      </c>
      <c r="K9" s="4">
        <v>0.2</v>
      </c>
      <c r="L9" s="4">
        <v>0.18</v>
      </c>
      <c r="M9" s="4">
        <v>0</v>
      </c>
      <c r="N9" s="4">
        <v>1.08</v>
      </c>
    </row>
    <row r="10" spans="1:14">
      <c r="A10" s="13">
        <v>70</v>
      </c>
      <c r="B10" s="13">
        <v>3.9827943285008764</v>
      </c>
      <c r="C10" s="20">
        <v>3.9723999999999999</v>
      </c>
      <c r="D10" s="13">
        <v>3.96</v>
      </c>
      <c r="E10" s="13">
        <v>0.17</v>
      </c>
      <c r="F10" s="13">
        <v>3.47</v>
      </c>
      <c r="G10" s="13">
        <v>4.3499999999999996</v>
      </c>
      <c r="I10" s="3">
        <v>8</v>
      </c>
      <c r="J10">
        <v>0.1</v>
      </c>
      <c r="K10" s="4">
        <v>0.67</v>
      </c>
      <c r="L10" s="4">
        <v>0.28000000000000003</v>
      </c>
      <c r="M10" s="4">
        <v>7.0000000000000007E-2</v>
      </c>
      <c r="N10" s="4">
        <v>1.49</v>
      </c>
    </row>
    <row r="11" spans="1:14">
      <c r="A11" s="14">
        <v>4</v>
      </c>
      <c r="B11" s="14">
        <v>3.5845148956507886</v>
      </c>
      <c r="C11" s="20">
        <v>3.1242999999999999</v>
      </c>
      <c r="D11" s="14">
        <v>3.11</v>
      </c>
      <c r="E11" s="14">
        <v>0.14000000000000001</v>
      </c>
      <c r="F11" s="14">
        <v>2.66</v>
      </c>
      <c r="G11" s="14">
        <v>3.51</v>
      </c>
      <c r="I11" s="3">
        <v>9</v>
      </c>
      <c r="J11">
        <v>0</v>
      </c>
      <c r="K11" s="4">
        <v>0.3</v>
      </c>
      <c r="L11" s="4">
        <v>0.2</v>
      </c>
      <c r="M11" s="4">
        <v>0.03</v>
      </c>
      <c r="N11" s="4">
        <v>1.1000000000000001</v>
      </c>
    </row>
    <row r="12" spans="1:14">
      <c r="A12" s="13">
        <v>51</v>
      </c>
      <c r="B12" s="13">
        <v>3.0269236896606659</v>
      </c>
      <c r="C12" s="20">
        <v>2.9674</v>
      </c>
      <c r="D12" s="13">
        <v>2.99</v>
      </c>
      <c r="E12" s="13">
        <v>0.13</v>
      </c>
      <c r="F12" s="13">
        <v>2.63</v>
      </c>
      <c r="G12" s="13">
        <v>3.46</v>
      </c>
      <c r="I12" s="5"/>
    </row>
    <row r="13" spans="1:14">
      <c r="A13" s="14">
        <v>71</v>
      </c>
      <c r="B13" s="14">
        <v>2.6286442568105781</v>
      </c>
      <c r="C13" s="20">
        <v>2.4904000000000002</v>
      </c>
      <c r="D13" s="14">
        <v>2.46</v>
      </c>
      <c r="E13" s="14">
        <v>0.13</v>
      </c>
      <c r="F13" s="14">
        <v>2.15</v>
      </c>
      <c r="G13" s="14">
        <v>2.75</v>
      </c>
      <c r="I13" s="1" t="s">
        <v>5</v>
      </c>
    </row>
    <row r="14" spans="1:14">
      <c r="A14" s="13">
        <v>41</v>
      </c>
      <c r="B14" s="13">
        <v>2.413573363071531</v>
      </c>
      <c r="C14" s="20">
        <v>2.4041999999999999</v>
      </c>
      <c r="D14" s="13">
        <v>2.4</v>
      </c>
      <c r="E14" s="13">
        <v>0.12</v>
      </c>
      <c r="F14" s="13">
        <v>2.08</v>
      </c>
      <c r="G14" s="13">
        <v>2.7</v>
      </c>
      <c r="I14" s="2" t="s">
        <v>16</v>
      </c>
    </row>
    <row r="15" spans="1:14">
      <c r="A15" s="14">
        <v>14</v>
      </c>
      <c r="B15" s="14">
        <v>2.4056077744145292</v>
      </c>
      <c r="C15" s="20">
        <v>2.2399</v>
      </c>
      <c r="D15" s="14">
        <v>2.2400000000000002</v>
      </c>
      <c r="E15" s="14">
        <v>0.16</v>
      </c>
      <c r="F15" s="14">
        <v>1.82</v>
      </c>
      <c r="G15" s="14">
        <v>2.66</v>
      </c>
      <c r="I15" s="2" t="s">
        <v>9</v>
      </c>
    </row>
    <row r="16" spans="1:14">
      <c r="A16" s="13">
        <v>84</v>
      </c>
      <c r="B16" s="13">
        <v>2.3976421857575274</v>
      </c>
      <c r="C16" s="20">
        <v>2.3786999999999998</v>
      </c>
      <c r="D16" s="13">
        <v>2.36</v>
      </c>
      <c r="E16" s="13">
        <v>0.1</v>
      </c>
      <c r="F16" s="13">
        <v>2.04</v>
      </c>
      <c r="G16" s="13">
        <v>2.64</v>
      </c>
      <c r="I16" s="2" t="s">
        <v>10</v>
      </c>
    </row>
    <row r="17" spans="1:19">
      <c r="A17" s="14">
        <v>78</v>
      </c>
      <c r="B17" s="14">
        <v>2.3896765971005256</v>
      </c>
      <c r="C17" s="20">
        <v>2.1164000000000001</v>
      </c>
      <c r="D17" s="14">
        <v>2.09</v>
      </c>
      <c r="E17" s="14">
        <v>0.12</v>
      </c>
      <c r="F17" s="14">
        <v>1.74</v>
      </c>
      <c r="G17" s="14">
        <v>2.38</v>
      </c>
      <c r="I17" s="2" t="s">
        <v>6</v>
      </c>
    </row>
    <row r="18" spans="1:19">
      <c r="A18" s="13">
        <v>83</v>
      </c>
      <c r="B18" s="13">
        <v>2.2303648239604907</v>
      </c>
      <c r="C18" s="20">
        <v>2.2511000000000001</v>
      </c>
      <c r="D18" s="13">
        <v>2.25</v>
      </c>
      <c r="E18" s="13">
        <v>0.11</v>
      </c>
      <c r="F18" s="13">
        <v>2.0099999999999998</v>
      </c>
      <c r="G18" s="13">
        <v>2.5499999999999998</v>
      </c>
      <c r="I18" s="2" t="s">
        <v>7</v>
      </c>
    </row>
    <row r="19" spans="1:19">
      <c r="A19" s="14">
        <v>6</v>
      </c>
      <c r="B19" s="14">
        <v>2.0152939302214432</v>
      </c>
      <c r="C19" s="20">
        <v>1.7519</v>
      </c>
      <c r="D19" s="14">
        <v>1.74</v>
      </c>
      <c r="E19" s="14">
        <v>0.11</v>
      </c>
      <c r="F19" s="14">
        <v>1.47</v>
      </c>
      <c r="G19" s="14">
        <v>2.0099999999999998</v>
      </c>
      <c r="I19" s="2" t="s">
        <v>8</v>
      </c>
    </row>
    <row r="20" spans="1:19">
      <c r="A20" s="13">
        <v>9</v>
      </c>
      <c r="B20" s="13">
        <v>2.0073283415644414</v>
      </c>
      <c r="C20" s="20">
        <v>1.8827</v>
      </c>
      <c r="D20" s="13">
        <v>1.86</v>
      </c>
      <c r="E20" s="13">
        <v>0.12</v>
      </c>
      <c r="F20" s="13">
        <v>1.58</v>
      </c>
      <c r="G20" s="13">
        <v>2.2799999999999998</v>
      </c>
      <c r="I20" s="6"/>
    </row>
    <row r="21" spans="1:19">
      <c r="A21" s="14">
        <v>23</v>
      </c>
      <c r="B21" s="14">
        <v>1.9993627529074398</v>
      </c>
      <c r="C21" s="20">
        <v>2.1215000000000002</v>
      </c>
      <c r="D21" s="14">
        <v>2.13</v>
      </c>
      <c r="E21" s="14">
        <v>0.19</v>
      </c>
      <c r="F21" s="14">
        <v>1.67</v>
      </c>
      <c r="G21" s="14">
        <v>2.66</v>
      </c>
      <c r="I21" s="2" t="s">
        <v>17</v>
      </c>
    </row>
    <row r="22" spans="1:19">
      <c r="A22" s="13">
        <v>89</v>
      </c>
      <c r="B22" s="13">
        <v>1.9993627529074398</v>
      </c>
      <c r="C22" s="20">
        <v>2.0545</v>
      </c>
      <c r="D22" s="13">
        <v>2.0299999999999998</v>
      </c>
      <c r="E22" s="13">
        <v>0.11</v>
      </c>
      <c r="F22" s="13">
        <v>1.76</v>
      </c>
      <c r="G22" s="13">
        <v>2.31</v>
      </c>
    </row>
    <row r="23" spans="1:19">
      <c r="A23" s="14">
        <v>106</v>
      </c>
      <c r="B23" s="14">
        <v>1.9913971642504382</v>
      </c>
      <c r="C23" s="20">
        <v>2.1778</v>
      </c>
      <c r="D23" s="14">
        <v>2.19</v>
      </c>
      <c r="E23" s="14">
        <v>0.12</v>
      </c>
      <c r="F23" s="14">
        <v>1.84</v>
      </c>
      <c r="G23" s="14">
        <v>2.4900000000000002</v>
      </c>
      <c r="I23" s="22"/>
      <c r="J23" s="16" t="s">
        <v>50</v>
      </c>
      <c r="K23" s="22" t="s">
        <v>0</v>
      </c>
      <c r="L23" s="22" t="s">
        <v>1</v>
      </c>
      <c r="M23" s="22" t="s">
        <v>2</v>
      </c>
      <c r="N23" s="22" t="s">
        <v>3</v>
      </c>
      <c r="P23" s="3"/>
      <c r="Q23" s="3"/>
      <c r="R23" s="3"/>
      <c r="S23" s="3"/>
    </row>
    <row r="24" spans="1:19">
      <c r="A24" s="13">
        <v>26</v>
      </c>
      <c r="B24" s="13">
        <v>1.9436036323084276</v>
      </c>
      <c r="C24" s="20">
        <v>1.9187000000000001</v>
      </c>
      <c r="D24" s="13">
        <v>1.92</v>
      </c>
      <c r="E24" s="13">
        <v>0.08</v>
      </c>
      <c r="F24" s="13">
        <v>1.74</v>
      </c>
      <c r="G24" s="13">
        <v>2.15</v>
      </c>
      <c r="I24" s="22" t="s">
        <v>4</v>
      </c>
      <c r="J24" s="13">
        <v>30</v>
      </c>
      <c r="K24" s="4">
        <v>30.18</v>
      </c>
      <c r="L24" s="4">
        <v>0.42</v>
      </c>
      <c r="M24" s="4">
        <v>28.99</v>
      </c>
      <c r="N24" s="4">
        <v>31.36</v>
      </c>
      <c r="P24" s="3"/>
    </row>
    <row r="25" spans="1:19">
      <c r="A25" s="14">
        <v>53</v>
      </c>
      <c r="B25" s="14">
        <v>1.6170144973713558</v>
      </c>
      <c r="C25" s="20">
        <v>1.663</v>
      </c>
      <c r="D25" s="14">
        <v>1.63</v>
      </c>
      <c r="E25" s="14">
        <v>0.11</v>
      </c>
      <c r="F25" s="14">
        <v>1.36</v>
      </c>
      <c r="G25" s="14">
        <v>1.94</v>
      </c>
      <c r="I25" s="22">
        <v>1</v>
      </c>
      <c r="J25" s="14">
        <v>25</v>
      </c>
      <c r="K25" s="4">
        <v>25.27</v>
      </c>
      <c r="L25" s="4">
        <v>0.42</v>
      </c>
      <c r="M25" s="4">
        <v>24.16</v>
      </c>
      <c r="N25" s="4">
        <v>26.39</v>
      </c>
      <c r="P25" s="3"/>
    </row>
    <row r="26" spans="1:19">
      <c r="A26" s="13">
        <v>7</v>
      </c>
      <c r="B26" s="13">
        <v>1.6090489087143538</v>
      </c>
      <c r="C26" s="20">
        <v>1.5901000000000001</v>
      </c>
      <c r="D26" s="13">
        <v>1.59</v>
      </c>
      <c r="E26" s="13">
        <v>0.1</v>
      </c>
      <c r="F26" s="13">
        <v>1.35</v>
      </c>
      <c r="G26" s="13">
        <v>1.92</v>
      </c>
      <c r="I26" s="22">
        <v>2</v>
      </c>
      <c r="J26" s="13">
        <v>20</v>
      </c>
      <c r="K26" s="4">
        <v>18.989999999999998</v>
      </c>
      <c r="L26" s="4">
        <v>0.46</v>
      </c>
      <c r="M26" s="4">
        <v>17.59</v>
      </c>
      <c r="N26" s="4">
        <v>20.38</v>
      </c>
      <c r="P26" s="3"/>
    </row>
    <row r="27" spans="1:19">
      <c r="A27" s="14">
        <v>35</v>
      </c>
      <c r="B27" s="14">
        <v>1.6090489087143538</v>
      </c>
      <c r="C27" s="20">
        <v>1.2811999999999999</v>
      </c>
      <c r="D27" s="14">
        <v>1.26</v>
      </c>
      <c r="E27" s="14">
        <v>0.13</v>
      </c>
      <c r="F27" s="14">
        <v>0.94</v>
      </c>
      <c r="G27" s="14">
        <v>1.66</v>
      </c>
      <c r="I27" s="22">
        <v>3</v>
      </c>
      <c r="J27" s="14">
        <v>10</v>
      </c>
      <c r="K27" s="4">
        <v>9.2200000000000006</v>
      </c>
      <c r="L27" s="4">
        <v>0.36</v>
      </c>
      <c r="M27" s="4">
        <v>8.06</v>
      </c>
      <c r="N27" s="4">
        <v>10.19</v>
      </c>
      <c r="P27" s="3"/>
    </row>
    <row r="28" spans="1:19">
      <c r="A28" s="13">
        <v>40</v>
      </c>
      <c r="B28" s="13">
        <v>1.5931177314003504</v>
      </c>
      <c r="C28" s="20">
        <v>1.3240000000000001</v>
      </c>
      <c r="D28" s="13">
        <v>1.32</v>
      </c>
      <c r="E28" s="13">
        <v>0.12</v>
      </c>
      <c r="F28" s="13">
        <v>1.04</v>
      </c>
      <c r="G28" s="13">
        <v>1.59</v>
      </c>
      <c r="I28" s="22">
        <v>4</v>
      </c>
      <c r="J28" s="13">
        <v>8</v>
      </c>
      <c r="K28" s="4">
        <v>7.07</v>
      </c>
      <c r="L28" s="4">
        <v>0.43</v>
      </c>
      <c r="M28" s="4">
        <v>5.62</v>
      </c>
      <c r="N28" s="4">
        <v>8.07</v>
      </c>
      <c r="P28" s="3"/>
    </row>
    <row r="29" spans="1:19">
      <c r="A29" s="14">
        <v>58</v>
      </c>
      <c r="B29" s="14">
        <v>1.5931177314003504</v>
      </c>
      <c r="C29" s="20">
        <v>1.4799</v>
      </c>
      <c r="D29" s="14">
        <v>1.48</v>
      </c>
      <c r="E29" s="14">
        <v>0.1</v>
      </c>
      <c r="F29" s="14">
        <v>1.23</v>
      </c>
      <c r="G29" s="14">
        <v>1.77</v>
      </c>
      <c r="I29" s="22">
        <v>5</v>
      </c>
      <c r="J29" s="14">
        <v>6.4</v>
      </c>
      <c r="K29" s="4">
        <v>6.79</v>
      </c>
      <c r="L29" s="4">
        <v>0.67</v>
      </c>
      <c r="M29" s="4">
        <v>4.88</v>
      </c>
      <c r="N29" s="4">
        <v>8.35</v>
      </c>
      <c r="P29" s="3"/>
    </row>
    <row r="30" spans="1:19">
      <c r="A30" s="13">
        <v>90</v>
      </c>
      <c r="B30" s="13">
        <v>1.5931177314003504</v>
      </c>
      <c r="C30" s="20">
        <v>1.5138</v>
      </c>
      <c r="D30" s="13">
        <v>1.5</v>
      </c>
      <c r="E30" s="13">
        <v>0.09</v>
      </c>
      <c r="F30" s="13">
        <v>1.23</v>
      </c>
      <c r="G30" s="13">
        <v>1.72</v>
      </c>
      <c r="I30" s="22">
        <v>6</v>
      </c>
      <c r="J30" s="13">
        <v>0.3</v>
      </c>
      <c r="K30" s="4">
        <v>1.22</v>
      </c>
      <c r="L30" s="4">
        <v>0.34</v>
      </c>
      <c r="M30" s="4">
        <v>0.46</v>
      </c>
      <c r="N30" s="4">
        <v>2.12</v>
      </c>
      <c r="P30" s="3"/>
    </row>
    <row r="31" spans="1:19">
      <c r="A31" s="14">
        <v>100</v>
      </c>
      <c r="B31" s="14">
        <v>1.5931177314003504</v>
      </c>
      <c r="C31" s="20">
        <v>1.5443</v>
      </c>
      <c r="D31" s="14">
        <v>1.53</v>
      </c>
      <c r="E31" s="14">
        <v>0.12</v>
      </c>
      <c r="F31" s="14">
        <v>1.1200000000000001</v>
      </c>
      <c r="G31" s="14">
        <v>1.83</v>
      </c>
      <c r="I31" s="22">
        <v>7</v>
      </c>
      <c r="J31" s="14">
        <v>0.2</v>
      </c>
      <c r="K31" s="4">
        <v>0.31</v>
      </c>
      <c r="L31" s="4">
        <v>0.26</v>
      </c>
      <c r="M31" s="4">
        <v>0.01</v>
      </c>
      <c r="N31" s="4">
        <v>1.32</v>
      </c>
      <c r="P31" s="3"/>
    </row>
    <row r="32" spans="1:19">
      <c r="A32" s="13">
        <v>17</v>
      </c>
      <c r="B32" s="13">
        <v>1.1470447666082524</v>
      </c>
      <c r="C32" s="20">
        <v>1.048</v>
      </c>
      <c r="D32" s="13">
        <v>1.03</v>
      </c>
      <c r="E32" s="13">
        <v>0.09</v>
      </c>
      <c r="F32" s="13">
        <v>0.83</v>
      </c>
      <c r="G32" s="13">
        <v>1.27</v>
      </c>
      <c r="I32" s="22">
        <v>8</v>
      </c>
      <c r="J32" s="13">
        <v>0.1</v>
      </c>
      <c r="K32" s="4">
        <v>0.62</v>
      </c>
      <c r="L32" s="4">
        <v>0.27</v>
      </c>
      <c r="M32" s="4">
        <v>0.06</v>
      </c>
      <c r="N32" s="4">
        <v>1.52</v>
      </c>
      <c r="P32" s="3"/>
    </row>
    <row r="33" spans="1:16">
      <c r="A33" s="14">
        <v>38</v>
      </c>
      <c r="B33" s="14">
        <v>1.1470447666082524</v>
      </c>
      <c r="C33" s="20">
        <v>1.1315999999999999</v>
      </c>
      <c r="D33" s="14">
        <v>1.1200000000000001</v>
      </c>
      <c r="E33" s="14">
        <v>0.12</v>
      </c>
      <c r="F33" s="14">
        <v>0.68</v>
      </c>
      <c r="G33" s="14">
        <v>1.52</v>
      </c>
      <c r="I33" s="22">
        <v>9</v>
      </c>
      <c r="J33" s="15">
        <v>0</v>
      </c>
      <c r="K33" s="4">
        <v>0.31</v>
      </c>
      <c r="L33" s="4">
        <v>0.2</v>
      </c>
      <c r="M33" s="4">
        <v>0.04</v>
      </c>
      <c r="N33" s="4">
        <v>1.01</v>
      </c>
      <c r="P33" s="3"/>
    </row>
    <row r="34" spans="1:16">
      <c r="A34" s="13">
        <v>47</v>
      </c>
      <c r="B34" s="13">
        <v>1.1470447666082524</v>
      </c>
      <c r="C34" s="20">
        <v>1.1521999999999999</v>
      </c>
      <c r="D34" s="13">
        <v>1.1599999999999999</v>
      </c>
      <c r="E34" s="13">
        <v>0.11</v>
      </c>
      <c r="F34" s="13">
        <v>0.77</v>
      </c>
      <c r="G34" s="13">
        <v>1.45</v>
      </c>
      <c r="I34" s="5"/>
      <c r="P34" s="5"/>
    </row>
    <row r="35" spans="1:16">
      <c r="A35" s="14">
        <v>3</v>
      </c>
      <c r="B35" s="14">
        <v>0.82045563167118041</v>
      </c>
      <c r="C35" s="20">
        <v>0.53869999999999996</v>
      </c>
      <c r="D35" s="14">
        <v>0.53</v>
      </c>
      <c r="E35" s="14">
        <v>0.11</v>
      </c>
      <c r="F35" s="14">
        <v>0.27</v>
      </c>
      <c r="G35" s="14">
        <v>0.89</v>
      </c>
      <c r="I35" s="1" t="s">
        <v>5</v>
      </c>
    </row>
    <row r="36" spans="1:16">
      <c r="A36" s="13">
        <v>15</v>
      </c>
      <c r="B36" s="13">
        <v>0.82045563167118041</v>
      </c>
      <c r="C36" s="20">
        <v>1.0064</v>
      </c>
      <c r="D36" s="13">
        <v>1</v>
      </c>
      <c r="E36" s="13">
        <v>0.1</v>
      </c>
      <c r="F36" s="13">
        <v>0.71</v>
      </c>
      <c r="G36" s="13">
        <v>1.23</v>
      </c>
      <c r="I36" s="2" t="s">
        <v>16</v>
      </c>
    </row>
    <row r="37" spans="1:16">
      <c r="A37" s="14">
        <v>19</v>
      </c>
      <c r="B37" s="14">
        <v>0.82045563167118041</v>
      </c>
      <c r="C37" s="20">
        <v>0.86060000000000003</v>
      </c>
      <c r="D37" s="14">
        <v>0.86</v>
      </c>
      <c r="E37" s="14">
        <v>0.09</v>
      </c>
      <c r="F37" s="14">
        <v>0.64</v>
      </c>
      <c r="G37" s="14">
        <v>1.1200000000000001</v>
      </c>
      <c r="I37" s="2" t="s">
        <v>9</v>
      </c>
    </row>
    <row r="38" spans="1:16">
      <c r="A38" s="13">
        <v>10</v>
      </c>
      <c r="B38" s="13">
        <v>0.81249004301417882</v>
      </c>
      <c r="C38" s="20">
        <v>0.73229999999999995</v>
      </c>
      <c r="D38" s="13">
        <v>0.73</v>
      </c>
      <c r="E38" s="13">
        <v>0.09</v>
      </c>
      <c r="F38" s="13">
        <v>0.54</v>
      </c>
      <c r="G38" s="13">
        <v>0.97</v>
      </c>
      <c r="I38" s="2" t="s">
        <v>10</v>
      </c>
    </row>
    <row r="39" spans="1:16">
      <c r="A39" s="14">
        <v>28</v>
      </c>
      <c r="B39" s="14">
        <v>0.81249004301417882</v>
      </c>
      <c r="C39" s="20">
        <v>0.79979999999999996</v>
      </c>
      <c r="D39" s="14">
        <v>0.78</v>
      </c>
      <c r="E39" s="14">
        <v>0.09</v>
      </c>
      <c r="F39" s="14">
        <v>0.53</v>
      </c>
      <c r="G39" s="14">
        <v>1.04</v>
      </c>
      <c r="I39" s="2" t="s">
        <v>6</v>
      </c>
    </row>
    <row r="40" spans="1:16">
      <c r="A40" s="13">
        <v>42</v>
      </c>
      <c r="B40" s="13">
        <v>0.81249004301417882</v>
      </c>
      <c r="C40" s="20">
        <v>0.76380000000000003</v>
      </c>
      <c r="D40" s="13">
        <v>0.76</v>
      </c>
      <c r="E40" s="13">
        <v>0.13</v>
      </c>
      <c r="F40" s="13">
        <v>0.45</v>
      </c>
      <c r="G40" s="13">
        <v>1.0900000000000001</v>
      </c>
      <c r="I40" s="2" t="s">
        <v>7</v>
      </c>
    </row>
    <row r="41" spans="1:16">
      <c r="A41" s="14">
        <v>57</v>
      </c>
      <c r="B41" s="14">
        <v>0.81249004301417882</v>
      </c>
      <c r="C41" s="20">
        <v>0.6794</v>
      </c>
      <c r="D41" s="14">
        <v>0.67</v>
      </c>
      <c r="E41" s="14">
        <v>0.09</v>
      </c>
      <c r="F41" s="14">
        <v>0.41</v>
      </c>
      <c r="G41" s="14">
        <v>0.87</v>
      </c>
      <c r="I41" s="2" t="s">
        <v>8</v>
      </c>
    </row>
    <row r="42" spans="1:16">
      <c r="A42" s="13">
        <v>98</v>
      </c>
      <c r="B42" s="13">
        <v>0.8045244543571769</v>
      </c>
      <c r="C42" s="20">
        <v>0.72050000000000003</v>
      </c>
      <c r="D42" s="13">
        <v>0.72</v>
      </c>
      <c r="E42" s="13">
        <v>0.06</v>
      </c>
      <c r="F42" s="13">
        <v>0.55000000000000004</v>
      </c>
      <c r="G42" s="13">
        <v>0.91</v>
      </c>
      <c r="I42" s="6"/>
    </row>
    <row r="43" spans="1:16">
      <c r="A43" s="14">
        <v>104</v>
      </c>
      <c r="B43" s="14">
        <v>0.7965588657001752</v>
      </c>
      <c r="C43" s="20">
        <v>0.83699999999999997</v>
      </c>
      <c r="D43" s="14">
        <v>0.83</v>
      </c>
      <c r="E43" s="14">
        <v>0.09</v>
      </c>
      <c r="F43" s="14">
        <v>0.63</v>
      </c>
      <c r="G43" s="14">
        <v>1.08</v>
      </c>
      <c r="I43" s="2" t="s">
        <v>53</v>
      </c>
    </row>
    <row r="44" spans="1:16">
      <c r="A44" s="13">
        <v>2</v>
      </c>
      <c r="B44" s="13">
        <v>0.66114385853114543</v>
      </c>
      <c r="C44" s="20">
        <v>0.62839999999999996</v>
      </c>
      <c r="D44" s="13">
        <v>0.63</v>
      </c>
      <c r="E44" s="13">
        <v>0.06</v>
      </c>
      <c r="F44" s="13">
        <v>0.49</v>
      </c>
      <c r="G44" s="13">
        <v>0.81</v>
      </c>
    </row>
    <row r="45" spans="1:16">
      <c r="A45" s="14">
        <v>22</v>
      </c>
      <c r="B45" s="14">
        <v>0.65317826987414374</v>
      </c>
      <c r="C45" s="20">
        <v>0.57640000000000002</v>
      </c>
      <c r="D45" s="14">
        <v>0.57999999999999996</v>
      </c>
      <c r="E45" s="14">
        <v>7.0000000000000007E-2</v>
      </c>
      <c r="F45" s="14">
        <v>0.4</v>
      </c>
      <c r="G45" s="14">
        <v>0.75</v>
      </c>
    </row>
    <row r="46" spans="1:16">
      <c r="A46" s="13">
        <v>12</v>
      </c>
      <c r="B46" s="13">
        <v>0.64521268121714193</v>
      </c>
      <c r="C46" s="20">
        <v>0.6401</v>
      </c>
      <c r="D46" s="13">
        <v>0.63</v>
      </c>
      <c r="E46" s="13">
        <v>0.09</v>
      </c>
      <c r="F46" s="13">
        <v>0.41</v>
      </c>
      <c r="G46" s="13">
        <v>0.85</v>
      </c>
    </row>
    <row r="47" spans="1:16">
      <c r="A47" s="14">
        <v>59</v>
      </c>
      <c r="B47" s="14">
        <v>0.64521268121714193</v>
      </c>
      <c r="C47" s="20">
        <v>0.51329999999999998</v>
      </c>
      <c r="D47" s="14">
        <v>0.51</v>
      </c>
      <c r="E47" s="14">
        <v>0.09</v>
      </c>
      <c r="F47" s="14">
        <v>0.28999999999999998</v>
      </c>
      <c r="G47" s="14">
        <v>0.89</v>
      </c>
    </row>
    <row r="48" spans="1:16">
      <c r="A48" s="13">
        <v>95</v>
      </c>
      <c r="B48" s="13">
        <v>0.63724709256014023</v>
      </c>
      <c r="C48" s="20">
        <v>0.47710000000000002</v>
      </c>
      <c r="D48" s="13">
        <v>0.47</v>
      </c>
      <c r="E48" s="13">
        <v>0.09</v>
      </c>
      <c r="F48" s="13">
        <v>0.18</v>
      </c>
      <c r="G48" s="13">
        <v>0.74</v>
      </c>
    </row>
    <row r="49" spans="1:7">
      <c r="A49" s="14">
        <v>65</v>
      </c>
      <c r="B49" s="14">
        <v>0.52572885136211567</v>
      </c>
      <c r="C49" s="20">
        <v>0.47689999999999999</v>
      </c>
      <c r="D49" s="14">
        <v>0.47</v>
      </c>
      <c r="E49" s="14">
        <v>7.0000000000000007E-2</v>
      </c>
      <c r="F49" s="14">
        <v>0.22</v>
      </c>
      <c r="G49" s="14">
        <v>0.65</v>
      </c>
    </row>
    <row r="50" spans="1:7">
      <c r="A50" s="13">
        <v>20</v>
      </c>
      <c r="B50" s="13">
        <v>3.186235462800701E-2</v>
      </c>
      <c r="C50" s="20">
        <v>0.22209999999999999</v>
      </c>
      <c r="D50" s="13">
        <v>0.23</v>
      </c>
      <c r="E50" s="13">
        <v>0.08</v>
      </c>
      <c r="F50" s="13">
        <v>0.05</v>
      </c>
      <c r="G50" s="13">
        <v>0.51</v>
      </c>
    </row>
    <row r="51" spans="1:7">
      <c r="A51" s="14">
        <v>11</v>
      </c>
      <c r="B51" s="14">
        <v>2.3896765971005256E-2</v>
      </c>
      <c r="C51" s="20">
        <v>6.9800000000000001E-2</v>
      </c>
      <c r="D51" s="14">
        <v>0.08</v>
      </c>
      <c r="E51" s="14">
        <v>0.04</v>
      </c>
      <c r="F51" s="14">
        <v>0.01</v>
      </c>
      <c r="G51" s="14">
        <v>0.23</v>
      </c>
    </row>
    <row r="52" spans="1:7">
      <c r="A52" s="13">
        <v>66</v>
      </c>
      <c r="B52" s="13">
        <v>2.3896765971005256E-2</v>
      </c>
      <c r="C52" s="20">
        <v>6.8699999999999997E-2</v>
      </c>
      <c r="D52" s="13">
        <v>0.08</v>
      </c>
      <c r="E52" s="13">
        <v>0.04</v>
      </c>
      <c r="F52" s="13">
        <v>0.01</v>
      </c>
      <c r="G52" s="13">
        <v>0.26</v>
      </c>
    </row>
    <row r="53" spans="1:7">
      <c r="A53" s="14">
        <v>5</v>
      </c>
      <c r="B53" s="14">
        <v>0</v>
      </c>
      <c r="C53" s="20">
        <v>2.53E-2</v>
      </c>
      <c r="D53" s="14">
        <v>0.03</v>
      </c>
      <c r="E53" s="14">
        <v>0.03</v>
      </c>
      <c r="F53" s="14">
        <v>0</v>
      </c>
      <c r="G53" s="14">
        <v>0.21</v>
      </c>
    </row>
    <row r="54" spans="1:7">
      <c r="A54" s="13">
        <v>13</v>
      </c>
      <c r="B54" s="13">
        <v>0</v>
      </c>
      <c r="C54" s="20">
        <v>1.67E-2</v>
      </c>
      <c r="D54" s="13">
        <v>0.02</v>
      </c>
      <c r="E54" s="13">
        <v>0.01</v>
      </c>
      <c r="F54" s="13">
        <v>0</v>
      </c>
      <c r="G54" s="13">
        <v>0.09</v>
      </c>
    </row>
    <row r="55" spans="1:7">
      <c r="A55" s="14">
        <v>18</v>
      </c>
      <c r="B55" s="14">
        <v>0</v>
      </c>
      <c r="C55" s="20">
        <v>7.7600000000000002E-2</v>
      </c>
      <c r="D55" s="14">
        <v>0.09</v>
      </c>
      <c r="E55" s="14">
        <v>0.04</v>
      </c>
      <c r="F55" s="14">
        <v>0.02</v>
      </c>
      <c r="G55" s="14">
        <v>0.27</v>
      </c>
    </row>
    <row r="56" spans="1:7">
      <c r="A56" s="13">
        <v>21</v>
      </c>
      <c r="B56" s="13">
        <v>0</v>
      </c>
      <c r="C56" s="20">
        <v>2.4799999999999999E-2</v>
      </c>
      <c r="D56" s="13">
        <v>0.03</v>
      </c>
      <c r="E56" s="13">
        <v>0.03</v>
      </c>
      <c r="F56" s="13">
        <v>0</v>
      </c>
      <c r="G56" s="13">
        <v>0.13</v>
      </c>
    </row>
    <row r="57" spans="1:7">
      <c r="A57" s="14">
        <v>25</v>
      </c>
      <c r="B57" s="14">
        <v>0</v>
      </c>
      <c r="C57" s="20">
        <v>6.4000000000000003E-3</v>
      </c>
      <c r="D57" s="14">
        <v>0.01</v>
      </c>
      <c r="E57" s="14">
        <v>0.01</v>
      </c>
      <c r="F57" s="14">
        <v>0</v>
      </c>
      <c r="G57" s="14">
        <v>0.06</v>
      </c>
    </row>
    <row r="58" spans="1:7">
      <c r="A58" s="13">
        <v>27</v>
      </c>
      <c r="B58" s="13">
        <v>0</v>
      </c>
      <c r="C58" s="20">
        <v>3.4200000000000001E-2</v>
      </c>
      <c r="D58" s="13">
        <v>0.04</v>
      </c>
      <c r="E58" s="13">
        <v>0.03</v>
      </c>
      <c r="F58" s="13">
        <v>0</v>
      </c>
      <c r="G58" s="13">
        <v>0.14000000000000001</v>
      </c>
    </row>
    <row r="59" spans="1:7">
      <c r="A59" s="14">
        <v>29</v>
      </c>
      <c r="B59" s="14">
        <v>0</v>
      </c>
      <c r="C59" s="20">
        <v>9.2100000000000001E-2</v>
      </c>
      <c r="D59" s="14">
        <v>0.1</v>
      </c>
      <c r="E59" s="14">
        <v>0.05</v>
      </c>
      <c r="F59" s="14">
        <v>0.01</v>
      </c>
      <c r="G59" s="14">
        <v>0.22</v>
      </c>
    </row>
    <row r="60" spans="1:7">
      <c r="A60" s="13">
        <v>30</v>
      </c>
      <c r="B60" s="13">
        <v>0</v>
      </c>
      <c r="C60" s="20">
        <v>8.8200000000000001E-2</v>
      </c>
      <c r="D60" s="13">
        <v>0.09</v>
      </c>
      <c r="E60" s="13">
        <v>0.04</v>
      </c>
      <c r="F60" s="13">
        <v>0.02</v>
      </c>
      <c r="G60" s="13">
        <v>0.25</v>
      </c>
    </row>
    <row r="61" spans="1:7">
      <c r="A61" s="14">
        <v>32</v>
      </c>
      <c r="B61" s="14">
        <v>0</v>
      </c>
      <c r="C61" s="20">
        <v>6.1000000000000004E-3</v>
      </c>
      <c r="D61" s="14">
        <v>0.01</v>
      </c>
      <c r="E61" s="14">
        <v>0.01</v>
      </c>
      <c r="F61" s="14">
        <v>0</v>
      </c>
      <c r="G61" s="14">
        <v>7.0000000000000007E-2</v>
      </c>
    </row>
    <row r="62" spans="1:7">
      <c r="A62" s="13">
        <v>33</v>
      </c>
      <c r="B62" s="13">
        <v>0</v>
      </c>
      <c r="C62" s="20">
        <v>2.0500000000000001E-2</v>
      </c>
      <c r="D62" s="13">
        <v>0.03</v>
      </c>
      <c r="E62" s="13">
        <v>0.02</v>
      </c>
      <c r="F62" s="13">
        <v>0</v>
      </c>
      <c r="G62" s="13">
        <v>0.12</v>
      </c>
    </row>
    <row r="63" spans="1:7">
      <c r="A63" s="14">
        <v>34</v>
      </c>
      <c r="B63" s="14">
        <v>0</v>
      </c>
      <c r="C63" s="20">
        <v>2.64E-2</v>
      </c>
      <c r="D63" s="14">
        <v>0.03</v>
      </c>
      <c r="E63" s="14">
        <v>0.02</v>
      </c>
      <c r="F63" s="14">
        <v>0.01</v>
      </c>
      <c r="G63" s="14">
        <v>0.15</v>
      </c>
    </row>
    <row r="64" spans="1:7">
      <c r="A64" s="13">
        <v>36</v>
      </c>
      <c r="B64" s="13">
        <v>0</v>
      </c>
      <c r="C64" s="20">
        <v>2.3800000000000002E-2</v>
      </c>
      <c r="D64" s="13">
        <v>0.03</v>
      </c>
      <c r="E64" s="13">
        <v>0.02</v>
      </c>
      <c r="F64" s="13">
        <v>0</v>
      </c>
      <c r="G64" s="13">
        <v>0.09</v>
      </c>
    </row>
    <row r="65" spans="1:7">
      <c r="A65" s="14">
        <v>37</v>
      </c>
      <c r="B65" s="14">
        <v>0</v>
      </c>
      <c r="C65" s="20">
        <v>8.0199999999999994E-2</v>
      </c>
      <c r="D65" s="14">
        <v>0.08</v>
      </c>
      <c r="E65" s="14">
        <v>0.04</v>
      </c>
      <c r="F65" s="14">
        <v>0.02</v>
      </c>
      <c r="G65" s="14">
        <v>0.3</v>
      </c>
    </row>
    <row r="66" spans="1:7">
      <c r="A66" s="13">
        <v>39</v>
      </c>
      <c r="B66" s="13">
        <v>0</v>
      </c>
      <c r="C66" s="20">
        <v>0.1239</v>
      </c>
      <c r="D66" s="13">
        <v>0.14000000000000001</v>
      </c>
      <c r="E66" s="13">
        <v>0.06</v>
      </c>
      <c r="F66" s="13">
        <v>0.02</v>
      </c>
      <c r="G66" s="13">
        <v>0.33</v>
      </c>
    </row>
    <row r="67" spans="1:7">
      <c r="A67" s="14">
        <v>43</v>
      </c>
      <c r="B67" s="14">
        <v>0</v>
      </c>
      <c r="C67" s="20">
        <v>6.7500000000000004E-2</v>
      </c>
      <c r="D67" s="14">
        <v>0.08</v>
      </c>
      <c r="E67" s="14">
        <v>0.04</v>
      </c>
      <c r="F67" s="14">
        <v>0.02</v>
      </c>
      <c r="G67" s="14">
        <v>0.24</v>
      </c>
    </row>
    <row r="68" spans="1:7">
      <c r="A68" s="13">
        <v>44</v>
      </c>
      <c r="B68" s="13">
        <v>0</v>
      </c>
      <c r="C68" s="20">
        <v>3.2199999999999999E-2</v>
      </c>
      <c r="D68" s="13">
        <v>0.04</v>
      </c>
      <c r="E68" s="13">
        <v>0.02</v>
      </c>
      <c r="F68" s="13">
        <v>0</v>
      </c>
      <c r="G68" s="13">
        <v>0.12</v>
      </c>
    </row>
    <row r="69" spans="1:7">
      <c r="A69" s="14">
        <v>45</v>
      </c>
      <c r="B69" s="14">
        <v>0</v>
      </c>
      <c r="C69" s="20">
        <v>7.1900000000000006E-2</v>
      </c>
      <c r="D69" s="14">
        <v>0.08</v>
      </c>
      <c r="E69" s="14">
        <v>0.04</v>
      </c>
      <c r="F69" s="14">
        <v>0.02</v>
      </c>
      <c r="G69" s="14">
        <v>0.22</v>
      </c>
    </row>
    <row r="70" spans="1:7">
      <c r="A70" s="13">
        <v>46</v>
      </c>
      <c r="B70" s="13">
        <v>0</v>
      </c>
      <c r="C70" s="20">
        <v>5.28E-2</v>
      </c>
      <c r="D70" s="13">
        <v>0.06</v>
      </c>
      <c r="E70" s="13">
        <v>0.04</v>
      </c>
      <c r="F70" s="13">
        <v>0</v>
      </c>
      <c r="G70" s="13">
        <v>0.25</v>
      </c>
    </row>
    <row r="71" spans="1:7">
      <c r="A71" s="14">
        <v>48</v>
      </c>
      <c r="B71" s="14">
        <v>0</v>
      </c>
      <c r="C71" s="20">
        <v>1.1599999999999999E-2</v>
      </c>
      <c r="D71" s="14">
        <v>0.01</v>
      </c>
      <c r="E71" s="14">
        <v>0.01</v>
      </c>
      <c r="F71" s="14">
        <v>0</v>
      </c>
      <c r="G71" s="14">
        <v>0.06</v>
      </c>
    </row>
    <row r="72" spans="1:7">
      <c r="A72" s="13">
        <v>50</v>
      </c>
      <c r="B72" s="13">
        <v>0</v>
      </c>
      <c r="C72" s="20">
        <v>8.43E-2</v>
      </c>
      <c r="D72" s="13">
        <v>0.09</v>
      </c>
      <c r="E72" s="13">
        <v>0.05</v>
      </c>
      <c r="F72" s="13">
        <v>0.01</v>
      </c>
      <c r="G72" s="13">
        <v>0.27</v>
      </c>
    </row>
    <row r="73" spans="1:7">
      <c r="A73" s="14">
        <v>52</v>
      </c>
      <c r="B73" s="14">
        <v>0</v>
      </c>
      <c r="C73" s="20">
        <v>3.5099999999999999E-2</v>
      </c>
      <c r="D73" s="14">
        <v>0.04</v>
      </c>
      <c r="E73" s="14">
        <v>0.03</v>
      </c>
      <c r="F73" s="14">
        <v>0</v>
      </c>
      <c r="G73" s="14">
        <v>0.17</v>
      </c>
    </row>
    <row r="74" spans="1:7">
      <c r="A74" s="13">
        <v>54</v>
      </c>
      <c r="B74" s="13">
        <v>0</v>
      </c>
      <c r="C74" s="20">
        <v>4.58E-2</v>
      </c>
      <c r="D74" s="13">
        <v>0.05</v>
      </c>
      <c r="E74" s="13">
        <v>0.03</v>
      </c>
      <c r="F74" s="13">
        <v>0</v>
      </c>
      <c r="G74" s="13">
        <v>0.2</v>
      </c>
    </row>
    <row r="75" spans="1:7">
      <c r="A75" s="14">
        <v>55</v>
      </c>
      <c r="B75" s="14">
        <v>0</v>
      </c>
      <c r="C75" s="20">
        <v>2.69E-2</v>
      </c>
      <c r="D75" s="14">
        <v>0.03</v>
      </c>
      <c r="E75" s="14">
        <v>0.03</v>
      </c>
      <c r="F75" s="14">
        <v>0.01</v>
      </c>
      <c r="G75" s="14">
        <v>0.21</v>
      </c>
    </row>
    <row r="76" spans="1:7">
      <c r="A76" s="13">
        <v>56</v>
      </c>
      <c r="B76" s="13">
        <v>0</v>
      </c>
      <c r="C76" s="20">
        <v>7.1000000000000004E-3</v>
      </c>
      <c r="D76" s="13">
        <v>0.01</v>
      </c>
      <c r="E76" s="13">
        <v>0.01</v>
      </c>
      <c r="F76" s="13">
        <v>0</v>
      </c>
      <c r="G76" s="13">
        <v>0.08</v>
      </c>
    </row>
    <row r="77" spans="1:7">
      <c r="A77" s="14">
        <v>60</v>
      </c>
      <c r="B77" s="14">
        <v>0</v>
      </c>
      <c r="C77" s="20">
        <v>0.12690000000000001</v>
      </c>
      <c r="D77" s="14">
        <v>0.14000000000000001</v>
      </c>
      <c r="E77" s="14">
        <v>0.05</v>
      </c>
      <c r="F77" s="14">
        <v>0.03</v>
      </c>
      <c r="G77" s="14">
        <v>0.28000000000000003</v>
      </c>
    </row>
    <row r="78" spans="1:7">
      <c r="A78" s="13">
        <v>61</v>
      </c>
      <c r="B78" s="13">
        <v>0</v>
      </c>
      <c r="C78" s="20">
        <v>0.15090000000000001</v>
      </c>
      <c r="D78" s="13">
        <v>0.16</v>
      </c>
      <c r="E78" s="13">
        <v>0.06</v>
      </c>
      <c r="F78" s="13">
        <v>0.05</v>
      </c>
      <c r="G78" s="13">
        <v>0.33</v>
      </c>
    </row>
    <row r="79" spans="1:7">
      <c r="A79" s="14">
        <v>62</v>
      </c>
      <c r="B79" s="14">
        <v>0</v>
      </c>
      <c r="C79" s="20">
        <v>0.17960000000000001</v>
      </c>
      <c r="D79" s="14">
        <v>0.19</v>
      </c>
      <c r="E79" s="14">
        <v>7.0000000000000007E-2</v>
      </c>
      <c r="F79" s="14">
        <v>0.05</v>
      </c>
      <c r="G79" s="14">
        <v>0.41</v>
      </c>
    </row>
    <row r="80" spans="1:7">
      <c r="A80" s="13">
        <v>63</v>
      </c>
      <c r="B80" s="13">
        <v>0</v>
      </c>
      <c r="C80" s="20">
        <v>7.46E-2</v>
      </c>
      <c r="D80" s="13">
        <v>0.09</v>
      </c>
      <c r="E80" s="13">
        <v>0.04</v>
      </c>
      <c r="F80" s="13">
        <v>0.02</v>
      </c>
      <c r="G80" s="13">
        <v>0.25</v>
      </c>
    </row>
    <row r="81" spans="1:7">
      <c r="A81" s="14">
        <v>64</v>
      </c>
      <c r="B81" s="14">
        <v>0</v>
      </c>
      <c r="C81" s="20">
        <v>2.8799999999999999E-2</v>
      </c>
      <c r="D81" s="14">
        <v>0.03</v>
      </c>
      <c r="E81" s="14">
        <v>0.02</v>
      </c>
      <c r="F81" s="14">
        <v>0</v>
      </c>
      <c r="G81" s="14">
        <v>0.13</v>
      </c>
    </row>
    <row r="82" spans="1:7">
      <c r="A82" s="13">
        <v>67</v>
      </c>
      <c r="B82" s="13">
        <v>0</v>
      </c>
      <c r="C82" s="20">
        <v>1.54E-2</v>
      </c>
      <c r="D82" s="13">
        <v>0.02</v>
      </c>
      <c r="E82" s="13">
        <v>0.02</v>
      </c>
      <c r="F82" s="13">
        <v>0</v>
      </c>
      <c r="G82" s="13">
        <v>0.15</v>
      </c>
    </row>
    <row r="83" spans="1:7">
      <c r="A83" s="14">
        <v>68</v>
      </c>
      <c r="B83" s="14">
        <v>0</v>
      </c>
      <c r="C83" s="20">
        <v>7.1000000000000004E-3</v>
      </c>
      <c r="D83" s="14">
        <v>0.01</v>
      </c>
      <c r="E83" s="14">
        <v>0.01</v>
      </c>
      <c r="F83" s="14">
        <v>0</v>
      </c>
      <c r="G83" s="14">
        <v>0.08</v>
      </c>
    </row>
    <row r="84" spans="1:7">
      <c r="A84" s="13">
        <v>69</v>
      </c>
      <c r="B84" s="13">
        <v>0</v>
      </c>
      <c r="C84" s="20">
        <v>5.3100000000000001E-2</v>
      </c>
      <c r="D84" s="13">
        <v>0.06</v>
      </c>
      <c r="E84" s="13">
        <v>0.03</v>
      </c>
      <c r="F84" s="13">
        <v>0.01</v>
      </c>
      <c r="G84" s="13">
        <v>0.18</v>
      </c>
    </row>
    <row r="85" spans="1:7">
      <c r="A85" s="14">
        <v>72</v>
      </c>
      <c r="B85" s="14">
        <v>0</v>
      </c>
      <c r="C85" s="20">
        <v>0.10349999999999999</v>
      </c>
      <c r="D85" s="14">
        <v>0.12</v>
      </c>
      <c r="E85" s="14">
        <v>0.05</v>
      </c>
      <c r="F85" s="14">
        <v>0.02</v>
      </c>
      <c r="G85" s="14">
        <v>0.33</v>
      </c>
    </row>
    <row r="86" spans="1:7">
      <c r="A86" s="13">
        <v>73</v>
      </c>
      <c r="B86" s="13">
        <v>0</v>
      </c>
      <c r="C86" s="20">
        <v>6.4799999999999996E-2</v>
      </c>
      <c r="D86" s="13">
        <v>7.0000000000000007E-2</v>
      </c>
      <c r="E86" s="13">
        <v>0.04</v>
      </c>
      <c r="F86" s="13">
        <v>0.02</v>
      </c>
      <c r="G86" s="13">
        <v>0.2</v>
      </c>
    </row>
    <row r="87" spans="1:7">
      <c r="A87" s="14">
        <v>74</v>
      </c>
      <c r="B87" s="14">
        <v>0</v>
      </c>
      <c r="C87" s="20">
        <v>6.4000000000000003E-3</v>
      </c>
      <c r="D87" s="14">
        <v>0.01</v>
      </c>
      <c r="E87" s="14">
        <v>0.01</v>
      </c>
      <c r="F87" s="14">
        <v>0</v>
      </c>
      <c r="G87" s="14">
        <v>0.09</v>
      </c>
    </row>
    <row r="88" spans="1:7">
      <c r="A88" s="13">
        <v>75</v>
      </c>
      <c r="B88" s="13">
        <v>0</v>
      </c>
      <c r="C88" s="20">
        <v>0.11849999999999999</v>
      </c>
      <c r="D88" s="13">
        <v>0.13</v>
      </c>
      <c r="E88" s="13">
        <v>0.06</v>
      </c>
      <c r="F88" s="13">
        <v>0.03</v>
      </c>
      <c r="G88" s="13">
        <v>0.37</v>
      </c>
    </row>
    <row r="89" spans="1:7">
      <c r="A89" s="14">
        <v>76</v>
      </c>
      <c r="B89" s="14">
        <v>0</v>
      </c>
      <c r="C89" s="20">
        <v>5.1200000000000002E-2</v>
      </c>
      <c r="D89" s="14">
        <v>0.06</v>
      </c>
      <c r="E89" s="14">
        <v>0.03</v>
      </c>
      <c r="F89" s="14">
        <v>0</v>
      </c>
      <c r="G89" s="14">
        <v>0.15</v>
      </c>
    </row>
    <row r="90" spans="1:7">
      <c r="A90" s="13">
        <v>77</v>
      </c>
      <c r="B90" s="13">
        <v>0</v>
      </c>
      <c r="C90" s="20">
        <v>2.7199999999999998E-2</v>
      </c>
      <c r="D90" s="13">
        <v>0.03</v>
      </c>
      <c r="E90" s="13">
        <v>0.03</v>
      </c>
      <c r="F90" s="13">
        <v>0</v>
      </c>
      <c r="G90" s="13">
        <v>0.18</v>
      </c>
    </row>
    <row r="91" spans="1:7">
      <c r="A91" s="14">
        <v>79</v>
      </c>
      <c r="B91" s="14">
        <v>0</v>
      </c>
      <c r="C91" s="20">
        <v>6.2700000000000006E-2</v>
      </c>
      <c r="D91" s="14">
        <v>7.0000000000000007E-2</v>
      </c>
      <c r="E91" s="14">
        <v>0.04</v>
      </c>
      <c r="F91" s="14">
        <v>0.01</v>
      </c>
      <c r="G91" s="14">
        <v>0.2</v>
      </c>
    </row>
    <row r="92" spans="1:7">
      <c r="A92" s="13">
        <v>80</v>
      </c>
      <c r="B92" s="13">
        <v>0</v>
      </c>
      <c r="C92" s="20">
        <v>7.4700000000000003E-2</v>
      </c>
      <c r="D92" s="13">
        <v>0.08</v>
      </c>
      <c r="E92" s="13">
        <v>0.04</v>
      </c>
      <c r="F92" s="13">
        <v>0.01</v>
      </c>
      <c r="G92" s="13">
        <v>0.25</v>
      </c>
    </row>
    <row r="93" spans="1:7">
      <c r="A93" s="14">
        <v>81</v>
      </c>
      <c r="B93" s="14">
        <v>0</v>
      </c>
      <c r="C93" s="20">
        <v>6.3E-2</v>
      </c>
      <c r="D93" s="14">
        <v>0.08</v>
      </c>
      <c r="E93" s="14">
        <v>0.04</v>
      </c>
      <c r="F93" s="14">
        <v>0.02</v>
      </c>
      <c r="G93" s="14">
        <v>0.28999999999999998</v>
      </c>
    </row>
    <row r="94" spans="1:7">
      <c r="A94" s="13">
        <v>82</v>
      </c>
      <c r="B94" s="13">
        <v>0</v>
      </c>
      <c r="C94" s="20">
        <v>0.10489999999999999</v>
      </c>
      <c r="D94" s="13">
        <v>0.12</v>
      </c>
      <c r="E94" s="13">
        <v>0.05</v>
      </c>
      <c r="F94" s="13">
        <v>0.02</v>
      </c>
      <c r="G94" s="13">
        <v>0.27</v>
      </c>
    </row>
    <row r="95" spans="1:7">
      <c r="A95" s="14">
        <v>85</v>
      </c>
      <c r="B95" s="14">
        <v>0</v>
      </c>
      <c r="C95" s="20">
        <v>1.03E-2</v>
      </c>
      <c r="D95" s="14">
        <v>0.01</v>
      </c>
      <c r="E95" s="14">
        <v>0.01</v>
      </c>
      <c r="F95" s="14">
        <v>0</v>
      </c>
      <c r="G95" s="14">
        <v>0.08</v>
      </c>
    </row>
    <row r="96" spans="1:7">
      <c r="A96" s="13">
        <v>86</v>
      </c>
      <c r="B96" s="13">
        <v>0</v>
      </c>
      <c r="C96" s="20">
        <v>1.43E-2</v>
      </c>
      <c r="D96" s="13">
        <v>0.02</v>
      </c>
      <c r="E96" s="13">
        <v>0.02</v>
      </c>
      <c r="F96" s="13">
        <v>0</v>
      </c>
      <c r="G96" s="13">
        <v>0.09</v>
      </c>
    </row>
    <row r="97" spans="1:7">
      <c r="A97" s="14">
        <v>87</v>
      </c>
      <c r="B97" s="14">
        <v>0</v>
      </c>
      <c r="C97" s="20">
        <v>6.13E-2</v>
      </c>
      <c r="D97" s="14">
        <v>7.0000000000000007E-2</v>
      </c>
      <c r="E97" s="14">
        <v>0.04</v>
      </c>
      <c r="F97" s="14">
        <v>0.01</v>
      </c>
      <c r="G97" s="14">
        <v>0.21</v>
      </c>
    </row>
    <row r="98" spans="1:7">
      <c r="A98" s="13">
        <v>88</v>
      </c>
      <c r="B98" s="13">
        <v>0</v>
      </c>
      <c r="C98" s="20">
        <v>1.8599999999999998E-2</v>
      </c>
      <c r="D98" s="13">
        <v>0.03</v>
      </c>
      <c r="E98" s="13">
        <v>0.02</v>
      </c>
      <c r="F98" s="13">
        <v>0</v>
      </c>
      <c r="G98" s="13">
        <v>0.15</v>
      </c>
    </row>
    <row r="99" spans="1:7">
      <c r="A99" s="14">
        <v>91</v>
      </c>
      <c r="B99" s="14">
        <v>0</v>
      </c>
      <c r="C99" s="20">
        <v>8.8000000000000005E-3</v>
      </c>
      <c r="D99" s="14">
        <v>0.01</v>
      </c>
      <c r="E99" s="14">
        <v>0.02</v>
      </c>
      <c r="F99" s="14">
        <v>0</v>
      </c>
      <c r="G99" s="14">
        <v>0.08</v>
      </c>
    </row>
    <row r="100" spans="1:7">
      <c r="A100" s="13">
        <v>92</v>
      </c>
      <c r="B100" s="13">
        <v>0</v>
      </c>
      <c r="C100" s="20">
        <v>6.5799999999999997E-2</v>
      </c>
      <c r="D100" s="13">
        <v>7.0000000000000007E-2</v>
      </c>
      <c r="E100" s="13">
        <v>0.03</v>
      </c>
      <c r="F100" s="13">
        <v>0.01</v>
      </c>
      <c r="G100" s="13">
        <v>0.22</v>
      </c>
    </row>
    <row r="101" spans="1:7">
      <c r="A101" s="14">
        <v>93</v>
      </c>
      <c r="B101" s="14">
        <v>0</v>
      </c>
      <c r="C101" s="20">
        <v>0.26889999999999997</v>
      </c>
      <c r="D101" s="14">
        <v>0.28000000000000003</v>
      </c>
      <c r="E101" s="14">
        <v>0.08</v>
      </c>
      <c r="F101" s="14">
        <v>0.1</v>
      </c>
      <c r="G101" s="14">
        <v>0.57999999999999996</v>
      </c>
    </row>
    <row r="102" spans="1:7">
      <c r="A102" s="13">
        <v>94</v>
      </c>
      <c r="B102" s="13">
        <v>0</v>
      </c>
      <c r="C102" s="20">
        <v>0.15390000000000001</v>
      </c>
      <c r="D102" s="13">
        <v>0.16</v>
      </c>
      <c r="E102" s="13">
        <v>0.06</v>
      </c>
      <c r="F102" s="13">
        <v>0.06</v>
      </c>
      <c r="G102" s="13">
        <v>0.4</v>
      </c>
    </row>
    <row r="103" spans="1:7">
      <c r="A103" s="14">
        <v>96</v>
      </c>
      <c r="B103" s="14">
        <v>0</v>
      </c>
      <c r="C103" s="20">
        <v>4.3299999999999998E-2</v>
      </c>
      <c r="D103" s="14">
        <v>0.05</v>
      </c>
      <c r="E103" s="14">
        <v>0.03</v>
      </c>
      <c r="F103" s="14">
        <v>0</v>
      </c>
      <c r="G103" s="14">
        <v>0.2</v>
      </c>
    </row>
    <row r="104" spans="1:7">
      <c r="A104" s="13">
        <v>99</v>
      </c>
      <c r="B104" s="13">
        <v>0</v>
      </c>
      <c r="C104" s="20">
        <v>1.7999999999999999E-2</v>
      </c>
      <c r="D104" s="13">
        <v>0.03</v>
      </c>
      <c r="E104" s="13">
        <v>0.02</v>
      </c>
      <c r="F104" s="13">
        <v>0</v>
      </c>
      <c r="G104" s="13">
        <v>0.12</v>
      </c>
    </row>
    <row r="105" spans="1:7">
      <c r="A105" s="14">
        <v>101</v>
      </c>
      <c r="B105" s="14">
        <v>0</v>
      </c>
      <c r="C105" s="20">
        <v>2.7799999999999998E-2</v>
      </c>
      <c r="D105" s="14">
        <v>0.04</v>
      </c>
      <c r="E105" s="14">
        <v>0.02</v>
      </c>
      <c r="F105" s="14">
        <v>0</v>
      </c>
      <c r="G105" s="14">
        <v>0.15</v>
      </c>
    </row>
    <row r="106" spans="1:7">
      <c r="A106" s="13">
        <v>102</v>
      </c>
      <c r="B106" s="13">
        <v>0</v>
      </c>
      <c r="C106" s="20">
        <v>3.9199999999999999E-2</v>
      </c>
      <c r="D106" s="13">
        <v>0.05</v>
      </c>
      <c r="E106" s="13">
        <v>0.03</v>
      </c>
      <c r="F106" s="13">
        <v>0</v>
      </c>
      <c r="G106" s="13">
        <v>0.16</v>
      </c>
    </row>
    <row r="107" spans="1:7">
      <c r="A107" s="14">
        <v>103</v>
      </c>
      <c r="B107" s="14">
        <v>0</v>
      </c>
      <c r="C107" s="20">
        <v>8.0000000000000004E-4</v>
      </c>
      <c r="D107" s="14">
        <v>0</v>
      </c>
      <c r="E107" s="14">
        <v>0</v>
      </c>
      <c r="F107" s="14">
        <v>0</v>
      </c>
      <c r="G107" s="14">
        <v>0.01</v>
      </c>
    </row>
    <row r="108" spans="1:7">
      <c r="A108" s="13">
        <v>105</v>
      </c>
      <c r="B108" s="13">
        <v>0</v>
      </c>
      <c r="C108" s="20">
        <v>0.1351</v>
      </c>
      <c r="D108" s="13">
        <v>0.14000000000000001</v>
      </c>
      <c r="E108" s="13">
        <v>0.06</v>
      </c>
      <c r="F108" s="13">
        <v>0.04</v>
      </c>
      <c r="G108" s="13">
        <v>0.32</v>
      </c>
    </row>
    <row r="109" spans="1:7">
      <c r="A109" s="14">
        <v>107</v>
      </c>
      <c r="B109" s="14">
        <v>0</v>
      </c>
      <c r="C109" s="20">
        <v>7.5899999999999995E-2</v>
      </c>
      <c r="D109" s="14">
        <v>0.09</v>
      </c>
      <c r="E109" s="14">
        <v>0.04</v>
      </c>
      <c r="F109" s="14">
        <v>0.02</v>
      </c>
      <c r="G109" s="14">
        <v>0.25</v>
      </c>
    </row>
    <row r="110" spans="1:7">
      <c r="A110" s="13">
        <v>108</v>
      </c>
      <c r="B110" s="13">
        <v>0</v>
      </c>
      <c r="C110" s="20">
        <v>9.5399999999999999E-2</v>
      </c>
      <c r="D110" s="13">
        <v>0.11</v>
      </c>
      <c r="E110" s="13">
        <v>0.05</v>
      </c>
      <c r="F110" s="13">
        <v>0.02</v>
      </c>
      <c r="G110" s="13">
        <v>0.24</v>
      </c>
    </row>
    <row r="111" spans="1:7">
      <c r="A111" s="15">
        <v>109</v>
      </c>
      <c r="B111" s="15">
        <v>0</v>
      </c>
      <c r="C111" s="20">
        <v>1.17E-2</v>
      </c>
      <c r="D111" s="15">
        <v>0.02</v>
      </c>
      <c r="E111" s="15">
        <v>0.02</v>
      </c>
      <c r="F111" s="15">
        <v>0</v>
      </c>
      <c r="G111" s="15">
        <v>0.12</v>
      </c>
    </row>
    <row r="112" spans="1:7">
      <c r="A112" s="5"/>
    </row>
    <row r="113" spans="1:1">
      <c r="A113" s="1" t="s">
        <v>5</v>
      </c>
    </row>
    <row r="114" spans="1:1">
      <c r="A114" s="2" t="s">
        <v>14</v>
      </c>
    </row>
    <row r="115" spans="1:1">
      <c r="A115" s="2" t="s">
        <v>9</v>
      </c>
    </row>
    <row r="116" spans="1:1">
      <c r="A116" s="2" t="s">
        <v>10</v>
      </c>
    </row>
    <row r="117" spans="1:1">
      <c r="A117" s="2" t="s">
        <v>6</v>
      </c>
    </row>
    <row r="118" spans="1:1">
      <c r="A118" s="2" t="s">
        <v>7</v>
      </c>
    </row>
    <row r="119" spans="1:1">
      <c r="A119" s="2" t="s">
        <v>8</v>
      </c>
    </row>
    <row r="120" spans="1:1">
      <c r="A120" s="6"/>
    </row>
    <row r="121" spans="1:1">
      <c r="A121" s="2" t="s">
        <v>15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59999389629810485"/>
  </sheetPr>
  <dimension ref="A1:R18"/>
  <sheetViews>
    <sheetView workbookViewId="0">
      <selection activeCell="E20" sqref="E20"/>
    </sheetView>
  </sheetViews>
  <sheetFormatPr defaultRowHeight="14.4"/>
  <sheetData>
    <row r="1" spans="1:11">
      <c r="A1" s="3"/>
      <c r="B1" s="3" t="s">
        <v>0</v>
      </c>
      <c r="C1" s="3" t="s">
        <v>1</v>
      </c>
      <c r="D1" s="3" t="s">
        <v>2</v>
      </c>
      <c r="E1" s="3" t="s">
        <v>3</v>
      </c>
      <c r="G1" s="3"/>
      <c r="H1" s="3" t="s">
        <v>0</v>
      </c>
      <c r="I1" s="3" t="s">
        <v>1</v>
      </c>
      <c r="J1" s="3" t="s">
        <v>2</v>
      </c>
      <c r="K1" s="3" t="s">
        <v>3</v>
      </c>
    </row>
    <row r="2" spans="1:11">
      <c r="A2" s="3" t="s">
        <v>4</v>
      </c>
      <c r="B2" s="4">
        <v>49.046399999999998</v>
      </c>
      <c r="C2" s="4" t="s">
        <v>11</v>
      </c>
      <c r="D2" s="4" t="s">
        <v>11</v>
      </c>
      <c r="E2" s="4" t="s">
        <v>11</v>
      </c>
      <c r="G2" s="3" t="s">
        <v>4</v>
      </c>
      <c r="H2" s="4">
        <v>81.302300000000002</v>
      </c>
      <c r="I2" s="4" t="s">
        <v>11</v>
      </c>
      <c r="J2" s="4" t="s">
        <v>11</v>
      </c>
      <c r="K2" s="4" t="s">
        <v>11</v>
      </c>
    </row>
    <row r="3" spans="1:11">
      <c r="A3" s="3">
        <v>1</v>
      </c>
      <c r="B3" s="4">
        <v>21.889399999999998</v>
      </c>
      <c r="C3" s="4" t="s">
        <v>11</v>
      </c>
      <c r="D3" s="4" t="s">
        <v>11</v>
      </c>
      <c r="E3" s="4" t="s">
        <v>11</v>
      </c>
      <c r="G3" s="3">
        <v>1</v>
      </c>
      <c r="H3" s="4">
        <v>17.347200000000001</v>
      </c>
      <c r="I3" s="4" t="s">
        <v>11</v>
      </c>
      <c r="J3" s="4" t="s">
        <v>11</v>
      </c>
      <c r="K3" s="4" t="s">
        <v>11</v>
      </c>
    </row>
    <row r="4" spans="1:11">
      <c r="A4" s="3">
        <v>2</v>
      </c>
      <c r="B4" s="4">
        <v>10.3665</v>
      </c>
      <c r="C4" s="4" t="s">
        <v>11</v>
      </c>
      <c r="D4" s="4" t="s">
        <v>11</v>
      </c>
      <c r="E4" s="4" t="s">
        <v>11</v>
      </c>
      <c r="G4" s="3">
        <v>2</v>
      </c>
      <c r="H4" s="4">
        <v>1.3505</v>
      </c>
      <c r="I4" s="4" t="s">
        <v>11</v>
      </c>
      <c r="J4" s="4" t="s">
        <v>11</v>
      </c>
      <c r="K4" s="4" t="s">
        <v>11</v>
      </c>
    </row>
    <row r="5" spans="1:11">
      <c r="A5" s="3">
        <v>3</v>
      </c>
      <c r="B5" s="4">
        <v>9.8993000000000002</v>
      </c>
      <c r="C5" s="4" t="s">
        <v>11</v>
      </c>
      <c r="D5" s="4" t="s">
        <v>11</v>
      </c>
      <c r="E5" s="4" t="s">
        <v>11</v>
      </c>
      <c r="G5" s="5"/>
    </row>
    <row r="6" spans="1:11">
      <c r="A6" s="3">
        <v>4</v>
      </c>
      <c r="B6" s="4">
        <v>7.4478999999999997</v>
      </c>
      <c r="C6" s="4" t="s">
        <v>11</v>
      </c>
      <c r="D6" s="4" t="s">
        <v>11</v>
      </c>
      <c r="E6" s="4" t="s">
        <v>11</v>
      </c>
      <c r="G6" s="1" t="s">
        <v>5</v>
      </c>
    </row>
    <row r="7" spans="1:11">
      <c r="A7" s="3">
        <v>5</v>
      </c>
      <c r="B7" s="4">
        <v>0.21049999999999999</v>
      </c>
      <c r="C7" s="4" t="s">
        <v>11</v>
      </c>
      <c r="D7" s="4" t="s">
        <v>11</v>
      </c>
      <c r="E7" s="4" t="s">
        <v>11</v>
      </c>
      <c r="G7" s="2" t="s">
        <v>16</v>
      </c>
    </row>
    <row r="8" spans="1:11">
      <c r="A8" s="3">
        <v>6</v>
      </c>
      <c r="B8" s="4">
        <v>1.1400999999999999</v>
      </c>
      <c r="C8" s="4" t="s">
        <v>11</v>
      </c>
      <c r="D8" s="4" t="s">
        <v>11</v>
      </c>
      <c r="E8" s="4" t="s">
        <v>11</v>
      </c>
      <c r="G8" s="2" t="s">
        <v>9</v>
      </c>
    </row>
    <row r="9" spans="1:11">
      <c r="A9" s="5"/>
      <c r="G9" s="2" t="s">
        <v>10</v>
      </c>
    </row>
    <row r="10" spans="1:11">
      <c r="A10" s="1" t="s">
        <v>5</v>
      </c>
      <c r="G10" s="2" t="s">
        <v>12</v>
      </c>
    </row>
    <row r="11" spans="1:11">
      <c r="A11" s="2" t="s">
        <v>14</v>
      </c>
      <c r="G11" s="2" t="s">
        <v>7</v>
      </c>
    </row>
    <row r="12" spans="1:11">
      <c r="A12" s="2" t="s">
        <v>9</v>
      </c>
      <c r="G12" s="2" t="s">
        <v>8</v>
      </c>
    </row>
    <row r="13" spans="1:11">
      <c r="A13" s="2" t="s">
        <v>10</v>
      </c>
      <c r="G13" s="6"/>
    </row>
    <row r="14" spans="1:11">
      <c r="A14" s="2" t="s">
        <v>12</v>
      </c>
      <c r="G14" s="2" t="s">
        <v>28</v>
      </c>
    </row>
    <row r="15" spans="1:11">
      <c r="A15" s="2" t="s">
        <v>7</v>
      </c>
    </row>
    <row r="16" spans="1:11">
      <c r="A16" s="2" t="s">
        <v>8</v>
      </c>
    </row>
    <row r="17" spans="1:18">
      <c r="A17" s="6"/>
      <c r="G17" s="7" t="s">
        <v>21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</row>
    <row r="18" spans="1:18">
      <c r="A18" s="2" t="s">
        <v>27</v>
      </c>
      <c r="G18" s="8" t="s">
        <v>22</v>
      </c>
      <c r="H18" s="8"/>
      <c r="I18" s="8"/>
      <c r="J18" s="8"/>
      <c r="K18" s="8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9C49F-3AC8-4E60-AF85-7D333C3E69E8}">
  <sheetPr codeName="Sheet2">
    <tabColor theme="4" tint="0.59999389629810485"/>
  </sheetPr>
  <dimension ref="A1:R36"/>
  <sheetViews>
    <sheetView topLeftCell="A4" workbookViewId="0">
      <selection activeCell="E20" sqref="E20"/>
    </sheetView>
  </sheetViews>
  <sheetFormatPr defaultRowHeight="14.4"/>
  <sheetData>
    <row r="1" spans="1:11">
      <c r="A1" s="3"/>
      <c r="B1" s="3" t="s">
        <v>0</v>
      </c>
      <c r="C1" s="3" t="s">
        <v>1</v>
      </c>
      <c r="D1" s="3" t="s">
        <v>2</v>
      </c>
      <c r="E1" s="3" t="s">
        <v>3</v>
      </c>
      <c r="G1" s="3"/>
      <c r="H1" s="3" t="s">
        <v>0</v>
      </c>
      <c r="I1" s="3" t="s">
        <v>1</v>
      </c>
      <c r="J1" s="3" t="s">
        <v>2</v>
      </c>
      <c r="K1" s="3" t="s">
        <v>3</v>
      </c>
    </row>
    <row r="2" spans="1:11">
      <c r="A2" s="3" t="s">
        <v>4</v>
      </c>
      <c r="B2" s="4">
        <v>49.18</v>
      </c>
      <c r="C2" s="4">
        <v>2.2599999999999998</v>
      </c>
      <c r="D2" s="4">
        <v>41.07</v>
      </c>
      <c r="E2" s="4">
        <v>55.26</v>
      </c>
      <c r="G2" s="3" t="s">
        <v>4</v>
      </c>
      <c r="H2" s="4">
        <v>81.61</v>
      </c>
      <c r="I2" s="4">
        <v>1.81</v>
      </c>
      <c r="J2" s="4">
        <v>77.14</v>
      </c>
      <c r="K2" s="4">
        <v>86.3</v>
      </c>
    </row>
    <row r="3" spans="1:11">
      <c r="A3" s="3">
        <v>1</v>
      </c>
      <c r="B3" s="4">
        <v>21.98</v>
      </c>
      <c r="C3" s="4">
        <v>1.98</v>
      </c>
      <c r="D3" s="4">
        <v>17.440000000000001</v>
      </c>
      <c r="E3" s="4">
        <v>28.28</v>
      </c>
      <c r="G3" s="3">
        <v>1</v>
      </c>
      <c r="H3" s="4">
        <v>16.98</v>
      </c>
      <c r="I3" s="4">
        <v>1.69</v>
      </c>
      <c r="J3" s="4">
        <v>13.03</v>
      </c>
      <c r="K3" s="4">
        <v>21.53</v>
      </c>
    </row>
    <row r="4" spans="1:11">
      <c r="A4" s="3">
        <v>2</v>
      </c>
      <c r="B4" s="4">
        <v>10.45</v>
      </c>
      <c r="C4" s="4">
        <v>1.37</v>
      </c>
      <c r="D4" s="4">
        <v>6.92</v>
      </c>
      <c r="E4" s="4">
        <v>15.05</v>
      </c>
      <c r="G4" s="3">
        <v>2</v>
      </c>
      <c r="H4" s="4">
        <v>1.4</v>
      </c>
      <c r="I4" s="4">
        <v>0.81</v>
      </c>
      <c r="J4" s="4">
        <v>0.06</v>
      </c>
      <c r="K4" s="4">
        <v>4.09</v>
      </c>
    </row>
    <row r="5" spans="1:11">
      <c r="A5" s="3">
        <v>3</v>
      </c>
      <c r="B5" s="4">
        <v>9.7200000000000006</v>
      </c>
      <c r="C5" s="4">
        <v>1.42</v>
      </c>
      <c r="D5" s="4">
        <v>6.28</v>
      </c>
      <c r="E5" s="4">
        <v>13.56</v>
      </c>
      <c r="G5" s="5"/>
    </row>
    <row r="6" spans="1:11">
      <c r="A6" s="3">
        <v>4</v>
      </c>
      <c r="B6" s="4">
        <v>7.27</v>
      </c>
      <c r="C6" s="4">
        <v>1.34</v>
      </c>
      <c r="D6" s="4">
        <v>3.83</v>
      </c>
      <c r="E6" s="4">
        <v>10.98</v>
      </c>
      <c r="G6" s="1" t="s">
        <v>5</v>
      </c>
    </row>
    <row r="7" spans="1:11">
      <c r="A7" s="3">
        <v>5</v>
      </c>
      <c r="B7" s="4">
        <v>0.28999999999999998</v>
      </c>
      <c r="C7" s="4">
        <v>0.35</v>
      </c>
      <c r="D7" s="4">
        <v>0</v>
      </c>
      <c r="E7" s="4">
        <v>1.86</v>
      </c>
      <c r="G7" s="2" t="s">
        <v>16</v>
      </c>
    </row>
    <row r="8" spans="1:11">
      <c r="A8" s="3">
        <v>6</v>
      </c>
      <c r="B8" s="4">
        <v>1.1200000000000001</v>
      </c>
      <c r="C8" s="4">
        <v>0.7</v>
      </c>
      <c r="D8" s="4">
        <v>0.01</v>
      </c>
      <c r="E8" s="4">
        <v>3.21</v>
      </c>
      <c r="G8" s="2" t="s">
        <v>9</v>
      </c>
    </row>
    <row r="9" spans="1:11">
      <c r="A9" s="5"/>
      <c r="G9" s="2" t="s">
        <v>10</v>
      </c>
    </row>
    <row r="10" spans="1:11">
      <c r="A10" s="1" t="s">
        <v>5</v>
      </c>
      <c r="G10" s="2" t="s">
        <v>6</v>
      </c>
    </row>
    <row r="11" spans="1:11">
      <c r="A11" s="2" t="s">
        <v>14</v>
      </c>
      <c r="G11" s="2" t="s">
        <v>7</v>
      </c>
    </row>
    <row r="12" spans="1:11">
      <c r="A12" s="2" t="s">
        <v>9</v>
      </c>
      <c r="G12" s="2" t="s">
        <v>8</v>
      </c>
    </row>
    <row r="13" spans="1:11">
      <c r="A13" s="2" t="s">
        <v>10</v>
      </c>
      <c r="G13" s="6"/>
    </row>
    <row r="14" spans="1:11">
      <c r="A14" s="2" t="s">
        <v>6</v>
      </c>
      <c r="G14" s="2" t="s">
        <v>26</v>
      </c>
    </row>
    <row r="15" spans="1:11">
      <c r="A15" s="2" t="s">
        <v>7</v>
      </c>
    </row>
    <row r="16" spans="1:11">
      <c r="A16" s="2" t="s">
        <v>8</v>
      </c>
    </row>
    <row r="17" spans="1:18">
      <c r="A17" s="6"/>
      <c r="G17" s="7" t="s">
        <v>21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</row>
    <row r="18" spans="1:18">
      <c r="A18" s="2" t="s">
        <v>25</v>
      </c>
      <c r="G18" s="8" t="s">
        <v>22</v>
      </c>
      <c r="H18" s="8"/>
      <c r="I18" s="8"/>
      <c r="J18" s="8"/>
      <c r="K18" s="8"/>
    </row>
    <row r="20" spans="1:18">
      <c r="A20" s="3"/>
      <c r="B20" s="3"/>
      <c r="C20" s="3"/>
      <c r="D20" s="3"/>
      <c r="E20" s="3"/>
    </row>
    <row r="21" spans="1:18">
      <c r="A21" s="3"/>
      <c r="B21" s="4"/>
      <c r="C21" s="4"/>
      <c r="D21" s="4"/>
      <c r="E21" s="4"/>
    </row>
    <row r="22" spans="1:18">
      <c r="A22" s="3"/>
      <c r="B22" s="4"/>
      <c r="C22" s="4"/>
      <c r="D22" s="4"/>
      <c r="E22" s="4"/>
    </row>
    <row r="23" spans="1:18">
      <c r="A23" s="3"/>
    </row>
    <row r="24" spans="1:18">
      <c r="A24" s="3"/>
    </row>
    <row r="25" spans="1:18">
      <c r="A25" s="3"/>
    </row>
    <row r="26" spans="1:18">
      <c r="A26" s="3"/>
    </row>
    <row r="27" spans="1:18">
      <c r="A27" s="3"/>
    </row>
    <row r="28" spans="1:18">
      <c r="A28" s="5"/>
    </row>
    <row r="29" spans="1:18">
      <c r="A29" s="1"/>
    </row>
    <row r="30" spans="1:18">
      <c r="A30" s="2"/>
    </row>
    <row r="31" spans="1:18">
      <c r="A31" s="2"/>
    </row>
    <row r="32" spans="1:18">
      <c r="A32" s="2"/>
    </row>
    <row r="33" spans="1:1">
      <c r="A33" s="2"/>
    </row>
    <row r="34" spans="1:1">
      <c r="A34" s="2"/>
    </row>
    <row r="35" spans="1:1">
      <c r="A35" s="6"/>
    </row>
    <row r="36" spans="1:1">
      <c r="A36" s="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4E744-45AB-4945-9E1B-525F267776E6}">
  <sheetPr codeName="Sheet3">
    <tabColor theme="4" tint="0.59999389629810485"/>
  </sheetPr>
  <dimension ref="A1:R18"/>
  <sheetViews>
    <sheetView workbookViewId="0">
      <selection activeCell="E20" sqref="E20"/>
    </sheetView>
  </sheetViews>
  <sheetFormatPr defaultRowHeight="14.4"/>
  <sheetData>
    <row r="1" spans="1:18">
      <c r="A1" s="3"/>
      <c r="B1" s="3" t="s">
        <v>0</v>
      </c>
      <c r="C1" s="3" t="s">
        <v>1</v>
      </c>
      <c r="D1" s="3" t="s">
        <v>2</v>
      </c>
      <c r="E1" s="3" t="s">
        <v>3</v>
      </c>
      <c r="G1" s="3"/>
      <c r="H1" s="3" t="s">
        <v>0</v>
      </c>
      <c r="I1" s="3" t="s">
        <v>1</v>
      </c>
      <c r="J1" s="3" t="s">
        <v>2</v>
      </c>
      <c r="K1" s="3" t="s">
        <v>3</v>
      </c>
    </row>
    <row r="2" spans="1:18">
      <c r="A2" s="3" t="s">
        <v>4</v>
      </c>
      <c r="B2" s="4">
        <v>49.046399999999998</v>
      </c>
      <c r="C2" s="4" t="s">
        <v>11</v>
      </c>
      <c r="D2" s="4" t="s">
        <v>11</v>
      </c>
      <c r="E2" s="4" t="s">
        <v>11</v>
      </c>
      <c r="G2" s="3" t="s">
        <v>4</v>
      </c>
      <c r="H2" s="4">
        <v>81.302300000000002</v>
      </c>
      <c r="I2" s="4" t="s">
        <v>11</v>
      </c>
      <c r="J2" s="4" t="s">
        <v>11</v>
      </c>
      <c r="K2" s="4" t="s">
        <v>11</v>
      </c>
    </row>
    <row r="3" spans="1:18">
      <c r="A3" s="3">
        <v>1</v>
      </c>
      <c r="B3" s="4">
        <v>21.889399999999998</v>
      </c>
      <c r="C3" s="4" t="s">
        <v>11</v>
      </c>
      <c r="D3" s="4" t="s">
        <v>11</v>
      </c>
      <c r="E3" s="4" t="s">
        <v>11</v>
      </c>
      <c r="G3" s="3">
        <v>1</v>
      </c>
      <c r="H3" s="4">
        <v>17.347200000000001</v>
      </c>
      <c r="I3" s="4" t="s">
        <v>11</v>
      </c>
      <c r="J3" s="4" t="s">
        <v>11</v>
      </c>
      <c r="K3" s="4" t="s">
        <v>11</v>
      </c>
    </row>
    <row r="4" spans="1:18">
      <c r="A4" s="3">
        <v>2</v>
      </c>
      <c r="B4" s="4">
        <v>10.3665</v>
      </c>
      <c r="C4" s="4" t="s">
        <v>11</v>
      </c>
      <c r="D4" s="4" t="s">
        <v>11</v>
      </c>
      <c r="E4" s="4" t="s">
        <v>11</v>
      </c>
      <c r="G4" s="3">
        <v>2</v>
      </c>
      <c r="H4" s="4">
        <v>1.3505</v>
      </c>
      <c r="I4" s="4" t="s">
        <v>11</v>
      </c>
      <c r="J4" s="4" t="s">
        <v>11</v>
      </c>
      <c r="K4" s="4" t="s">
        <v>11</v>
      </c>
    </row>
    <row r="5" spans="1:18">
      <c r="A5" s="3">
        <v>3</v>
      </c>
      <c r="B5" s="4">
        <v>9.8993000000000002</v>
      </c>
      <c r="C5" s="4" t="s">
        <v>11</v>
      </c>
      <c r="D5" s="4" t="s">
        <v>11</v>
      </c>
      <c r="E5" s="4" t="s">
        <v>11</v>
      </c>
      <c r="G5" s="5"/>
    </row>
    <row r="6" spans="1:18">
      <c r="A6" s="3">
        <v>4</v>
      </c>
      <c r="B6" s="4">
        <v>7.4478999999999997</v>
      </c>
      <c r="C6" s="4" t="s">
        <v>11</v>
      </c>
      <c r="D6" s="4" t="s">
        <v>11</v>
      </c>
      <c r="E6" s="4" t="s">
        <v>11</v>
      </c>
      <c r="G6" s="1" t="s">
        <v>5</v>
      </c>
    </row>
    <row r="7" spans="1:18">
      <c r="A7" s="3">
        <v>5</v>
      </c>
      <c r="B7" s="4">
        <v>0.21049999999999999</v>
      </c>
      <c r="C7" s="4" t="s">
        <v>11</v>
      </c>
      <c r="D7" s="4" t="s">
        <v>11</v>
      </c>
      <c r="E7" s="4" t="s">
        <v>11</v>
      </c>
      <c r="G7" s="2" t="s">
        <v>16</v>
      </c>
    </row>
    <row r="8" spans="1:18">
      <c r="A8" s="3">
        <v>6</v>
      </c>
      <c r="B8" s="4">
        <v>1.1400999999999999</v>
      </c>
      <c r="C8" s="4" t="s">
        <v>11</v>
      </c>
      <c r="D8" s="4" t="s">
        <v>11</v>
      </c>
      <c r="E8" s="4" t="s">
        <v>11</v>
      </c>
      <c r="G8" s="2" t="s">
        <v>9</v>
      </c>
    </row>
    <row r="9" spans="1:18">
      <c r="A9" s="5"/>
      <c r="G9" s="2" t="s">
        <v>10</v>
      </c>
    </row>
    <row r="10" spans="1:18">
      <c r="A10" s="1" t="s">
        <v>5</v>
      </c>
      <c r="G10" s="2" t="s">
        <v>12</v>
      </c>
    </row>
    <row r="11" spans="1:18">
      <c r="A11" s="2" t="s">
        <v>14</v>
      </c>
      <c r="G11" s="2" t="s">
        <v>7</v>
      </c>
    </row>
    <row r="12" spans="1:18">
      <c r="A12" s="2" t="s">
        <v>9</v>
      </c>
      <c r="G12" s="2" t="s">
        <v>8</v>
      </c>
    </row>
    <row r="13" spans="1:18">
      <c r="A13" s="2" t="s">
        <v>10</v>
      </c>
      <c r="G13" s="6"/>
    </row>
    <row r="14" spans="1:18">
      <c r="A14" s="2" t="s">
        <v>12</v>
      </c>
      <c r="G14" s="2" t="s">
        <v>24</v>
      </c>
    </row>
    <row r="15" spans="1:18">
      <c r="A15" s="2" t="s">
        <v>7</v>
      </c>
    </row>
    <row r="16" spans="1:18">
      <c r="A16" s="2" t="s">
        <v>8</v>
      </c>
      <c r="G16" s="7" t="s">
        <v>21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</row>
    <row r="17" spans="1:11">
      <c r="A17" s="6"/>
      <c r="G17" s="8" t="s">
        <v>22</v>
      </c>
      <c r="H17" s="8"/>
      <c r="I17" s="8"/>
      <c r="J17" s="8"/>
      <c r="K17" s="8"/>
    </row>
    <row r="18" spans="1:11">
      <c r="A18" s="2" t="s">
        <v>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abbreviations</vt:lpstr>
      <vt:lpstr>summary of all run times</vt:lpstr>
      <vt:lpstr>110 peps no BC no BS</vt:lpstr>
      <vt:lpstr>110 peps no BS w BS (200, 80%)</vt:lpstr>
      <vt:lpstr>110 peps w BC no BS</vt:lpstr>
      <vt:lpstr>110 peps w BC w BS (200, 80%)</vt:lpstr>
      <vt:lpstr>7 peps  no BC no BS</vt:lpstr>
      <vt:lpstr>7 peps no BC w BS 200, 80%</vt:lpstr>
      <vt:lpstr>7 peps w BC no BS</vt:lpstr>
      <vt:lpstr>7 peps w BC w BS 200, 80%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Sophia Zhou</dc:creator>
  <cp:lastModifiedBy>Sophia Zhou</cp:lastModifiedBy>
  <dcterms:created xsi:type="dcterms:W3CDTF">2015-06-05T18:19:34Z</dcterms:created>
  <dcterms:modified xsi:type="dcterms:W3CDTF">2022-08-23T11:17:50Z</dcterms:modified>
</cp:coreProperties>
</file>