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wcpo\data\original data\Data_Acquisition_Preprocess\Indicator Data Original\"/>
    </mc:Choice>
  </mc:AlternateContent>
  <xr:revisionPtr revIDLastSave="0" documentId="8_{87C18D2C-3E53-49CC-ADC8-8AA8A686139D}" xr6:coauthVersionLast="45" xr6:coauthVersionMax="45" xr10:uidLastSave="{00000000-0000-0000-0000-000000000000}"/>
  <bookViews>
    <workbookView xWindow="-96" yWindow="-96" windowWidth="23232" windowHeight="12552" activeTab="4" xr2:uid="{8C094041-C930-4F4E-9912-D2ADC20FDD84}"/>
  </bookViews>
  <sheets>
    <sheet name="1. Index" sheetId="1" r:id="rId1"/>
    <sheet name="2. Intro" sheetId="2" r:id="rId2"/>
    <sheet name="3. Catch by national waters" sheetId="3" r:id="rId3"/>
    <sheet name="4. Catch by national fleet" sheetId="4" r:id="rId4"/>
    <sheet name="5. Processing and Market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3" i="4" l="1"/>
  <c r="J35" i="4"/>
  <c r="J37" i="4"/>
  <c r="J40" i="4"/>
  <c r="J42" i="4"/>
  <c r="J44" i="4"/>
  <c r="J29" i="4"/>
  <c r="I46" i="4"/>
  <c r="J34" i="3"/>
  <c r="K29" i="3" s="1"/>
  <c r="L34" i="3"/>
  <c r="M13" i="3" s="1"/>
  <c r="C9" i="3"/>
  <c r="C10" i="3"/>
  <c r="C11" i="3"/>
  <c r="C12" i="3"/>
  <c r="C13" i="3"/>
  <c r="C14" i="3"/>
  <c r="C15" i="3"/>
  <c r="C16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4" i="3"/>
  <c r="E46" i="3"/>
  <c r="E47" i="3"/>
  <c r="E48" i="3"/>
  <c r="E49" i="3"/>
  <c r="E50" i="3"/>
  <c r="E51" i="3"/>
  <c r="E52" i="3"/>
  <c r="E53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70" i="3"/>
  <c r="E71" i="3"/>
  <c r="E45" i="3"/>
  <c r="C45" i="3"/>
  <c r="C46" i="3"/>
  <c r="C47" i="3"/>
  <c r="C48" i="3"/>
  <c r="C49" i="3"/>
  <c r="C50" i="3"/>
  <c r="C51" i="3"/>
  <c r="C52" i="3"/>
  <c r="C53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71" i="3"/>
  <c r="B71" i="3"/>
  <c r="C8" i="3"/>
  <c r="D34" i="3"/>
  <c r="B34" i="3"/>
  <c r="K19" i="3" l="1"/>
  <c r="K16" i="3"/>
  <c r="K15" i="3"/>
  <c r="K27" i="3"/>
  <c r="K14" i="3"/>
  <c r="K13" i="3"/>
  <c r="K9" i="3"/>
  <c r="K8" i="3"/>
  <c r="K26" i="3"/>
  <c r="K25" i="3"/>
  <c r="K24" i="3"/>
  <c r="K23" i="3"/>
  <c r="K22" i="3"/>
  <c r="K31" i="3"/>
  <c r="K34" i="3"/>
  <c r="K28" i="3"/>
  <c r="K12" i="3"/>
  <c r="K10" i="3"/>
  <c r="K21" i="3"/>
  <c r="K30" i="3"/>
  <c r="K11" i="3"/>
  <c r="K20" i="3"/>
  <c r="M12" i="3"/>
  <c r="M11" i="3"/>
  <c r="M23" i="3"/>
  <c r="M9" i="3"/>
  <c r="M22" i="3"/>
  <c r="M8" i="3"/>
  <c r="M34" i="3"/>
  <c r="M21" i="3"/>
  <c r="M32" i="3"/>
  <c r="M20" i="3"/>
  <c r="M26" i="3"/>
  <c r="M10" i="3"/>
  <c r="M15" i="3"/>
  <c r="M25" i="3"/>
  <c r="M19" i="3"/>
  <c r="M16" i="3"/>
  <c r="M29" i="3"/>
  <c r="M28" i="3"/>
  <c r="M14" i="3"/>
  <c r="M24" i="3"/>
  <c r="M31" i="3"/>
  <c r="M30" i="3"/>
  <c r="M27" i="3"/>
  <c r="D52" i="6"/>
  <c r="D54" i="6"/>
  <c r="D57" i="6"/>
  <c r="B58" i="6"/>
  <c r="C58" i="6"/>
  <c r="D51" i="6" s="1"/>
  <c r="D56" i="6" l="1"/>
  <c r="D55" i="6"/>
  <c r="D50" i="6"/>
  <c r="D58" i="6"/>
  <c r="D53" i="6"/>
  <c r="D49" i="6"/>
  <c r="F69" i="3"/>
  <c r="D69" i="3"/>
  <c r="B69" i="3"/>
  <c r="F54" i="3"/>
  <c r="D54" i="3"/>
  <c r="B54" i="3"/>
  <c r="L32" i="3"/>
  <c r="J32" i="3"/>
  <c r="L17" i="3"/>
  <c r="J17" i="3"/>
  <c r="D17" i="3"/>
  <c r="F17" i="3"/>
  <c r="B17" i="3"/>
  <c r="F32" i="3"/>
  <c r="D32" i="3"/>
  <c r="B32" i="3"/>
  <c r="E16" i="3" l="1"/>
  <c r="E19" i="3"/>
  <c r="E31" i="3"/>
  <c r="E21" i="3"/>
  <c r="E34" i="3"/>
  <c r="E9" i="3"/>
  <c r="E22" i="3"/>
  <c r="E8" i="3"/>
  <c r="E10" i="3"/>
  <c r="E23" i="3"/>
  <c r="E11" i="3"/>
  <c r="E24" i="3"/>
  <c r="E12" i="3"/>
  <c r="E25" i="3"/>
  <c r="E13" i="3"/>
  <c r="E26" i="3"/>
  <c r="E14" i="3"/>
  <c r="E27" i="3"/>
  <c r="E15" i="3"/>
  <c r="E28" i="3"/>
  <c r="E29" i="3"/>
  <c r="E30" i="3"/>
  <c r="E20" i="3"/>
  <c r="D71" i="3"/>
  <c r="F71" i="3"/>
  <c r="F34" i="3"/>
</calcChain>
</file>

<file path=xl/sharedStrings.xml><?xml version="1.0" encoding="utf-8"?>
<sst xmlns="http://schemas.openxmlformats.org/spreadsheetml/2006/main" count="298" uniqueCount="131">
  <si>
    <t>Index</t>
  </si>
  <si>
    <t>Sheet No</t>
  </si>
  <si>
    <t>Short title</t>
  </si>
  <si>
    <t>Long title</t>
  </si>
  <si>
    <t>Tables included</t>
  </si>
  <si>
    <t>Intro</t>
  </si>
  <si>
    <t>Introduction, sources, notes and codes</t>
  </si>
  <si>
    <t>Catch by national waters</t>
  </si>
  <si>
    <t xml:space="preserve">Catch by national waters by gear by species </t>
  </si>
  <si>
    <t xml:space="preserve">Value of catch by national waters by gear by species </t>
  </si>
  <si>
    <t>Catch by national waters by gear by species</t>
  </si>
  <si>
    <t>All values in metric tonnes</t>
  </si>
  <si>
    <t>Cook Islands</t>
  </si>
  <si>
    <t>FSM</t>
  </si>
  <si>
    <t>Kiribati</t>
  </si>
  <si>
    <t>Marshall Islands</t>
  </si>
  <si>
    <t>Nauru</t>
  </si>
  <si>
    <t>New Zealand</t>
  </si>
  <si>
    <t>PNG</t>
  </si>
  <si>
    <t>Palau</t>
  </si>
  <si>
    <t>Samoa</t>
  </si>
  <si>
    <t>Solomon  Islands</t>
  </si>
  <si>
    <t>Tokelau</t>
  </si>
  <si>
    <t>Tuvalu</t>
  </si>
  <si>
    <t>Others</t>
  </si>
  <si>
    <t>American Samoa</t>
  </si>
  <si>
    <t>China</t>
  </si>
  <si>
    <t>Indonesia</t>
  </si>
  <si>
    <t>Japan</t>
  </si>
  <si>
    <t>Korea</t>
  </si>
  <si>
    <t>Philippines</t>
  </si>
  <si>
    <t>Taiwan</t>
  </si>
  <si>
    <t>US</t>
  </si>
  <si>
    <t>Vietnam</t>
  </si>
  <si>
    <t>Wallis &amp; Futuna</t>
  </si>
  <si>
    <t>Data source: FFA Data Sheet</t>
  </si>
  <si>
    <t>All values in US$</t>
  </si>
  <si>
    <t>Catch by Fleet of WCPO purse seine fleet segments</t>
  </si>
  <si>
    <t>PNA Members</t>
  </si>
  <si>
    <t>Sub-Total PNA + Tokelau</t>
  </si>
  <si>
    <t>Sub-Total Other National Waters</t>
  </si>
  <si>
    <t>TOTAL</t>
  </si>
  <si>
    <t>International waters</t>
  </si>
  <si>
    <t>Data source: World Bank and Nicholas Institute Sheet</t>
  </si>
  <si>
    <t>% of Total</t>
  </si>
  <si>
    <t>Catch (mT)</t>
  </si>
  <si>
    <t>Catch ($)</t>
  </si>
  <si>
    <t>3.2 Purse seine by Value ($)</t>
  </si>
  <si>
    <t>3.1 Purse seine by Catch (mT)</t>
  </si>
  <si>
    <t>Catch by national fleet</t>
  </si>
  <si>
    <t xml:space="preserve">Catch by national fleet by gear by species </t>
  </si>
  <si>
    <t xml:space="preserve">Value by national fleet by gear by species </t>
  </si>
  <si>
    <t>Resource Owners (Supply/ Direct Beneficiary)</t>
  </si>
  <si>
    <t>Taiwan, China</t>
  </si>
  <si>
    <t>% of total catch</t>
  </si>
  <si>
    <t>catch(mT)</t>
  </si>
  <si>
    <t>Data source: World Bank and Nicholas Institute</t>
  </si>
  <si>
    <t>Pacific Island</t>
  </si>
  <si>
    <t xml:space="preserve">Bangkok </t>
  </si>
  <si>
    <t xml:space="preserve">% </t>
  </si>
  <si>
    <t>Vessels operating</t>
  </si>
  <si>
    <t>2013-2014</t>
  </si>
  <si>
    <t>Solomon Island</t>
  </si>
  <si>
    <t>Transhipping Port</t>
  </si>
  <si>
    <t>Fishing Waters</t>
  </si>
  <si>
    <t>WCPO</t>
  </si>
  <si>
    <t xml:space="preserve">PNA </t>
  </si>
  <si>
    <t>High seas</t>
  </si>
  <si>
    <t>Pacific Island (Pohnpei, Majuro, Honiara, Tarawa)</t>
  </si>
  <si>
    <t>Bangkok</t>
  </si>
  <si>
    <t>Thailand</t>
  </si>
  <si>
    <t>Pacific Island (Pohnpei, Majuro)</t>
  </si>
  <si>
    <t>United States</t>
  </si>
  <si>
    <t>Latin America</t>
  </si>
  <si>
    <t>Other Distant Water Fleets (10%)</t>
  </si>
  <si>
    <t>Largest Distant-water fleets(47%)</t>
  </si>
  <si>
    <t>Pacific Island fleets (23%)</t>
  </si>
  <si>
    <t>Fleet Owner (Harvest)</t>
  </si>
  <si>
    <t>EU</t>
  </si>
  <si>
    <t>c</t>
  </si>
  <si>
    <t>p</t>
  </si>
  <si>
    <t>PNG Canneries</t>
  </si>
  <si>
    <t>Pacific Island countries</t>
  </si>
  <si>
    <t>Transhipped to (for Processing)</t>
  </si>
  <si>
    <t>Solomon Islands</t>
  </si>
  <si>
    <t>RMI</t>
  </si>
  <si>
    <t>Pacific Island country</t>
  </si>
  <si>
    <t>Majuro</t>
  </si>
  <si>
    <t>Vanuatu</t>
  </si>
  <si>
    <t>Foreign waters(WCPO)</t>
  </si>
  <si>
    <t>Indonesian and Philippines fleets (20%)</t>
  </si>
  <si>
    <t>Banngkok</t>
  </si>
  <si>
    <t>Ecuador</t>
  </si>
  <si>
    <t>El Salvador</t>
  </si>
  <si>
    <t>Spain</t>
  </si>
  <si>
    <t>Value($)</t>
  </si>
  <si>
    <t>Processing of WCPO Purse Seine Catch in 2010</t>
  </si>
  <si>
    <t>4.1 Purse seine catch by fleet (mT)</t>
  </si>
  <si>
    <t>4.2 Purse seine value by fleet ($)</t>
  </si>
  <si>
    <t>3.3 Purse seine by Catch (mT) by World Bank</t>
  </si>
  <si>
    <t>Processing &amp; Market (Intermediate and Final Beneficiary)</t>
  </si>
  <si>
    <t>Processing and Markets</t>
  </si>
  <si>
    <t>Largest Processing Countries</t>
  </si>
  <si>
    <t>Metric (mT)</t>
  </si>
  <si>
    <t>% of Processing</t>
  </si>
  <si>
    <t>Final Markets</t>
  </si>
  <si>
    <t>% Market</t>
  </si>
  <si>
    <t>Middle East</t>
  </si>
  <si>
    <t>Australia</t>
  </si>
  <si>
    <t>Canada</t>
  </si>
  <si>
    <t>US (North America)</t>
  </si>
  <si>
    <t>2009 - 2013</t>
  </si>
  <si>
    <t>Marshal Islands</t>
  </si>
  <si>
    <t>Fiji</t>
  </si>
  <si>
    <t>Consumption</t>
  </si>
  <si>
    <t>5.2 Market Share values (2008)</t>
  </si>
  <si>
    <t>USA</t>
  </si>
  <si>
    <t>Asia</t>
  </si>
  <si>
    <t>Austriali / New Zealand</t>
  </si>
  <si>
    <t>Africa</t>
  </si>
  <si>
    <t>Eastern Europe</t>
  </si>
  <si>
    <t>Cases</t>
  </si>
  <si>
    <t>5.1 Processing Countries</t>
  </si>
  <si>
    <t>Processing plants by Countries</t>
  </si>
  <si>
    <t>Market share by consumption and cases</t>
  </si>
  <si>
    <t>5.1 Processing Countries by Mt</t>
  </si>
  <si>
    <t>5.2 Market Share values (2008) by mT and cases</t>
  </si>
  <si>
    <t>Integration</t>
  </si>
  <si>
    <t xml:space="preserve">Integration </t>
  </si>
  <si>
    <t>Integration of Benefiting countries by type of Benefit</t>
  </si>
  <si>
    <t>Fleet Owner/ Harvestor (Intermediate Beneficiary)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</si>
</sst>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4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1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0" xfId="0" applyFont="1" applyAlignment="1"/>
    <xf numFmtId="0" fontId="0" fillId="0" borderId="0" xfId="0" applyAlignment="1"/>
    <xf numFmtId="0" fontId="3" fillId="0" borderId="0" xfId="0" applyFont="1" applyAlignment="1"/>
    <xf numFmtId="0" fontId="4" fillId="0" borderId="0" xfId="0" applyFont="1" applyAlignment="1"/>
    <xf numFmtId="0" fontId="6" fillId="0" borderId="0" xfId="0" applyFont="1" applyAlignment="1">
      <alignment horizontal="left"/>
    </xf>
    <xf numFmtId="3" fontId="7" fillId="0" borderId="0" xfId="1" applyNumberFormat="1" applyFont="1" applyFill="1" applyBorder="1" applyAlignment="1">
      <alignment horizontal="center"/>
    </xf>
    <xf numFmtId="3" fontId="9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left"/>
    </xf>
    <xf numFmtId="3" fontId="4" fillId="0" borderId="0" xfId="1" applyNumberFormat="1" applyFont="1" applyFill="1" applyBorder="1" applyAlignment="1">
      <alignment horizontal="center"/>
    </xf>
    <xf numFmtId="164" fontId="10" fillId="0" borderId="1" xfId="1" applyNumberFormat="1" applyFont="1" applyFill="1" applyBorder="1" applyAlignment="1">
      <alignment horizontal="left"/>
    </xf>
    <xf numFmtId="3" fontId="10" fillId="0" borderId="1" xfId="1" applyNumberFormat="1" applyFont="1" applyFill="1" applyBorder="1" applyAlignment="1">
      <alignment horizontal="center"/>
    </xf>
    <xf numFmtId="3" fontId="3" fillId="0" borderId="0" xfId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left"/>
    </xf>
    <xf numFmtId="0" fontId="10" fillId="0" borderId="2" xfId="0" applyFont="1" applyBorder="1" applyAlignment="1">
      <alignment horizontal="center"/>
    </xf>
    <xf numFmtId="164" fontId="3" fillId="0" borderId="0" xfId="1" applyNumberFormat="1" applyFont="1" applyFill="1" applyBorder="1" applyAlignment="1">
      <alignment horizontal="left"/>
    </xf>
    <xf numFmtId="164" fontId="4" fillId="2" borderId="0" xfId="1" applyNumberFormat="1" applyFont="1" applyFill="1" applyBorder="1" applyAlignment="1">
      <alignment horizontal="left"/>
    </xf>
    <xf numFmtId="3" fontId="4" fillId="2" borderId="0" xfId="1" applyNumberFormat="1" applyFont="1" applyFill="1" applyBorder="1" applyAlignment="1">
      <alignment horizontal="center"/>
    </xf>
    <xf numFmtId="164" fontId="7" fillId="0" borderId="0" xfId="1" applyNumberFormat="1" applyFont="1" applyAlignment="1">
      <alignment horizontal="center"/>
    </xf>
    <xf numFmtId="164" fontId="8" fillId="0" borderId="0" xfId="1" applyNumberFormat="1" applyFont="1" applyAlignment="1">
      <alignment horizontal="left"/>
    </xf>
    <xf numFmtId="164" fontId="9" fillId="0" borderId="0" xfId="1" applyNumberFormat="1" applyFont="1" applyAlignment="1">
      <alignment horizontal="center"/>
    </xf>
    <xf numFmtId="164" fontId="3" fillId="0" borderId="0" xfId="1" applyNumberFormat="1" applyFont="1" applyAlignment="1">
      <alignment horizontal="center"/>
    </xf>
    <xf numFmtId="164" fontId="4" fillId="0" borderId="0" xfId="1" applyNumberFormat="1" applyFont="1"/>
    <xf numFmtId="164" fontId="4" fillId="0" borderId="0" xfId="1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164" fontId="7" fillId="0" borderId="0" xfId="0" applyNumberFormat="1" applyFont="1" applyAlignment="1">
      <alignment horizontal="center"/>
    </xf>
    <xf numFmtId="0" fontId="4" fillId="0" borderId="5" xfId="0" applyFont="1" applyBorder="1"/>
    <xf numFmtId="164" fontId="3" fillId="0" borderId="0" xfId="1" applyNumberFormat="1" applyFont="1"/>
    <xf numFmtId="0" fontId="5" fillId="0" borderId="4" xfId="0" applyFont="1" applyBorder="1" applyAlignment="1">
      <alignment horizontal="left"/>
    </xf>
    <xf numFmtId="164" fontId="4" fillId="2" borderId="0" xfId="1" applyNumberFormat="1" applyFont="1" applyFill="1" applyAlignment="1">
      <alignment horizontal="center"/>
    </xf>
    <xf numFmtId="0" fontId="11" fillId="0" borderId="2" xfId="0" applyFont="1" applyBorder="1"/>
    <xf numFmtId="0" fontId="5" fillId="0" borderId="7" xfId="0" applyFont="1" applyBorder="1" applyAlignment="1">
      <alignment horizontal="left"/>
    </xf>
    <xf numFmtId="164" fontId="10" fillId="0" borderId="8" xfId="1" applyNumberFormat="1" applyFont="1" applyFill="1" applyBorder="1" applyAlignment="1">
      <alignment horizontal="left"/>
    </xf>
    <xf numFmtId="3" fontId="0" fillId="0" borderId="2" xfId="0" applyNumberFormat="1" applyBorder="1"/>
    <xf numFmtId="164" fontId="10" fillId="0" borderId="9" xfId="1" applyNumberFormat="1" applyFont="1" applyFill="1" applyBorder="1" applyAlignment="1">
      <alignment horizontal="left"/>
    </xf>
    <xf numFmtId="3" fontId="10" fillId="0" borderId="9" xfId="1" applyNumberFormat="1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3" xfId="0" applyBorder="1"/>
    <xf numFmtId="0" fontId="0" fillId="2" borderId="0" xfId="0" applyFill="1"/>
    <xf numFmtId="164" fontId="4" fillId="0" borderId="6" xfId="1" applyNumberFormat="1" applyFont="1" applyBorder="1" applyAlignment="1">
      <alignment horizontal="center"/>
    </xf>
    <xf numFmtId="164" fontId="4" fillId="0" borderId="8" xfId="1" applyNumberFormat="1" applyFont="1" applyFill="1" applyBorder="1" applyAlignment="1">
      <alignment horizontal="left"/>
    </xf>
    <xf numFmtId="0" fontId="0" fillId="0" borderId="3" xfId="0" applyFont="1" applyBorder="1"/>
    <xf numFmtId="164" fontId="4" fillId="0" borderId="0" xfId="1" applyNumberFormat="1" applyFont="1" applyFill="1" applyBorder="1" applyAlignment="1">
      <alignment horizontal="center"/>
    </xf>
    <xf numFmtId="9" fontId="0" fillId="0" borderId="0" xfId="0" applyNumberFormat="1"/>
    <xf numFmtId="0" fontId="4" fillId="0" borderId="0" xfId="0" applyFont="1" applyAlignment="1">
      <alignment wrapText="1"/>
    </xf>
    <xf numFmtId="0" fontId="0" fillId="0" borderId="6" xfId="0" applyBorder="1"/>
    <xf numFmtId="0" fontId="0" fillId="0" borderId="12" xfId="0" applyBorder="1"/>
    <xf numFmtId="0" fontId="12" fillId="0" borderId="11" xfId="0" applyFont="1" applyBorder="1"/>
    <xf numFmtId="0" fontId="11" fillId="0" borderId="13" xfId="0" applyFont="1" applyBorder="1"/>
    <xf numFmtId="0" fontId="10" fillId="0" borderId="13" xfId="0" applyFont="1" applyBorder="1" applyAlignment="1">
      <alignment horizontal="center"/>
    </xf>
    <xf numFmtId="3" fontId="10" fillId="0" borderId="0" xfId="1" applyNumberFormat="1" applyFont="1" applyFill="1" applyBorder="1" applyAlignment="1">
      <alignment horizontal="center"/>
    </xf>
    <xf numFmtId="0" fontId="0" fillId="0" borderId="0" xfId="0" applyBorder="1"/>
    <xf numFmtId="164" fontId="10" fillId="0" borderId="0" xfId="1" applyNumberFormat="1" applyFont="1" applyFill="1" applyBorder="1" applyAlignment="1">
      <alignment horizontal="left"/>
    </xf>
    <xf numFmtId="3" fontId="0" fillId="0" borderId="0" xfId="0" applyNumberFormat="1" applyBorder="1"/>
    <xf numFmtId="0" fontId="4" fillId="0" borderId="4" xfId="0" applyFont="1" applyBorder="1"/>
    <xf numFmtId="0" fontId="0" fillId="0" borderId="1" xfId="0" applyBorder="1" applyAlignment="1">
      <alignment horizontal="center"/>
    </xf>
    <xf numFmtId="9" fontId="0" fillId="0" borderId="0" xfId="2" applyFont="1"/>
    <xf numFmtId="0" fontId="0" fillId="0" borderId="0" xfId="0" applyFill="1"/>
    <xf numFmtId="9" fontId="0" fillId="2" borderId="0" xfId="2" applyFont="1" applyFill="1"/>
    <xf numFmtId="4" fontId="4" fillId="0" borderId="0" xfId="1" applyNumberFormat="1" applyFont="1" applyFill="1" applyBorder="1" applyAlignment="1">
      <alignment horizontal="center"/>
    </xf>
    <xf numFmtId="2" fontId="0" fillId="0" borderId="0" xfId="0" applyNumberFormat="1"/>
    <xf numFmtId="4" fontId="7" fillId="0" borderId="0" xfId="1" applyNumberFormat="1" applyFont="1" applyFill="1" applyBorder="1" applyAlignment="1">
      <alignment horizontal="center"/>
    </xf>
    <xf numFmtId="4" fontId="9" fillId="0" borderId="0" xfId="1" applyNumberFormat="1" applyFont="1" applyFill="1" applyBorder="1" applyAlignment="1">
      <alignment horizontal="center"/>
    </xf>
    <xf numFmtId="165" fontId="0" fillId="0" borderId="0" xfId="0" applyNumberFormat="1"/>
    <xf numFmtId="0" fontId="11" fillId="0" borderId="2" xfId="0" applyFont="1" applyBorder="1"/>
    <xf numFmtId="0" fontId="11" fillId="0" borderId="3" xfId="0" applyFont="1" applyBorder="1"/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1" fillId="0" borderId="7" xfId="0" applyFont="1" applyBorder="1"/>
    <xf numFmtId="0" fontId="11" fillId="0" borderId="4" xfId="0" applyFont="1" applyBorder="1"/>
    <xf numFmtId="0" fontId="11" fillId="0" borderId="10" xfId="0" applyFont="1" applyBorder="1"/>
    <xf numFmtId="164" fontId="3" fillId="0" borderId="0" xfId="1" applyNumberFormat="1" applyFont="1" applyFill="1" applyBorder="1" applyAlignment="1">
      <alignment horizontal="left"/>
    </xf>
    <xf numFmtId="0" fontId="11" fillId="0" borderId="8" xfId="0" applyFont="1" applyBorder="1"/>
    <xf numFmtId="0" fontId="10" fillId="0" borderId="8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20387-7242-4212-949C-69E943E17878}">
  <dimension ref="A1:E18"/>
  <sheetViews>
    <sheetView workbookViewId="0">
      <selection activeCell="A11" sqref="A11"/>
    </sheetView>
  </sheetViews>
  <sheetFormatPr defaultRowHeight="14.4" x14ac:dyDescent="0.55000000000000004"/>
  <cols>
    <col min="1" max="1" width="43.5234375" style="7" customWidth="1"/>
    <col min="2" max="2" width="10" style="7" bestFit="1" customWidth="1"/>
    <col min="3" max="3" width="20.7890625" style="7" bestFit="1" customWidth="1"/>
    <col min="4" max="4" width="43.41796875" style="7" bestFit="1" customWidth="1"/>
    <col min="5" max="5" width="49.734375" style="7" bestFit="1" customWidth="1"/>
    <col min="6" max="16384" width="8.83984375" style="7"/>
  </cols>
  <sheetData>
    <row r="1" spans="1:5" ht="20.100000000000001" x14ac:dyDescent="0.7">
      <c r="A1" s="6" t="s">
        <v>0</v>
      </c>
      <c r="B1" s="1"/>
    </row>
    <row r="2" spans="1:5" ht="15.3" x14ac:dyDescent="0.55000000000000004">
      <c r="A2" s="8"/>
      <c r="B2" s="2" t="s">
        <v>1</v>
      </c>
      <c r="C2" s="8" t="s">
        <v>2</v>
      </c>
      <c r="D2" s="8" t="s">
        <v>3</v>
      </c>
      <c r="E2" s="8" t="s">
        <v>4</v>
      </c>
    </row>
    <row r="3" spans="1:5" x14ac:dyDescent="0.55000000000000004">
      <c r="B3" s="3">
        <v>1</v>
      </c>
      <c r="C3" s="7" t="s">
        <v>0</v>
      </c>
    </row>
    <row r="4" spans="1:5" x14ac:dyDescent="0.55000000000000004">
      <c r="B4" s="3"/>
    </row>
    <row r="5" spans="1:5" x14ac:dyDescent="0.55000000000000004">
      <c r="B5" s="3">
        <v>2</v>
      </c>
      <c r="C5" s="7" t="s">
        <v>5</v>
      </c>
      <c r="D5" s="7" t="s">
        <v>6</v>
      </c>
    </row>
    <row r="6" spans="1:5" x14ac:dyDescent="0.55000000000000004">
      <c r="B6" s="3"/>
    </row>
    <row r="7" spans="1:5" ht="14.4" customHeight="1" x14ac:dyDescent="0.55000000000000004">
      <c r="A7" s="7" t="s">
        <v>52</v>
      </c>
      <c r="B7" s="3">
        <v>3</v>
      </c>
      <c r="C7" s="7" t="s">
        <v>7</v>
      </c>
      <c r="D7" s="7" t="s">
        <v>8</v>
      </c>
      <c r="E7" s="5" t="s">
        <v>48</v>
      </c>
    </row>
    <row r="8" spans="1:5" x14ac:dyDescent="0.55000000000000004">
      <c r="B8" s="3"/>
      <c r="D8" s="7" t="s">
        <v>9</v>
      </c>
      <c r="E8" s="5" t="s">
        <v>47</v>
      </c>
    </row>
    <row r="9" spans="1:5" x14ac:dyDescent="0.55000000000000004">
      <c r="B9" s="3"/>
      <c r="E9" s="5" t="s">
        <v>99</v>
      </c>
    </row>
    <row r="10" spans="1:5" x14ac:dyDescent="0.55000000000000004">
      <c r="B10" s="3"/>
      <c r="E10" s="5"/>
    </row>
    <row r="11" spans="1:5" ht="14.4" customHeight="1" x14ac:dyDescent="0.55000000000000004">
      <c r="A11" s="7" t="s">
        <v>130</v>
      </c>
      <c r="B11" s="3">
        <v>4</v>
      </c>
      <c r="C11" s="7" t="s">
        <v>49</v>
      </c>
      <c r="D11" s="7" t="s">
        <v>50</v>
      </c>
      <c r="E11" s="5" t="s">
        <v>97</v>
      </c>
    </row>
    <row r="12" spans="1:5" x14ac:dyDescent="0.55000000000000004">
      <c r="B12" s="3"/>
      <c r="D12" s="7" t="s">
        <v>51</v>
      </c>
      <c r="E12" s="5" t="s">
        <v>98</v>
      </c>
    </row>
    <row r="13" spans="1:5" x14ac:dyDescent="0.55000000000000004">
      <c r="B13" s="3"/>
      <c r="E13" s="9"/>
    </row>
    <row r="14" spans="1:5" x14ac:dyDescent="0.55000000000000004">
      <c r="A14" s="7" t="s">
        <v>100</v>
      </c>
      <c r="B14" s="3">
        <v>5</v>
      </c>
      <c r="C14" s="7" t="s">
        <v>101</v>
      </c>
      <c r="D14" s="7" t="s">
        <v>123</v>
      </c>
      <c r="E14" s="9" t="s">
        <v>125</v>
      </c>
    </row>
    <row r="15" spans="1:5" x14ac:dyDescent="0.55000000000000004">
      <c r="B15" s="3"/>
      <c r="D15" s="7" t="s">
        <v>124</v>
      </c>
      <c r="E15" s="9" t="s">
        <v>126</v>
      </c>
    </row>
    <row r="16" spans="1:5" x14ac:dyDescent="0.55000000000000004">
      <c r="B16" s="3"/>
      <c r="E16" s="9"/>
    </row>
    <row r="17" spans="1:5" x14ac:dyDescent="0.55000000000000004">
      <c r="A17" s="7" t="s">
        <v>127</v>
      </c>
      <c r="B17" s="3">
        <v>6</v>
      </c>
      <c r="C17" s="7" t="s">
        <v>128</v>
      </c>
      <c r="D17" s="7" t="s">
        <v>129</v>
      </c>
      <c r="E17" s="9"/>
    </row>
    <row r="18" spans="1:5" x14ac:dyDescent="0.55000000000000004">
      <c r="B18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5D701-CF15-4398-B1DB-5B4EF1500FF3}">
  <dimension ref="A1"/>
  <sheetViews>
    <sheetView workbookViewId="0">
      <selection activeCell="C42" sqref="C42"/>
    </sheetView>
  </sheetViews>
  <sheetFormatPr defaultRowHeight="14.4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F5656-96A9-40A3-847D-46CCC88ABA8B}">
  <dimension ref="A1:M80"/>
  <sheetViews>
    <sheetView topLeftCell="A52" workbookViewId="0">
      <selection activeCell="H57" sqref="H57"/>
    </sheetView>
  </sheetViews>
  <sheetFormatPr defaultRowHeight="14.4" x14ac:dyDescent="0.55000000000000004"/>
  <cols>
    <col min="1" max="1" width="42.3671875" bestFit="1" customWidth="1"/>
    <col min="2" max="2" width="15.15625" customWidth="1"/>
    <col min="3" max="3" width="13.20703125" bestFit="1" customWidth="1"/>
    <col min="4" max="4" width="13.5234375" customWidth="1"/>
    <col min="6" max="6" width="13.62890625" customWidth="1"/>
    <col min="9" max="9" width="29.5234375" bestFit="1" customWidth="1"/>
    <col min="10" max="11" width="10.578125" customWidth="1"/>
    <col min="12" max="12" width="9.9453125" customWidth="1"/>
  </cols>
  <sheetData>
    <row r="1" spans="1:13" x14ac:dyDescent="0.55000000000000004">
      <c r="A1" s="10" t="s">
        <v>10</v>
      </c>
    </row>
    <row r="2" spans="1:13" ht="14.7" thickBot="1" x14ac:dyDescent="0.6">
      <c r="A2" s="10" t="s">
        <v>11</v>
      </c>
    </row>
    <row r="3" spans="1:13" ht="18" thickBot="1" x14ac:dyDescent="0.65">
      <c r="A3" s="37"/>
      <c r="B3" s="71" t="s">
        <v>35</v>
      </c>
      <c r="C3" s="71"/>
      <c r="D3" s="71"/>
      <c r="E3" s="71"/>
      <c r="F3" s="71"/>
      <c r="G3" s="72"/>
      <c r="I3" s="75" t="s">
        <v>43</v>
      </c>
      <c r="J3" s="76"/>
      <c r="K3" s="76"/>
      <c r="L3" s="76"/>
      <c r="M3" s="77"/>
    </row>
    <row r="4" spans="1:13" ht="14.7" thickBot="1" x14ac:dyDescent="0.6">
      <c r="A4" s="32"/>
      <c r="B4" s="73">
        <v>2013</v>
      </c>
      <c r="C4" s="73"/>
      <c r="D4" s="73">
        <v>2014</v>
      </c>
      <c r="E4" s="73"/>
      <c r="F4" s="73">
        <v>2015</v>
      </c>
      <c r="G4" s="74"/>
      <c r="I4" s="32"/>
      <c r="J4" s="19">
        <v>2013</v>
      </c>
      <c r="K4" s="19"/>
      <c r="L4" s="73">
        <v>2014</v>
      </c>
      <c r="M4" s="74"/>
    </row>
    <row r="5" spans="1:13" ht="18.899999999999999" customHeight="1" x14ac:dyDescent="0.55000000000000004">
      <c r="B5" s="43" t="s">
        <v>45</v>
      </c>
      <c r="C5" t="s">
        <v>44</v>
      </c>
      <c r="D5" s="43" t="s">
        <v>45</v>
      </c>
      <c r="E5" t="s">
        <v>44</v>
      </c>
      <c r="F5" s="43" t="s">
        <v>45</v>
      </c>
      <c r="G5" t="s">
        <v>44</v>
      </c>
      <c r="J5" s="43" t="s">
        <v>45</v>
      </c>
      <c r="K5" t="s">
        <v>44</v>
      </c>
      <c r="L5" s="43" t="s">
        <v>45</v>
      </c>
      <c r="M5" t="s">
        <v>44</v>
      </c>
    </row>
    <row r="6" spans="1:13" ht="17.399999999999999" x14ac:dyDescent="0.55000000000000004">
      <c r="A6" s="20" t="s">
        <v>48</v>
      </c>
      <c r="B6" s="11"/>
      <c r="C6" s="11"/>
      <c r="D6" s="11"/>
      <c r="E6" s="11"/>
      <c r="F6" s="11"/>
      <c r="I6" s="20" t="s">
        <v>99</v>
      </c>
      <c r="J6" s="11"/>
      <c r="K6" s="11"/>
      <c r="L6" s="11"/>
    </row>
    <row r="7" spans="1:13" ht="15.3" x14ac:dyDescent="0.55000000000000004">
      <c r="A7" s="18" t="s">
        <v>38</v>
      </c>
      <c r="B7" s="12"/>
      <c r="C7" s="12"/>
      <c r="D7" s="12"/>
      <c r="E7" s="12"/>
      <c r="F7" s="12"/>
      <c r="I7" s="18" t="s">
        <v>38</v>
      </c>
      <c r="J7" s="12"/>
      <c r="K7" s="12"/>
      <c r="L7" s="12"/>
    </row>
    <row r="8" spans="1:13" x14ac:dyDescent="0.55000000000000004">
      <c r="A8" s="13" t="s">
        <v>13</v>
      </c>
      <c r="B8" s="14">
        <v>209345.25300000003</v>
      </c>
      <c r="C8" s="66">
        <f>(B8/B$34)*100</f>
        <v>11.398842137616924</v>
      </c>
      <c r="D8" s="14">
        <v>133405.546</v>
      </c>
      <c r="E8" s="66">
        <f>(C8/C$34)*100</f>
        <v>11.398842137616924</v>
      </c>
      <c r="F8" s="14">
        <v>161008.90100000001</v>
      </c>
      <c r="I8" s="13" t="s">
        <v>13</v>
      </c>
      <c r="J8" s="14">
        <v>210453</v>
      </c>
      <c r="K8" s="66">
        <f>(J8/J$34)*100</f>
        <v>11.39159351388118</v>
      </c>
      <c r="L8" s="14">
        <v>135871</v>
      </c>
      <c r="M8" s="67">
        <f>(L8/L$34)*100</f>
        <v>7.0331679211222591</v>
      </c>
    </row>
    <row r="9" spans="1:13" x14ac:dyDescent="0.55000000000000004">
      <c r="A9" s="13" t="s">
        <v>14</v>
      </c>
      <c r="B9" s="14">
        <v>283861.07260166999</v>
      </c>
      <c r="C9" s="66">
        <f t="shared" ref="C9:C34" si="0">(B9/B$34)*100</f>
        <v>15.456226063081797</v>
      </c>
      <c r="D9" s="14">
        <v>707277.57074863999</v>
      </c>
      <c r="E9" s="66">
        <f t="shared" ref="E9:E34" si="1">(C9/C$34)*100</f>
        <v>15.456226063081797</v>
      </c>
      <c r="F9" s="14">
        <v>616874.28760061983</v>
      </c>
      <c r="I9" s="13" t="s">
        <v>14</v>
      </c>
      <c r="J9" s="14">
        <v>282466</v>
      </c>
      <c r="K9" s="66">
        <f t="shared" ref="K9:K34" si="2">(J9/J$34)*100</f>
        <v>15.289579400112904</v>
      </c>
      <c r="L9" s="14">
        <v>679294</v>
      </c>
      <c r="M9" s="67">
        <f t="shared" ref="M9:M34" si="3">(L9/L$34)*100</f>
        <v>35.162682027885445</v>
      </c>
    </row>
    <row r="10" spans="1:13" x14ac:dyDescent="0.55000000000000004">
      <c r="A10" s="13" t="s">
        <v>16</v>
      </c>
      <c r="B10" s="14">
        <v>163403.74899999998</v>
      </c>
      <c r="C10" s="66">
        <f t="shared" si="0"/>
        <v>8.8973287564623149</v>
      </c>
      <c r="D10" s="14">
        <v>179268.92500000002</v>
      </c>
      <c r="E10" s="66">
        <f t="shared" si="1"/>
        <v>8.8973287564623149</v>
      </c>
      <c r="F10" s="14">
        <v>66526.702999999994</v>
      </c>
      <c r="I10" s="13" t="s">
        <v>16</v>
      </c>
      <c r="J10" s="14">
        <v>161795</v>
      </c>
      <c r="K10" s="66">
        <f t="shared" si="2"/>
        <v>8.7577885446080845</v>
      </c>
      <c r="L10" s="14">
        <v>177049</v>
      </c>
      <c r="M10" s="67">
        <f t="shared" si="3"/>
        <v>9.1646881767763162</v>
      </c>
    </row>
    <row r="11" spans="1:13" x14ac:dyDescent="0.55000000000000004">
      <c r="A11" s="13" t="s">
        <v>19</v>
      </c>
      <c r="B11" s="14">
        <v>309.77200000000005</v>
      </c>
      <c r="C11" s="66">
        <f t="shared" si="0"/>
        <v>1.6867075207355527E-2</v>
      </c>
      <c r="D11" s="14">
        <v>2669.6310000000003</v>
      </c>
      <c r="E11" s="66">
        <f t="shared" si="1"/>
        <v>1.6867075207355527E-2</v>
      </c>
      <c r="F11" s="14">
        <v>185</v>
      </c>
      <c r="I11" s="13" t="s">
        <v>19</v>
      </c>
      <c r="J11" s="14">
        <v>309.77200000000005</v>
      </c>
      <c r="K11" s="66">
        <f t="shared" si="2"/>
        <v>1.6767623678360495E-2</v>
      </c>
      <c r="L11" s="14">
        <v>2825</v>
      </c>
      <c r="M11" s="67">
        <f t="shared" si="3"/>
        <v>0.14623208320517533</v>
      </c>
    </row>
    <row r="12" spans="1:13" x14ac:dyDescent="0.55000000000000004">
      <c r="A12" s="13" t="s">
        <v>18</v>
      </c>
      <c r="B12" s="14">
        <v>585877.33500000008</v>
      </c>
      <c r="C12" s="66">
        <f t="shared" si="0"/>
        <v>31.901001613218842</v>
      </c>
      <c r="D12" s="14">
        <v>336709.27600000001</v>
      </c>
      <c r="E12" s="66">
        <f t="shared" si="1"/>
        <v>31.901001613218842</v>
      </c>
      <c r="F12" s="14">
        <v>186247.242</v>
      </c>
      <c r="I12" s="13" t="s">
        <v>18</v>
      </c>
      <c r="J12" s="14">
        <v>591252</v>
      </c>
      <c r="K12" s="66">
        <f t="shared" si="2"/>
        <v>32.003831963760433</v>
      </c>
      <c r="L12" s="14">
        <v>342981</v>
      </c>
      <c r="M12" s="67">
        <f t="shared" si="3"/>
        <v>17.753920753909469</v>
      </c>
    </row>
    <row r="13" spans="1:13" x14ac:dyDescent="0.55000000000000004">
      <c r="A13" s="13" t="s">
        <v>15</v>
      </c>
      <c r="B13" s="14">
        <v>39655.019</v>
      </c>
      <c r="C13" s="66">
        <f t="shared" si="0"/>
        <v>2.1592144797532122</v>
      </c>
      <c r="D13" s="14">
        <v>77247.642000000007</v>
      </c>
      <c r="E13" s="66">
        <f t="shared" si="1"/>
        <v>2.1592144797532122</v>
      </c>
      <c r="F13" s="14">
        <v>30352.240000000002</v>
      </c>
      <c r="I13" s="13" t="s">
        <v>15</v>
      </c>
      <c r="J13" s="14">
        <v>39635</v>
      </c>
      <c r="K13" s="66">
        <f t="shared" si="2"/>
        <v>2.145399727837952</v>
      </c>
      <c r="L13" s="14">
        <v>74803</v>
      </c>
      <c r="M13" s="67">
        <f t="shared" si="3"/>
        <v>3.8720702725652152</v>
      </c>
    </row>
    <row r="14" spans="1:13" x14ac:dyDescent="0.55000000000000004">
      <c r="A14" s="13" t="s">
        <v>21</v>
      </c>
      <c r="B14" s="14">
        <v>111455.875</v>
      </c>
      <c r="C14" s="66">
        <f t="shared" si="0"/>
        <v>6.0687687264394983</v>
      </c>
      <c r="D14" s="14">
        <v>57014.901000000005</v>
      </c>
      <c r="E14" s="66">
        <f t="shared" si="1"/>
        <v>6.0687687264394983</v>
      </c>
      <c r="F14" s="14">
        <v>102794.10300000003</v>
      </c>
      <c r="I14" s="13" t="s">
        <v>21</v>
      </c>
      <c r="J14" s="14">
        <v>107629</v>
      </c>
      <c r="K14" s="66">
        <f t="shared" si="2"/>
        <v>5.8258414862487937</v>
      </c>
      <c r="L14" s="14">
        <v>66595</v>
      </c>
      <c r="M14" s="67">
        <f t="shared" si="3"/>
        <v>3.447194895946426</v>
      </c>
    </row>
    <row r="15" spans="1:13" x14ac:dyDescent="0.55000000000000004">
      <c r="A15" s="13" t="s">
        <v>22</v>
      </c>
      <c r="B15" s="14">
        <v>15745.703151969999</v>
      </c>
      <c r="C15" s="66">
        <f t="shared" si="0"/>
        <v>0.85735301853289803</v>
      </c>
      <c r="D15" s="14">
        <v>26555.826689470003</v>
      </c>
      <c r="E15" s="66">
        <f t="shared" si="1"/>
        <v>0.85735301853289803</v>
      </c>
      <c r="F15" s="14">
        <v>44880.621999999988</v>
      </c>
      <c r="I15" s="13" t="s">
        <v>22</v>
      </c>
      <c r="J15" s="14">
        <v>15856</v>
      </c>
      <c r="K15" s="66">
        <f t="shared" si="2"/>
        <v>0.85826814897435511</v>
      </c>
      <c r="L15" s="14">
        <v>23748</v>
      </c>
      <c r="M15" s="67">
        <f t="shared" si="3"/>
        <v>1.2292812431704441</v>
      </c>
    </row>
    <row r="16" spans="1:13" x14ac:dyDescent="0.55000000000000004">
      <c r="A16" s="13" t="s">
        <v>23</v>
      </c>
      <c r="B16" s="14">
        <v>54154.787150579999</v>
      </c>
      <c r="C16" s="66">
        <f t="shared" si="0"/>
        <v>2.9487263784562945</v>
      </c>
      <c r="D16" s="14">
        <v>95918.601500419987</v>
      </c>
      <c r="E16" s="66">
        <f t="shared" si="1"/>
        <v>2.9487263784562945</v>
      </c>
      <c r="F16" s="14">
        <v>78998.816096399984</v>
      </c>
      <c r="I16" s="13" t="s">
        <v>23</v>
      </c>
      <c r="J16" s="14">
        <v>52892</v>
      </c>
      <c r="K16" s="66">
        <f t="shared" si="2"/>
        <v>2.8629868148052218</v>
      </c>
      <c r="L16" s="14">
        <v>96040</v>
      </c>
      <c r="M16" s="67">
        <f t="shared" si="3"/>
        <v>4.9713731932831999</v>
      </c>
    </row>
    <row r="17" spans="1:13" x14ac:dyDescent="0.55000000000000004">
      <c r="A17" s="15" t="s">
        <v>39</v>
      </c>
      <c r="B17" s="16">
        <f>SUM(B8:B16)</f>
        <v>1463808.5659042201</v>
      </c>
      <c r="C17" s="66"/>
      <c r="D17" s="16">
        <f>SUM(D8:D16)</f>
        <v>1616067.9199385301</v>
      </c>
      <c r="E17" s="66"/>
      <c r="F17" s="16">
        <f>SUM(F8:F16)</f>
        <v>1287867.9146970198</v>
      </c>
      <c r="G17" s="16"/>
      <c r="I17" s="15" t="s">
        <v>39</v>
      </c>
      <c r="J17" s="16">
        <f>SUM(J8:J16)</f>
        <v>1462287.7719999999</v>
      </c>
      <c r="K17" s="66"/>
      <c r="L17" s="16">
        <f>SUM(L8:L16)</f>
        <v>1599206</v>
      </c>
      <c r="M17" s="67"/>
    </row>
    <row r="18" spans="1:13" ht="15.3" x14ac:dyDescent="0.55000000000000004">
      <c r="A18" s="18" t="s">
        <v>24</v>
      </c>
      <c r="B18" s="17"/>
      <c r="C18" s="66">
        <f t="shared" si="0"/>
        <v>0</v>
      </c>
      <c r="D18" s="17"/>
      <c r="E18" s="66"/>
      <c r="F18" s="17"/>
      <c r="G18" s="17"/>
      <c r="I18" s="18" t="s">
        <v>24</v>
      </c>
      <c r="J18" s="17"/>
      <c r="K18" s="66"/>
      <c r="L18" s="17"/>
      <c r="M18" s="67"/>
    </row>
    <row r="19" spans="1:13" x14ac:dyDescent="0.55000000000000004">
      <c r="A19" s="13" t="s">
        <v>25</v>
      </c>
      <c r="B19" s="14">
        <v>493.20600000000002</v>
      </c>
      <c r="C19" s="66">
        <f t="shared" si="0"/>
        <v>2.6855050471698498E-2</v>
      </c>
      <c r="D19" s="14">
        <v>1809.6450000000002</v>
      </c>
      <c r="E19" s="66">
        <f t="shared" si="1"/>
        <v>2.6855050471698498E-2</v>
      </c>
      <c r="F19" s="14">
        <v>313.791</v>
      </c>
      <c r="I19" s="13" t="s">
        <v>25</v>
      </c>
      <c r="J19" s="14">
        <v>497</v>
      </c>
      <c r="K19" s="66">
        <f t="shared" si="2"/>
        <v>2.6902073034829371E-2</v>
      </c>
      <c r="L19" s="14">
        <v>1763</v>
      </c>
      <c r="M19" s="67">
        <f t="shared" si="3"/>
        <v>9.1259172633884653E-2</v>
      </c>
    </row>
    <row r="20" spans="1:13" x14ac:dyDescent="0.55000000000000004">
      <c r="A20" s="13" t="s">
        <v>12</v>
      </c>
      <c r="B20" s="14">
        <v>8335.1049999999996</v>
      </c>
      <c r="C20" s="66">
        <f t="shared" si="0"/>
        <v>0.45384619299421847</v>
      </c>
      <c r="D20" s="14">
        <v>12186.064</v>
      </c>
      <c r="E20" s="66">
        <f t="shared" si="1"/>
        <v>0.45384619299421847</v>
      </c>
      <c r="F20" s="14">
        <v>17091.574000000001</v>
      </c>
      <c r="I20" s="13" t="s">
        <v>12</v>
      </c>
      <c r="J20" s="14">
        <v>8338</v>
      </c>
      <c r="K20" s="66">
        <f t="shared" si="2"/>
        <v>0.45132693151792214</v>
      </c>
      <c r="L20" s="14">
        <v>12765</v>
      </c>
      <c r="M20" s="67">
        <f t="shared" si="3"/>
        <v>0.6607619618102879</v>
      </c>
    </row>
    <row r="21" spans="1:13" x14ac:dyDescent="0.55000000000000004">
      <c r="A21" s="13" t="s">
        <v>27</v>
      </c>
      <c r="B21" s="14">
        <v>215645.9</v>
      </c>
      <c r="C21" s="66">
        <f t="shared" si="0"/>
        <v>11.741912159452333</v>
      </c>
      <c r="D21" s="14">
        <v>145017</v>
      </c>
      <c r="E21" s="66">
        <f t="shared" si="1"/>
        <v>11.741912159452333</v>
      </c>
      <c r="F21" s="14">
        <v>56362</v>
      </c>
      <c r="I21" s="13" t="s">
        <v>27</v>
      </c>
      <c r="J21" s="14">
        <v>215651</v>
      </c>
      <c r="K21" s="66">
        <f t="shared" si="2"/>
        <v>11.672955637895349</v>
      </c>
      <c r="L21" s="14">
        <v>145017</v>
      </c>
      <c r="M21" s="67">
        <f t="shared" si="3"/>
        <v>7.5065975257220936</v>
      </c>
    </row>
    <row r="22" spans="1:13" x14ac:dyDescent="0.55000000000000004">
      <c r="A22" s="13" t="s">
        <v>28</v>
      </c>
      <c r="B22" s="14">
        <v>14441.496999999999</v>
      </c>
      <c r="C22" s="66">
        <f t="shared" si="0"/>
        <v>0.7863390364713374</v>
      </c>
      <c r="D22" s="14">
        <v>6218.697000000001</v>
      </c>
      <c r="E22" s="66">
        <f t="shared" si="1"/>
        <v>0.7863390364713374</v>
      </c>
      <c r="F22" s="14">
        <v>21575.822999999997</v>
      </c>
      <c r="I22" s="13" t="s">
        <v>28</v>
      </c>
      <c r="J22" s="14">
        <v>14441.496999999999</v>
      </c>
      <c r="K22" s="66">
        <f t="shared" si="2"/>
        <v>0.78170262983152761</v>
      </c>
      <c r="L22" s="14">
        <v>6218</v>
      </c>
      <c r="M22" s="67">
        <f t="shared" si="3"/>
        <v>0.32186587375921427</v>
      </c>
    </row>
    <row r="23" spans="1:13" x14ac:dyDescent="0.55000000000000004">
      <c r="A23" s="13" t="s">
        <v>29</v>
      </c>
      <c r="B23" s="14">
        <v>234.00200000000001</v>
      </c>
      <c r="C23" s="66">
        <f t="shared" si="0"/>
        <v>1.2741401200468754E-2</v>
      </c>
      <c r="D23" s="14">
        <v>43.6</v>
      </c>
      <c r="E23" s="66">
        <f t="shared" si="1"/>
        <v>1.2741401200468754E-2</v>
      </c>
      <c r="F23" s="14">
        <v>33.5</v>
      </c>
      <c r="I23" s="13" t="s">
        <v>29</v>
      </c>
      <c r="J23" s="14">
        <v>234.00200000000001</v>
      </c>
      <c r="K23" s="66">
        <f t="shared" si="2"/>
        <v>1.2666275441239723E-2</v>
      </c>
      <c r="L23" s="14">
        <v>43.6</v>
      </c>
      <c r="M23" s="67">
        <f t="shared" si="3"/>
        <v>2.2568916204409365E-3</v>
      </c>
    </row>
    <row r="24" spans="1:13" x14ac:dyDescent="0.55000000000000004">
      <c r="A24" s="13" t="s">
        <v>17</v>
      </c>
      <c r="B24" s="14">
        <v>12634.681</v>
      </c>
      <c r="C24" s="66">
        <f t="shared" si="0"/>
        <v>0.68795796472226634</v>
      </c>
      <c r="D24" s="14">
        <v>10666.119000000001</v>
      </c>
      <c r="E24" s="66">
        <f t="shared" si="1"/>
        <v>0.68795796472226634</v>
      </c>
      <c r="F24" s="14">
        <v>3986.0909999999999</v>
      </c>
      <c r="I24" s="13" t="s">
        <v>17</v>
      </c>
      <c r="J24" s="14">
        <v>12754</v>
      </c>
      <c r="K24" s="66">
        <f t="shared" si="2"/>
        <v>0.69036024041491706</v>
      </c>
      <c r="L24" s="14">
        <v>10158</v>
      </c>
      <c r="M24" s="67">
        <f t="shared" si="3"/>
        <v>0.52581433670731725</v>
      </c>
    </row>
    <row r="25" spans="1:13" x14ac:dyDescent="0.55000000000000004">
      <c r="A25" s="13" t="s">
        <v>30</v>
      </c>
      <c r="B25" s="14">
        <v>89432</v>
      </c>
      <c r="C25" s="66">
        <f t="shared" si="0"/>
        <v>4.8695694573564392</v>
      </c>
      <c r="D25" s="14">
        <v>98264</v>
      </c>
      <c r="E25" s="66">
        <f t="shared" si="1"/>
        <v>4.8695694573564392</v>
      </c>
      <c r="F25" s="14">
        <v>102759</v>
      </c>
      <c r="I25" s="13" t="s">
        <v>30</v>
      </c>
      <c r="J25" s="14">
        <v>101711</v>
      </c>
      <c r="K25" s="66">
        <f t="shared" si="2"/>
        <v>5.5055065401318517</v>
      </c>
      <c r="L25" s="14">
        <v>123655</v>
      </c>
      <c r="M25" s="67">
        <f t="shared" si="3"/>
        <v>6.4008241588445873</v>
      </c>
    </row>
    <row r="26" spans="1:13" x14ac:dyDescent="0.55000000000000004">
      <c r="A26" s="13" t="s">
        <v>20</v>
      </c>
      <c r="B26" s="14">
        <v>31.441999999999997</v>
      </c>
      <c r="C26" s="66">
        <f t="shared" si="0"/>
        <v>1.7120158654419129E-3</v>
      </c>
      <c r="D26" s="14">
        <v>270.68700000000001</v>
      </c>
      <c r="E26" s="66">
        <f t="shared" si="1"/>
        <v>1.7120158654419129E-3</v>
      </c>
      <c r="F26" s="14">
        <v>1205.2330000000002</v>
      </c>
      <c r="I26" s="13" t="s">
        <v>20</v>
      </c>
      <c r="J26" s="14">
        <v>32</v>
      </c>
      <c r="K26" s="66">
        <f t="shared" si="2"/>
        <v>1.7321254267898189E-3</v>
      </c>
      <c r="L26" s="14">
        <v>288</v>
      </c>
      <c r="M26" s="67">
        <f t="shared" si="3"/>
        <v>1.490790795153646E-2</v>
      </c>
    </row>
    <row r="27" spans="1:13" x14ac:dyDescent="0.55000000000000004">
      <c r="A27" s="21" t="s">
        <v>31</v>
      </c>
      <c r="B27" s="22">
        <v>4510</v>
      </c>
      <c r="C27" s="66">
        <f t="shared" si="0"/>
        <v>0.24556935160431997</v>
      </c>
      <c r="D27" s="22">
        <v>4510</v>
      </c>
      <c r="E27" s="66">
        <f t="shared" si="1"/>
        <v>0.24556935160431997</v>
      </c>
      <c r="F27" s="22">
        <v>4510</v>
      </c>
      <c r="G27" s="45"/>
      <c r="I27" s="21" t="s">
        <v>31</v>
      </c>
      <c r="J27" s="22">
        <v>4510</v>
      </c>
      <c r="K27" s="66">
        <f t="shared" si="2"/>
        <v>0.24412142733819006</v>
      </c>
      <c r="L27" s="22">
        <v>4510</v>
      </c>
      <c r="M27" s="67">
        <f t="shared" si="3"/>
        <v>0.23345369743551889</v>
      </c>
    </row>
    <row r="28" spans="1:13" x14ac:dyDescent="0.55000000000000004">
      <c r="A28" s="21" t="s">
        <v>26</v>
      </c>
      <c r="B28" s="22">
        <v>0</v>
      </c>
      <c r="C28" s="66">
        <f t="shared" si="0"/>
        <v>0</v>
      </c>
      <c r="D28" s="22">
        <v>0</v>
      </c>
      <c r="E28" s="66">
        <f t="shared" si="1"/>
        <v>0</v>
      </c>
      <c r="F28" s="22">
        <v>0</v>
      </c>
      <c r="G28" s="45"/>
      <c r="I28" s="21" t="s">
        <v>26</v>
      </c>
      <c r="J28" s="22">
        <v>0</v>
      </c>
      <c r="K28" s="66">
        <f t="shared" si="2"/>
        <v>0</v>
      </c>
      <c r="L28" s="22">
        <v>0</v>
      </c>
      <c r="M28" s="67">
        <f t="shared" si="3"/>
        <v>0</v>
      </c>
    </row>
    <row r="29" spans="1:13" x14ac:dyDescent="0.55000000000000004">
      <c r="A29" s="13" t="s">
        <v>32</v>
      </c>
      <c r="B29" s="14">
        <v>4498.0019999999995</v>
      </c>
      <c r="C29" s="66">
        <f t="shared" si="0"/>
        <v>0.24491606089909851</v>
      </c>
      <c r="D29" s="14">
        <v>5259.6930000000002</v>
      </c>
      <c r="E29" s="66">
        <f t="shared" si="1"/>
        <v>0.24491606089909851</v>
      </c>
      <c r="F29" s="14">
        <v>3773.5620000000004</v>
      </c>
      <c r="I29" s="13" t="s">
        <v>32</v>
      </c>
      <c r="J29" s="14">
        <v>4501</v>
      </c>
      <c r="K29" s="66">
        <f t="shared" si="2"/>
        <v>0.24363426706190544</v>
      </c>
      <c r="L29" s="14">
        <v>5592</v>
      </c>
      <c r="M29" s="67">
        <f t="shared" si="3"/>
        <v>0.28946187939233298</v>
      </c>
    </row>
    <row r="30" spans="1:13" x14ac:dyDescent="0.55000000000000004">
      <c r="A30" s="13" t="s">
        <v>33</v>
      </c>
      <c r="B30" s="14">
        <v>22484</v>
      </c>
      <c r="C30" s="66">
        <f t="shared" si="0"/>
        <v>1.224253060193244</v>
      </c>
      <c r="D30" s="14">
        <v>33286</v>
      </c>
      <c r="E30" s="66">
        <f t="shared" si="1"/>
        <v>1.224253060193244</v>
      </c>
      <c r="F30" s="14">
        <v>38902</v>
      </c>
      <c r="I30" s="13" t="s">
        <v>33</v>
      </c>
      <c r="J30" s="14">
        <v>22484</v>
      </c>
      <c r="K30" s="66">
        <f t="shared" si="2"/>
        <v>1.2170346279981963</v>
      </c>
      <c r="L30" s="14">
        <v>22483</v>
      </c>
      <c r="M30" s="67">
        <f t="shared" si="3"/>
        <v>1.1638003280360911</v>
      </c>
    </row>
    <row r="31" spans="1:13" x14ac:dyDescent="0.55000000000000004">
      <c r="A31" s="13" t="s">
        <v>34</v>
      </c>
      <c r="B31" s="14">
        <v>0</v>
      </c>
      <c r="C31" s="66">
        <f t="shared" si="0"/>
        <v>0</v>
      </c>
      <c r="D31" s="14">
        <v>152.875</v>
      </c>
      <c r="E31" s="66">
        <f t="shared" si="1"/>
        <v>0</v>
      </c>
      <c r="F31" s="14">
        <v>0</v>
      </c>
      <c r="I31" s="13" t="s">
        <v>34</v>
      </c>
      <c r="J31" s="14">
        <v>0</v>
      </c>
      <c r="K31" s="66">
        <f t="shared" si="2"/>
        <v>0</v>
      </c>
      <c r="L31" s="14">
        <v>162</v>
      </c>
      <c r="M31" s="67">
        <f t="shared" si="3"/>
        <v>8.3856982227392598E-3</v>
      </c>
    </row>
    <row r="32" spans="1:13" ht="14.7" thickBot="1" x14ac:dyDescent="0.6">
      <c r="A32" s="40" t="s">
        <v>40</v>
      </c>
      <c r="B32" s="41">
        <f>SUM(B19:B31)</f>
        <v>372739.83499999996</v>
      </c>
      <c r="C32" s="66"/>
      <c r="D32" s="41">
        <f>SUM(D19:D31)</f>
        <v>317684.38</v>
      </c>
      <c r="E32" s="14"/>
      <c r="F32" s="41">
        <f>SUM(F19:F31)</f>
        <v>250512.57399999999</v>
      </c>
      <c r="I32" s="40" t="s">
        <v>40</v>
      </c>
      <c r="J32" s="41">
        <f>SUM(J19:J31)</f>
        <v>385153.49900000001</v>
      </c>
      <c r="K32" s="66"/>
      <c r="L32" s="41">
        <f>SUM(L19:L31)</f>
        <v>332654.59999999998</v>
      </c>
      <c r="M32" s="67">
        <f t="shared" si="3"/>
        <v>17.219389432136044</v>
      </c>
    </row>
    <row r="33" spans="1:13" ht="14.7" thickBot="1" x14ac:dyDescent="0.6">
      <c r="A33" s="13" t="s">
        <v>42</v>
      </c>
      <c r="B33" s="14">
        <v>98898.064211349993</v>
      </c>
      <c r="C33" s="66"/>
      <c r="D33" s="14">
        <v>166196.37107131002</v>
      </c>
      <c r="E33" s="14"/>
      <c r="F33" s="14">
        <v>273455.14530297997</v>
      </c>
      <c r="G33" s="44"/>
      <c r="I33" s="47" t="s">
        <v>42</v>
      </c>
      <c r="J33" s="14">
        <v>69831</v>
      </c>
      <c r="K33" s="66"/>
      <c r="L33" s="14">
        <v>166196.37107131002</v>
      </c>
      <c r="M33" s="67"/>
    </row>
    <row r="34" spans="1:13" ht="14.7" thickBot="1" x14ac:dyDescent="0.6">
      <c r="A34" s="38" t="s">
        <v>41</v>
      </c>
      <c r="B34" s="39">
        <f>SUM(B17,B32)</f>
        <v>1836548.4009042201</v>
      </c>
      <c r="C34" s="66">
        <f t="shared" si="0"/>
        <v>100</v>
      </c>
      <c r="D34" s="39">
        <f>SUM(D17,D32)</f>
        <v>1933752.2999385302</v>
      </c>
      <c r="E34" s="14">
        <f t="shared" si="1"/>
        <v>100</v>
      </c>
      <c r="F34" s="39">
        <f>SUM(F17,F32,F33)</f>
        <v>1811835.6339999998</v>
      </c>
      <c r="G34" s="44"/>
      <c r="I34" s="38" t="s">
        <v>41</v>
      </c>
      <c r="J34" s="39">
        <f>SUM(J17,J32)</f>
        <v>1847441.2709999999</v>
      </c>
      <c r="K34" s="14">
        <f t="shared" si="2"/>
        <v>100</v>
      </c>
      <c r="L34" s="39">
        <f>SUM(L17,L32)</f>
        <v>1931860.6</v>
      </c>
      <c r="M34" s="67">
        <f t="shared" si="3"/>
        <v>100</v>
      </c>
    </row>
    <row r="38" spans="1:13" x14ac:dyDescent="0.55000000000000004">
      <c r="A38" s="10" t="s">
        <v>10</v>
      </c>
    </row>
    <row r="39" spans="1:13" ht="14.7" thickBot="1" x14ac:dyDescent="0.6">
      <c r="A39" s="10" t="s">
        <v>36</v>
      </c>
    </row>
    <row r="40" spans="1:13" ht="18" thickBot="1" x14ac:dyDescent="0.65">
      <c r="A40" s="37"/>
      <c r="B40" s="71" t="s">
        <v>35</v>
      </c>
      <c r="C40" s="71"/>
      <c r="D40" s="71"/>
      <c r="E40" s="71"/>
      <c r="F40" s="71"/>
      <c r="G40" s="72"/>
    </row>
    <row r="41" spans="1:13" ht="14.7" thickBot="1" x14ac:dyDescent="0.6">
      <c r="A41" s="32"/>
      <c r="B41" s="73">
        <v>2013</v>
      </c>
      <c r="C41" s="73"/>
      <c r="D41" s="73">
        <v>2014</v>
      </c>
      <c r="E41" s="73"/>
      <c r="F41" s="73">
        <v>2015</v>
      </c>
      <c r="G41" s="74"/>
    </row>
    <row r="42" spans="1:13" x14ac:dyDescent="0.55000000000000004">
      <c r="B42" s="43" t="s">
        <v>46</v>
      </c>
      <c r="C42" t="s">
        <v>44</v>
      </c>
      <c r="D42" s="43" t="s">
        <v>46</v>
      </c>
      <c r="E42" t="s">
        <v>44</v>
      </c>
      <c r="F42" s="43" t="s">
        <v>46</v>
      </c>
      <c r="G42" t="s">
        <v>44</v>
      </c>
    </row>
    <row r="43" spans="1:13" ht="17.399999999999999" x14ac:dyDescent="0.55000000000000004">
      <c r="A43" s="20" t="s">
        <v>47</v>
      </c>
      <c r="B43" s="11"/>
      <c r="C43" s="68"/>
      <c r="D43" s="11"/>
      <c r="E43" s="11"/>
      <c r="F43" s="11"/>
    </row>
    <row r="44" spans="1:13" ht="15.3" x14ac:dyDescent="0.55000000000000004">
      <c r="A44" s="18" t="s">
        <v>38</v>
      </c>
      <c r="B44" s="12"/>
      <c r="C44" s="69"/>
      <c r="D44" s="12"/>
      <c r="E44" s="12"/>
      <c r="F44" s="12"/>
    </row>
    <row r="45" spans="1:13" x14ac:dyDescent="0.55000000000000004">
      <c r="A45" s="13" t="s">
        <v>13</v>
      </c>
      <c r="B45" s="28">
        <v>421607056.27418756</v>
      </c>
      <c r="C45" s="66">
        <f>(B45/$B$71)*100</f>
        <v>10.982394544842382</v>
      </c>
      <c r="D45" s="28">
        <v>211868757.92180073</v>
      </c>
      <c r="E45" s="66">
        <f>(D45/$D$71)*100</f>
        <v>6.5695671672255775</v>
      </c>
      <c r="F45" s="28">
        <v>226085316.9579111</v>
      </c>
    </row>
    <row r="46" spans="1:13" x14ac:dyDescent="0.55000000000000004">
      <c r="A46" s="13" t="s">
        <v>14</v>
      </c>
      <c r="B46" s="28">
        <v>597230501.11461246</v>
      </c>
      <c r="C46" s="66">
        <f t="shared" ref="C46:C71" si="4">(B46/$B$71)*100</f>
        <v>15.557189804691063</v>
      </c>
      <c r="D46" s="28">
        <v>1067159957.8792101</v>
      </c>
      <c r="E46" s="66">
        <f t="shared" ref="E46:E71" si="5">(D46/$D$71)*100</f>
        <v>33.090197394977501</v>
      </c>
      <c r="F46" s="28">
        <v>772928393.84090734</v>
      </c>
    </row>
    <row r="47" spans="1:13" x14ac:dyDescent="0.55000000000000004">
      <c r="A47" s="13" t="s">
        <v>16</v>
      </c>
      <c r="B47" s="28">
        <v>343651984.47050655</v>
      </c>
      <c r="C47" s="66">
        <f t="shared" si="4"/>
        <v>8.9517516925017766</v>
      </c>
      <c r="D47" s="28">
        <v>270847298.10265195</v>
      </c>
      <c r="E47" s="66">
        <f t="shared" si="5"/>
        <v>8.3983572396440174</v>
      </c>
      <c r="F47" s="28">
        <v>85554699.482199207</v>
      </c>
    </row>
    <row r="48" spans="1:13" x14ac:dyDescent="0.55000000000000004">
      <c r="A48" s="13" t="s">
        <v>19</v>
      </c>
      <c r="B48" s="28">
        <v>540518.84534791089</v>
      </c>
      <c r="C48" s="66">
        <f t="shared" si="4"/>
        <v>1.4079914295060713E-2</v>
      </c>
      <c r="D48" s="28">
        <v>6448460.4099733876</v>
      </c>
      <c r="E48" s="66">
        <f t="shared" si="5"/>
        <v>0.19995205618825243</v>
      </c>
      <c r="F48" s="28">
        <v>250285.29897546064</v>
      </c>
    </row>
    <row r="49" spans="1:7" x14ac:dyDescent="0.55000000000000004">
      <c r="A49" s="13" t="s">
        <v>18</v>
      </c>
      <c r="B49" s="28">
        <v>1226534210.587393</v>
      </c>
      <c r="C49" s="66">
        <f t="shared" si="4"/>
        <v>31.949850987923909</v>
      </c>
      <c r="D49" s="28">
        <v>548224696.45543027</v>
      </c>
      <c r="E49" s="66">
        <f t="shared" si="5"/>
        <v>16.999198000797872</v>
      </c>
      <c r="F49" s="28">
        <v>259918729.4157441</v>
      </c>
    </row>
    <row r="50" spans="1:7" x14ac:dyDescent="0.55000000000000004">
      <c r="A50" s="13" t="s">
        <v>15</v>
      </c>
      <c r="B50" s="28">
        <v>83413466.331934884</v>
      </c>
      <c r="C50" s="66">
        <f t="shared" si="4"/>
        <v>2.1728279543179014</v>
      </c>
      <c r="D50" s="28">
        <v>115950086.19075975</v>
      </c>
      <c r="E50" s="66">
        <f t="shared" si="5"/>
        <v>3.5953478311179063</v>
      </c>
      <c r="F50" s="28">
        <v>39657202.644515246</v>
      </c>
    </row>
    <row r="51" spans="1:7" x14ac:dyDescent="0.55000000000000004">
      <c r="A51" s="13" t="s">
        <v>21</v>
      </c>
      <c r="B51" s="28">
        <v>234630526.12350523</v>
      </c>
      <c r="C51" s="66">
        <f t="shared" si="4"/>
        <v>6.1118640492498892</v>
      </c>
      <c r="D51" s="28">
        <v>91227314.931556165</v>
      </c>
      <c r="E51" s="66">
        <f t="shared" si="5"/>
        <v>2.8287510570562997</v>
      </c>
      <c r="F51" s="28">
        <v>134148555.13724552</v>
      </c>
    </row>
    <row r="52" spans="1:7" x14ac:dyDescent="0.55000000000000004">
      <c r="A52" s="13" t="s">
        <v>22</v>
      </c>
      <c r="B52" s="28">
        <v>32988903.345960606</v>
      </c>
      <c r="C52" s="66">
        <f t="shared" si="4"/>
        <v>0.85932421375650403</v>
      </c>
      <c r="D52" s="28">
        <v>39482603.574605256</v>
      </c>
      <c r="E52" s="66">
        <f t="shared" si="5"/>
        <v>1.2242655248682139</v>
      </c>
      <c r="F52" s="28">
        <v>54176758.585692972</v>
      </c>
    </row>
    <row r="53" spans="1:7" x14ac:dyDescent="0.55000000000000004">
      <c r="A53" s="13" t="s">
        <v>23</v>
      </c>
      <c r="B53" s="28">
        <v>113455121.19761714</v>
      </c>
      <c r="C53" s="66">
        <f t="shared" si="4"/>
        <v>2.9553796256076259</v>
      </c>
      <c r="D53" s="28">
        <v>142199619.28226483</v>
      </c>
      <c r="E53" s="66">
        <f t="shared" si="5"/>
        <v>4.4092860089053199</v>
      </c>
      <c r="F53" s="28">
        <v>96546927.580503911</v>
      </c>
    </row>
    <row r="54" spans="1:7" x14ac:dyDescent="0.55000000000000004">
      <c r="A54" s="15" t="s">
        <v>39</v>
      </c>
      <c r="B54" s="16">
        <f>SUM(B45:B53)</f>
        <v>3054052288.2910652</v>
      </c>
      <c r="C54" s="66"/>
      <c r="D54" s="16">
        <f>SUM(D45:D53)</f>
        <v>2493408794.7482524</v>
      </c>
      <c r="E54" s="66"/>
      <c r="F54" s="16">
        <f>SUM(F45:F53)</f>
        <v>1669266868.9436948</v>
      </c>
      <c r="G54" s="16"/>
    </row>
    <row r="55" spans="1:7" ht="15.3" x14ac:dyDescent="0.55000000000000004">
      <c r="A55" s="18" t="s">
        <v>24</v>
      </c>
      <c r="B55" s="17"/>
      <c r="C55" s="66">
        <f t="shared" si="4"/>
        <v>0</v>
      </c>
      <c r="D55" s="17"/>
      <c r="E55" s="66">
        <f t="shared" si="5"/>
        <v>0</v>
      </c>
      <c r="F55" s="17"/>
      <c r="G55" s="17"/>
    </row>
    <row r="56" spans="1:7" x14ac:dyDescent="0.55000000000000004">
      <c r="A56" s="13" t="s">
        <v>25</v>
      </c>
      <c r="B56" s="28">
        <v>1043835.8559270051</v>
      </c>
      <c r="C56" s="66">
        <f t="shared" si="4"/>
        <v>2.7190762202016491E-2</v>
      </c>
      <c r="D56" s="28">
        <v>2656621.280750433</v>
      </c>
      <c r="E56" s="66">
        <f t="shared" si="5"/>
        <v>8.2375769381781774E-2</v>
      </c>
      <c r="F56" s="28">
        <v>385039.18824063824</v>
      </c>
    </row>
    <row r="57" spans="1:7" x14ac:dyDescent="0.55000000000000004">
      <c r="A57" s="13" t="s">
        <v>12</v>
      </c>
      <c r="B57" s="28">
        <v>17491497.262285471</v>
      </c>
      <c r="C57" s="66">
        <f t="shared" si="4"/>
        <v>0.45563403471482755</v>
      </c>
      <c r="D57" s="28">
        <v>18129292.446000092</v>
      </c>
      <c r="E57" s="66">
        <f t="shared" si="5"/>
        <v>0.56214802780045781</v>
      </c>
      <c r="F57" s="28">
        <v>20928426.985374235</v>
      </c>
    </row>
    <row r="58" spans="1:7" x14ac:dyDescent="0.55000000000000004">
      <c r="A58" s="13" t="s">
        <v>27</v>
      </c>
      <c r="B58" s="28">
        <v>456983200.34444058</v>
      </c>
      <c r="C58" s="66">
        <f t="shared" si="4"/>
        <v>11.903903722340679</v>
      </c>
      <c r="D58" s="28">
        <v>218420243.77812567</v>
      </c>
      <c r="E58" s="66">
        <f t="shared" si="5"/>
        <v>6.7727138076289783</v>
      </c>
      <c r="F58" s="28">
        <v>72194605.883888066</v>
      </c>
    </row>
    <row r="59" spans="1:7" x14ac:dyDescent="0.55000000000000004">
      <c r="A59" s="13" t="s">
        <v>28</v>
      </c>
      <c r="B59" s="28">
        <v>27725365.458000001</v>
      </c>
      <c r="C59" s="66">
        <f t="shared" si="4"/>
        <v>0.72221491037303298</v>
      </c>
      <c r="D59" s="28">
        <v>11181946.352</v>
      </c>
      <c r="E59" s="66">
        <f t="shared" si="5"/>
        <v>0.34672666390431572</v>
      </c>
      <c r="F59" s="28">
        <v>30480620.902706847</v>
      </c>
    </row>
    <row r="60" spans="1:7" x14ac:dyDescent="0.55000000000000004">
      <c r="A60" s="13" t="s">
        <v>29</v>
      </c>
      <c r="B60" s="28">
        <v>401079.42800000001</v>
      </c>
      <c r="C60" s="66">
        <f t="shared" si="4"/>
        <v>1.0447672676642967E-2</v>
      </c>
      <c r="D60" s="28">
        <v>63961.200000000004</v>
      </c>
      <c r="E60" s="66">
        <f t="shared" si="5"/>
        <v>1.9832909940003546E-3</v>
      </c>
      <c r="F60" s="28">
        <v>45197.186598364038</v>
      </c>
    </row>
    <row r="61" spans="1:7" x14ac:dyDescent="0.55000000000000004">
      <c r="A61" s="13" t="s">
        <v>17</v>
      </c>
      <c r="B61" s="28">
        <v>26153789.670000002</v>
      </c>
      <c r="C61" s="66">
        <f t="shared" si="4"/>
        <v>0.68127711034315652</v>
      </c>
      <c r="D61" s="28">
        <v>15433874.193</v>
      </c>
      <c r="E61" s="66">
        <f t="shared" si="5"/>
        <v>0.47856925275809997</v>
      </c>
      <c r="F61" s="28">
        <v>4763378.7450000001</v>
      </c>
    </row>
    <row r="62" spans="1:7" x14ac:dyDescent="0.55000000000000004">
      <c r="A62" s="13" t="s">
        <v>30</v>
      </c>
      <c r="B62" s="28">
        <v>188867553.33103666</v>
      </c>
      <c r="C62" s="66">
        <f t="shared" si="4"/>
        <v>4.9197895446312447</v>
      </c>
      <c r="D62" s="28">
        <v>148588743.39262152</v>
      </c>
      <c r="E62" s="66">
        <f t="shared" si="5"/>
        <v>4.6073981817166647</v>
      </c>
      <c r="F62" s="28">
        <v>130973791.05204026</v>
      </c>
    </row>
    <row r="63" spans="1:7" x14ac:dyDescent="0.55000000000000004">
      <c r="A63" s="13" t="s">
        <v>20</v>
      </c>
      <c r="B63" s="28">
        <v>66335.39578661503</v>
      </c>
      <c r="C63" s="66">
        <f t="shared" si="4"/>
        <v>1.7279632254140814E-3</v>
      </c>
      <c r="D63" s="28">
        <v>404050.29927824612</v>
      </c>
      <c r="E63" s="66">
        <f t="shared" si="5"/>
        <v>1.2528678631446775E-2</v>
      </c>
      <c r="F63" s="28">
        <v>1495930.3090955224</v>
      </c>
    </row>
    <row r="64" spans="1:7" x14ac:dyDescent="0.55000000000000004">
      <c r="A64" s="21" t="s">
        <v>31</v>
      </c>
      <c r="B64" s="35">
        <v>9335700</v>
      </c>
      <c r="C64" s="66">
        <f t="shared" si="4"/>
        <v>0.24318459386886265</v>
      </c>
      <c r="D64" s="35">
        <v>6525970</v>
      </c>
      <c r="E64" s="66">
        <f t="shared" si="5"/>
        <v>0.20235545186951609</v>
      </c>
      <c r="F64" s="35">
        <v>5389450</v>
      </c>
      <c r="G64" s="45"/>
    </row>
    <row r="65" spans="1:7" x14ac:dyDescent="0.55000000000000004">
      <c r="A65" s="21" t="s">
        <v>26</v>
      </c>
      <c r="B65" s="35">
        <v>0</v>
      </c>
      <c r="C65" s="66">
        <f t="shared" si="4"/>
        <v>0</v>
      </c>
      <c r="D65" s="22">
        <v>0</v>
      </c>
      <c r="E65" s="66">
        <f t="shared" si="5"/>
        <v>0</v>
      </c>
      <c r="F65" s="22">
        <v>0</v>
      </c>
      <c r="G65" s="45"/>
    </row>
    <row r="66" spans="1:7" x14ac:dyDescent="0.55000000000000004">
      <c r="A66" s="13" t="s">
        <v>32</v>
      </c>
      <c r="B66" s="28">
        <v>9513280.7643451262</v>
      </c>
      <c r="C66" s="66">
        <f t="shared" si="4"/>
        <v>0.24781037512320803</v>
      </c>
      <c r="D66" s="28">
        <v>8123532.4725467861</v>
      </c>
      <c r="E66" s="66">
        <f t="shared" si="5"/>
        <v>0.25189222203885281</v>
      </c>
      <c r="F66" s="28">
        <v>4650789.8398621576</v>
      </c>
    </row>
    <row r="67" spans="1:7" x14ac:dyDescent="0.55000000000000004">
      <c r="A67" s="13" t="s">
        <v>33</v>
      </c>
      <c r="B67" s="28">
        <v>47301695.686006598</v>
      </c>
      <c r="C67" s="66">
        <f t="shared" si="4"/>
        <v>1.2321565233148073</v>
      </c>
      <c r="D67" s="28">
        <v>49893039.25195998</v>
      </c>
      <c r="E67" s="66">
        <f t="shared" si="5"/>
        <v>1.5470694016328401</v>
      </c>
      <c r="F67" s="28">
        <v>48519178.73457294</v>
      </c>
    </row>
    <row r="68" spans="1:7" x14ac:dyDescent="0.55000000000000004">
      <c r="A68" s="13" t="s">
        <v>34</v>
      </c>
      <c r="B68" s="28">
        <v>0</v>
      </c>
      <c r="C68" s="66">
        <f t="shared" si="4"/>
        <v>0</v>
      </c>
      <c r="D68" s="28">
        <v>225356.70341937355</v>
      </c>
      <c r="E68" s="66">
        <f t="shared" si="5"/>
        <v>6.9877976074440816E-3</v>
      </c>
      <c r="F68" s="14">
        <v>0</v>
      </c>
    </row>
    <row r="69" spans="1:7" ht="14.7" thickBot="1" x14ac:dyDescent="0.6">
      <c r="A69" s="40" t="s">
        <v>40</v>
      </c>
      <c r="B69" s="41">
        <f>SUM(B56:B68)</f>
        <v>784883333.19582808</v>
      </c>
      <c r="C69" s="66"/>
      <c r="D69" s="41">
        <f>SUM(D56:D68)</f>
        <v>479646631.3697021</v>
      </c>
      <c r="E69" s="66"/>
      <c r="F69" s="41">
        <f>SUM(F56:F68)</f>
        <v>319826408.82737905</v>
      </c>
    </row>
    <row r="70" spans="1:7" ht="14.7" thickBot="1" x14ac:dyDescent="0.6">
      <c r="A70" s="13" t="s">
        <v>42</v>
      </c>
      <c r="B70" s="46">
        <v>203184963.65799588</v>
      </c>
      <c r="C70" s="66"/>
      <c r="D70" s="46">
        <v>251947873.62417966</v>
      </c>
      <c r="E70" s="14">
        <f t="shared" si="5"/>
        <v>7.8123291732546436</v>
      </c>
      <c r="F70" s="46">
        <v>339092749.3454951</v>
      </c>
      <c r="G70" s="48"/>
    </row>
    <row r="71" spans="1:7" ht="14.7" thickBot="1" x14ac:dyDescent="0.6">
      <c r="A71" s="38" t="s">
        <v>41</v>
      </c>
      <c r="B71" s="39">
        <f>SUM(B54,B69)</f>
        <v>3838935621.4868932</v>
      </c>
      <c r="C71" s="14">
        <f t="shared" si="4"/>
        <v>100</v>
      </c>
      <c r="D71" s="39">
        <f>SUM(D54,D69,D70)</f>
        <v>3225003299.7421341</v>
      </c>
      <c r="E71" s="14">
        <f t="shared" si="5"/>
        <v>100</v>
      </c>
      <c r="F71" s="39">
        <f>SUM(F54,F69,F70)</f>
        <v>2328186027.116569</v>
      </c>
      <c r="G71" s="44"/>
    </row>
    <row r="78" spans="1:7" ht="17.399999999999999" x14ac:dyDescent="0.55000000000000004">
      <c r="A78" s="33"/>
      <c r="B78" s="25"/>
      <c r="C78" s="23"/>
      <c r="D78" s="23"/>
    </row>
    <row r="79" spans="1:7" ht="15.3" x14ac:dyDescent="0.55000000000000004">
      <c r="A79" s="24"/>
      <c r="B79" s="26"/>
      <c r="C79" s="26"/>
      <c r="D79" s="26"/>
    </row>
    <row r="80" spans="1:7" x14ac:dyDescent="0.55000000000000004">
      <c r="A80" s="27"/>
      <c r="B80" s="28"/>
      <c r="C80" s="28"/>
      <c r="D80" s="28"/>
    </row>
  </sheetData>
  <mergeCells count="10">
    <mergeCell ref="B3:G3"/>
    <mergeCell ref="L4:M4"/>
    <mergeCell ref="I3:M3"/>
    <mergeCell ref="B40:G40"/>
    <mergeCell ref="B41:C41"/>
    <mergeCell ref="D41:E41"/>
    <mergeCell ref="F41:G41"/>
    <mergeCell ref="F4:G4"/>
    <mergeCell ref="D4:E4"/>
    <mergeCell ref="B4:C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2E023-E63C-4CE7-B926-0C17B122D555}">
  <dimension ref="A1:CQ73"/>
  <sheetViews>
    <sheetView topLeftCell="A53" workbookViewId="0">
      <selection activeCell="I71" sqref="I71"/>
    </sheetView>
  </sheetViews>
  <sheetFormatPr defaultRowHeight="14.4" x14ac:dyDescent="0.55000000000000004"/>
  <cols>
    <col min="1" max="1" width="44.62890625" customWidth="1"/>
    <col min="2" max="2" width="13.20703125" bestFit="1" customWidth="1"/>
    <col min="3" max="4" width="13.20703125" customWidth="1"/>
    <col min="5" max="5" width="13.20703125" bestFit="1" customWidth="1"/>
    <col min="6" max="7" width="12.83984375" bestFit="1" customWidth="1"/>
    <col min="9" max="9" width="14.47265625" bestFit="1" customWidth="1"/>
    <col min="10" max="10" width="12.47265625" bestFit="1" customWidth="1"/>
    <col min="11" max="11" width="13.89453125" customWidth="1"/>
    <col min="12" max="12" width="15.62890625" customWidth="1"/>
    <col min="13" max="13" width="13.15625" customWidth="1"/>
    <col min="95" max="96" width="13.20703125" bestFit="1" customWidth="1"/>
  </cols>
  <sheetData>
    <row r="1" spans="1:95" s="30" customFormat="1" ht="17.399999999999999" x14ac:dyDescent="0.55000000000000004">
      <c r="A1" s="10" t="s">
        <v>37</v>
      </c>
      <c r="B1"/>
      <c r="C1"/>
      <c r="D1"/>
      <c r="E1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  <c r="CJ1" s="29"/>
      <c r="CK1" s="29"/>
      <c r="CL1" s="29"/>
      <c r="CM1" s="29"/>
      <c r="CN1" s="29"/>
      <c r="CO1" s="29"/>
      <c r="CP1" s="29"/>
      <c r="CQ1" s="29"/>
    </row>
    <row r="2" spans="1:95" s="29" customFormat="1" ht="17.7" thickBot="1" x14ac:dyDescent="0.6">
      <c r="A2" s="10" t="s">
        <v>11</v>
      </c>
      <c r="B2"/>
      <c r="C2"/>
      <c r="D2"/>
      <c r="E2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31"/>
      <c r="CP2" s="31"/>
      <c r="CQ2" s="31"/>
    </row>
    <row r="3" spans="1:95" s="29" customFormat="1" ht="18" thickBot="1" x14ac:dyDescent="0.65">
      <c r="A3" s="37"/>
      <c r="B3" s="36" t="s">
        <v>35</v>
      </c>
      <c r="C3" s="36"/>
      <c r="D3" s="36"/>
      <c r="E3" s="55"/>
      <c r="G3" s="79" t="s">
        <v>56</v>
      </c>
      <c r="H3" s="71"/>
      <c r="I3" s="71"/>
      <c r="J3" s="71"/>
      <c r="K3" s="71"/>
      <c r="L3" s="71"/>
      <c r="M3" s="71"/>
      <c r="N3" s="72"/>
      <c r="BY3" s="31"/>
      <c r="BZ3" s="31"/>
      <c r="CA3" s="31"/>
      <c r="CB3" s="31"/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</row>
    <row r="4" spans="1:95" s="4" customFormat="1" ht="12.6" thickBot="1" x14ac:dyDescent="0.45">
      <c r="A4" s="32"/>
      <c r="B4" s="42">
        <v>2013</v>
      </c>
      <c r="C4" s="42"/>
      <c r="D4" s="56">
        <v>2014</v>
      </c>
      <c r="G4" s="80" t="s">
        <v>61</v>
      </c>
      <c r="H4" s="73"/>
      <c r="I4" s="73"/>
      <c r="J4" s="73"/>
      <c r="K4" s="73"/>
      <c r="L4" s="73"/>
      <c r="M4" s="73"/>
      <c r="N4" s="74"/>
    </row>
    <row r="5" spans="1:95" s="4" customFormat="1" ht="27" customHeight="1" x14ac:dyDescent="0.55000000000000004">
      <c r="A5"/>
      <c r="B5" s="43" t="s">
        <v>45</v>
      </c>
      <c r="C5" s="43" t="s">
        <v>95</v>
      </c>
      <c r="D5" s="43" t="s">
        <v>45</v>
      </c>
      <c r="E5" s="61" t="s">
        <v>95</v>
      </c>
      <c r="G5" s="51" t="s">
        <v>77</v>
      </c>
      <c r="H5" s="4" t="s">
        <v>55</v>
      </c>
      <c r="I5" s="4" t="s">
        <v>60</v>
      </c>
      <c r="J5" s="4" t="s">
        <v>54</v>
      </c>
      <c r="K5" s="4" t="s">
        <v>64</v>
      </c>
      <c r="L5" s="4" t="s">
        <v>63</v>
      </c>
      <c r="M5" s="51" t="s">
        <v>83</v>
      </c>
      <c r="N5" s="4" t="s">
        <v>59</v>
      </c>
    </row>
    <row r="6" spans="1:95" ht="17.399999999999999" x14ac:dyDescent="0.55000000000000004">
      <c r="A6" s="20" t="s">
        <v>97</v>
      </c>
      <c r="B6" s="11"/>
      <c r="C6" s="11"/>
      <c r="D6" s="11"/>
      <c r="G6" s="78" t="s">
        <v>98</v>
      </c>
      <c r="H6" s="78"/>
      <c r="I6" s="78"/>
      <c r="J6" s="78"/>
      <c r="K6" s="78"/>
      <c r="L6" s="78"/>
      <c r="M6" s="78"/>
      <c r="N6" s="78"/>
    </row>
    <row r="7" spans="1:95" ht="15.3" customHeight="1" x14ac:dyDescent="0.55000000000000004">
      <c r="A7" s="20"/>
      <c r="B7" s="11"/>
      <c r="C7" s="11"/>
      <c r="D7" s="11"/>
      <c r="G7" s="62"/>
      <c r="H7" s="62"/>
      <c r="I7" s="62"/>
      <c r="J7" s="62"/>
      <c r="K7" s="62"/>
      <c r="L7" s="62"/>
      <c r="M7" s="62"/>
      <c r="N7" s="62"/>
    </row>
    <row r="8" spans="1:95" ht="15.3" x14ac:dyDescent="0.55000000000000004">
      <c r="A8" s="18" t="s">
        <v>38</v>
      </c>
      <c r="B8" s="12"/>
      <c r="C8" s="12"/>
      <c r="D8" s="12"/>
      <c r="G8" s="18" t="s">
        <v>75</v>
      </c>
      <c r="H8" s="18"/>
      <c r="I8" s="18"/>
      <c r="J8" s="52"/>
      <c r="K8" s="52"/>
      <c r="L8" s="52"/>
      <c r="M8" s="52"/>
      <c r="N8" s="53"/>
    </row>
    <row r="9" spans="1:95" x14ac:dyDescent="0.55000000000000004">
      <c r="A9" s="13" t="s">
        <v>13</v>
      </c>
      <c r="B9" s="49">
        <v>24182.010999999995</v>
      </c>
      <c r="C9" s="49"/>
      <c r="D9" s="49">
        <v>38075.017</v>
      </c>
      <c r="G9" s="21" t="s">
        <v>28</v>
      </c>
      <c r="H9">
        <v>206999</v>
      </c>
      <c r="I9">
        <v>40</v>
      </c>
      <c r="J9" s="63">
        <v>0.11</v>
      </c>
      <c r="K9" t="s">
        <v>18</v>
      </c>
      <c r="L9" t="s">
        <v>28</v>
      </c>
      <c r="M9" t="s">
        <v>28</v>
      </c>
      <c r="N9" s="50">
        <v>0.9</v>
      </c>
    </row>
    <row r="10" spans="1:95" x14ac:dyDescent="0.55000000000000004">
      <c r="A10" s="13" t="s">
        <v>14</v>
      </c>
      <c r="B10" s="49">
        <v>72240.993000000002</v>
      </c>
      <c r="C10" s="49"/>
      <c r="D10" s="49">
        <v>109174.02899999999</v>
      </c>
      <c r="J10" s="63"/>
      <c r="K10" t="s">
        <v>62</v>
      </c>
      <c r="M10" t="s">
        <v>70</v>
      </c>
      <c r="N10" s="50">
        <v>0.1</v>
      </c>
    </row>
    <row r="11" spans="1:95" x14ac:dyDescent="0.55000000000000004">
      <c r="A11" s="13"/>
      <c r="B11" s="14"/>
      <c r="C11" s="14"/>
      <c r="D11" s="14"/>
      <c r="J11" s="63"/>
      <c r="K11" t="s">
        <v>13</v>
      </c>
    </row>
    <row r="12" spans="1:95" x14ac:dyDescent="0.55000000000000004">
      <c r="A12" s="13"/>
      <c r="B12" s="14"/>
      <c r="C12" s="14"/>
      <c r="D12" s="14"/>
      <c r="J12" s="63"/>
      <c r="K12" t="s">
        <v>65</v>
      </c>
    </row>
    <row r="13" spans="1:95" x14ac:dyDescent="0.55000000000000004">
      <c r="A13" s="13" t="s">
        <v>18</v>
      </c>
      <c r="B13" s="49">
        <v>192966.984</v>
      </c>
      <c r="C13" s="49"/>
      <c r="D13" s="49">
        <v>234880.13700000002</v>
      </c>
      <c r="J13" s="63"/>
    </row>
    <row r="14" spans="1:95" x14ac:dyDescent="0.55000000000000004">
      <c r="A14" s="13" t="s">
        <v>15</v>
      </c>
      <c r="B14" s="49">
        <v>75640.997000000003</v>
      </c>
      <c r="C14" s="49"/>
      <c r="D14" s="49">
        <v>83361.045999999988</v>
      </c>
      <c r="G14" s="21" t="s">
        <v>53</v>
      </c>
      <c r="H14">
        <v>212480</v>
      </c>
      <c r="I14">
        <v>34</v>
      </c>
      <c r="J14" s="63">
        <v>0.11</v>
      </c>
      <c r="K14" s="50" t="s">
        <v>65</v>
      </c>
      <c r="L14" t="s">
        <v>57</v>
      </c>
      <c r="M14" t="s">
        <v>58</v>
      </c>
      <c r="N14" s="50">
        <v>0.95</v>
      </c>
    </row>
    <row r="15" spans="1:95" x14ac:dyDescent="0.55000000000000004">
      <c r="A15" s="13" t="s">
        <v>21</v>
      </c>
      <c r="B15" s="49">
        <v>24769.025000000001</v>
      </c>
      <c r="C15" s="49"/>
      <c r="D15" s="49">
        <v>30425.000000000004</v>
      </c>
      <c r="J15" s="63"/>
      <c r="M15" t="s">
        <v>28</v>
      </c>
      <c r="N15" s="50">
        <v>0.05</v>
      </c>
    </row>
    <row r="16" spans="1:95" x14ac:dyDescent="0.55000000000000004">
      <c r="A16" s="13"/>
      <c r="B16" s="14"/>
      <c r="C16" s="14"/>
      <c r="D16" s="14"/>
      <c r="J16" s="63"/>
    </row>
    <row r="17" spans="1:14" x14ac:dyDescent="0.55000000000000004">
      <c r="A17" s="13" t="s">
        <v>23</v>
      </c>
      <c r="B17" s="49">
        <v>11416.004000000001</v>
      </c>
      <c r="C17" s="49"/>
      <c r="D17" s="49">
        <v>5943.0029999999997</v>
      </c>
      <c r="J17" s="63"/>
    </row>
    <row r="18" spans="1:14" x14ac:dyDescent="0.55000000000000004">
      <c r="A18" s="13" t="s">
        <v>88</v>
      </c>
      <c r="B18" s="49">
        <v>20098.996999999999</v>
      </c>
      <c r="C18" s="49"/>
      <c r="D18" s="49">
        <v>20513.997999999996</v>
      </c>
      <c r="G18" s="21" t="s">
        <v>29</v>
      </c>
      <c r="H18">
        <v>225632</v>
      </c>
      <c r="I18">
        <v>28</v>
      </c>
      <c r="J18" s="63">
        <v>0.12</v>
      </c>
      <c r="K18" t="s">
        <v>66</v>
      </c>
      <c r="L18" t="s">
        <v>68</v>
      </c>
      <c r="M18" t="s">
        <v>29</v>
      </c>
    </row>
    <row r="19" spans="1:14" x14ac:dyDescent="0.55000000000000004">
      <c r="A19" s="15"/>
      <c r="B19" s="16"/>
      <c r="C19" s="16"/>
      <c r="D19" s="16"/>
      <c r="G19" s="21"/>
      <c r="J19" s="63"/>
      <c r="K19" t="s">
        <v>67</v>
      </c>
      <c r="M19" t="s">
        <v>69</v>
      </c>
    </row>
    <row r="20" spans="1:14" ht="15.3" x14ac:dyDescent="0.55000000000000004">
      <c r="A20" s="18" t="s">
        <v>24</v>
      </c>
      <c r="B20" s="17"/>
      <c r="C20" s="17"/>
      <c r="D20" s="17"/>
      <c r="J20" s="63"/>
    </row>
    <row r="21" spans="1:14" x14ac:dyDescent="0.55000000000000004">
      <c r="A21" s="13" t="s">
        <v>25</v>
      </c>
      <c r="B21" s="49">
        <v>171.60900000000001</v>
      </c>
      <c r="C21" s="49"/>
      <c r="D21" s="49">
        <v>24.877999999999997</v>
      </c>
      <c r="J21" s="63"/>
    </row>
    <row r="22" spans="1:14" x14ac:dyDescent="0.55000000000000004">
      <c r="A22" s="13"/>
      <c r="B22" s="14"/>
      <c r="C22" s="14"/>
      <c r="D22" s="14"/>
      <c r="G22" s="45" t="s">
        <v>72</v>
      </c>
      <c r="H22">
        <v>254342</v>
      </c>
      <c r="I22">
        <v>40</v>
      </c>
      <c r="J22" s="63">
        <v>0.13</v>
      </c>
      <c r="L22" t="s">
        <v>71</v>
      </c>
      <c r="M22" t="s">
        <v>69</v>
      </c>
    </row>
    <row r="23" spans="1:14" x14ac:dyDescent="0.55000000000000004">
      <c r="A23" s="13" t="s">
        <v>92</v>
      </c>
      <c r="B23" s="49">
        <v>21442.000158489998</v>
      </c>
      <c r="C23" s="49"/>
      <c r="D23" s="49">
        <v>17216</v>
      </c>
      <c r="J23" s="63"/>
      <c r="M23" t="s">
        <v>73</v>
      </c>
    </row>
    <row r="24" spans="1:14" x14ac:dyDescent="0.55000000000000004">
      <c r="A24" s="13" t="s">
        <v>93</v>
      </c>
      <c r="B24" s="49">
        <v>13272.999957080001</v>
      </c>
      <c r="C24" s="49"/>
      <c r="D24" s="49">
        <v>17479.999908199999</v>
      </c>
    </row>
    <row r="25" spans="1:14" x14ac:dyDescent="0.55000000000000004">
      <c r="A25" s="13" t="s">
        <v>27</v>
      </c>
      <c r="B25" s="49">
        <v>215581</v>
      </c>
      <c r="C25" s="49"/>
      <c r="D25" s="49">
        <v>144954</v>
      </c>
    </row>
    <row r="26" spans="1:14" x14ac:dyDescent="0.55000000000000004">
      <c r="A26" s="13" t="s">
        <v>28</v>
      </c>
      <c r="B26" s="49">
        <v>207012.00200000004</v>
      </c>
      <c r="C26" s="49"/>
      <c r="D26" s="49">
        <v>203443.003</v>
      </c>
    </row>
    <row r="27" spans="1:14" x14ac:dyDescent="0.55000000000000004">
      <c r="A27" s="13" t="s">
        <v>29</v>
      </c>
      <c r="B27" s="49">
        <v>225460.74999999997</v>
      </c>
      <c r="C27" s="49"/>
      <c r="D27" s="49">
        <v>270047.00200000004</v>
      </c>
      <c r="G27" s="54" t="s">
        <v>76</v>
      </c>
      <c r="H27" s="52"/>
      <c r="I27" s="52"/>
      <c r="J27" s="52"/>
      <c r="K27" s="52"/>
      <c r="L27" s="52"/>
      <c r="M27" s="52"/>
      <c r="N27" s="53"/>
    </row>
    <row r="28" spans="1:14" x14ac:dyDescent="0.55000000000000004">
      <c r="A28" s="13" t="s">
        <v>17</v>
      </c>
      <c r="B28" s="49">
        <v>24430.006000000001</v>
      </c>
      <c r="C28" s="49"/>
      <c r="D28" s="49">
        <v>20520.004000000004</v>
      </c>
    </row>
    <row r="29" spans="1:14" x14ac:dyDescent="0.55000000000000004">
      <c r="A29" s="13" t="s">
        <v>30</v>
      </c>
      <c r="B29" s="49">
        <v>186448.73</v>
      </c>
      <c r="C29" s="49"/>
      <c r="D29" s="49">
        <v>230633.24300000002</v>
      </c>
      <c r="G29" s="45" t="s">
        <v>18</v>
      </c>
      <c r="H29">
        <v>192967</v>
      </c>
      <c r="I29">
        <v>51</v>
      </c>
      <c r="J29" s="70">
        <f>(I29/$I$46)*23</f>
        <v>12.478723404255318</v>
      </c>
      <c r="K29" t="s">
        <v>82</v>
      </c>
      <c r="L29" t="s">
        <v>18</v>
      </c>
      <c r="M29" t="s">
        <v>81</v>
      </c>
      <c r="N29" s="50">
        <v>0.2</v>
      </c>
    </row>
    <row r="30" spans="1:14" x14ac:dyDescent="0.55000000000000004">
      <c r="A30" s="13" t="s">
        <v>94</v>
      </c>
      <c r="B30" s="49">
        <v>45010</v>
      </c>
      <c r="D30" s="49">
        <v>40460.000101639998</v>
      </c>
      <c r="J30" s="70"/>
      <c r="M30" t="s">
        <v>78</v>
      </c>
      <c r="N30" s="50">
        <v>0.8</v>
      </c>
    </row>
    <row r="31" spans="1:14" x14ac:dyDescent="0.55000000000000004">
      <c r="A31" s="13" t="s">
        <v>31</v>
      </c>
      <c r="B31" s="49">
        <v>216989.96900000001</v>
      </c>
      <c r="C31" s="49"/>
      <c r="D31" s="49">
        <v>241665.99100000001</v>
      </c>
      <c r="J31" s="70"/>
    </row>
    <row r="32" spans="1:14" x14ac:dyDescent="0.55000000000000004">
      <c r="A32" s="13" t="s">
        <v>26</v>
      </c>
      <c r="B32" s="49">
        <v>81828.002000000008</v>
      </c>
      <c r="C32" s="49"/>
      <c r="D32" s="49">
        <v>59406.002</v>
      </c>
      <c r="J32" s="70"/>
    </row>
    <row r="33" spans="1:14" x14ac:dyDescent="0.55000000000000004">
      <c r="A33" s="13" t="s">
        <v>32</v>
      </c>
      <c r="B33" s="49">
        <v>254161.117</v>
      </c>
      <c r="C33" s="49"/>
      <c r="D33" s="49">
        <v>298440.31799999997</v>
      </c>
      <c r="G33" t="s">
        <v>84</v>
      </c>
      <c r="H33">
        <v>24769</v>
      </c>
      <c r="I33">
        <v>5</v>
      </c>
      <c r="J33" s="70">
        <f>(I33/$I$46)*23</f>
        <v>1.2234042553191489</v>
      </c>
    </row>
    <row r="34" spans="1:14" x14ac:dyDescent="0.55000000000000004">
      <c r="A34" s="13" t="s">
        <v>33</v>
      </c>
      <c r="B34" s="49">
        <v>22484</v>
      </c>
      <c r="C34" s="49"/>
      <c r="D34" s="49">
        <v>33286</v>
      </c>
      <c r="J34" s="70"/>
    </row>
    <row r="35" spans="1:14" x14ac:dyDescent="0.55000000000000004">
      <c r="A35" s="13"/>
      <c r="B35" s="14"/>
      <c r="C35" s="14"/>
      <c r="D35" s="14"/>
      <c r="E35" s="14"/>
      <c r="G35" t="s">
        <v>13</v>
      </c>
      <c r="H35">
        <v>24193</v>
      </c>
      <c r="I35">
        <v>10</v>
      </c>
      <c r="J35" s="70">
        <f>(I35/$I$46)*23</f>
        <v>2.4468085106382977</v>
      </c>
    </row>
    <row r="36" spans="1:14" x14ac:dyDescent="0.55000000000000004">
      <c r="A36" s="59"/>
      <c r="B36" s="57"/>
      <c r="C36" s="57"/>
      <c r="D36" s="57"/>
      <c r="E36" s="57"/>
      <c r="J36" s="70"/>
    </row>
    <row r="37" spans="1:14" x14ac:dyDescent="0.55000000000000004">
      <c r="A37" s="13"/>
      <c r="B37" s="14"/>
      <c r="C37" s="14"/>
      <c r="D37" s="14"/>
      <c r="E37" s="14"/>
      <c r="G37" s="45" t="s">
        <v>85</v>
      </c>
      <c r="H37">
        <v>77634</v>
      </c>
      <c r="I37">
        <v>10</v>
      </c>
      <c r="J37" s="70">
        <f>(I37/$I$46)*23</f>
        <v>2.4468085106382977</v>
      </c>
      <c r="K37" t="s">
        <v>86</v>
      </c>
      <c r="M37" t="s">
        <v>69</v>
      </c>
    </row>
    <row r="38" spans="1:14" x14ac:dyDescent="0.55000000000000004">
      <c r="A38" s="59"/>
      <c r="B38" s="60"/>
      <c r="C38" s="60"/>
      <c r="D38" s="60"/>
      <c r="E38" s="60"/>
      <c r="J38" s="70"/>
      <c r="M38" t="s">
        <v>87</v>
      </c>
    </row>
    <row r="39" spans="1:14" x14ac:dyDescent="0.55000000000000004">
      <c r="A39" s="58"/>
      <c r="B39" s="58"/>
      <c r="C39" s="58"/>
      <c r="D39" s="58"/>
      <c r="E39" s="58"/>
      <c r="J39" s="70"/>
    </row>
    <row r="40" spans="1:14" x14ac:dyDescent="0.55000000000000004">
      <c r="A40" s="58"/>
      <c r="B40" s="58"/>
      <c r="C40" s="58"/>
      <c r="D40" s="58"/>
      <c r="E40" s="58"/>
      <c r="G40" s="45" t="s">
        <v>14</v>
      </c>
      <c r="H40">
        <v>72241</v>
      </c>
      <c r="I40">
        <v>14</v>
      </c>
      <c r="J40" s="70">
        <f>(I40/$I$46)*23</f>
        <v>3.4255319148936167</v>
      </c>
      <c r="M40" t="s">
        <v>69</v>
      </c>
    </row>
    <row r="41" spans="1:14" x14ac:dyDescent="0.55000000000000004">
      <c r="A41" s="58"/>
      <c r="B41" s="58"/>
      <c r="C41" s="58"/>
      <c r="D41" s="58"/>
      <c r="E41" s="58"/>
      <c r="J41" s="70"/>
    </row>
    <row r="42" spans="1:14" x14ac:dyDescent="0.55000000000000004">
      <c r="G42" s="45" t="s">
        <v>88</v>
      </c>
      <c r="H42">
        <v>22484</v>
      </c>
      <c r="I42">
        <v>3</v>
      </c>
      <c r="J42" s="70">
        <f>(I42/$I$46)*23</f>
        <v>0.73404255319148926</v>
      </c>
      <c r="K42" t="s">
        <v>89</v>
      </c>
      <c r="M42" t="s">
        <v>69</v>
      </c>
    </row>
    <row r="43" spans="1:14" x14ac:dyDescent="0.55000000000000004">
      <c r="J43" s="70"/>
    </row>
    <row r="44" spans="1:14" x14ac:dyDescent="0.55000000000000004">
      <c r="G44" t="s">
        <v>23</v>
      </c>
      <c r="H44">
        <v>10866</v>
      </c>
      <c r="I44">
        <v>1</v>
      </c>
      <c r="J44" s="70">
        <f>(I44/$I$46)*23</f>
        <v>0.24468085106382978</v>
      </c>
    </row>
    <row r="45" spans="1:14" x14ac:dyDescent="0.55000000000000004">
      <c r="J45" s="70"/>
    </row>
    <row r="46" spans="1:14" x14ac:dyDescent="0.55000000000000004">
      <c r="I46">
        <f>SUM(I29:I44)</f>
        <v>94</v>
      </c>
    </row>
    <row r="47" spans="1:14" x14ac:dyDescent="0.55000000000000004">
      <c r="G47" s="54" t="s">
        <v>90</v>
      </c>
      <c r="H47" s="52"/>
      <c r="I47" s="52"/>
      <c r="J47" s="52"/>
      <c r="K47" s="52"/>
      <c r="L47" s="52"/>
      <c r="M47" s="52"/>
      <c r="N47" s="53"/>
    </row>
    <row r="49" spans="7:14" x14ac:dyDescent="0.55000000000000004">
      <c r="G49" s="45" t="s">
        <v>27</v>
      </c>
      <c r="H49">
        <v>215582</v>
      </c>
      <c r="J49" s="50">
        <v>0.12</v>
      </c>
      <c r="M49" t="s">
        <v>27</v>
      </c>
      <c r="N49" t="s">
        <v>80</v>
      </c>
    </row>
    <row r="50" spans="7:14" x14ac:dyDescent="0.55000000000000004">
      <c r="M50" t="s">
        <v>69</v>
      </c>
      <c r="N50" t="s">
        <v>79</v>
      </c>
    </row>
    <row r="53" spans="7:14" x14ac:dyDescent="0.55000000000000004">
      <c r="G53" s="45" t="s">
        <v>30</v>
      </c>
      <c r="H53">
        <v>148552</v>
      </c>
      <c r="I53">
        <v>40</v>
      </c>
      <c r="J53" s="50">
        <v>0.08</v>
      </c>
      <c r="M53" t="s">
        <v>18</v>
      </c>
    </row>
    <row r="54" spans="7:14" x14ac:dyDescent="0.55000000000000004">
      <c r="K54" t="s">
        <v>65</v>
      </c>
      <c r="M54" t="s">
        <v>91</v>
      </c>
      <c r="N54" s="50">
        <v>0.15</v>
      </c>
    </row>
    <row r="55" spans="7:14" x14ac:dyDescent="0.55000000000000004">
      <c r="M55" t="s">
        <v>30</v>
      </c>
    </row>
    <row r="59" spans="7:14" x14ac:dyDescent="0.55000000000000004">
      <c r="G59" s="54" t="s">
        <v>74</v>
      </c>
      <c r="H59" s="52"/>
      <c r="I59" s="52"/>
      <c r="J59" s="52"/>
      <c r="K59" s="52"/>
      <c r="L59" s="52"/>
      <c r="M59" s="52"/>
      <c r="N59" s="53"/>
    </row>
    <row r="62" spans="7:14" x14ac:dyDescent="0.55000000000000004">
      <c r="G62" s="45" t="s">
        <v>26</v>
      </c>
      <c r="H62">
        <v>81871</v>
      </c>
      <c r="I62">
        <v>69</v>
      </c>
      <c r="J62" s="50">
        <v>0.04</v>
      </c>
      <c r="L62" t="s">
        <v>71</v>
      </c>
      <c r="M62" t="s">
        <v>69</v>
      </c>
      <c r="N62" s="50">
        <v>0.81</v>
      </c>
    </row>
    <row r="63" spans="7:14" x14ac:dyDescent="0.55000000000000004">
      <c r="M63" t="s">
        <v>26</v>
      </c>
      <c r="N63" s="50">
        <v>0.19</v>
      </c>
    </row>
    <row r="65" spans="7:10" x14ac:dyDescent="0.55000000000000004">
      <c r="G65" t="s">
        <v>92</v>
      </c>
      <c r="H65">
        <v>21453</v>
      </c>
      <c r="J65" s="50">
        <v>0.01</v>
      </c>
    </row>
    <row r="67" spans="7:10" x14ac:dyDescent="0.55000000000000004">
      <c r="G67" t="s">
        <v>93</v>
      </c>
      <c r="H67">
        <v>13276</v>
      </c>
      <c r="J67" s="50">
        <v>0.01</v>
      </c>
    </row>
    <row r="69" spans="7:10" x14ac:dyDescent="0.55000000000000004">
      <c r="G69" t="s">
        <v>17</v>
      </c>
      <c r="H69">
        <v>24430</v>
      </c>
      <c r="J69" s="50">
        <v>0.01</v>
      </c>
    </row>
    <row r="71" spans="7:10" x14ac:dyDescent="0.55000000000000004">
      <c r="G71" t="s">
        <v>94</v>
      </c>
      <c r="H71">
        <v>45010</v>
      </c>
      <c r="J71" s="50">
        <v>0.02</v>
      </c>
    </row>
    <row r="73" spans="7:10" x14ac:dyDescent="0.55000000000000004">
      <c r="G73" t="s">
        <v>33</v>
      </c>
      <c r="H73">
        <v>22484</v>
      </c>
      <c r="J73" s="50">
        <v>0.01</v>
      </c>
    </row>
  </sheetData>
  <mergeCells count="5">
    <mergeCell ref="G6:N6"/>
    <mergeCell ref="G3:N3"/>
    <mergeCell ref="G4:I4"/>
    <mergeCell ref="J4:L4"/>
    <mergeCell ref="M4:N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A4512-D7C7-4E94-9A13-3820C145DA7D}">
  <dimension ref="A1:G58"/>
  <sheetViews>
    <sheetView tabSelected="1" workbookViewId="0">
      <selection activeCell="H14" sqref="H14"/>
    </sheetView>
  </sheetViews>
  <sheetFormatPr defaultRowHeight="14.4" x14ac:dyDescent="0.55000000000000004"/>
  <cols>
    <col min="1" max="1" width="42.3125" bestFit="1" customWidth="1"/>
    <col min="2" max="2" width="10" bestFit="1" customWidth="1"/>
    <col min="3" max="3" width="10.41796875" customWidth="1"/>
    <col min="4" max="4" width="11.3125" bestFit="1" customWidth="1"/>
  </cols>
  <sheetData>
    <row r="1" spans="1:7" x14ac:dyDescent="0.55000000000000004">
      <c r="A1" s="10" t="s">
        <v>96</v>
      </c>
    </row>
    <row r="2" spans="1:7" ht="14.7" thickBot="1" x14ac:dyDescent="0.6">
      <c r="A2" s="10" t="s">
        <v>11</v>
      </c>
    </row>
    <row r="3" spans="1:7" ht="18" thickBot="1" x14ac:dyDescent="0.65">
      <c r="A3" s="34"/>
      <c r="B3" s="71" t="s">
        <v>56</v>
      </c>
      <c r="C3" s="71"/>
      <c r="D3" s="71"/>
      <c r="E3" s="71"/>
      <c r="F3" s="71"/>
      <c r="G3" s="72"/>
    </row>
    <row r="4" spans="1:7" ht="14.7" thickBot="1" x14ac:dyDescent="0.6">
      <c r="A4" s="32"/>
      <c r="B4" s="73" t="s">
        <v>111</v>
      </c>
      <c r="C4" s="73"/>
      <c r="D4" s="73"/>
      <c r="E4" s="73"/>
      <c r="F4" s="73"/>
      <c r="G4" s="74"/>
    </row>
    <row r="6" spans="1:7" ht="17.399999999999999" x14ac:dyDescent="0.55000000000000004">
      <c r="A6" s="20" t="s">
        <v>122</v>
      </c>
      <c r="B6" s="11"/>
      <c r="C6" s="11"/>
      <c r="D6" s="11"/>
    </row>
    <row r="7" spans="1:7" ht="15.3" x14ac:dyDescent="0.55000000000000004">
      <c r="A7" s="18"/>
      <c r="B7" s="12"/>
      <c r="C7" s="12"/>
      <c r="D7" s="12"/>
    </row>
    <row r="8" spans="1:7" ht="15.3" x14ac:dyDescent="0.55000000000000004">
      <c r="A8" s="18" t="s">
        <v>102</v>
      </c>
      <c r="B8" t="s">
        <v>103</v>
      </c>
      <c r="C8" t="s">
        <v>104</v>
      </c>
      <c r="D8" t="s">
        <v>105</v>
      </c>
      <c r="E8" t="s">
        <v>106</v>
      </c>
    </row>
    <row r="9" spans="1:7" x14ac:dyDescent="0.55000000000000004">
      <c r="A9" s="13" t="s">
        <v>70</v>
      </c>
      <c r="B9">
        <v>750000</v>
      </c>
      <c r="C9">
        <v>12</v>
      </c>
      <c r="D9" t="s">
        <v>110</v>
      </c>
      <c r="E9" s="63">
        <v>0.23</v>
      </c>
    </row>
    <row r="10" spans="1:7" x14ac:dyDescent="0.55000000000000004">
      <c r="A10" s="13"/>
      <c r="D10" t="s">
        <v>78</v>
      </c>
      <c r="E10" s="63">
        <v>0.15</v>
      </c>
    </row>
    <row r="11" spans="1:7" x14ac:dyDescent="0.55000000000000004">
      <c r="D11" t="s">
        <v>107</v>
      </c>
      <c r="E11" s="63">
        <v>0.12</v>
      </c>
    </row>
    <row r="12" spans="1:7" x14ac:dyDescent="0.55000000000000004">
      <c r="D12" t="s">
        <v>108</v>
      </c>
      <c r="E12" s="63">
        <v>0.06</v>
      </c>
    </row>
    <row r="13" spans="1:7" x14ac:dyDescent="0.55000000000000004">
      <c r="D13" t="s">
        <v>109</v>
      </c>
      <c r="E13" s="63">
        <v>0.06</v>
      </c>
    </row>
    <row r="14" spans="1:7" x14ac:dyDescent="0.55000000000000004">
      <c r="A14" s="13"/>
      <c r="D14" t="s">
        <v>28</v>
      </c>
      <c r="E14" s="63">
        <v>0.05</v>
      </c>
    </row>
    <row r="15" spans="1:7" x14ac:dyDescent="0.55000000000000004">
      <c r="A15" s="13"/>
      <c r="E15" s="63"/>
    </row>
    <row r="16" spans="1:7" x14ac:dyDescent="0.55000000000000004">
      <c r="A16" s="13"/>
    </row>
    <row r="17" spans="1:5" x14ac:dyDescent="0.55000000000000004">
      <c r="A17" s="13"/>
      <c r="E17" s="63"/>
    </row>
    <row r="18" spans="1:5" x14ac:dyDescent="0.55000000000000004">
      <c r="A18" s="13" t="s">
        <v>28</v>
      </c>
      <c r="C18">
        <v>11</v>
      </c>
      <c r="D18" t="s">
        <v>28</v>
      </c>
      <c r="E18" s="63">
        <v>0.95</v>
      </c>
    </row>
    <row r="19" spans="1:5" x14ac:dyDescent="0.55000000000000004">
      <c r="A19" s="13"/>
      <c r="E19" s="63"/>
    </row>
    <row r="20" spans="1:5" x14ac:dyDescent="0.55000000000000004">
      <c r="A20" s="13" t="s">
        <v>30</v>
      </c>
      <c r="B20">
        <v>220000</v>
      </c>
      <c r="C20">
        <v>9</v>
      </c>
      <c r="D20" t="s">
        <v>78</v>
      </c>
      <c r="E20" s="63">
        <v>0.6</v>
      </c>
    </row>
    <row r="21" spans="1:5" x14ac:dyDescent="0.55000000000000004">
      <c r="A21" s="13"/>
      <c r="D21" t="s">
        <v>110</v>
      </c>
      <c r="E21" s="63">
        <v>0.1</v>
      </c>
    </row>
    <row r="22" spans="1:5" x14ac:dyDescent="0.55000000000000004">
      <c r="A22" s="13"/>
      <c r="E22" s="63"/>
    </row>
    <row r="23" spans="1:5" x14ac:dyDescent="0.55000000000000004">
      <c r="A23" s="13" t="s">
        <v>29</v>
      </c>
      <c r="B23">
        <v>130000</v>
      </c>
      <c r="C23">
        <v>8</v>
      </c>
      <c r="D23" t="s">
        <v>29</v>
      </c>
      <c r="E23" s="63">
        <v>1</v>
      </c>
    </row>
    <row r="24" spans="1:5" x14ac:dyDescent="0.55000000000000004">
      <c r="A24" s="13"/>
      <c r="E24" s="63"/>
    </row>
    <row r="25" spans="1:5" x14ac:dyDescent="0.55000000000000004">
      <c r="A25" s="13" t="s">
        <v>18</v>
      </c>
      <c r="B25">
        <v>100000</v>
      </c>
      <c r="C25">
        <v>8</v>
      </c>
      <c r="E25" s="63"/>
    </row>
    <row r="26" spans="1:5" x14ac:dyDescent="0.55000000000000004">
      <c r="A26" s="13"/>
      <c r="E26" s="63"/>
    </row>
    <row r="27" spans="1:5" x14ac:dyDescent="0.55000000000000004">
      <c r="A27" s="13" t="s">
        <v>62</v>
      </c>
      <c r="B27">
        <v>15200</v>
      </c>
      <c r="C27">
        <v>5</v>
      </c>
      <c r="E27" s="63"/>
    </row>
    <row r="28" spans="1:5" x14ac:dyDescent="0.55000000000000004">
      <c r="A28" s="13"/>
      <c r="E28" s="63"/>
    </row>
    <row r="29" spans="1:5" x14ac:dyDescent="0.55000000000000004">
      <c r="A29" s="21" t="s">
        <v>113</v>
      </c>
      <c r="C29">
        <v>5</v>
      </c>
      <c r="E29" s="63"/>
    </row>
    <row r="30" spans="1:5" x14ac:dyDescent="0.55000000000000004">
      <c r="A30" s="13"/>
      <c r="E30" s="63"/>
    </row>
    <row r="31" spans="1:5" x14ac:dyDescent="0.55000000000000004">
      <c r="A31" s="21" t="s">
        <v>14</v>
      </c>
      <c r="C31">
        <v>1</v>
      </c>
      <c r="E31" s="63"/>
    </row>
    <row r="32" spans="1:5" x14ac:dyDescent="0.55000000000000004">
      <c r="A32" s="13"/>
      <c r="E32" s="63"/>
    </row>
    <row r="33" spans="1:5" x14ac:dyDescent="0.55000000000000004">
      <c r="A33" s="13" t="s">
        <v>112</v>
      </c>
      <c r="B33">
        <v>10000</v>
      </c>
      <c r="C33">
        <v>5</v>
      </c>
      <c r="E33" s="63"/>
    </row>
    <row r="34" spans="1:5" x14ac:dyDescent="0.55000000000000004">
      <c r="A34" s="13"/>
      <c r="E34" s="63"/>
    </row>
    <row r="35" spans="1:5" x14ac:dyDescent="0.55000000000000004">
      <c r="A35" s="13" t="s">
        <v>92</v>
      </c>
      <c r="B35">
        <v>70000</v>
      </c>
      <c r="C35">
        <v>7</v>
      </c>
      <c r="D35" t="s">
        <v>78</v>
      </c>
      <c r="E35" s="65">
        <v>0.7</v>
      </c>
    </row>
    <row r="36" spans="1:5" x14ac:dyDescent="0.55000000000000004">
      <c r="A36" s="13"/>
      <c r="D36" t="s">
        <v>32</v>
      </c>
      <c r="E36" s="65">
        <v>0.2</v>
      </c>
    </row>
    <row r="37" spans="1:5" x14ac:dyDescent="0.55000000000000004">
      <c r="A37" s="13"/>
      <c r="D37" t="s">
        <v>73</v>
      </c>
      <c r="E37" s="65">
        <v>0.1</v>
      </c>
    </row>
    <row r="38" spans="1:5" x14ac:dyDescent="0.55000000000000004">
      <c r="A38" s="13"/>
      <c r="E38" s="65"/>
    </row>
    <row r="39" spans="1:5" x14ac:dyDescent="0.55000000000000004">
      <c r="A39" s="13" t="s">
        <v>33</v>
      </c>
      <c r="B39">
        <v>35000</v>
      </c>
      <c r="C39">
        <v>6</v>
      </c>
      <c r="D39" t="s">
        <v>32</v>
      </c>
      <c r="E39" s="65">
        <v>0.5</v>
      </c>
    </row>
    <row r="40" spans="1:5" x14ac:dyDescent="0.55000000000000004">
      <c r="A40" s="13"/>
      <c r="D40" t="s">
        <v>78</v>
      </c>
      <c r="E40" s="65">
        <v>0.5</v>
      </c>
    </row>
    <row r="41" spans="1:5" x14ac:dyDescent="0.55000000000000004">
      <c r="A41" s="13"/>
      <c r="E41" s="65"/>
    </row>
    <row r="42" spans="1:5" x14ac:dyDescent="0.55000000000000004">
      <c r="A42" s="13" t="s">
        <v>27</v>
      </c>
      <c r="C42">
        <v>6</v>
      </c>
      <c r="D42" t="s">
        <v>78</v>
      </c>
      <c r="E42" s="65">
        <v>0.3</v>
      </c>
    </row>
    <row r="43" spans="1:5" x14ac:dyDescent="0.55000000000000004">
      <c r="A43" s="13"/>
      <c r="D43" t="s">
        <v>32</v>
      </c>
      <c r="E43" s="65">
        <v>0.3</v>
      </c>
    </row>
    <row r="44" spans="1:5" x14ac:dyDescent="0.55000000000000004">
      <c r="A44" s="13"/>
      <c r="D44" t="s">
        <v>107</v>
      </c>
      <c r="E44" s="65">
        <v>0.3</v>
      </c>
    </row>
    <row r="45" spans="1:5" x14ac:dyDescent="0.55000000000000004">
      <c r="A45" s="13"/>
      <c r="E45" s="63"/>
    </row>
    <row r="46" spans="1:5" ht="17.399999999999999" x14ac:dyDescent="0.55000000000000004">
      <c r="A46" s="20" t="s">
        <v>115</v>
      </c>
      <c r="B46" s="11"/>
      <c r="C46" s="11"/>
      <c r="D46" s="11"/>
    </row>
    <row r="47" spans="1:5" ht="15.3" x14ac:dyDescent="0.55000000000000004">
      <c r="A47" s="18"/>
      <c r="B47" s="12"/>
      <c r="C47" s="12"/>
      <c r="D47" s="12"/>
    </row>
    <row r="48" spans="1:5" ht="15.3" x14ac:dyDescent="0.55000000000000004">
      <c r="A48" s="18" t="s">
        <v>114</v>
      </c>
      <c r="B48" t="s">
        <v>103</v>
      </c>
      <c r="C48" t="s">
        <v>121</v>
      </c>
      <c r="D48" t="s">
        <v>106</v>
      </c>
    </row>
    <row r="49" spans="1:5" x14ac:dyDescent="0.55000000000000004">
      <c r="A49" s="64" t="s">
        <v>78</v>
      </c>
      <c r="B49">
        <v>950000</v>
      </c>
      <c r="C49">
        <v>76</v>
      </c>
      <c r="D49">
        <f>(C49/$C$58)*100</f>
        <v>30.278884462151396</v>
      </c>
      <c r="E49" s="63"/>
    </row>
    <row r="50" spans="1:5" x14ac:dyDescent="0.55000000000000004">
      <c r="A50" s="64" t="s">
        <v>116</v>
      </c>
      <c r="B50">
        <v>600000</v>
      </c>
      <c r="C50">
        <v>48</v>
      </c>
      <c r="D50">
        <f>(C50/$C$58)*100</f>
        <v>19.123505976095618</v>
      </c>
      <c r="E50" s="63"/>
    </row>
    <row r="51" spans="1:5" x14ac:dyDescent="0.55000000000000004">
      <c r="A51" s="64" t="s">
        <v>117</v>
      </c>
      <c r="B51">
        <v>475000</v>
      </c>
      <c r="C51">
        <v>38</v>
      </c>
      <c r="D51">
        <f t="shared" ref="D51:D58" si="0">(C51/$C$58)*100</f>
        <v>15.139442231075698</v>
      </c>
      <c r="E51" s="63"/>
    </row>
    <row r="52" spans="1:5" x14ac:dyDescent="0.55000000000000004">
      <c r="A52" s="64" t="s">
        <v>73</v>
      </c>
      <c r="B52">
        <v>437500</v>
      </c>
      <c r="C52">
        <v>35</v>
      </c>
      <c r="D52">
        <f t="shared" si="0"/>
        <v>13.944223107569719</v>
      </c>
    </row>
    <row r="53" spans="1:5" x14ac:dyDescent="0.55000000000000004">
      <c r="A53" s="64" t="s">
        <v>24</v>
      </c>
      <c r="B53">
        <v>200000</v>
      </c>
      <c r="C53">
        <v>19</v>
      </c>
      <c r="D53">
        <f t="shared" si="0"/>
        <v>7.569721115537849</v>
      </c>
    </row>
    <row r="54" spans="1:5" x14ac:dyDescent="0.55000000000000004">
      <c r="A54" t="s">
        <v>107</v>
      </c>
      <c r="B54">
        <v>100000</v>
      </c>
      <c r="C54">
        <v>16</v>
      </c>
      <c r="D54">
        <f t="shared" si="0"/>
        <v>6.3745019920318722</v>
      </c>
    </row>
    <row r="55" spans="1:5" x14ac:dyDescent="0.55000000000000004">
      <c r="A55" t="s">
        <v>118</v>
      </c>
      <c r="B55">
        <v>87500</v>
      </c>
      <c r="C55">
        <v>8</v>
      </c>
      <c r="D55">
        <f t="shared" si="0"/>
        <v>3.1872509960159361</v>
      </c>
    </row>
    <row r="56" spans="1:5" x14ac:dyDescent="0.55000000000000004">
      <c r="A56" t="s">
        <v>119</v>
      </c>
      <c r="B56">
        <v>50000</v>
      </c>
      <c r="C56">
        <v>7</v>
      </c>
      <c r="D56">
        <f t="shared" si="0"/>
        <v>2.788844621513944</v>
      </c>
    </row>
    <row r="57" spans="1:5" x14ac:dyDescent="0.55000000000000004">
      <c r="A57" t="s">
        <v>120</v>
      </c>
      <c r="B57">
        <v>237500</v>
      </c>
      <c r="C57">
        <v>4</v>
      </c>
      <c r="D57">
        <f t="shared" si="0"/>
        <v>1.593625498007968</v>
      </c>
    </row>
    <row r="58" spans="1:5" x14ac:dyDescent="0.55000000000000004">
      <c r="B58">
        <f>SUM(B49:B57)</f>
        <v>3137500</v>
      </c>
      <c r="C58">
        <f>SUM(C49:C57)</f>
        <v>251</v>
      </c>
      <c r="D58">
        <f t="shared" si="0"/>
        <v>100</v>
      </c>
    </row>
  </sheetData>
  <mergeCells count="2">
    <mergeCell ref="B3:G3"/>
    <mergeCell ref="B4:G4"/>
  </mergeCells>
  <phoneticPr fontId="1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1. Index</vt:lpstr>
      <vt:lpstr>2. Intro</vt:lpstr>
      <vt:lpstr>3. Catch by national waters</vt:lpstr>
      <vt:lpstr>4. Catch by national fleet</vt:lpstr>
      <vt:lpstr>5. Processing and Market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Njeri Murage</dc:creator>
  <cp:lastModifiedBy>Njeri Murage</cp:lastModifiedBy>
  <dcterms:created xsi:type="dcterms:W3CDTF">2020-01-08T10:46:10Z</dcterms:created>
  <dcterms:modified xsi:type="dcterms:W3CDTF">2020-05-06T11:37:41Z</dcterms:modified>
</cp:coreProperties>
</file>