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ananyarattankhurana/Desktop/Quarter 1 /Everything Data/project/"/>
    </mc:Choice>
  </mc:AlternateContent>
  <xr:revisionPtr revIDLastSave="0" documentId="13_ncr:1_{555169BB-ED86-434E-B736-C4B7E40FB9EE}" xr6:coauthVersionLast="47" xr6:coauthVersionMax="47" xr10:uidLastSave="{00000000-0000-0000-0000-000000000000}"/>
  <bookViews>
    <workbookView xWindow="0" yWindow="740" windowWidth="29400" windowHeight="16680" xr2:uid="{00000000-000D-0000-FFFF-FFFF00000000}"/>
  </bookViews>
  <sheets>
    <sheet name="ROI Analys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17" i="1"/>
  <c r="C20" i="1" s="1"/>
  <c r="C13" i="1"/>
  <c r="C12" i="1"/>
  <c r="C14" i="1" s="1"/>
  <c r="D5" i="1"/>
  <c r="D7" i="1" s="1"/>
  <c r="C5" i="1"/>
  <c r="D4" i="1"/>
  <c r="C4" i="1"/>
  <c r="C8" i="1" s="1"/>
  <c r="C24" i="1" l="1"/>
  <c r="D6" i="1"/>
  <c r="D8" i="1" s="1"/>
  <c r="C23" i="1" s="1"/>
  <c r="C25" i="1"/>
</calcChain>
</file>

<file path=xl/sharedStrings.xml><?xml version="1.0" encoding="utf-8"?>
<sst xmlns="http://schemas.openxmlformats.org/spreadsheetml/2006/main" count="48" uniqueCount="44">
  <si>
    <t>Net Gain</t>
  </si>
  <si>
    <t>Base Case</t>
  </si>
  <si>
    <t>Model Case</t>
  </si>
  <si>
    <t>Gain Type</t>
  </si>
  <si>
    <t>Detailed Content/Assumption</t>
  </si>
  <si>
    <t>Annual Amount</t>
  </si>
  <si>
    <t>(+)Estimate Revenue Gains</t>
  </si>
  <si>
    <r>
      <rPr>
        <sz val="11"/>
        <color theme="1"/>
        <rFont val="Calibri"/>
      </rPr>
      <t xml:space="preserve">Average transaction amount: </t>
    </r>
    <r>
      <rPr>
        <b/>
        <sz val="11"/>
        <color theme="1"/>
        <rFont val="Calibri"/>
      </rPr>
      <t>$24.62</t>
    </r>
    <r>
      <rPr>
        <sz val="11"/>
        <color theme="1"/>
        <rFont val="Calibri"/>
      </rPr>
      <t xml:space="preserve">
# of transaction: </t>
    </r>
    <r>
      <rPr>
        <b/>
        <sz val="11"/>
        <color theme="1"/>
        <rFont val="Calibri"/>
      </rPr>
      <t xml:space="preserve">120916896
</t>
    </r>
    <r>
      <rPr>
        <sz val="11"/>
        <color theme="1"/>
        <rFont val="Calibri"/>
      </rPr>
      <t xml:space="preserve">Purchase rate: </t>
    </r>
    <r>
      <rPr>
        <b/>
        <sz val="11"/>
        <color theme="1"/>
        <rFont val="Calibri"/>
      </rPr>
      <t>97.3%</t>
    </r>
  </si>
  <si>
    <t>(-)Sales Cost</t>
  </si>
  <si>
    <r>
      <rPr>
        <sz val="11"/>
        <color theme="1"/>
        <rFont val="Calibri"/>
      </rPr>
      <t xml:space="preserve">Average cost for stock item: </t>
    </r>
    <r>
      <rPr>
        <b/>
        <sz val="11"/>
        <color theme="1"/>
        <rFont val="Calibri"/>
      </rPr>
      <t>$15.92</t>
    </r>
  </si>
  <si>
    <t>(+)Quantify Cost Savings</t>
  </si>
  <si>
    <r>
      <rPr>
        <sz val="11"/>
        <color theme="1"/>
        <rFont val="Calibri"/>
      </rPr>
      <t xml:space="preserve">Overstock: </t>
    </r>
    <r>
      <rPr>
        <b/>
        <sz val="11"/>
        <color theme="1"/>
        <rFont val="Calibri"/>
      </rPr>
      <t>20%</t>
    </r>
    <r>
      <rPr>
        <sz val="11"/>
        <color theme="1"/>
        <rFont val="Calibri"/>
      </rPr>
      <t xml:space="preserve">
saved rate: </t>
    </r>
    <r>
      <rPr>
        <b/>
        <sz val="11"/>
        <color theme="1"/>
        <rFont val="Calibri"/>
      </rPr>
      <t>50%</t>
    </r>
    <r>
      <rPr>
        <sz val="11"/>
        <color theme="1"/>
        <rFont val="Calibri"/>
      </rPr>
      <t>(=1-(1-R^2)^0.5)</t>
    </r>
  </si>
  <si>
    <r>
      <rPr>
        <sz val="11"/>
        <color theme="1"/>
        <rFont val="Calibri"/>
      </rPr>
      <t xml:space="preserve">Stockout: </t>
    </r>
    <r>
      <rPr>
        <b/>
        <sz val="11"/>
        <color theme="1"/>
        <rFont val="Calibri"/>
      </rPr>
      <t>10%</t>
    </r>
    <r>
      <rPr>
        <sz val="11"/>
        <color theme="1"/>
        <rFont val="Calibri"/>
      </rPr>
      <t xml:space="preserve">
saved rate: </t>
    </r>
    <r>
      <rPr>
        <b/>
        <sz val="11"/>
        <color theme="1"/>
        <rFont val="Calibri"/>
      </rPr>
      <t>50%</t>
    </r>
  </si>
  <si>
    <t>Total Annual Benefits</t>
  </si>
  <si>
    <t>Sum of annual gain.</t>
  </si>
  <si>
    <t>Investment</t>
  </si>
  <si>
    <t>Technology-SaaS</t>
  </si>
  <si>
    <t>Cloud Computing cost</t>
  </si>
  <si>
    <r>
      <rPr>
        <sz val="11"/>
        <color theme="1"/>
        <rFont val="Calibri"/>
      </rPr>
      <t>Cloud Computing Hour
= 8 hours/day × 260 business days =</t>
    </r>
    <r>
      <rPr>
        <b/>
        <sz val="11"/>
        <color theme="1"/>
        <rFont val="Calibri"/>
      </rPr>
      <t>2080</t>
    </r>
    <r>
      <rPr>
        <sz val="11"/>
        <color theme="1"/>
        <rFont val="Calibri"/>
      </rPr>
      <t xml:space="preserve"> hours
Assume using AWS EC2 t3.medium instances
at </t>
    </r>
    <r>
      <rPr>
        <b/>
        <sz val="11"/>
        <color theme="1"/>
        <rFont val="Calibri"/>
      </rPr>
      <t>$0.0416/hour</t>
    </r>
    <r>
      <rPr>
        <sz val="11"/>
        <color theme="1"/>
        <rFont val="Calibri"/>
      </rPr>
      <t xml:space="preserve"> for the US East region</t>
    </r>
  </si>
  <si>
    <t>Storage cost</t>
  </si>
  <si>
    <r>
      <rPr>
        <sz val="11"/>
        <color theme="1"/>
        <rFont val="Calibri"/>
      </rPr>
      <t xml:space="preserve">Assume </t>
    </r>
    <r>
      <rPr>
        <b/>
        <sz val="11"/>
        <color theme="1"/>
        <rFont val="Calibri"/>
      </rPr>
      <t>10 TB</t>
    </r>
    <r>
      <rPr>
        <sz val="11"/>
        <color theme="1"/>
        <rFont val="Calibri"/>
      </rPr>
      <t xml:space="preserve"> of storage for storing historical 
and operational sales data
Assume using AWS S3 (Standard Storage). 
The cost is </t>
    </r>
    <r>
      <rPr>
        <b/>
        <sz val="11"/>
        <color theme="1"/>
        <rFont val="Calibri"/>
      </rPr>
      <t>$23/TB per month.</t>
    </r>
  </si>
  <si>
    <t>Total Technology Investment</t>
  </si>
  <si>
    <t>Sum of computing and storage costs for 
sales prediction activities.</t>
  </si>
  <si>
    <t>Labor</t>
  </si>
  <si>
    <t>FTE (full time employees)</t>
  </si>
  <si>
    <r>
      <rPr>
        <sz val="11"/>
        <color theme="1"/>
        <rFont val="Calibri"/>
      </rPr>
      <t xml:space="preserve">Assume </t>
    </r>
    <r>
      <rPr>
        <b/>
        <sz val="11"/>
        <color theme="1"/>
        <rFont val="Calibri"/>
      </rPr>
      <t>10</t>
    </r>
    <r>
      <rPr>
        <sz val="11"/>
        <color theme="1"/>
        <rFont val="Calibri"/>
      </rPr>
      <t xml:space="preserve"> retail </t>
    </r>
    <r>
      <rPr>
        <b/>
        <sz val="11"/>
        <color theme="1"/>
        <rFont val="Calibri"/>
      </rPr>
      <t>employees</t>
    </r>
    <r>
      <rPr>
        <sz val="11"/>
        <color theme="1"/>
        <rFont val="Calibri"/>
      </rPr>
      <t>, each earning an 
average of</t>
    </r>
    <r>
      <rPr>
        <b/>
        <sz val="11"/>
        <color theme="1"/>
        <rFont val="Calibri"/>
      </rPr>
      <t xml:space="preserve"> $40,000/year,</t>
    </r>
    <r>
      <rPr>
        <sz val="11"/>
        <color theme="1"/>
        <rFont val="Calibri"/>
      </rPr>
      <t xml:space="preserve"> supporting operations.</t>
    </r>
  </si>
  <si>
    <t>Technology Engineer</t>
  </si>
  <si>
    <t>Assume 1 engineer responsible for maintaining
 cloud systems and sales prediction tools.</t>
  </si>
  <si>
    <t>Data Scientist Teams</t>
  </si>
  <si>
    <r>
      <rPr>
        <sz val="11"/>
        <color theme="1"/>
        <rFont val="Calibri"/>
      </rPr>
      <t>Assume</t>
    </r>
    <r>
      <rPr>
        <b/>
        <sz val="11"/>
        <color theme="1"/>
        <rFont val="Calibri"/>
      </rPr>
      <t xml:space="preserve"> 3 data scientists </t>
    </r>
    <r>
      <rPr>
        <sz val="11"/>
        <color theme="1"/>
        <rFont val="Calibri"/>
      </rPr>
      <t xml:space="preserve">working for </t>
    </r>
    <r>
      <rPr>
        <b/>
        <sz val="11"/>
        <color theme="1"/>
        <rFont val="Calibri"/>
      </rPr>
      <t>three 
months</t>
    </r>
    <r>
      <rPr>
        <sz val="11"/>
        <color theme="1"/>
        <rFont val="Calibri"/>
      </rPr>
      <t xml:space="preserve">, each earning </t>
    </r>
    <r>
      <rPr>
        <b/>
        <sz val="11"/>
        <color theme="1"/>
        <rFont val="Calibri"/>
      </rPr>
      <t>$110,000/year.</t>
    </r>
  </si>
  <si>
    <t>Total Labor Investment</t>
  </si>
  <si>
    <t>Sum of all labor costs required for retail 
operations and sales prediction support.</t>
  </si>
  <si>
    <t>Calculations (Year)</t>
  </si>
  <si>
    <t>Net Profit</t>
  </si>
  <si>
    <t>Total Net Profit</t>
  </si>
  <si>
    <t>Net gains after applying model</t>
  </si>
  <si>
    <t>Total Investment</t>
  </si>
  <si>
    <t>Sum of technology costs and labor costs</t>
  </si>
  <si>
    <t>ROI (%)</t>
  </si>
  <si>
    <t>Return on investment calculated as 
(Total Net Profit / Total Investment) * 100</t>
  </si>
  <si>
    <t>Insights</t>
  </si>
  <si>
    <t>- High ROI highlights the profitability of this project.</t>
  </si>
  <si>
    <t>- LightGBM model accuracy (R-squared: 0.7575) supports strong benefits.</t>
  </si>
  <si>
    <t>ROI ANALYSIS - TEAM 16 - Junyi Chen, Fuqian Zou, Ananya Rattan Khurana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</si>
</sst>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8" x14ac:knownFonts="1">
    <font>
      <sz val="11"/>
      <color theme="1"/>
      <name val="Calibri"/>
      <scheme val="minor"/>
    </font>
    <font>
      <b/>
      <sz val="11"/>
      <color rgb="FFFFFFFF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b/>
      <sz val="11"/>
      <color theme="0"/>
      <name val="Calibri"/>
    </font>
    <font>
      <b/>
      <sz val="18"/>
      <color rgb="FFFFFFFF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4E2A83"/>
        <bgColor rgb="FF4E2A83"/>
      </patternFill>
    </fill>
    <fill>
      <patternFill patternType="solid">
        <fgColor rgb="FFD9D2E9"/>
        <bgColor rgb="FFD9D2E9"/>
      </patternFill>
    </fill>
    <fill>
      <patternFill patternType="solid">
        <fgColor rgb="FFB4A7D6"/>
        <bgColor rgb="FFB4A7D6"/>
      </patternFill>
    </fill>
    <fill>
      <patternFill patternType="solid">
        <fgColor theme="0"/>
        <bgColor theme="0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4E2A83"/>
      </left>
      <right style="thin">
        <color rgb="FF4E2A83"/>
      </right>
      <top style="thin">
        <color rgb="FF4E2A83"/>
      </top>
      <bottom style="thin">
        <color rgb="FF4E2A83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3" borderId="3" xfId="0" applyFont="1" applyFill="1" applyBorder="1"/>
    <xf numFmtId="0" fontId="3" fillId="3" borderId="3" xfId="0" applyFont="1" applyFill="1" applyBorder="1"/>
    <xf numFmtId="3" fontId="4" fillId="0" borderId="3" xfId="0" applyNumberFormat="1" applyFont="1" applyBorder="1" applyAlignment="1">
      <alignment horizontal="center"/>
    </xf>
    <xf numFmtId="0" fontId="2" fillId="4" borderId="3" xfId="0" applyFont="1" applyFill="1" applyBorder="1"/>
    <xf numFmtId="0" fontId="3" fillId="4" borderId="3" xfId="0" applyFont="1" applyFill="1" applyBorder="1"/>
    <xf numFmtId="3" fontId="5" fillId="0" borderId="3" xfId="0" applyNumberFormat="1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0" fontId="3" fillId="3" borderId="3" xfId="0" applyFont="1" applyFill="1" applyBorder="1" applyAlignment="1">
      <alignment wrapText="1"/>
    </xf>
    <xf numFmtId="10" fontId="5" fillId="5" borderId="3" xfId="0" applyNumberFormat="1" applyFont="1" applyFill="1" applyBorder="1" applyAlignment="1">
      <alignment horizontal="center"/>
    </xf>
    <xf numFmtId="0" fontId="6" fillId="2" borderId="1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7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94"/>
  <sheetViews>
    <sheetView showGridLines="0" tabSelected="1" workbookViewId="0">
      <selection sqref="A1:D1"/>
    </sheetView>
  </sheetViews>
  <sheetFormatPr baseColWidth="10" defaultColWidth="14.5" defaultRowHeight="15" customHeight="1" x14ac:dyDescent="0.2"/>
  <cols>
    <col min="1" max="1" width="30.83203125" customWidth="1"/>
    <col min="2" max="2" width="41" customWidth="1"/>
    <col min="3" max="3" width="30" customWidth="1"/>
    <col min="4" max="4" width="24" customWidth="1"/>
    <col min="5" max="25" width="9" customWidth="1"/>
  </cols>
  <sheetData>
    <row r="1" spans="1:4" ht="24" x14ac:dyDescent="0.3">
      <c r="A1" s="15" t="s">
        <v>43</v>
      </c>
      <c r="B1" s="15"/>
      <c r="C1" s="15"/>
      <c r="D1" s="15"/>
    </row>
    <row r="2" spans="1:4" ht="16.5" customHeight="1" x14ac:dyDescent="0.2">
      <c r="A2" s="1" t="s">
        <v>0</v>
      </c>
      <c r="B2" s="1"/>
      <c r="C2" s="1" t="s">
        <v>1</v>
      </c>
      <c r="D2" s="1" t="s">
        <v>2</v>
      </c>
    </row>
    <row r="3" spans="1:4" ht="16.5" customHeight="1" x14ac:dyDescent="0.2">
      <c r="A3" s="2" t="s">
        <v>3</v>
      </c>
      <c r="B3" s="2" t="s">
        <v>4</v>
      </c>
      <c r="C3" s="2" t="s">
        <v>5</v>
      </c>
      <c r="D3" s="2" t="s">
        <v>5</v>
      </c>
    </row>
    <row r="4" spans="1:4" ht="16.5" customHeight="1" x14ac:dyDescent="0.2">
      <c r="A4" s="3" t="s">
        <v>6</v>
      </c>
      <c r="B4" s="4" t="s">
        <v>7</v>
      </c>
      <c r="C4" s="5">
        <f t="shared" ref="C4:D4" si="0">24.62*120916896*0.973</f>
        <v>2896595682.0729599</v>
      </c>
      <c r="D4" s="5">
        <f t="shared" si="0"/>
        <v>2896595682.0729599</v>
      </c>
    </row>
    <row r="5" spans="1:4" ht="16.5" customHeight="1" x14ac:dyDescent="0.2">
      <c r="A5" s="3" t="s">
        <v>8</v>
      </c>
      <c r="B5" s="4" t="s">
        <v>9</v>
      </c>
      <c r="C5" s="5">
        <f t="shared" ref="C5:D5" si="1">-15.92*120916896*0.973</f>
        <v>-1873022065.7433598</v>
      </c>
      <c r="D5" s="5">
        <f t="shared" si="1"/>
        <v>-1873022065.7433598</v>
      </c>
    </row>
    <row r="6" spans="1:4" ht="16.5" customHeight="1" x14ac:dyDescent="0.2">
      <c r="A6" s="3" t="s">
        <v>10</v>
      </c>
      <c r="B6" s="4" t="s">
        <v>11</v>
      </c>
      <c r="C6" s="5">
        <v>0</v>
      </c>
      <c r="D6" s="5">
        <f>(D4+D5)*0.2*0.5</f>
        <v>102357361.63296002</v>
      </c>
    </row>
    <row r="7" spans="1:4" ht="16.5" customHeight="1" x14ac:dyDescent="0.2">
      <c r="A7" s="3" t="s">
        <v>10</v>
      </c>
      <c r="B7" s="4" t="s">
        <v>12</v>
      </c>
      <c r="C7" s="5">
        <v>0</v>
      </c>
      <c r="D7" s="5">
        <f>(D4+D5)*0.1*0.5</f>
        <v>51178680.816480011</v>
      </c>
    </row>
    <row r="8" spans="1:4" ht="16.5" customHeight="1" x14ac:dyDescent="0.2">
      <c r="A8" s="6" t="s">
        <v>13</v>
      </c>
      <c r="B8" s="7" t="s">
        <v>14</v>
      </c>
      <c r="C8" s="8">
        <f t="shared" ref="C8:D8" si="2">SUM(C4:C7)</f>
        <v>1023573616.3296001</v>
      </c>
      <c r="D8" s="8">
        <f t="shared" si="2"/>
        <v>1177109658.7790401</v>
      </c>
    </row>
    <row r="9" spans="1:4" ht="16.5" customHeight="1" x14ac:dyDescent="0.2"/>
    <row r="10" spans="1:4" ht="18" customHeight="1" x14ac:dyDescent="0.2">
      <c r="A10" s="1" t="s">
        <v>15</v>
      </c>
      <c r="B10" s="1"/>
      <c r="C10" s="1"/>
    </row>
    <row r="11" spans="1:4" ht="16.5" customHeight="1" x14ac:dyDescent="0.2">
      <c r="A11" s="1" t="s">
        <v>16</v>
      </c>
      <c r="B11" s="1"/>
      <c r="C11" s="2" t="s">
        <v>5</v>
      </c>
    </row>
    <row r="12" spans="1:4" ht="73.5" customHeight="1" x14ac:dyDescent="0.2">
      <c r="A12" s="3" t="s">
        <v>17</v>
      </c>
      <c r="B12" s="4" t="s">
        <v>18</v>
      </c>
      <c r="C12" s="9">
        <f>0.0416*2080</f>
        <v>86.527999999999992</v>
      </c>
    </row>
    <row r="13" spans="1:4" ht="16.5" customHeight="1" x14ac:dyDescent="0.2">
      <c r="A13" s="3" t="s">
        <v>19</v>
      </c>
      <c r="B13" s="4" t="s">
        <v>20</v>
      </c>
      <c r="C13" s="5">
        <f>23*12*10</f>
        <v>2760</v>
      </c>
    </row>
    <row r="14" spans="1:4" ht="16.5" customHeight="1" x14ac:dyDescent="0.2">
      <c r="A14" s="6" t="s">
        <v>21</v>
      </c>
      <c r="B14" s="7" t="s">
        <v>22</v>
      </c>
      <c r="C14" s="8">
        <f>SUM(C12+C13)</f>
        <v>2846.5279999999998</v>
      </c>
    </row>
    <row r="15" spans="1:4" ht="16.5" customHeight="1" x14ac:dyDescent="0.2"/>
    <row r="16" spans="1:4" ht="16.5" customHeight="1" x14ac:dyDescent="0.2">
      <c r="A16" s="1" t="s">
        <v>23</v>
      </c>
      <c r="B16" s="1"/>
      <c r="C16" s="2" t="s">
        <v>5</v>
      </c>
    </row>
    <row r="17" spans="1:3" ht="16.5" customHeight="1" x14ac:dyDescent="0.2">
      <c r="A17" s="3" t="s">
        <v>24</v>
      </c>
      <c r="B17" s="4" t="s">
        <v>25</v>
      </c>
      <c r="C17" s="5">
        <f>10*40000</f>
        <v>400000</v>
      </c>
    </row>
    <row r="18" spans="1:3" ht="16.5" customHeight="1" x14ac:dyDescent="0.2">
      <c r="A18" s="3" t="s">
        <v>26</v>
      </c>
      <c r="B18" s="4" t="s">
        <v>27</v>
      </c>
      <c r="C18" s="5">
        <v>75000</v>
      </c>
    </row>
    <row r="19" spans="1:3" ht="16.5" customHeight="1" x14ac:dyDescent="0.2">
      <c r="A19" s="3" t="s">
        <v>28</v>
      </c>
      <c r="B19" s="4" t="s">
        <v>29</v>
      </c>
      <c r="C19" s="5">
        <f>3*110000/4</f>
        <v>82500</v>
      </c>
    </row>
    <row r="20" spans="1:3" ht="16.5" customHeight="1" x14ac:dyDescent="0.2">
      <c r="A20" s="6" t="s">
        <v>30</v>
      </c>
      <c r="B20" s="7" t="s">
        <v>31</v>
      </c>
      <c r="C20" s="8">
        <f>SUM(C17:C19)</f>
        <v>557500</v>
      </c>
    </row>
    <row r="21" spans="1:3" ht="16.5" customHeight="1" x14ac:dyDescent="0.2"/>
    <row r="22" spans="1:3" ht="16.5" customHeight="1" x14ac:dyDescent="0.2">
      <c r="A22" s="1" t="s">
        <v>32</v>
      </c>
      <c r="B22" s="1"/>
      <c r="C22" s="2" t="s">
        <v>33</v>
      </c>
    </row>
    <row r="23" spans="1:3" ht="16.5" customHeight="1" x14ac:dyDescent="0.2">
      <c r="A23" s="3" t="s">
        <v>34</v>
      </c>
      <c r="B23" s="10" t="s">
        <v>35</v>
      </c>
      <c r="C23" s="5">
        <f>D8-C8</f>
        <v>153536042.44944</v>
      </c>
    </row>
    <row r="24" spans="1:3" ht="16.5" customHeight="1" x14ac:dyDescent="0.2">
      <c r="A24" s="3" t="s">
        <v>36</v>
      </c>
      <c r="B24" s="10" t="s">
        <v>37</v>
      </c>
      <c r="C24" s="5">
        <f>C14+C20</f>
        <v>560346.52800000005</v>
      </c>
    </row>
    <row r="25" spans="1:3" ht="16.5" customHeight="1" x14ac:dyDescent="0.2">
      <c r="A25" s="3" t="s">
        <v>38</v>
      </c>
      <c r="B25" s="10" t="s">
        <v>39</v>
      </c>
      <c r="C25" s="11">
        <f>(C23/C24)</f>
        <v>274.00195196612333</v>
      </c>
    </row>
    <row r="26" spans="1:3" ht="16.5" customHeight="1" x14ac:dyDescent="0.2"/>
    <row r="27" spans="1:3" ht="16.5" customHeight="1" x14ac:dyDescent="0.2">
      <c r="A27" s="12" t="s">
        <v>40</v>
      </c>
      <c r="B27" s="13"/>
    </row>
    <row r="28" spans="1:3" ht="16.5" customHeight="1" x14ac:dyDescent="0.2">
      <c r="A28" s="14" t="s">
        <v>41</v>
      </c>
      <c r="B28" s="14"/>
    </row>
    <row r="29" spans="1:3" ht="16.5" customHeight="1" x14ac:dyDescent="0.2">
      <c r="A29" s="14" t="s">
        <v>42</v>
      </c>
      <c r="B29" s="14"/>
    </row>
    <row r="30" spans="1:3" ht="16.5" customHeight="1" x14ac:dyDescent="0.2"/>
    <row r="31" spans="1:3" ht="16.5" customHeight="1" x14ac:dyDescent="0.2"/>
    <row r="32" spans="1:3" ht="16.5" customHeight="1" x14ac:dyDescent="0.2"/>
    <row r="33" ht="16.5" customHeight="1" x14ac:dyDescent="0.2"/>
    <row r="34" ht="16.5" customHeight="1" x14ac:dyDescent="0.2"/>
    <row r="35" ht="16.5" customHeight="1" x14ac:dyDescent="0.2"/>
    <row r="36" ht="16.5" customHeight="1" x14ac:dyDescent="0.2"/>
    <row r="37" ht="16.5" customHeight="1" x14ac:dyDescent="0.2"/>
    <row r="38" ht="16.5" customHeight="1" x14ac:dyDescent="0.2"/>
    <row r="39" ht="16.5" customHeight="1" x14ac:dyDescent="0.2"/>
    <row r="40" ht="16.5" customHeight="1" x14ac:dyDescent="0.2"/>
    <row r="41" ht="16.5" customHeight="1" x14ac:dyDescent="0.2"/>
    <row r="42" ht="16.5" customHeight="1" x14ac:dyDescent="0.2"/>
    <row r="43" ht="16.5" customHeight="1" x14ac:dyDescent="0.2"/>
    <row r="44" ht="16.5" customHeight="1" x14ac:dyDescent="0.2"/>
    <row r="45" ht="16.5" customHeight="1" x14ac:dyDescent="0.2"/>
    <row r="46" ht="16.5" customHeight="1" x14ac:dyDescent="0.2"/>
    <row r="47" ht="16.5" customHeight="1" x14ac:dyDescent="0.2"/>
    <row r="48" ht="16.5" customHeight="1" x14ac:dyDescent="0.2"/>
    <row r="49" ht="16.5" customHeight="1" x14ac:dyDescent="0.2"/>
    <row r="50" ht="16.5" customHeight="1" x14ac:dyDescent="0.2"/>
    <row r="51" ht="16.5" customHeight="1" x14ac:dyDescent="0.2"/>
    <row r="52" ht="16.5" customHeight="1" x14ac:dyDescent="0.2"/>
    <row r="53" ht="16.5" customHeight="1" x14ac:dyDescent="0.2"/>
    <row r="54" ht="16.5" customHeight="1" x14ac:dyDescent="0.2"/>
    <row r="55" ht="16.5" customHeight="1" x14ac:dyDescent="0.2"/>
    <row r="56" ht="16.5" customHeight="1" x14ac:dyDescent="0.2"/>
    <row r="57" ht="16.5" customHeight="1" x14ac:dyDescent="0.2"/>
    <row r="58" ht="16.5" customHeight="1" x14ac:dyDescent="0.2"/>
    <row r="59" ht="16.5" customHeight="1" x14ac:dyDescent="0.2"/>
    <row r="60" ht="16.5" customHeight="1" x14ac:dyDescent="0.2"/>
    <row r="61" ht="16.5" customHeight="1" x14ac:dyDescent="0.2"/>
    <row r="62" ht="16.5" customHeight="1" x14ac:dyDescent="0.2"/>
    <row r="63" ht="16.5" customHeight="1" x14ac:dyDescent="0.2"/>
    <row r="64" ht="16.5" customHeight="1" x14ac:dyDescent="0.2"/>
    <row r="65" ht="16.5" customHeight="1" x14ac:dyDescent="0.2"/>
    <row r="66" ht="16.5" customHeight="1" x14ac:dyDescent="0.2"/>
    <row r="67" ht="16.5" customHeight="1" x14ac:dyDescent="0.2"/>
    <row r="68" ht="16.5" customHeight="1" x14ac:dyDescent="0.2"/>
    <row r="69" ht="16.5" customHeight="1" x14ac:dyDescent="0.2"/>
    <row r="70" ht="16.5" customHeight="1" x14ac:dyDescent="0.2"/>
    <row r="71" ht="16.5" customHeight="1" x14ac:dyDescent="0.2"/>
    <row r="72" ht="16.5" customHeight="1" x14ac:dyDescent="0.2"/>
    <row r="73" ht="16.5" customHeight="1" x14ac:dyDescent="0.2"/>
    <row r="74" ht="16.5" customHeight="1" x14ac:dyDescent="0.2"/>
    <row r="75" ht="16.5" customHeight="1" x14ac:dyDescent="0.2"/>
    <row r="76" ht="16.5" customHeight="1" x14ac:dyDescent="0.2"/>
    <row r="77" ht="16.5" customHeight="1" x14ac:dyDescent="0.2"/>
    <row r="78" ht="16.5" customHeight="1" x14ac:dyDescent="0.2"/>
    <row r="79" ht="16.5" customHeight="1" x14ac:dyDescent="0.2"/>
    <row r="80" ht="16.5" customHeight="1" x14ac:dyDescent="0.2"/>
    <row r="81" ht="16.5" customHeight="1" x14ac:dyDescent="0.2"/>
    <row r="82" ht="16.5" customHeight="1" x14ac:dyDescent="0.2"/>
    <row r="83" ht="16.5" customHeight="1" x14ac:dyDescent="0.2"/>
    <row r="84" ht="16.5" customHeight="1" x14ac:dyDescent="0.2"/>
    <row r="85" ht="16.5" customHeight="1" x14ac:dyDescent="0.2"/>
    <row r="86" ht="16.5" customHeight="1" x14ac:dyDescent="0.2"/>
    <row r="87" ht="16.5" customHeight="1" x14ac:dyDescent="0.2"/>
    <row r="88" ht="16.5" customHeight="1" x14ac:dyDescent="0.2"/>
    <row r="89" ht="16.5" customHeight="1" x14ac:dyDescent="0.2"/>
    <row r="90" ht="16.5" customHeight="1" x14ac:dyDescent="0.2"/>
    <row r="91" ht="16.5" customHeight="1" x14ac:dyDescent="0.2"/>
    <row r="92" ht="16.5" customHeight="1" x14ac:dyDescent="0.2"/>
    <row r="93" ht="16.5" customHeight="1" x14ac:dyDescent="0.2"/>
    <row r="94" ht="16.5" customHeight="1" x14ac:dyDescent="0.2"/>
    <row r="95" ht="16.5" customHeight="1" x14ac:dyDescent="0.2"/>
    <row r="96" ht="16.5" customHeight="1" x14ac:dyDescent="0.2"/>
    <row r="97" ht="16.5" customHeight="1" x14ac:dyDescent="0.2"/>
    <row r="98" ht="16.5" customHeight="1" x14ac:dyDescent="0.2"/>
    <row r="99" ht="16.5" customHeight="1" x14ac:dyDescent="0.2"/>
    <row r="100" ht="16.5" customHeight="1" x14ac:dyDescent="0.2"/>
    <row r="101" ht="16.5" customHeight="1" x14ac:dyDescent="0.2"/>
    <row r="102" ht="16.5" customHeight="1" x14ac:dyDescent="0.2"/>
    <row r="103" ht="16.5" customHeight="1" x14ac:dyDescent="0.2"/>
    <row r="104" ht="16.5" customHeight="1" x14ac:dyDescent="0.2"/>
    <row r="105" ht="16.5" customHeight="1" x14ac:dyDescent="0.2"/>
    <row r="106" ht="16.5" customHeight="1" x14ac:dyDescent="0.2"/>
    <row r="107" ht="16.5" customHeight="1" x14ac:dyDescent="0.2"/>
    <row r="108" ht="16.5" customHeight="1" x14ac:dyDescent="0.2"/>
    <row r="109" ht="16.5" customHeight="1" x14ac:dyDescent="0.2"/>
    <row r="110" ht="16.5" customHeight="1" x14ac:dyDescent="0.2"/>
    <row r="111" ht="16.5" customHeight="1" x14ac:dyDescent="0.2"/>
    <row r="112" ht="16.5" customHeight="1" x14ac:dyDescent="0.2"/>
    <row r="113" ht="16.5" customHeight="1" x14ac:dyDescent="0.2"/>
    <row r="114" ht="16.5" customHeight="1" x14ac:dyDescent="0.2"/>
    <row r="115" ht="16.5" customHeight="1" x14ac:dyDescent="0.2"/>
    <row r="116" ht="16.5" customHeight="1" x14ac:dyDescent="0.2"/>
    <row r="117" ht="16.5" customHeight="1" x14ac:dyDescent="0.2"/>
    <row r="118" ht="16.5" customHeight="1" x14ac:dyDescent="0.2"/>
    <row r="119" ht="16.5" customHeight="1" x14ac:dyDescent="0.2"/>
    <row r="120" ht="16.5" customHeight="1" x14ac:dyDescent="0.2"/>
    <row r="121" ht="16.5" customHeight="1" x14ac:dyDescent="0.2"/>
    <row r="122" ht="16.5" customHeight="1" x14ac:dyDescent="0.2"/>
    <row r="123" ht="16.5" customHeight="1" x14ac:dyDescent="0.2"/>
    <row r="124" ht="16.5" customHeight="1" x14ac:dyDescent="0.2"/>
    <row r="125" ht="16.5" customHeight="1" x14ac:dyDescent="0.2"/>
    <row r="126" ht="16.5" customHeight="1" x14ac:dyDescent="0.2"/>
    <row r="127" ht="16.5" customHeight="1" x14ac:dyDescent="0.2"/>
    <row r="128" ht="16.5" customHeight="1" x14ac:dyDescent="0.2"/>
    <row r="129" ht="16.5" customHeight="1" x14ac:dyDescent="0.2"/>
    <row r="130" ht="16.5" customHeight="1" x14ac:dyDescent="0.2"/>
    <row r="131" ht="16.5" customHeight="1" x14ac:dyDescent="0.2"/>
    <row r="132" ht="16.5" customHeight="1" x14ac:dyDescent="0.2"/>
    <row r="133" ht="16.5" customHeight="1" x14ac:dyDescent="0.2"/>
    <row r="134" ht="16.5" customHeight="1" x14ac:dyDescent="0.2"/>
    <row r="135" ht="16.5" customHeight="1" x14ac:dyDescent="0.2"/>
    <row r="136" ht="16.5" customHeight="1" x14ac:dyDescent="0.2"/>
    <row r="137" ht="16.5" customHeight="1" x14ac:dyDescent="0.2"/>
    <row r="138" ht="16.5" customHeight="1" x14ac:dyDescent="0.2"/>
    <row r="139" ht="16.5" customHeight="1" x14ac:dyDescent="0.2"/>
    <row r="140" ht="16.5" customHeight="1" x14ac:dyDescent="0.2"/>
    <row r="141" ht="16.5" customHeight="1" x14ac:dyDescent="0.2"/>
    <row r="142" ht="16.5" customHeight="1" x14ac:dyDescent="0.2"/>
    <row r="143" ht="16.5" customHeight="1" x14ac:dyDescent="0.2"/>
    <row r="144" ht="16.5" customHeight="1" x14ac:dyDescent="0.2"/>
    <row r="145" ht="16.5" customHeight="1" x14ac:dyDescent="0.2"/>
    <row r="146" ht="16.5" customHeight="1" x14ac:dyDescent="0.2"/>
    <row r="147" ht="16.5" customHeight="1" x14ac:dyDescent="0.2"/>
    <row r="148" ht="16.5" customHeight="1" x14ac:dyDescent="0.2"/>
    <row r="149" ht="16.5" customHeight="1" x14ac:dyDescent="0.2"/>
    <row r="150" ht="16.5" customHeight="1" x14ac:dyDescent="0.2"/>
    <row r="151" ht="16.5" customHeight="1" x14ac:dyDescent="0.2"/>
    <row r="152" ht="16.5" customHeight="1" x14ac:dyDescent="0.2"/>
    <row r="153" ht="16.5" customHeight="1" x14ac:dyDescent="0.2"/>
    <row r="154" ht="16.5" customHeight="1" x14ac:dyDescent="0.2"/>
    <row r="155" ht="16.5" customHeight="1" x14ac:dyDescent="0.2"/>
    <row r="156" ht="16.5" customHeight="1" x14ac:dyDescent="0.2"/>
    <row r="157" ht="16.5" customHeight="1" x14ac:dyDescent="0.2"/>
    <row r="158" ht="16.5" customHeight="1" x14ac:dyDescent="0.2"/>
    <row r="159" ht="16.5" customHeight="1" x14ac:dyDescent="0.2"/>
    <row r="160" ht="16.5" customHeight="1" x14ac:dyDescent="0.2"/>
    <row r="161" ht="16.5" customHeight="1" x14ac:dyDescent="0.2"/>
    <row r="162" ht="16.5" customHeight="1" x14ac:dyDescent="0.2"/>
    <row r="163" ht="16.5" customHeight="1" x14ac:dyDescent="0.2"/>
    <row r="164" ht="16.5" customHeight="1" x14ac:dyDescent="0.2"/>
    <row r="165" ht="16.5" customHeight="1" x14ac:dyDescent="0.2"/>
    <row r="166" ht="16.5" customHeight="1" x14ac:dyDescent="0.2"/>
    <row r="167" ht="16.5" customHeight="1" x14ac:dyDescent="0.2"/>
    <row r="168" ht="16.5" customHeight="1" x14ac:dyDescent="0.2"/>
    <row r="169" ht="16.5" customHeight="1" x14ac:dyDescent="0.2"/>
    <row r="170" ht="16.5" customHeight="1" x14ac:dyDescent="0.2"/>
    <row r="171" ht="16.5" customHeight="1" x14ac:dyDescent="0.2"/>
    <row r="172" ht="16.5" customHeight="1" x14ac:dyDescent="0.2"/>
    <row r="173" ht="16.5" customHeight="1" x14ac:dyDescent="0.2"/>
    <row r="174" ht="16.5" customHeight="1" x14ac:dyDescent="0.2"/>
    <row r="175" ht="16.5" customHeight="1" x14ac:dyDescent="0.2"/>
    <row r="176" ht="16.5" customHeight="1" x14ac:dyDescent="0.2"/>
    <row r="177" ht="16.5" customHeight="1" x14ac:dyDescent="0.2"/>
    <row r="178" ht="16.5" customHeight="1" x14ac:dyDescent="0.2"/>
    <row r="179" ht="16.5" customHeight="1" x14ac:dyDescent="0.2"/>
    <row r="180" ht="16.5" customHeight="1" x14ac:dyDescent="0.2"/>
    <row r="181" ht="16.5" customHeight="1" x14ac:dyDescent="0.2"/>
    <row r="182" ht="16.5" customHeight="1" x14ac:dyDescent="0.2"/>
    <row r="183" ht="16.5" customHeight="1" x14ac:dyDescent="0.2"/>
    <row r="184" ht="16.5" customHeight="1" x14ac:dyDescent="0.2"/>
    <row r="185" ht="16.5" customHeight="1" x14ac:dyDescent="0.2"/>
    <row r="186" ht="16.5" customHeight="1" x14ac:dyDescent="0.2"/>
    <row r="187" ht="16.5" customHeight="1" x14ac:dyDescent="0.2"/>
    <row r="188" ht="16.5" customHeight="1" x14ac:dyDescent="0.2"/>
    <row r="189" ht="16.5" customHeight="1" x14ac:dyDescent="0.2"/>
    <row r="190" ht="16.5" customHeight="1" x14ac:dyDescent="0.2"/>
    <row r="191" ht="16.5" customHeight="1" x14ac:dyDescent="0.2"/>
    <row r="192" ht="16.5" customHeight="1" x14ac:dyDescent="0.2"/>
    <row r="193" ht="16.5" customHeight="1" x14ac:dyDescent="0.2"/>
    <row r="194" ht="16.5" customHeight="1" x14ac:dyDescent="0.2"/>
    <row r="195" ht="16.5" customHeight="1" x14ac:dyDescent="0.2"/>
    <row r="196" ht="16.5" customHeight="1" x14ac:dyDescent="0.2"/>
    <row r="197" ht="16.5" customHeight="1" x14ac:dyDescent="0.2"/>
    <row r="198" ht="16.5" customHeight="1" x14ac:dyDescent="0.2"/>
    <row r="199" ht="16.5" customHeight="1" x14ac:dyDescent="0.2"/>
    <row r="200" ht="16.5" customHeight="1" x14ac:dyDescent="0.2"/>
    <row r="201" ht="16.5" customHeight="1" x14ac:dyDescent="0.2"/>
    <row r="202" ht="16.5" customHeight="1" x14ac:dyDescent="0.2"/>
    <row r="203" ht="16.5" customHeight="1" x14ac:dyDescent="0.2"/>
    <row r="204" ht="16.5" customHeight="1" x14ac:dyDescent="0.2"/>
    <row r="205" ht="16.5" customHeight="1" x14ac:dyDescent="0.2"/>
    <row r="206" ht="16.5" customHeight="1" x14ac:dyDescent="0.2"/>
    <row r="207" ht="16.5" customHeight="1" x14ac:dyDescent="0.2"/>
    <row r="208" ht="16.5" customHeight="1" x14ac:dyDescent="0.2"/>
    <row r="209" ht="16.5" customHeight="1" x14ac:dyDescent="0.2"/>
    <row r="210" ht="16.5" customHeight="1" x14ac:dyDescent="0.2"/>
    <row r="211" ht="16.5" customHeight="1" x14ac:dyDescent="0.2"/>
    <row r="212" ht="16.5" customHeight="1" x14ac:dyDescent="0.2"/>
    <row r="213" ht="16.5" customHeight="1" x14ac:dyDescent="0.2"/>
    <row r="214" ht="16.5" customHeight="1" x14ac:dyDescent="0.2"/>
    <row r="215" ht="16.5" customHeight="1" x14ac:dyDescent="0.2"/>
    <row r="216" ht="16.5" customHeight="1" x14ac:dyDescent="0.2"/>
    <row r="217" ht="16.5" customHeight="1" x14ac:dyDescent="0.2"/>
    <row r="218" ht="16.5" customHeight="1" x14ac:dyDescent="0.2"/>
    <row r="219" ht="16.5" customHeight="1" x14ac:dyDescent="0.2"/>
    <row r="220" ht="16.5" customHeight="1" x14ac:dyDescent="0.2"/>
    <row r="221" ht="16.5" customHeight="1" x14ac:dyDescent="0.2"/>
    <row r="222" ht="16.5" customHeight="1" x14ac:dyDescent="0.2"/>
    <row r="223" ht="16.5" customHeight="1" x14ac:dyDescent="0.2"/>
    <row r="224" ht="16.5" customHeight="1" x14ac:dyDescent="0.2"/>
    <row r="225" ht="16.5" customHeight="1" x14ac:dyDescent="0.2"/>
    <row r="226" ht="16.5" customHeight="1" x14ac:dyDescent="0.2"/>
    <row r="227" ht="16.5" customHeight="1" x14ac:dyDescent="0.2"/>
    <row r="228" ht="16.5" customHeight="1" x14ac:dyDescent="0.2"/>
    <row r="229" ht="16.5" customHeight="1" x14ac:dyDescent="0.2"/>
    <row r="230" ht="16.5" customHeight="1" x14ac:dyDescent="0.2"/>
    <row r="231" ht="16.5" customHeight="1" x14ac:dyDescent="0.2"/>
    <row r="232" ht="16.5" customHeight="1" x14ac:dyDescent="0.2"/>
    <row r="233" ht="16.5" customHeight="1" x14ac:dyDescent="0.2"/>
    <row r="234" ht="16.5" customHeight="1" x14ac:dyDescent="0.2"/>
    <row r="235" ht="16.5" customHeight="1" x14ac:dyDescent="0.2"/>
    <row r="236" ht="16.5" customHeight="1" x14ac:dyDescent="0.2"/>
    <row r="237" ht="16.5" customHeight="1" x14ac:dyDescent="0.2"/>
    <row r="238" ht="16.5" customHeight="1" x14ac:dyDescent="0.2"/>
    <row r="239" ht="16.5" customHeight="1" x14ac:dyDescent="0.2"/>
    <row r="240" ht="16.5" customHeight="1" x14ac:dyDescent="0.2"/>
    <row r="241" ht="16.5" customHeight="1" x14ac:dyDescent="0.2"/>
    <row r="242" ht="16.5" customHeight="1" x14ac:dyDescent="0.2"/>
    <row r="243" ht="16.5" customHeight="1" x14ac:dyDescent="0.2"/>
    <row r="244" ht="16.5" customHeight="1" x14ac:dyDescent="0.2"/>
    <row r="245" ht="16.5" customHeight="1" x14ac:dyDescent="0.2"/>
    <row r="246" ht="16.5" customHeight="1" x14ac:dyDescent="0.2"/>
    <row r="247" ht="16.5" customHeight="1" x14ac:dyDescent="0.2"/>
    <row r="248" ht="16.5" customHeight="1" x14ac:dyDescent="0.2"/>
    <row r="249" ht="16.5" customHeight="1" x14ac:dyDescent="0.2"/>
    <row r="250" ht="16.5" customHeight="1" x14ac:dyDescent="0.2"/>
    <row r="251" ht="16.5" customHeight="1" x14ac:dyDescent="0.2"/>
    <row r="252" ht="16.5" customHeight="1" x14ac:dyDescent="0.2"/>
    <row r="253" ht="16.5" customHeight="1" x14ac:dyDescent="0.2"/>
    <row r="254" ht="16.5" customHeight="1" x14ac:dyDescent="0.2"/>
    <row r="255" ht="16.5" customHeight="1" x14ac:dyDescent="0.2"/>
    <row r="256" ht="16.5" customHeight="1" x14ac:dyDescent="0.2"/>
    <row r="257" ht="16.5" customHeight="1" x14ac:dyDescent="0.2"/>
    <row r="258" ht="16.5" customHeight="1" x14ac:dyDescent="0.2"/>
    <row r="259" ht="16.5" customHeight="1" x14ac:dyDescent="0.2"/>
    <row r="260" ht="16.5" customHeight="1" x14ac:dyDescent="0.2"/>
    <row r="261" ht="16.5" customHeight="1" x14ac:dyDescent="0.2"/>
    <row r="262" ht="16.5" customHeight="1" x14ac:dyDescent="0.2"/>
    <row r="263" ht="16.5" customHeight="1" x14ac:dyDescent="0.2"/>
    <row r="264" ht="16.5" customHeight="1" x14ac:dyDescent="0.2"/>
    <row r="265" ht="16.5" customHeight="1" x14ac:dyDescent="0.2"/>
    <row r="266" ht="16.5" customHeight="1" x14ac:dyDescent="0.2"/>
    <row r="267" ht="16.5" customHeight="1" x14ac:dyDescent="0.2"/>
    <row r="268" ht="16.5" customHeight="1" x14ac:dyDescent="0.2"/>
    <row r="269" ht="16.5" customHeight="1" x14ac:dyDescent="0.2"/>
    <row r="270" ht="16.5" customHeight="1" x14ac:dyDescent="0.2"/>
    <row r="271" ht="16.5" customHeight="1" x14ac:dyDescent="0.2"/>
    <row r="272" ht="16.5" customHeight="1" x14ac:dyDescent="0.2"/>
    <row r="273" ht="16.5" customHeight="1" x14ac:dyDescent="0.2"/>
    <row r="274" ht="16.5" customHeight="1" x14ac:dyDescent="0.2"/>
    <row r="275" ht="16.5" customHeight="1" x14ac:dyDescent="0.2"/>
    <row r="276" ht="16.5" customHeight="1" x14ac:dyDescent="0.2"/>
    <row r="277" ht="16.5" customHeight="1" x14ac:dyDescent="0.2"/>
    <row r="278" ht="16.5" customHeight="1" x14ac:dyDescent="0.2"/>
    <row r="279" ht="16.5" customHeight="1" x14ac:dyDescent="0.2"/>
    <row r="280" ht="16.5" customHeight="1" x14ac:dyDescent="0.2"/>
    <row r="281" ht="16.5" customHeight="1" x14ac:dyDescent="0.2"/>
    <row r="282" ht="16.5" customHeight="1" x14ac:dyDescent="0.2"/>
    <row r="283" ht="16.5" customHeight="1" x14ac:dyDescent="0.2"/>
    <row r="284" ht="16.5" customHeight="1" x14ac:dyDescent="0.2"/>
    <row r="285" ht="16.5" customHeight="1" x14ac:dyDescent="0.2"/>
    <row r="286" ht="16.5" customHeight="1" x14ac:dyDescent="0.2"/>
    <row r="287" ht="16.5" customHeight="1" x14ac:dyDescent="0.2"/>
    <row r="288" ht="16.5" customHeight="1" x14ac:dyDescent="0.2"/>
    <row r="289" ht="16.5" customHeight="1" x14ac:dyDescent="0.2"/>
    <row r="290" ht="16.5" customHeight="1" x14ac:dyDescent="0.2"/>
    <row r="291" ht="16.5" customHeight="1" x14ac:dyDescent="0.2"/>
    <row r="292" ht="16.5" customHeight="1" x14ac:dyDescent="0.2"/>
    <row r="293" ht="16.5" customHeight="1" x14ac:dyDescent="0.2"/>
    <row r="294" ht="16.5" customHeight="1" x14ac:dyDescent="0.2"/>
    <row r="295" ht="16.5" customHeight="1" x14ac:dyDescent="0.2"/>
    <row r="296" ht="16.5" customHeight="1" x14ac:dyDescent="0.2"/>
    <row r="297" ht="16.5" customHeight="1" x14ac:dyDescent="0.2"/>
    <row r="298" ht="16.5" customHeight="1" x14ac:dyDescent="0.2"/>
    <row r="299" ht="16.5" customHeight="1" x14ac:dyDescent="0.2"/>
    <row r="300" ht="16.5" customHeight="1" x14ac:dyDescent="0.2"/>
    <row r="301" ht="16.5" customHeight="1" x14ac:dyDescent="0.2"/>
    <row r="302" ht="16.5" customHeight="1" x14ac:dyDescent="0.2"/>
    <row r="303" ht="16.5" customHeight="1" x14ac:dyDescent="0.2"/>
    <row r="304" ht="16.5" customHeight="1" x14ac:dyDescent="0.2"/>
    <row r="305" ht="16.5" customHeight="1" x14ac:dyDescent="0.2"/>
    <row r="306" ht="16.5" customHeight="1" x14ac:dyDescent="0.2"/>
    <row r="307" ht="16.5" customHeight="1" x14ac:dyDescent="0.2"/>
    <row r="308" ht="16.5" customHeight="1" x14ac:dyDescent="0.2"/>
    <row r="309" ht="16.5" customHeight="1" x14ac:dyDescent="0.2"/>
    <row r="310" ht="16.5" customHeight="1" x14ac:dyDescent="0.2"/>
    <row r="311" ht="16.5" customHeight="1" x14ac:dyDescent="0.2"/>
    <row r="312" ht="16.5" customHeight="1" x14ac:dyDescent="0.2"/>
    <row r="313" ht="16.5" customHeight="1" x14ac:dyDescent="0.2"/>
    <row r="314" ht="16.5" customHeight="1" x14ac:dyDescent="0.2"/>
    <row r="315" ht="16.5" customHeight="1" x14ac:dyDescent="0.2"/>
    <row r="316" ht="16.5" customHeight="1" x14ac:dyDescent="0.2"/>
    <row r="317" ht="16.5" customHeight="1" x14ac:dyDescent="0.2"/>
    <row r="318" ht="16.5" customHeight="1" x14ac:dyDescent="0.2"/>
    <row r="319" ht="16.5" customHeight="1" x14ac:dyDescent="0.2"/>
    <row r="320" ht="16.5" customHeight="1" x14ac:dyDescent="0.2"/>
    <row r="321" ht="16.5" customHeight="1" x14ac:dyDescent="0.2"/>
    <row r="322" ht="16.5" customHeight="1" x14ac:dyDescent="0.2"/>
    <row r="323" ht="16.5" customHeight="1" x14ac:dyDescent="0.2"/>
    <row r="324" ht="16.5" customHeight="1" x14ac:dyDescent="0.2"/>
    <row r="325" ht="16.5" customHeight="1" x14ac:dyDescent="0.2"/>
    <row r="326" ht="16.5" customHeight="1" x14ac:dyDescent="0.2"/>
    <row r="327" ht="16.5" customHeight="1" x14ac:dyDescent="0.2"/>
    <row r="328" ht="16.5" customHeight="1" x14ac:dyDescent="0.2"/>
    <row r="329" ht="16.5" customHeight="1" x14ac:dyDescent="0.2"/>
    <row r="330" ht="16.5" customHeight="1" x14ac:dyDescent="0.2"/>
    <row r="331" ht="16.5" customHeight="1" x14ac:dyDescent="0.2"/>
    <row r="332" ht="16.5" customHeight="1" x14ac:dyDescent="0.2"/>
    <row r="333" ht="16.5" customHeight="1" x14ac:dyDescent="0.2"/>
    <row r="334" ht="16.5" customHeight="1" x14ac:dyDescent="0.2"/>
    <row r="335" ht="16.5" customHeight="1" x14ac:dyDescent="0.2"/>
    <row r="336" ht="16.5" customHeight="1" x14ac:dyDescent="0.2"/>
    <row r="337" ht="16.5" customHeight="1" x14ac:dyDescent="0.2"/>
    <row r="338" ht="16.5" customHeight="1" x14ac:dyDescent="0.2"/>
    <row r="339" ht="16.5" customHeight="1" x14ac:dyDescent="0.2"/>
    <row r="340" ht="16.5" customHeight="1" x14ac:dyDescent="0.2"/>
    <row r="341" ht="16.5" customHeight="1" x14ac:dyDescent="0.2"/>
    <row r="342" ht="16.5" customHeight="1" x14ac:dyDescent="0.2"/>
    <row r="343" ht="16.5" customHeight="1" x14ac:dyDescent="0.2"/>
    <row r="344" ht="16.5" customHeight="1" x14ac:dyDescent="0.2"/>
    <row r="345" ht="16.5" customHeight="1" x14ac:dyDescent="0.2"/>
    <row r="346" ht="16.5" customHeight="1" x14ac:dyDescent="0.2"/>
    <row r="347" ht="16.5" customHeight="1" x14ac:dyDescent="0.2"/>
    <row r="348" ht="16.5" customHeight="1" x14ac:dyDescent="0.2"/>
    <row r="349" ht="16.5" customHeight="1" x14ac:dyDescent="0.2"/>
    <row r="350" ht="16.5" customHeight="1" x14ac:dyDescent="0.2"/>
    <row r="351" ht="16.5" customHeight="1" x14ac:dyDescent="0.2"/>
    <row r="352" ht="16.5" customHeight="1" x14ac:dyDescent="0.2"/>
    <row r="353" ht="16.5" customHeight="1" x14ac:dyDescent="0.2"/>
    <row r="354" ht="16.5" customHeight="1" x14ac:dyDescent="0.2"/>
    <row r="355" ht="16.5" customHeight="1" x14ac:dyDescent="0.2"/>
    <row r="356" ht="16.5" customHeight="1" x14ac:dyDescent="0.2"/>
    <row r="357" ht="16.5" customHeight="1" x14ac:dyDescent="0.2"/>
    <row r="358" ht="16.5" customHeight="1" x14ac:dyDescent="0.2"/>
    <row r="359" ht="16.5" customHeight="1" x14ac:dyDescent="0.2"/>
    <row r="360" ht="16.5" customHeight="1" x14ac:dyDescent="0.2"/>
    <row r="361" ht="16.5" customHeight="1" x14ac:dyDescent="0.2"/>
    <row r="362" ht="16.5" customHeight="1" x14ac:dyDescent="0.2"/>
    <row r="363" ht="16.5" customHeight="1" x14ac:dyDescent="0.2"/>
    <row r="364" ht="16.5" customHeight="1" x14ac:dyDescent="0.2"/>
    <row r="365" ht="16.5" customHeight="1" x14ac:dyDescent="0.2"/>
    <row r="366" ht="16.5" customHeight="1" x14ac:dyDescent="0.2"/>
    <row r="367" ht="16.5" customHeight="1" x14ac:dyDescent="0.2"/>
    <row r="368" ht="16.5" customHeight="1" x14ac:dyDescent="0.2"/>
    <row r="369" ht="16.5" customHeight="1" x14ac:dyDescent="0.2"/>
    <row r="370" ht="16.5" customHeight="1" x14ac:dyDescent="0.2"/>
    <row r="371" ht="16.5" customHeight="1" x14ac:dyDescent="0.2"/>
    <row r="372" ht="16.5" customHeight="1" x14ac:dyDescent="0.2"/>
    <row r="373" ht="16.5" customHeight="1" x14ac:dyDescent="0.2"/>
    <row r="374" ht="16.5" customHeight="1" x14ac:dyDescent="0.2"/>
    <row r="375" ht="16.5" customHeight="1" x14ac:dyDescent="0.2"/>
    <row r="376" ht="16.5" customHeight="1" x14ac:dyDescent="0.2"/>
    <row r="377" ht="16.5" customHeight="1" x14ac:dyDescent="0.2"/>
    <row r="378" ht="16.5" customHeight="1" x14ac:dyDescent="0.2"/>
    <row r="379" ht="16.5" customHeight="1" x14ac:dyDescent="0.2"/>
    <row r="380" ht="16.5" customHeight="1" x14ac:dyDescent="0.2"/>
    <row r="381" ht="16.5" customHeight="1" x14ac:dyDescent="0.2"/>
    <row r="382" ht="16.5" customHeight="1" x14ac:dyDescent="0.2"/>
    <row r="383" ht="16.5" customHeight="1" x14ac:dyDescent="0.2"/>
    <row r="384" ht="16.5" customHeight="1" x14ac:dyDescent="0.2"/>
    <row r="385" ht="16.5" customHeight="1" x14ac:dyDescent="0.2"/>
    <row r="386" ht="16.5" customHeight="1" x14ac:dyDescent="0.2"/>
    <row r="387" ht="16.5" customHeight="1" x14ac:dyDescent="0.2"/>
    <row r="388" ht="16.5" customHeight="1" x14ac:dyDescent="0.2"/>
    <row r="389" ht="16.5" customHeight="1" x14ac:dyDescent="0.2"/>
    <row r="390" ht="16.5" customHeight="1" x14ac:dyDescent="0.2"/>
    <row r="391" ht="16.5" customHeight="1" x14ac:dyDescent="0.2"/>
    <row r="392" ht="16.5" customHeight="1" x14ac:dyDescent="0.2"/>
    <row r="393" ht="16.5" customHeight="1" x14ac:dyDescent="0.2"/>
    <row r="394" ht="16.5" customHeight="1" x14ac:dyDescent="0.2"/>
    <row r="395" ht="16.5" customHeight="1" x14ac:dyDescent="0.2"/>
    <row r="396" ht="16.5" customHeight="1" x14ac:dyDescent="0.2"/>
    <row r="397" ht="16.5" customHeight="1" x14ac:dyDescent="0.2"/>
    <row r="398" ht="16.5" customHeight="1" x14ac:dyDescent="0.2"/>
    <row r="399" ht="16.5" customHeight="1" x14ac:dyDescent="0.2"/>
    <row r="400" ht="16.5" customHeight="1" x14ac:dyDescent="0.2"/>
    <row r="401" ht="16.5" customHeight="1" x14ac:dyDescent="0.2"/>
    <row r="402" ht="16.5" customHeight="1" x14ac:dyDescent="0.2"/>
    <row r="403" ht="16.5" customHeight="1" x14ac:dyDescent="0.2"/>
    <row r="404" ht="16.5" customHeight="1" x14ac:dyDescent="0.2"/>
    <row r="405" ht="16.5" customHeight="1" x14ac:dyDescent="0.2"/>
    <row r="406" ht="16.5" customHeight="1" x14ac:dyDescent="0.2"/>
    <row r="407" ht="16.5" customHeight="1" x14ac:dyDescent="0.2"/>
    <row r="408" ht="16.5" customHeight="1" x14ac:dyDescent="0.2"/>
    <row r="409" ht="16.5" customHeight="1" x14ac:dyDescent="0.2"/>
    <row r="410" ht="16.5" customHeight="1" x14ac:dyDescent="0.2"/>
    <row r="411" ht="16.5" customHeight="1" x14ac:dyDescent="0.2"/>
    <row r="412" ht="16.5" customHeight="1" x14ac:dyDescent="0.2"/>
    <row r="413" ht="16.5" customHeight="1" x14ac:dyDescent="0.2"/>
    <row r="414" ht="16.5" customHeight="1" x14ac:dyDescent="0.2"/>
    <row r="415" ht="16.5" customHeight="1" x14ac:dyDescent="0.2"/>
    <row r="416" ht="16.5" customHeight="1" x14ac:dyDescent="0.2"/>
    <row r="417" ht="16.5" customHeight="1" x14ac:dyDescent="0.2"/>
    <row r="418" ht="16.5" customHeight="1" x14ac:dyDescent="0.2"/>
    <row r="419" ht="16.5" customHeight="1" x14ac:dyDescent="0.2"/>
    <row r="420" ht="16.5" customHeight="1" x14ac:dyDescent="0.2"/>
    <row r="421" ht="16.5" customHeight="1" x14ac:dyDescent="0.2"/>
    <row r="422" ht="16.5" customHeight="1" x14ac:dyDescent="0.2"/>
    <row r="423" ht="16.5" customHeight="1" x14ac:dyDescent="0.2"/>
    <row r="424" ht="16.5" customHeight="1" x14ac:dyDescent="0.2"/>
    <row r="425" ht="16.5" customHeight="1" x14ac:dyDescent="0.2"/>
    <row r="426" ht="16.5" customHeight="1" x14ac:dyDescent="0.2"/>
    <row r="427" ht="16.5" customHeight="1" x14ac:dyDescent="0.2"/>
    <row r="428" ht="16.5" customHeight="1" x14ac:dyDescent="0.2"/>
    <row r="429" ht="16.5" customHeight="1" x14ac:dyDescent="0.2"/>
    <row r="430" ht="16.5" customHeight="1" x14ac:dyDescent="0.2"/>
    <row r="431" ht="16.5" customHeight="1" x14ac:dyDescent="0.2"/>
    <row r="432" ht="16.5" customHeight="1" x14ac:dyDescent="0.2"/>
    <row r="433" ht="16.5" customHeight="1" x14ac:dyDescent="0.2"/>
    <row r="434" ht="16.5" customHeight="1" x14ac:dyDescent="0.2"/>
    <row r="435" ht="16.5" customHeight="1" x14ac:dyDescent="0.2"/>
    <row r="436" ht="16.5" customHeight="1" x14ac:dyDescent="0.2"/>
    <row r="437" ht="16.5" customHeight="1" x14ac:dyDescent="0.2"/>
    <row r="438" ht="16.5" customHeight="1" x14ac:dyDescent="0.2"/>
    <row r="439" ht="16.5" customHeight="1" x14ac:dyDescent="0.2"/>
    <row r="440" ht="16.5" customHeight="1" x14ac:dyDescent="0.2"/>
    <row r="441" ht="16.5" customHeight="1" x14ac:dyDescent="0.2"/>
    <row r="442" ht="16.5" customHeight="1" x14ac:dyDescent="0.2"/>
    <row r="443" ht="16.5" customHeight="1" x14ac:dyDescent="0.2"/>
    <row r="444" ht="16.5" customHeight="1" x14ac:dyDescent="0.2"/>
    <row r="445" ht="16.5" customHeight="1" x14ac:dyDescent="0.2"/>
    <row r="446" ht="16.5" customHeight="1" x14ac:dyDescent="0.2"/>
    <row r="447" ht="16.5" customHeight="1" x14ac:dyDescent="0.2"/>
    <row r="448" ht="16.5" customHeight="1" x14ac:dyDescent="0.2"/>
    <row r="449" ht="16.5" customHeight="1" x14ac:dyDescent="0.2"/>
    <row r="450" ht="16.5" customHeight="1" x14ac:dyDescent="0.2"/>
    <row r="451" ht="16.5" customHeight="1" x14ac:dyDescent="0.2"/>
    <row r="452" ht="16.5" customHeight="1" x14ac:dyDescent="0.2"/>
    <row r="453" ht="16.5" customHeight="1" x14ac:dyDescent="0.2"/>
    <row r="454" ht="16.5" customHeight="1" x14ac:dyDescent="0.2"/>
    <row r="455" ht="16.5" customHeight="1" x14ac:dyDescent="0.2"/>
    <row r="456" ht="16.5" customHeight="1" x14ac:dyDescent="0.2"/>
    <row r="457" ht="16.5" customHeight="1" x14ac:dyDescent="0.2"/>
    <row r="458" ht="16.5" customHeight="1" x14ac:dyDescent="0.2"/>
    <row r="459" ht="16.5" customHeight="1" x14ac:dyDescent="0.2"/>
    <row r="460" ht="16.5" customHeight="1" x14ac:dyDescent="0.2"/>
    <row r="461" ht="16.5" customHeight="1" x14ac:dyDescent="0.2"/>
    <row r="462" ht="16.5" customHeight="1" x14ac:dyDescent="0.2"/>
    <row r="463" ht="16.5" customHeight="1" x14ac:dyDescent="0.2"/>
    <row r="464" ht="16.5" customHeight="1" x14ac:dyDescent="0.2"/>
    <row r="465" ht="16.5" customHeight="1" x14ac:dyDescent="0.2"/>
    <row r="466" ht="16.5" customHeight="1" x14ac:dyDescent="0.2"/>
    <row r="467" ht="16.5" customHeight="1" x14ac:dyDescent="0.2"/>
    <row r="468" ht="16.5" customHeight="1" x14ac:dyDescent="0.2"/>
    <row r="469" ht="16.5" customHeight="1" x14ac:dyDescent="0.2"/>
    <row r="470" ht="16.5" customHeight="1" x14ac:dyDescent="0.2"/>
    <row r="471" ht="16.5" customHeight="1" x14ac:dyDescent="0.2"/>
    <row r="472" ht="16.5" customHeight="1" x14ac:dyDescent="0.2"/>
    <row r="473" ht="16.5" customHeight="1" x14ac:dyDescent="0.2"/>
    <row r="474" ht="16.5" customHeight="1" x14ac:dyDescent="0.2"/>
    <row r="475" ht="16.5" customHeight="1" x14ac:dyDescent="0.2"/>
    <row r="476" ht="16.5" customHeight="1" x14ac:dyDescent="0.2"/>
    <row r="477" ht="16.5" customHeight="1" x14ac:dyDescent="0.2"/>
    <row r="478" ht="16.5" customHeight="1" x14ac:dyDescent="0.2"/>
    <row r="479" ht="16.5" customHeight="1" x14ac:dyDescent="0.2"/>
    <row r="480" ht="16.5" customHeight="1" x14ac:dyDescent="0.2"/>
    <row r="481" ht="16.5" customHeight="1" x14ac:dyDescent="0.2"/>
    <row r="482" ht="16.5" customHeight="1" x14ac:dyDescent="0.2"/>
    <row r="483" ht="16.5" customHeight="1" x14ac:dyDescent="0.2"/>
    <row r="484" ht="16.5" customHeight="1" x14ac:dyDescent="0.2"/>
    <row r="485" ht="16.5" customHeight="1" x14ac:dyDescent="0.2"/>
    <row r="486" ht="16.5" customHeight="1" x14ac:dyDescent="0.2"/>
    <row r="487" ht="16.5" customHeight="1" x14ac:dyDescent="0.2"/>
    <row r="488" ht="16.5" customHeight="1" x14ac:dyDescent="0.2"/>
    <row r="489" ht="16.5" customHeight="1" x14ac:dyDescent="0.2"/>
    <row r="490" ht="16.5" customHeight="1" x14ac:dyDescent="0.2"/>
    <row r="491" ht="16.5" customHeight="1" x14ac:dyDescent="0.2"/>
    <row r="492" ht="16.5" customHeight="1" x14ac:dyDescent="0.2"/>
    <row r="493" ht="16.5" customHeight="1" x14ac:dyDescent="0.2"/>
    <row r="494" ht="16.5" customHeight="1" x14ac:dyDescent="0.2"/>
    <row r="495" ht="16.5" customHeight="1" x14ac:dyDescent="0.2"/>
    <row r="496" ht="16.5" customHeight="1" x14ac:dyDescent="0.2"/>
    <row r="497" ht="16.5" customHeight="1" x14ac:dyDescent="0.2"/>
    <row r="498" ht="16.5" customHeight="1" x14ac:dyDescent="0.2"/>
    <row r="499" ht="16.5" customHeight="1" x14ac:dyDescent="0.2"/>
    <row r="500" ht="16.5" customHeight="1" x14ac:dyDescent="0.2"/>
    <row r="501" ht="16.5" customHeight="1" x14ac:dyDescent="0.2"/>
    <row r="502" ht="16.5" customHeight="1" x14ac:dyDescent="0.2"/>
    <row r="503" ht="16.5" customHeight="1" x14ac:dyDescent="0.2"/>
    <row r="504" ht="16.5" customHeight="1" x14ac:dyDescent="0.2"/>
    <row r="505" ht="16.5" customHeight="1" x14ac:dyDescent="0.2"/>
    <row r="506" ht="16.5" customHeight="1" x14ac:dyDescent="0.2"/>
    <row r="507" ht="16.5" customHeight="1" x14ac:dyDescent="0.2"/>
    <row r="508" ht="16.5" customHeight="1" x14ac:dyDescent="0.2"/>
    <row r="509" ht="16.5" customHeight="1" x14ac:dyDescent="0.2"/>
    <row r="510" ht="16.5" customHeight="1" x14ac:dyDescent="0.2"/>
    <row r="511" ht="16.5" customHeight="1" x14ac:dyDescent="0.2"/>
    <row r="512" ht="16.5" customHeight="1" x14ac:dyDescent="0.2"/>
    <row r="513" ht="16.5" customHeight="1" x14ac:dyDescent="0.2"/>
    <row r="514" ht="16.5" customHeight="1" x14ac:dyDescent="0.2"/>
    <row r="515" ht="16.5" customHeight="1" x14ac:dyDescent="0.2"/>
    <row r="516" ht="16.5" customHeight="1" x14ac:dyDescent="0.2"/>
    <row r="517" ht="16.5" customHeight="1" x14ac:dyDescent="0.2"/>
    <row r="518" ht="16.5" customHeight="1" x14ac:dyDescent="0.2"/>
    <row r="519" ht="16.5" customHeight="1" x14ac:dyDescent="0.2"/>
    <row r="520" ht="16.5" customHeight="1" x14ac:dyDescent="0.2"/>
    <row r="521" ht="16.5" customHeight="1" x14ac:dyDescent="0.2"/>
    <row r="522" ht="16.5" customHeight="1" x14ac:dyDescent="0.2"/>
    <row r="523" ht="16.5" customHeight="1" x14ac:dyDescent="0.2"/>
    <row r="524" ht="16.5" customHeight="1" x14ac:dyDescent="0.2"/>
    <row r="525" ht="16.5" customHeight="1" x14ac:dyDescent="0.2"/>
    <row r="526" ht="16.5" customHeight="1" x14ac:dyDescent="0.2"/>
    <row r="527" ht="16.5" customHeight="1" x14ac:dyDescent="0.2"/>
    <row r="528" ht="16.5" customHeight="1" x14ac:dyDescent="0.2"/>
    <row r="529" ht="16.5" customHeight="1" x14ac:dyDescent="0.2"/>
    <row r="530" ht="16.5" customHeight="1" x14ac:dyDescent="0.2"/>
    <row r="531" ht="16.5" customHeight="1" x14ac:dyDescent="0.2"/>
    <row r="532" ht="16.5" customHeight="1" x14ac:dyDescent="0.2"/>
    <row r="533" ht="16.5" customHeight="1" x14ac:dyDescent="0.2"/>
    <row r="534" ht="16.5" customHeight="1" x14ac:dyDescent="0.2"/>
    <row r="535" ht="16.5" customHeight="1" x14ac:dyDescent="0.2"/>
    <row r="536" ht="16.5" customHeight="1" x14ac:dyDescent="0.2"/>
    <row r="537" ht="16.5" customHeight="1" x14ac:dyDescent="0.2"/>
    <row r="538" ht="16.5" customHeight="1" x14ac:dyDescent="0.2"/>
    <row r="539" ht="16.5" customHeight="1" x14ac:dyDescent="0.2"/>
    <row r="540" ht="16.5" customHeight="1" x14ac:dyDescent="0.2"/>
    <row r="541" ht="16.5" customHeight="1" x14ac:dyDescent="0.2"/>
    <row r="542" ht="16.5" customHeight="1" x14ac:dyDescent="0.2"/>
    <row r="543" ht="16.5" customHeight="1" x14ac:dyDescent="0.2"/>
    <row r="544" ht="16.5" customHeight="1" x14ac:dyDescent="0.2"/>
    <row r="545" ht="16.5" customHeight="1" x14ac:dyDescent="0.2"/>
    <row r="546" ht="16.5" customHeight="1" x14ac:dyDescent="0.2"/>
    <row r="547" ht="16.5" customHeight="1" x14ac:dyDescent="0.2"/>
    <row r="548" ht="16.5" customHeight="1" x14ac:dyDescent="0.2"/>
    <row r="549" ht="16.5" customHeight="1" x14ac:dyDescent="0.2"/>
    <row r="550" ht="16.5" customHeight="1" x14ac:dyDescent="0.2"/>
    <row r="551" ht="16.5" customHeight="1" x14ac:dyDescent="0.2"/>
    <row r="552" ht="16.5" customHeight="1" x14ac:dyDescent="0.2"/>
    <row r="553" ht="16.5" customHeight="1" x14ac:dyDescent="0.2"/>
    <row r="554" ht="16.5" customHeight="1" x14ac:dyDescent="0.2"/>
    <row r="555" ht="16.5" customHeight="1" x14ac:dyDescent="0.2"/>
    <row r="556" ht="16.5" customHeight="1" x14ac:dyDescent="0.2"/>
    <row r="557" ht="16.5" customHeight="1" x14ac:dyDescent="0.2"/>
    <row r="558" ht="16.5" customHeight="1" x14ac:dyDescent="0.2"/>
    <row r="559" ht="16.5" customHeight="1" x14ac:dyDescent="0.2"/>
    <row r="560" ht="16.5" customHeight="1" x14ac:dyDescent="0.2"/>
    <row r="561" ht="16.5" customHeight="1" x14ac:dyDescent="0.2"/>
    <row r="562" ht="16.5" customHeight="1" x14ac:dyDescent="0.2"/>
    <row r="563" ht="16.5" customHeight="1" x14ac:dyDescent="0.2"/>
    <row r="564" ht="16.5" customHeight="1" x14ac:dyDescent="0.2"/>
    <row r="565" ht="16.5" customHeight="1" x14ac:dyDescent="0.2"/>
    <row r="566" ht="16.5" customHeight="1" x14ac:dyDescent="0.2"/>
    <row r="567" ht="16.5" customHeight="1" x14ac:dyDescent="0.2"/>
    <row r="568" ht="16.5" customHeight="1" x14ac:dyDescent="0.2"/>
    <row r="569" ht="16.5" customHeight="1" x14ac:dyDescent="0.2"/>
    <row r="570" ht="16.5" customHeight="1" x14ac:dyDescent="0.2"/>
    <row r="571" ht="16.5" customHeight="1" x14ac:dyDescent="0.2"/>
    <row r="572" ht="16.5" customHeight="1" x14ac:dyDescent="0.2"/>
    <row r="573" ht="16.5" customHeight="1" x14ac:dyDescent="0.2"/>
    <row r="574" ht="16.5" customHeight="1" x14ac:dyDescent="0.2"/>
    <row r="575" ht="16.5" customHeight="1" x14ac:dyDescent="0.2"/>
    <row r="576" ht="16.5" customHeight="1" x14ac:dyDescent="0.2"/>
    <row r="577" ht="16.5" customHeight="1" x14ac:dyDescent="0.2"/>
    <row r="578" ht="16.5" customHeight="1" x14ac:dyDescent="0.2"/>
    <row r="579" ht="16.5" customHeight="1" x14ac:dyDescent="0.2"/>
    <row r="580" ht="16.5" customHeight="1" x14ac:dyDescent="0.2"/>
    <row r="581" ht="16.5" customHeight="1" x14ac:dyDescent="0.2"/>
    <row r="582" ht="16.5" customHeight="1" x14ac:dyDescent="0.2"/>
    <row r="583" ht="16.5" customHeight="1" x14ac:dyDescent="0.2"/>
    <row r="584" ht="16.5" customHeight="1" x14ac:dyDescent="0.2"/>
    <row r="585" ht="16.5" customHeight="1" x14ac:dyDescent="0.2"/>
    <row r="586" ht="16.5" customHeight="1" x14ac:dyDescent="0.2"/>
    <row r="587" ht="16.5" customHeight="1" x14ac:dyDescent="0.2"/>
    <row r="588" ht="16.5" customHeight="1" x14ac:dyDescent="0.2"/>
    <row r="589" ht="16.5" customHeight="1" x14ac:dyDescent="0.2"/>
    <row r="590" ht="16.5" customHeight="1" x14ac:dyDescent="0.2"/>
    <row r="591" ht="16.5" customHeight="1" x14ac:dyDescent="0.2"/>
    <row r="592" ht="16.5" customHeight="1" x14ac:dyDescent="0.2"/>
    <row r="593" ht="16.5" customHeight="1" x14ac:dyDescent="0.2"/>
    <row r="594" ht="16.5" customHeight="1" x14ac:dyDescent="0.2"/>
    <row r="595" ht="16.5" customHeight="1" x14ac:dyDescent="0.2"/>
    <row r="596" ht="16.5" customHeight="1" x14ac:dyDescent="0.2"/>
    <row r="597" ht="16.5" customHeight="1" x14ac:dyDescent="0.2"/>
    <row r="598" ht="16.5" customHeight="1" x14ac:dyDescent="0.2"/>
    <row r="599" ht="16.5" customHeight="1" x14ac:dyDescent="0.2"/>
    <row r="600" ht="16.5" customHeight="1" x14ac:dyDescent="0.2"/>
    <row r="601" ht="16.5" customHeight="1" x14ac:dyDescent="0.2"/>
    <row r="602" ht="16.5" customHeight="1" x14ac:dyDescent="0.2"/>
    <row r="603" ht="16.5" customHeight="1" x14ac:dyDescent="0.2"/>
    <row r="604" ht="16.5" customHeight="1" x14ac:dyDescent="0.2"/>
    <row r="605" ht="16.5" customHeight="1" x14ac:dyDescent="0.2"/>
    <row r="606" ht="16.5" customHeight="1" x14ac:dyDescent="0.2"/>
    <row r="607" ht="16.5" customHeight="1" x14ac:dyDescent="0.2"/>
    <row r="608" ht="16.5" customHeight="1" x14ac:dyDescent="0.2"/>
    <row r="609" ht="16.5" customHeight="1" x14ac:dyDescent="0.2"/>
    <row r="610" ht="16.5" customHeight="1" x14ac:dyDescent="0.2"/>
    <row r="611" ht="16.5" customHeight="1" x14ac:dyDescent="0.2"/>
    <row r="612" ht="16.5" customHeight="1" x14ac:dyDescent="0.2"/>
    <row r="613" ht="16.5" customHeight="1" x14ac:dyDescent="0.2"/>
    <row r="614" ht="16.5" customHeight="1" x14ac:dyDescent="0.2"/>
    <row r="615" ht="16.5" customHeight="1" x14ac:dyDescent="0.2"/>
    <row r="616" ht="16.5" customHeight="1" x14ac:dyDescent="0.2"/>
    <row r="617" ht="16.5" customHeight="1" x14ac:dyDescent="0.2"/>
    <row r="618" ht="16.5" customHeight="1" x14ac:dyDescent="0.2"/>
    <row r="619" ht="16.5" customHeight="1" x14ac:dyDescent="0.2"/>
    <row r="620" ht="16.5" customHeight="1" x14ac:dyDescent="0.2"/>
    <row r="621" ht="16.5" customHeight="1" x14ac:dyDescent="0.2"/>
    <row r="622" ht="16.5" customHeight="1" x14ac:dyDescent="0.2"/>
    <row r="623" ht="16.5" customHeight="1" x14ac:dyDescent="0.2"/>
    <row r="624" ht="16.5" customHeight="1" x14ac:dyDescent="0.2"/>
    <row r="625" ht="16.5" customHeight="1" x14ac:dyDescent="0.2"/>
    <row r="626" ht="16.5" customHeight="1" x14ac:dyDescent="0.2"/>
    <row r="627" ht="16.5" customHeight="1" x14ac:dyDescent="0.2"/>
    <row r="628" ht="16.5" customHeight="1" x14ac:dyDescent="0.2"/>
    <row r="629" ht="16.5" customHeight="1" x14ac:dyDescent="0.2"/>
    <row r="630" ht="16.5" customHeight="1" x14ac:dyDescent="0.2"/>
    <row r="631" ht="16.5" customHeight="1" x14ac:dyDescent="0.2"/>
    <row r="632" ht="16.5" customHeight="1" x14ac:dyDescent="0.2"/>
    <row r="633" ht="16.5" customHeight="1" x14ac:dyDescent="0.2"/>
    <row r="634" ht="16.5" customHeight="1" x14ac:dyDescent="0.2"/>
    <row r="635" ht="16.5" customHeight="1" x14ac:dyDescent="0.2"/>
    <row r="636" ht="16.5" customHeight="1" x14ac:dyDescent="0.2"/>
    <row r="637" ht="16.5" customHeight="1" x14ac:dyDescent="0.2"/>
    <row r="638" ht="16.5" customHeight="1" x14ac:dyDescent="0.2"/>
    <row r="639" ht="16.5" customHeight="1" x14ac:dyDescent="0.2"/>
    <row r="640" ht="16.5" customHeight="1" x14ac:dyDescent="0.2"/>
    <row r="641" ht="16.5" customHeight="1" x14ac:dyDescent="0.2"/>
    <row r="642" ht="16.5" customHeight="1" x14ac:dyDescent="0.2"/>
    <row r="643" ht="16.5" customHeight="1" x14ac:dyDescent="0.2"/>
    <row r="644" ht="16.5" customHeight="1" x14ac:dyDescent="0.2"/>
    <row r="645" ht="16.5" customHeight="1" x14ac:dyDescent="0.2"/>
    <row r="646" ht="16.5" customHeight="1" x14ac:dyDescent="0.2"/>
    <row r="647" ht="16.5" customHeight="1" x14ac:dyDescent="0.2"/>
    <row r="648" ht="16.5" customHeight="1" x14ac:dyDescent="0.2"/>
    <row r="649" ht="16.5" customHeight="1" x14ac:dyDescent="0.2"/>
    <row r="650" ht="16.5" customHeight="1" x14ac:dyDescent="0.2"/>
    <row r="651" ht="16.5" customHeight="1" x14ac:dyDescent="0.2"/>
    <row r="652" ht="16.5" customHeight="1" x14ac:dyDescent="0.2"/>
    <row r="653" ht="16.5" customHeight="1" x14ac:dyDescent="0.2"/>
    <row r="654" ht="16.5" customHeight="1" x14ac:dyDescent="0.2"/>
    <row r="655" ht="16.5" customHeight="1" x14ac:dyDescent="0.2"/>
    <row r="656" ht="16.5" customHeight="1" x14ac:dyDescent="0.2"/>
    <row r="657" ht="16.5" customHeight="1" x14ac:dyDescent="0.2"/>
    <row r="658" ht="16.5" customHeight="1" x14ac:dyDescent="0.2"/>
    <row r="659" ht="16.5" customHeight="1" x14ac:dyDescent="0.2"/>
    <row r="660" ht="16.5" customHeight="1" x14ac:dyDescent="0.2"/>
    <row r="661" ht="16.5" customHeight="1" x14ac:dyDescent="0.2"/>
    <row r="662" ht="16.5" customHeight="1" x14ac:dyDescent="0.2"/>
    <row r="663" ht="16.5" customHeight="1" x14ac:dyDescent="0.2"/>
    <row r="664" ht="16.5" customHeight="1" x14ac:dyDescent="0.2"/>
    <row r="665" ht="16.5" customHeight="1" x14ac:dyDescent="0.2"/>
    <row r="666" ht="16.5" customHeight="1" x14ac:dyDescent="0.2"/>
    <row r="667" ht="16.5" customHeight="1" x14ac:dyDescent="0.2"/>
    <row r="668" ht="16.5" customHeight="1" x14ac:dyDescent="0.2"/>
    <row r="669" ht="16.5" customHeight="1" x14ac:dyDescent="0.2"/>
    <row r="670" ht="16.5" customHeight="1" x14ac:dyDescent="0.2"/>
    <row r="671" ht="16.5" customHeight="1" x14ac:dyDescent="0.2"/>
    <row r="672" ht="16.5" customHeight="1" x14ac:dyDescent="0.2"/>
    <row r="673" ht="16.5" customHeight="1" x14ac:dyDescent="0.2"/>
    <row r="674" ht="16.5" customHeight="1" x14ac:dyDescent="0.2"/>
    <row r="675" ht="16.5" customHeight="1" x14ac:dyDescent="0.2"/>
    <row r="676" ht="16.5" customHeight="1" x14ac:dyDescent="0.2"/>
    <row r="677" ht="16.5" customHeight="1" x14ac:dyDescent="0.2"/>
    <row r="678" ht="16.5" customHeight="1" x14ac:dyDescent="0.2"/>
    <row r="679" ht="16.5" customHeight="1" x14ac:dyDescent="0.2"/>
    <row r="680" ht="16.5" customHeight="1" x14ac:dyDescent="0.2"/>
    <row r="681" ht="16.5" customHeight="1" x14ac:dyDescent="0.2"/>
    <row r="682" ht="16.5" customHeight="1" x14ac:dyDescent="0.2"/>
    <row r="683" ht="16.5" customHeight="1" x14ac:dyDescent="0.2"/>
    <row r="684" ht="16.5" customHeight="1" x14ac:dyDescent="0.2"/>
    <row r="685" ht="16.5" customHeight="1" x14ac:dyDescent="0.2"/>
    <row r="686" ht="16.5" customHeight="1" x14ac:dyDescent="0.2"/>
    <row r="687" ht="16.5" customHeight="1" x14ac:dyDescent="0.2"/>
    <row r="688" ht="16.5" customHeight="1" x14ac:dyDescent="0.2"/>
    <row r="689" ht="16.5" customHeight="1" x14ac:dyDescent="0.2"/>
    <row r="690" ht="16.5" customHeight="1" x14ac:dyDescent="0.2"/>
    <row r="691" ht="16.5" customHeight="1" x14ac:dyDescent="0.2"/>
    <row r="692" ht="16.5" customHeight="1" x14ac:dyDescent="0.2"/>
    <row r="693" ht="16.5" customHeight="1" x14ac:dyDescent="0.2"/>
    <row r="694" ht="16.5" customHeight="1" x14ac:dyDescent="0.2"/>
    <row r="695" ht="16.5" customHeight="1" x14ac:dyDescent="0.2"/>
    <row r="696" ht="16.5" customHeight="1" x14ac:dyDescent="0.2"/>
    <row r="697" ht="16.5" customHeight="1" x14ac:dyDescent="0.2"/>
    <row r="698" ht="16.5" customHeight="1" x14ac:dyDescent="0.2"/>
    <row r="699" ht="16.5" customHeight="1" x14ac:dyDescent="0.2"/>
    <row r="700" ht="16.5" customHeight="1" x14ac:dyDescent="0.2"/>
    <row r="701" ht="16.5" customHeight="1" x14ac:dyDescent="0.2"/>
    <row r="702" ht="16.5" customHeight="1" x14ac:dyDescent="0.2"/>
    <row r="703" ht="16.5" customHeight="1" x14ac:dyDescent="0.2"/>
    <row r="704" ht="16.5" customHeight="1" x14ac:dyDescent="0.2"/>
    <row r="705" ht="16.5" customHeight="1" x14ac:dyDescent="0.2"/>
    <row r="706" ht="16.5" customHeight="1" x14ac:dyDescent="0.2"/>
    <row r="707" ht="16.5" customHeight="1" x14ac:dyDescent="0.2"/>
    <row r="708" ht="16.5" customHeight="1" x14ac:dyDescent="0.2"/>
    <row r="709" ht="16.5" customHeight="1" x14ac:dyDescent="0.2"/>
    <row r="710" ht="16.5" customHeight="1" x14ac:dyDescent="0.2"/>
    <row r="711" ht="16.5" customHeight="1" x14ac:dyDescent="0.2"/>
    <row r="712" ht="16.5" customHeight="1" x14ac:dyDescent="0.2"/>
    <row r="713" ht="16.5" customHeight="1" x14ac:dyDescent="0.2"/>
    <row r="714" ht="16.5" customHeight="1" x14ac:dyDescent="0.2"/>
    <row r="715" ht="16.5" customHeight="1" x14ac:dyDescent="0.2"/>
    <row r="716" ht="16.5" customHeight="1" x14ac:dyDescent="0.2"/>
    <row r="717" ht="16.5" customHeight="1" x14ac:dyDescent="0.2"/>
    <row r="718" ht="16.5" customHeight="1" x14ac:dyDescent="0.2"/>
    <row r="719" ht="16.5" customHeight="1" x14ac:dyDescent="0.2"/>
    <row r="720" ht="16.5" customHeight="1" x14ac:dyDescent="0.2"/>
    <row r="721" ht="16.5" customHeight="1" x14ac:dyDescent="0.2"/>
    <row r="722" ht="16.5" customHeight="1" x14ac:dyDescent="0.2"/>
    <row r="723" ht="16.5" customHeight="1" x14ac:dyDescent="0.2"/>
    <row r="724" ht="16.5" customHeight="1" x14ac:dyDescent="0.2"/>
    <row r="725" ht="16.5" customHeight="1" x14ac:dyDescent="0.2"/>
    <row r="726" ht="16.5" customHeight="1" x14ac:dyDescent="0.2"/>
    <row r="727" ht="16.5" customHeight="1" x14ac:dyDescent="0.2"/>
    <row r="728" ht="16.5" customHeight="1" x14ac:dyDescent="0.2"/>
    <row r="729" ht="16.5" customHeight="1" x14ac:dyDescent="0.2"/>
    <row r="730" ht="16.5" customHeight="1" x14ac:dyDescent="0.2"/>
    <row r="731" ht="16.5" customHeight="1" x14ac:dyDescent="0.2"/>
    <row r="732" ht="16.5" customHeight="1" x14ac:dyDescent="0.2"/>
    <row r="733" ht="16.5" customHeight="1" x14ac:dyDescent="0.2"/>
    <row r="734" ht="16.5" customHeight="1" x14ac:dyDescent="0.2"/>
    <row r="735" ht="16.5" customHeight="1" x14ac:dyDescent="0.2"/>
    <row r="736" ht="16.5" customHeight="1" x14ac:dyDescent="0.2"/>
    <row r="737" ht="16.5" customHeight="1" x14ac:dyDescent="0.2"/>
    <row r="738" ht="16.5" customHeight="1" x14ac:dyDescent="0.2"/>
    <row r="739" ht="16.5" customHeight="1" x14ac:dyDescent="0.2"/>
    <row r="740" ht="16.5" customHeight="1" x14ac:dyDescent="0.2"/>
    <row r="741" ht="16.5" customHeight="1" x14ac:dyDescent="0.2"/>
    <row r="742" ht="16.5" customHeight="1" x14ac:dyDescent="0.2"/>
    <row r="743" ht="16.5" customHeight="1" x14ac:dyDescent="0.2"/>
    <row r="744" ht="16.5" customHeight="1" x14ac:dyDescent="0.2"/>
    <row r="745" ht="16.5" customHeight="1" x14ac:dyDescent="0.2"/>
    <row r="746" ht="16.5" customHeight="1" x14ac:dyDescent="0.2"/>
    <row r="747" ht="16.5" customHeight="1" x14ac:dyDescent="0.2"/>
    <row r="748" ht="16.5" customHeight="1" x14ac:dyDescent="0.2"/>
    <row r="749" ht="16.5" customHeight="1" x14ac:dyDescent="0.2"/>
    <row r="750" ht="16.5" customHeight="1" x14ac:dyDescent="0.2"/>
    <row r="751" ht="16.5" customHeight="1" x14ac:dyDescent="0.2"/>
    <row r="752" ht="16.5" customHeight="1" x14ac:dyDescent="0.2"/>
    <row r="753" ht="16.5" customHeight="1" x14ac:dyDescent="0.2"/>
    <row r="754" ht="16.5" customHeight="1" x14ac:dyDescent="0.2"/>
    <row r="755" ht="16.5" customHeight="1" x14ac:dyDescent="0.2"/>
    <row r="756" ht="16.5" customHeight="1" x14ac:dyDescent="0.2"/>
    <row r="757" ht="16.5" customHeight="1" x14ac:dyDescent="0.2"/>
    <row r="758" ht="16.5" customHeight="1" x14ac:dyDescent="0.2"/>
    <row r="759" ht="16.5" customHeight="1" x14ac:dyDescent="0.2"/>
    <row r="760" ht="16.5" customHeight="1" x14ac:dyDescent="0.2"/>
    <row r="761" ht="16.5" customHeight="1" x14ac:dyDescent="0.2"/>
    <row r="762" ht="16.5" customHeight="1" x14ac:dyDescent="0.2"/>
    <row r="763" ht="16.5" customHeight="1" x14ac:dyDescent="0.2"/>
    <row r="764" ht="16.5" customHeight="1" x14ac:dyDescent="0.2"/>
    <row r="765" ht="16.5" customHeight="1" x14ac:dyDescent="0.2"/>
    <row r="766" ht="16.5" customHeight="1" x14ac:dyDescent="0.2"/>
    <row r="767" ht="16.5" customHeight="1" x14ac:dyDescent="0.2"/>
    <row r="768" ht="16.5" customHeight="1" x14ac:dyDescent="0.2"/>
    <row r="769" ht="16.5" customHeight="1" x14ac:dyDescent="0.2"/>
    <row r="770" ht="16.5" customHeight="1" x14ac:dyDescent="0.2"/>
    <row r="771" ht="16.5" customHeight="1" x14ac:dyDescent="0.2"/>
    <row r="772" ht="16.5" customHeight="1" x14ac:dyDescent="0.2"/>
    <row r="773" ht="16.5" customHeight="1" x14ac:dyDescent="0.2"/>
    <row r="774" ht="16.5" customHeight="1" x14ac:dyDescent="0.2"/>
    <row r="775" ht="16.5" customHeight="1" x14ac:dyDescent="0.2"/>
    <row r="776" ht="16.5" customHeight="1" x14ac:dyDescent="0.2"/>
    <row r="777" ht="16.5" customHeight="1" x14ac:dyDescent="0.2"/>
    <row r="778" ht="16.5" customHeight="1" x14ac:dyDescent="0.2"/>
    <row r="779" ht="16.5" customHeight="1" x14ac:dyDescent="0.2"/>
    <row r="780" ht="16.5" customHeight="1" x14ac:dyDescent="0.2"/>
    <row r="781" ht="16.5" customHeight="1" x14ac:dyDescent="0.2"/>
    <row r="782" ht="16.5" customHeight="1" x14ac:dyDescent="0.2"/>
    <row r="783" ht="16.5" customHeight="1" x14ac:dyDescent="0.2"/>
    <row r="784" ht="16.5" customHeight="1" x14ac:dyDescent="0.2"/>
    <row r="785" ht="16.5" customHeight="1" x14ac:dyDescent="0.2"/>
    <row r="786" ht="16.5" customHeight="1" x14ac:dyDescent="0.2"/>
    <row r="787" ht="16.5" customHeight="1" x14ac:dyDescent="0.2"/>
    <row r="788" ht="16.5" customHeight="1" x14ac:dyDescent="0.2"/>
    <row r="789" ht="16.5" customHeight="1" x14ac:dyDescent="0.2"/>
    <row r="790" ht="16.5" customHeight="1" x14ac:dyDescent="0.2"/>
    <row r="791" ht="16.5" customHeight="1" x14ac:dyDescent="0.2"/>
    <row r="792" ht="16.5" customHeight="1" x14ac:dyDescent="0.2"/>
    <row r="793" ht="16.5" customHeight="1" x14ac:dyDescent="0.2"/>
    <row r="794" ht="16.5" customHeight="1" x14ac:dyDescent="0.2"/>
    <row r="795" ht="16.5" customHeight="1" x14ac:dyDescent="0.2"/>
    <row r="796" ht="16.5" customHeight="1" x14ac:dyDescent="0.2"/>
    <row r="797" ht="16.5" customHeight="1" x14ac:dyDescent="0.2"/>
    <row r="798" ht="16.5" customHeight="1" x14ac:dyDescent="0.2"/>
    <row r="799" ht="16.5" customHeight="1" x14ac:dyDescent="0.2"/>
    <row r="800" ht="16.5" customHeight="1" x14ac:dyDescent="0.2"/>
    <row r="801" ht="16.5" customHeight="1" x14ac:dyDescent="0.2"/>
    <row r="802" ht="16.5" customHeight="1" x14ac:dyDescent="0.2"/>
    <row r="803" ht="16.5" customHeight="1" x14ac:dyDescent="0.2"/>
    <row r="804" ht="16.5" customHeight="1" x14ac:dyDescent="0.2"/>
    <row r="805" ht="16.5" customHeight="1" x14ac:dyDescent="0.2"/>
    <row r="806" ht="16.5" customHeight="1" x14ac:dyDescent="0.2"/>
    <row r="807" ht="16.5" customHeight="1" x14ac:dyDescent="0.2"/>
    <row r="808" ht="16.5" customHeight="1" x14ac:dyDescent="0.2"/>
    <row r="809" ht="16.5" customHeight="1" x14ac:dyDescent="0.2"/>
    <row r="810" ht="16.5" customHeight="1" x14ac:dyDescent="0.2"/>
    <row r="811" ht="16.5" customHeight="1" x14ac:dyDescent="0.2"/>
    <row r="812" ht="16.5" customHeight="1" x14ac:dyDescent="0.2"/>
    <row r="813" ht="16.5" customHeight="1" x14ac:dyDescent="0.2"/>
    <row r="814" ht="16.5" customHeight="1" x14ac:dyDescent="0.2"/>
    <row r="815" ht="16.5" customHeight="1" x14ac:dyDescent="0.2"/>
    <row r="816" ht="16.5" customHeight="1" x14ac:dyDescent="0.2"/>
    <row r="817" ht="16.5" customHeight="1" x14ac:dyDescent="0.2"/>
    <row r="818" ht="16.5" customHeight="1" x14ac:dyDescent="0.2"/>
    <row r="819" ht="16.5" customHeight="1" x14ac:dyDescent="0.2"/>
    <row r="820" ht="16.5" customHeight="1" x14ac:dyDescent="0.2"/>
    <row r="821" ht="16.5" customHeight="1" x14ac:dyDescent="0.2"/>
    <row r="822" ht="16.5" customHeight="1" x14ac:dyDescent="0.2"/>
    <row r="823" ht="16.5" customHeight="1" x14ac:dyDescent="0.2"/>
    <row r="824" ht="16.5" customHeight="1" x14ac:dyDescent="0.2"/>
    <row r="825" ht="16.5" customHeight="1" x14ac:dyDescent="0.2"/>
    <row r="826" ht="16.5" customHeight="1" x14ac:dyDescent="0.2"/>
    <row r="827" ht="16.5" customHeight="1" x14ac:dyDescent="0.2"/>
    <row r="828" ht="16.5" customHeight="1" x14ac:dyDescent="0.2"/>
    <row r="829" ht="16.5" customHeight="1" x14ac:dyDescent="0.2"/>
    <row r="830" ht="16.5" customHeight="1" x14ac:dyDescent="0.2"/>
    <row r="831" ht="16.5" customHeight="1" x14ac:dyDescent="0.2"/>
    <row r="832" ht="16.5" customHeight="1" x14ac:dyDescent="0.2"/>
    <row r="833" ht="16.5" customHeight="1" x14ac:dyDescent="0.2"/>
    <row r="834" ht="16.5" customHeight="1" x14ac:dyDescent="0.2"/>
    <row r="835" ht="16.5" customHeight="1" x14ac:dyDescent="0.2"/>
    <row r="836" ht="16.5" customHeight="1" x14ac:dyDescent="0.2"/>
    <row r="837" ht="16.5" customHeight="1" x14ac:dyDescent="0.2"/>
    <row r="838" ht="16.5" customHeight="1" x14ac:dyDescent="0.2"/>
    <row r="839" ht="16.5" customHeight="1" x14ac:dyDescent="0.2"/>
    <row r="840" ht="16.5" customHeight="1" x14ac:dyDescent="0.2"/>
    <row r="841" ht="16.5" customHeight="1" x14ac:dyDescent="0.2"/>
    <row r="842" ht="16.5" customHeight="1" x14ac:dyDescent="0.2"/>
    <row r="843" ht="16.5" customHeight="1" x14ac:dyDescent="0.2"/>
    <row r="844" ht="16.5" customHeight="1" x14ac:dyDescent="0.2"/>
    <row r="845" ht="16.5" customHeight="1" x14ac:dyDescent="0.2"/>
    <row r="846" ht="16.5" customHeight="1" x14ac:dyDescent="0.2"/>
    <row r="847" ht="16.5" customHeight="1" x14ac:dyDescent="0.2"/>
    <row r="848" ht="16.5" customHeight="1" x14ac:dyDescent="0.2"/>
    <row r="849" ht="16.5" customHeight="1" x14ac:dyDescent="0.2"/>
    <row r="850" ht="16.5" customHeight="1" x14ac:dyDescent="0.2"/>
    <row r="851" ht="16.5" customHeight="1" x14ac:dyDescent="0.2"/>
    <row r="852" ht="16.5" customHeight="1" x14ac:dyDescent="0.2"/>
    <row r="853" ht="16.5" customHeight="1" x14ac:dyDescent="0.2"/>
    <row r="854" ht="16.5" customHeight="1" x14ac:dyDescent="0.2"/>
    <row r="855" ht="16.5" customHeight="1" x14ac:dyDescent="0.2"/>
    <row r="856" ht="16.5" customHeight="1" x14ac:dyDescent="0.2"/>
    <row r="857" ht="16.5" customHeight="1" x14ac:dyDescent="0.2"/>
    <row r="858" ht="16.5" customHeight="1" x14ac:dyDescent="0.2"/>
    <row r="859" ht="16.5" customHeight="1" x14ac:dyDescent="0.2"/>
    <row r="860" ht="16.5" customHeight="1" x14ac:dyDescent="0.2"/>
    <row r="861" ht="16.5" customHeight="1" x14ac:dyDescent="0.2"/>
    <row r="862" ht="16.5" customHeight="1" x14ac:dyDescent="0.2"/>
    <row r="863" ht="16.5" customHeight="1" x14ac:dyDescent="0.2"/>
    <row r="864" ht="16.5" customHeight="1" x14ac:dyDescent="0.2"/>
    <row r="865" ht="16.5" customHeight="1" x14ac:dyDescent="0.2"/>
    <row r="866" ht="16.5" customHeight="1" x14ac:dyDescent="0.2"/>
    <row r="867" ht="16.5" customHeight="1" x14ac:dyDescent="0.2"/>
    <row r="868" ht="16.5" customHeight="1" x14ac:dyDescent="0.2"/>
    <row r="869" ht="16.5" customHeight="1" x14ac:dyDescent="0.2"/>
    <row r="870" ht="16.5" customHeight="1" x14ac:dyDescent="0.2"/>
    <row r="871" ht="16.5" customHeight="1" x14ac:dyDescent="0.2"/>
    <row r="872" ht="16.5" customHeight="1" x14ac:dyDescent="0.2"/>
    <row r="873" ht="16.5" customHeight="1" x14ac:dyDescent="0.2"/>
    <row r="874" ht="16.5" customHeight="1" x14ac:dyDescent="0.2"/>
    <row r="875" ht="16.5" customHeight="1" x14ac:dyDescent="0.2"/>
    <row r="876" ht="16.5" customHeight="1" x14ac:dyDescent="0.2"/>
    <row r="877" ht="16.5" customHeight="1" x14ac:dyDescent="0.2"/>
    <row r="878" ht="16.5" customHeight="1" x14ac:dyDescent="0.2"/>
    <row r="879" ht="16.5" customHeight="1" x14ac:dyDescent="0.2"/>
    <row r="880" ht="16.5" customHeight="1" x14ac:dyDescent="0.2"/>
    <row r="881" ht="16.5" customHeight="1" x14ac:dyDescent="0.2"/>
    <row r="882" ht="16.5" customHeight="1" x14ac:dyDescent="0.2"/>
    <row r="883" ht="16.5" customHeight="1" x14ac:dyDescent="0.2"/>
    <row r="884" ht="16.5" customHeight="1" x14ac:dyDescent="0.2"/>
    <row r="885" ht="16.5" customHeight="1" x14ac:dyDescent="0.2"/>
    <row r="886" ht="16.5" customHeight="1" x14ac:dyDescent="0.2"/>
    <row r="887" ht="16.5" customHeight="1" x14ac:dyDescent="0.2"/>
    <row r="888" ht="16.5" customHeight="1" x14ac:dyDescent="0.2"/>
    <row r="889" ht="16.5" customHeight="1" x14ac:dyDescent="0.2"/>
    <row r="890" ht="16.5" customHeight="1" x14ac:dyDescent="0.2"/>
    <row r="891" ht="16.5" customHeight="1" x14ac:dyDescent="0.2"/>
    <row r="892" ht="16.5" customHeight="1" x14ac:dyDescent="0.2"/>
    <row r="893" ht="16.5" customHeight="1" x14ac:dyDescent="0.2"/>
    <row r="894" ht="16.5" customHeight="1" x14ac:dyDescent="0.2"/>
    <row r="895" ht="16.5" customHeight="1" x14ac:dyDescent="0.2"/>
    <row r="896" ht="16.5" customHeight="1" x14ac:dyDescent="0.2"/>
    <row r="897" ht="16.5" customHeight="1" x14ac:dyDescent="0.2"/>
    <row r="898" ht="16.5" customHeight="1" x14ac:dyDescent="0.2"/>
    <row r="899" ht="16.5" customHeight="1" x14ac:dyDescent="0.2"/>
    <row r="900" ht="16.5" customHeight="1" x14ac:dyDescent="0.2"/>
    <row r="901" ht="16.5" customHeight="1" x14ac:dyDescent="0.2"/>
    <row r="902" ht="16.5" customHeight="1" x14ac:dyDescent="0.2"/>
    <row r="903" ht="16.5" customHeight="1" x14ac:dyDescent="0.2"/>
    <row r="904" ht="16.5" customHeight="1" x14ac:dyDescent="0.2"/>
    <row r="905" ht="16.5" customHeight="1" x14ac:dyDescent="0.2"/>
    <row r="906" ht="16.5" customHeight="1" x14ac:dyDescent="0.2"/>
    <row r="907" ht="16.5" customHeight="1" x14ac:dyDescent="0.2"/>
    <row r="908" ht="16.5" customHeight="1" x14ac:dyDescent="0.2"/>
    <row r="909" ht="16.5" customHeight="1" x14ac:dyDescent="0.2"/>
    <row r="910" ht="16.5" customHeight="1" x14ac:dyDescent="0.2"/>
    <row r="911" ht="16.5" customHeight="1" x14ac:dyDescent="0.2"/>
    <row r="912" ht="16.5" customHeight="1" x14ac:dyDescent="0.2"/>
    <row r="913" ht="16.5" customHeight="1" x14ac:dyDescent="0.2"/>
    <row r="914" ht="16.5" customHeight="1" x14ac:dyDescent="0.2"/>
    <row r="915" ht="16.5" customHeight="1" x14ac:dyDescent="0.2"/>
    <row r="916" ht="16.5" customHeight="1" x14ac:dyDescent="0.2"/>
    <row r="917" ht="16.5" customHeight="1" x14ac:dyDescent="0.2"/>
    <row r="918" ht="16.5" customHeight="1" x14ac:dyDescent="0.2"/>
    <row r="919" ht="16.5" customHeight="1" x14ac:dyDescent="0.2"/>
    <row r="920" ht="16.5" customHeight="1" x14ac:dyDescent="0.2"/>
    <row r="921" ht="16.5" customHeight="1" x14ac:dyDescent="0.2"/>
    <row r="922" ht="16.5" customHeight="1" x14ac:dyDescent="0.2"/>
    <row r="923" ht="16.5" customHeight="1" x14ac:dyDescent="0.2"/>
    <row r="924" ht="16.5" customHeight="1" x14ac:dyDescent="0.2"/>
    <row r="925" ht="16.5" customHeight="1" x14ac:dyDescent="0.2"/>
    <row r="926" ht="16.5" customHeight="1" x14ac:dyDescent="0.2"/>
    <row r="927" ht="16.5" customHeight="1" x14ac:dyDescent="0.2"/>
    <row r="928" ht="16.5" customHeight="1" x14ac:dyDescent="0.2"/>
    <row r="929" ht="16.5" customHeight="1" x14ac:dyDescent="0.2"/>
    <row r="930" ht="16.5" customHeight="1" x14ac:dyDescent="0.2"/>
    <row r="931" ht="16.5" customHeight="1" x14ac:dyDescent="0.2"/>
    <row r="932" ht="16.5" customHeight="1" x14ac:dyDescent="0.2"/>
    <row r="933" ht="16.5" customHeight="1" x14ac:dyDescent="0.2"/>
    <row r="934" ht="16.5" customHeight="1" x14ac:dyDescent="0.2"/>
    <row r="935" ht="16.5" customHeight="1" x14ac:dyDescent="0.2"/>
    <row r="936" ht="16.5" customHeight="1" x14ac:dyDescent="0.2"/>
    <row r="937" ht="16.5" customHeight="1" x14ac:dyDescent="0.2"/>
    <row r="938" ht="16.5" customHeight="1" x14ac:dyDescent="0.2"/>
    <row r="939" ht="16.5" customHeight="1" x14ac:dyDescent="0.2"/>
    <row r="940" ht="16.5" customHeight="1" x14ac:dyDescent="0.2"/>
    <row r="941" ht="16.5" customHeight="1" x14ac:dyDescent="0.2"/>
    <row r="942" ht="16.5" customHeight="1" x14ac:dyDescent="0.2"/>
    <row r="943" ht="16.5" customHeight="1" x14ac:dyDescent="0.2"/>
    <row r="944" ht="16.5" customHeight="1" x14ac:dyDescent="0.2"/>
    <row r="945" ht="16.5" customHeight="1" x14ac:dyDescent="0.2"/>
    <row r="946" ht="16.5" customHeight="1" x14ac:dyDescent="0.2"/>
    <row r="947" ht="16.5" customHeight="1" x14ac:dyDescent="0.2"/>
    <row r="948" ht="16.5" customHeight="1" x14ac:dyDescent="0.2"/>
    <row r="949" ht="16.5" customHeight="1" x14ac:dyDescent="0.2"/>
    <row r="950" ht="16.5" customHeight="1" x14ac:dyDescent="0.2"/>
    <row r="951" ht="16.5" customHeight="1" x14ac:dyDescent="0.2"/>
    <row r="952" ht="16.5" customHeight="1" x14ac:dyDescent="0.2"/>
    <row r="953" ht="16.5" customHeight="1" x14ac:dyDescent="0.2"/>
    <row r="954" ht="16.5" customHeight="1" x14ac:dyDescent="0.2"/>
    <row r="955" ht="16.5" customHeight="1" x14ac:dyDescent="0.2"/>
    <row r="956" ht="16.5" customHeight="1" x14ac:dyDescent="0.2"/>
    <row r="957" ht="16.5" customHeight="1" x14ac:dyDescent="0.2"/>
    <row r="958" ht="16.5" customHeight="1" x14ac:dyDescent="0.2"/>
    <row r="959" ht="16.5" customHeight="1" x14ac:dyDescent="0.2"/>
    <row r="960" ht="16.5" customHeight="1" x14ac:dyDescent="0.2"/>
    <row r="961" ht="16.5" customHeight="1" x14ac:dyDescent="0.2"/>
    <row r="962" ht="16.5" customHeight="1" x14ac:dyDescent="0.2"/>
    <row r="963" ht="16.5" customHeight="1" x14ac:dyDescent="0.2"/>
    <row r="964" ht="16.5" customHeight="1" x14ac:dyDescent="0.2"/>
    <row r="965" ht="16.5" customHeight="1" x14ac:dyDescent="0.2"/>
    <row r="966" ht="16.5" customHeight="1" x14ac:dyDescent="0.2"/>
    <row r="967" ht="16.5" customHeight="1" x14ac:dyDescent="0.2"/>
    <row r="968" ht="16.5" customHeight="1" x14ac:dyDescent="0.2"/>
    <row r="969" ht="16.5" customHeight="1" x14ac:dyDescent="0.2"/>
    <row r="970" ht="16.5" customHeight="1" x14ac:dyDescent="0.2"/>
    <row r="971" ht="16.5" customHeight="1" x14ac:dyDescent="0.2"/>
    <row r="972" ht="16.5" customHeight="1" x14ac:dyDescent="0.2"/>
    <row r="973" ht="16.5" customHeight="1" x14ac:dyDescent="0.2"/>
    <row r="974" ht="16.5" customHeight="1" x14ac:dyDescent="0.2"/>
    <row r="975" ht="16.5" customHeight="1" x14ac:dyDescent="0.2"/>
    <row r="976" ht="16.5" customHeight="1" x14ac:dyDescent="0.2"/>
    <row r="977" ht="16.5" customHeight="1" x14ac:dyDescent="0.2"/>
    <row r="978" ht="16.5" customHeight="1" x14ac:dyDescent="0.2"/>
    <row r="979" ht="16.5" customHeight="1" x14ac:dyDescent="0.2"/>
    <row r="980" ht="16.5" customHeight="1" x14ac:dyDescent="0.2"/>
    <row r="981" ht="16.5" customHeight="1" x14ac:dyDescent="0.2"/>
    <row r="982" ht="16.5" customHeight="1" x14ac:dyDescent="0.2"/>
    <row r="983" ht="16.5" customHeight="1" x14ac:dyDescent="0.2"/>
    <row r="984" ht="16.5" customHeight="1" x14ac:dyDescent="0.2"/>
    <row r="985" ht="16.5" customHeight="1" x14ac:dyDescent="0.2"/>
    <row r="986" ht="16.5" customHeight="1" x14ac:dyDescent="0.2"/>
    <row r="987" ht="16.5" customHeight="1" x14ac:dyDescent="0.2"/>
    <row r="988" ht="16.5" customHeight="1" x14ac:dyDescent="0.2"/>
    <row r="989" ht="16.5" customHeight="1" x14ac:dyDescent="0.2"/>
    <row r="990" ht="16.5" customHeight="1" x14ac:dyDescent="0.2"/>
    <row r="991" ht="16.5" customHeight="1" x14ac:dyDescent="0.2"/>
    <row r="992" ht="16.5" customHeight="1" x14ac:dyDescent="0.2"/>
    <row r="993" ht="16.5" customHeight="1" x14ac:dyDescent="0.2"/>
    <row r="994" ht="16.5" customHeight="1" x14ac:dyDescent="0.2"/>
  </sheetData>
  <mergeCells count="1">
    <mergeCell ref="A1:D1"/>
  </mergeCells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ROI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Ananya Rattan Khurana</cp:lastModifiedBy>
  <dcterms:modified xsi:type="dcterms:W3CDTF">2024-12-06T17:26:12Z</dcterms:modified>
</cp:coreProperties>
</file>