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BC19EC76-F3B9-4193-B872-B7B1C974C508}" xr6:coauthVersionLast="47" xr6:coauthVersionMax="47" xr10:uidLastSave="{00000000-0000-0000-0000-000000000000}"/>
  <bookViews>
    <workbookView xWindow="-108" yWindow="-108" windowWidth="23256" windowHeight="12456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3" i="1" l="1"/>
  <c r="O72" i="1"/>
  <c r="L73" i="1"/>
  <c r="M73" i="1"/>
  <c r="N73" i="1"/>
  <c r="K73" i="1"/>
  <c r="N72" i="1"/>
  <c r="L72" i="1"/>
  <c r="M72" i="1"/>
  <c r="K72" i="1"/>
  <c r="B104" i="1"/>
  <c r="C104" i="1"/>
  <c r="D104" i="1"/>
  <c r="I96" i="1"/>
  <c r="H96" i="1"/>
  <c r="G96" i="1"/>
  <c r="F96" i="1"/>
  <c r="E96" i="1"/>
  <c r="D96" i="1"/>
  <c r="C96" i="1"/>
  <c r="B96" i="1"/>
  <c r="E104" i="1"/>
  <c r="C54" i="1"/>
  <c r="D54" i="1"/>
  <c r="E54" i="1"/>
  <c r="F54" i="1"/>
  <c r="G54" i="1"/>
  <c r="H54" i="1"/>
  <c r="I54" i="1"/>
  <c r="J54" i="1"/>
  <c r="B54" i="1"/>
  <c r="R13" i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<sst xmlns="http://schemas.openxmlformats.org/spreadsheetml/2006/main" count="146" uniqueCount="64">
  <si>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</si>
  <si>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</si>
  <si>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</si>
  <si>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</si>
  <si>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</si>
  <si>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</si>
  <si>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</si>
  <si>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</si>
  <si>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</si>
  <si>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</si>
  <si>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</si>
  <si>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</si>
  <si>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</si>
  <si>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</si>
  <si>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</si>
  <si>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</si>
  <si>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</si>
  <si>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</si>
  <si>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</si>
  <si>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</si>
  <si>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</si>
  <si>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</si>
  <si>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</si>
  <si>
    <t xml:space="preserve">min emissions + cost + cals*10 + fat*100 </t>
  </si>
  <si>
    <t>cost / £</t>
  </si>
  <si>
    <t>Gecode</t>
  </si>
  <si>
    <t>cost</t>
  </si>
  <si>
    <t>emissions</t>
  </si>
  <si>
    <t>variety lack</t>
  </si>
  <si>
    <t>sum all</t>
  </si>
  <si>
    <t>mulitply all, scaled down</t>
  </si>
  <si>
    <t>objective fn (minimise)</t>
  </si>
  <si>
    <t>None</t>
  </si>
  <si>
    <t>1 minute</t>
  </si>
  <si>
    <t>vareity lack</t>
  </si>
  <si>
    <t>personnel</t>
  </si>
  <si>
    <t>calories (proxy for food waste)</t>
  </si>
  <si>
    <t>varietylack * 100000 + emissions</t>
  </si>
  <si>
    <t>varietylack * emissions</t>
  </si>
  <si>
    <t>varietylack * emissions * cost</t>
  </si>
  <si>
    <t>varietylack * emissions * cost * calories * 0.0000000000001</t>
  </si>
  <si>
    <t>varietylack + emissions + cost + calories</t>
  </si>
  <si>
    <t>varietylack * 1000000 + emissions + cost + calories * 100</t>
  </si>
  <si>
    <t>cals (food waste)</t>
  </si>
  <si>
    <t>4.75 seconds</t>
  </si>
  <si>
    <t>unable to compute</t>
  </si>
  <si>
    <t>30/05/2022</t>
  </si>
  <si>
    <t>total rank</t>
  </si>
  <si>
    <t>sum ranks</t>
  </si>
  <si>
    <t>10th Jun</t>
  </si>
  <si>
    <t>cost £</t>
  </si>
  <si>
    <t>emissions kg</t>
  </si>
  <si>
    <t>food waste cals</t>
  </si>
  <si>
    <t>occupancy data 10 days</t>
  </si>
  <si>
    <t>occupancy data 50 days</t>
  </si>
  <si>
    <t>2hrs</t>
  </si>
  <si>
    <t>3hrs</t>
  </si>
  <si>
    <t xml:space="preserve">1hr </t>
  </si>
  <si>
    <t>occupancy data 60 days</t>
  </si>
  <si>
    <t>time</t>
  </si>
  <si>
    <t>same 10 days repeated x 5 then / 5 to compare scalability</t>
  </si>
  <si>
    <t>occupancy data 30 days</t>
  </si>
  <si>
    <t>occupancy data 40 days</t>
  </si>
  <si>
    <t>&lt;-----------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</si>
</sst>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14346668</c:v>
                </c:pt>
                <c:pt idx="1">
                  <c:v>14700720</c:v>
                </c:pt>
                <c:pt idx="2">
                  <c:v>13665322</c:v>
                </c:pt>
                <c:pt idx="3">
                  <c:v>14234100</c:v>
                </c:pt>
                <c:pt idx="4">
                  <c:v>14222322</c:v>
                </c:pt>
                <c:pt idx="5">
                  <c:v>14234100</c:v>
                </c:pt>
                <c:pt idx="6">
                  <c:v>14234100</c:v>
                </c:pt>
                <c:pt idx="7">
                  <c:v>13967284</c:v>
                </c:pt>
                <c:pt idx="8">
                  <c:v>13986434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6-4368-A409-CD61C5810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971263"/>
        <c:axId val="411975007"/>
      </c:barChart>
      <c:catAx>
        <c:axId val="4119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5007"/>
        <c:crosses val="autoZero"/>
        <c:auto val="1"/>
        <c:lblAlgn val="ctr"/>
        <c:lblOffset val="100"/>
        <c:noMultiLvlLbl val="0"/>
      </c:catAx>
      <c:valAx>
        <c:axId val="4119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</c:f>
              <c:strCache>
                <c:ptCount val="1"/>
                <c:pt idx="0">
                  <c:v>cals (food waste)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B-418F-B8E0-613656CAF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760991"/>
        <c:axId val="283759327"/>
      </c:barChart>
      <c:catAx>
        <c:axId val="2837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59327"/>
        <c:crosses val="autoZero"/>
        <c:auto val="1"/>
        <c:lblAlgn val="ctr"/>
        <c:lblOffset val="100"/>
        <c:noMultiLvlLbl val="0"/>
      </c:catAx>
      <c:valAx>
        <c:axId val="28375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76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Sheet1!$A$44</c:f>
              <c:strCache>
                <c:ptCount val="1"/>
                <c:pt idx="0">
                  <c:v>variety lack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98</c:v>
                </c:pt>
                <c:pt idx="1">
                  <c:v>44</c:v>
                </c:pt>
                <c:pt idx="2">
                  <c:v>98</c:v>
                </c:pt>
                <c:pt idx="3">
                  <c:v>98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6-4FDA-8BDC-BED9C3F8A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644783"/>
        <c:axId val="626652687"/>
      </c:barChart>
      <c:catAx>
        <c:axId val="62664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52687"/>
        <c:crosses val="autoZero"/>
        <c:auto val="1"/>
        <c:lblAlgn val="ctr"/>
        <c:lblOffset val="100"/>
        <c:noMultiLvlLbl val="0"/>
      </c:catAx>
      <c:valAx>
        <c:axId val="62665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4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sum 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27567080</c:v>
                </c:pt>
                <c:pt idx="1">
                  <c:v>28448529</c:v>
                </c:pt>
                <c:pt idx="2">
                  <c:v>26865505</c:v>
                </c:pt>
                <c:pt idx="3">
                  <c:v>27236938</c:v>
                </c:pt>
                <c:pt idx="4">
                  <c:v>27280991</c:v>
                </c:pt>
                <c:pt idx="5">
                  <c:v>27236938</c:v>
                </c:pt>
                <c:pt idx="6">
                  <c:v>27236938</c:v>
                </c:pt>
                <c:pt idx="7">
                  <c:v>27080933</c:v>
                </c:pt>
                <c:pt idx="8">
                  <c:v>27169351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E-445A-B9FE-B3E72C8A2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327823"/>
        <c:axId val="632331151"/>
      </c:barChart>
      <c:catAx>
        <c:axId val="63232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31151"/>
        <c:crosses val="autoZero"/>
        <c:auto val="1"/>
        <c:lblAlgn val="ctr"/>
        <c:lblOffset val="100"/>
        <c:noMultiLvlLbl val="0"/>
      </c:catAx>
      <c:valAx>
        <c:axId val="63233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2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Sheet1!$B$40:$J$40</c:f>
              <c:strCache>
                <c:ptCount val="9"/>
                <c:pt idx="0">
                  <c:v>None</c:v>
                </c:pt>
                <c:pt idx="1">
                  <c:v>vareity lack</c:v>
                </c:pt>
                <c:pt idx="2">
                  <c:v>cost</c:v>
                </c:pt>
                <c:pt idx="3">
                  <c:v>emissions</c:v>
                </c:pt>
                <c:pt idx="4">
                  <c:v>calories (proxy for food waste)</c:v>
                </c:pt>
                <c:pt idx="5">
                  <c:v>varietylack * 100000 + emissions</c:v>
                </c:pt>
                <c:pt idx="6">
                  <c:v>varietylack * emissions</c:v>
                </c:pt>
                <c:pt idx="7">
                  <c:v>varietylack + emissions + cost + calories</c:v>
                </c:pt>
                <c:pt idx="8">
                  <c:v>varietylack * 1000000 + emissions + cost + calories * 100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12668638</c:v>
                </c:pt>
                <c:pt idx="1">
                  <c:v>13184610</c:v>
                </c:pt>
                <c:pt idx="2">
                  <c:v>12651894</c:v>
                </c:pt>
                <c:pt idx="3">
                  <c:v>12456526</c:v>
                </c:pt>
                <c:pt idx="4">
                  <c:v>12512566</c:v>
                </c:pt>
                <c:pt idx="5">
                  <c:v>12456526</c:v>
                </c:pt>
                <c:pt idx="6">
                  <c:v>12456526</c:v>
                </c:pt>
                <c:pt idx="7">
                  <c:v>12565198</c:v>
                </c:pt>
                <c:pt idx="8">
                  <c:v>12636718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7-4321-9705-CD083E75F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089535"/>
        <c:axId val="666084959"/>
      </c:barChart>
      <c:catAx>
        <c:axId val="6660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4959"/>
        <c:crosses val="autoZero"/>
        <c:auto val="1"/>
        <c:lblAlgn val="ctr"/>
        <c:lblOffset val="100"/>
        <c:noMultiLvlLbl val="0"/>
      </c:catAx>
      <c:valAx>
        <c:axId val="6660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94129</xdr:colOff>
      <xdr:row>51</xdr:row>
      <xdr:rowOff>85165</xdr:rowOff>
    </xdr:from>
    <xdr:to>
      <xdr:col>25</xdr:col>
      <xdr:colOff>398929</xdr:colOff>
      <xdr:row>66</xdr:row>
      <xdr:rowOff>138953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F239E5-838C-524F-F43B-E6E50B9C3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345142</xdr:colOff>
      <xdr:row>51</xdr:row>
      <xdr:rowOff>94129</xdr:rowOff>
    </xdr:from>
    <xdr:to>
      <xdr:col>18</xdr:col>
      <xdr:colOff>40342</xdr:colOff>
      <xdr:row>66</xdr:row>
      <xdr:rowOff>147917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566C2-61EA-E343-8A7E-75C318B1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452718</xdr:colOff>
      <xdr:row>36</xdr:row>
      <xdr:rowOff>58270</xdr:rowOff>
    </xdr:from>
    <xdr:to>
      <xdr:col>33</xdr:col>
      <xdr:colOff>147918</xdr:colOff>
      <xdr:row>51</xdr:row>
      <xdr:rowOff>112058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E129B2-D867-C1B5-F3EC-E0E75B775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443753</xdr:colOff>
      <xdr:row>51</xdr:row>
      <xdr:rowOff>129988</xdr:rowOff>
    </xdr:from>
    <xdr:to>
      <xdr:col>33</xdr:col>
      <xdr:colOff>138953</xdr:colOff>
      <xdr:row>67</xdr:row>
      <xdr:rowOff>4482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BD29BB-B439-7349-6A78-0CE6A7C8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79514</xdr:colOff>
      <xdr:row>36</xdr:row>
      <xdr:rowOff>72887</xdr:rowOff>
    </xdr:from>
    <xdr:to>
      <xdr:col>25</xdr:col>
      <xdr:colOff>384314</xdr:colOff>
      <xdr:row>51</xdr:row>
      <xdr:rowOff>33131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A02A31-65CF-FDF8-CED1-AE1000383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S104"/>
  <sheetViews>
    <sheetView tabSelected="1" topLeftCell="A70" zoomScale="115" zoomScaleNormal="115" workbookViewId="0">
      <selection activeCell="I83" sqref="I83"/>
    </sheetView>
  </sheetViews>
  <sheetFormatPr defaultRowHeight="14.4" x14ac:dyDescent="0.3"/>
  <cols>
    <col min="1" max="1" width="10.5546875" bestFit="1" customWidth="1"/>
    <col min="3" max="9" width="10.44140625" bestFit="1" customWidth="1"/>
  </cols>
  <sheetData>
    <row r="1" spans="1:19" x14ac:dyDescent="0.3">
      <c r="A1" s="1">
        <v>44704</v>
      </c>
      <c r="B1" t="s">
        <v>1</v>
      </c>
    </row>
    <row r="2" spans="1:19" x14ac:dyDescent="0.3">
      <c r="A2" t="s">
        <v>25</v>
      </c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10" x14ac:dyDescent="0.3">
      <c r="A17" t="s">
        <v>0</v>
      </c>
      <c r="B17">
        <v>469000</v>
      </c>
    </row>
    <row r="18" spans="1:10" x14ac:dyDescent="0.3">
      <c r="A18" t="s">
        <v>6</v>
      </c>
      <c r="B18">
        <v>64487.5</v>
      </c>
    </row>
    <row r="19" spans="1:10" x14ac:dyDescent="0.3">
      <c r="A19" t="s">
        <v>7</v>
      </c>
      <c r="B19">
        <v>14070</v>
      </c>
    </row>
    <row r="20" spans="1:10" x14ac:dyDescent="0.3">
      <c r="A20" t="s">
        <v>8</v>
      </c>
      <c r="B20">
        <v>5393.5</v>
      </c>
    </row>
    <row r="21" spans="1:10" x14ac:dyDescent="0.3">
      <c r="A21" t="s">
        <v>9</v>
      </c>
      <c r="B21">
        <v>10552.5</v>
      </c>
    </row>
    <row r="24" spans="1:10" x14ac:dyDescent="0.3">
      <c r="A24" s="1">
        <v>44707</v>
      </c>
    </row>
    <row r="25" spans="1:10" x14ac:dyDescent="0.3">
      <c r="A25" t="s">
        <v>25</v>
      </c>
    </row>
    <row r="26" spans="1:10" x14ac:dyDescent="0.3">
      <c r="A26" t="s">
        <v>18</v>
      </c>
      <c r="B26" t="s">
        <v>16</v>
      </c>
      <c r="C26" t="s">
        <v>19</v>
      </c>
      <c r="G26" s="2" t="s">
        <v>23</v>
      </c>
      <c r="H26" s="2"/>
      <c r="I26" s="2"/>
      <c r="J26" s="2"/>
    </row>
    <row r="27" spans="1:10" x14ac:dyDescent="0.3">
      <c r="A27" t="s">
        <v>17</v>
      </c>
      <c r="B27">
        <v>0</v>
      </c>
      <c r="C27">
        <v>1</v>
      </c>
      <c r="D27">
        <v>2</v>
      </c>
      <c r="E27">
        <v>5</v>
      </c>
      <c r="F27">
        <v>10</v>
      </c>
      <c r="G27" s="2">
        <v>1</v>
      </c>
      <c r="H27" s="2">
        <v>2</v>
      </c>
      <c r="I27" s="2">
        <v>5</v>
      </c>
      <c r="J27" s="2">
        <v>10</v>
      </c>
    </row>
    <row r="28" spans="1:10" x14ac:dyDescent="0.3">
      <c r="A28" t="s">
        <v>24</v>
      </c>
      <c r="B28">
        <v>1279</v>
      </c>
      <c r="C28">
        <v>1250</v>
      </c>
      <c r="D28">
        <v>1250</v>
      </c>
      <c r="E28">
        <v>1250</v>
      </c>
      <c r="F28">
        <v>1250</v>
      </c>
      <c r="G28">
        <v>1279</v>
      </c>
      <c r="H28">
        <v>1279</v>
      </c>
      <c r="I28">
        <v>1279</v>
      </c>
      <c r="J28">
        <v>1279</v>
      </c>
    </row>
    <row r="29" spans="1:10" x14ac:dyDescent="0.3">
      <c r="A29" t="s">
        <v>5</v>
      </c>
      <c r="B29">
        <v>1129</v>
      </c>
      <c r="C29">
        <v>1082</v>
      </c>
      <c r="D29">
        <v>1082</v>
      </c>
      <c r="E29">
        <v>1082</v>
      </c>
      <c r="F29">
        <v>1082</v>
      </c>
      <c r="G29">
        <v>1129</v>
      </c>
      <c r="H29">
        <v>1129</v>
      </c>
      <c r="I29">
        <v>1129</v>
      </c>
      <c r="J29">
        <v>1129</v>
      </c>
    </row>
    <row r="30" spans="1:10" x14ac:dyDescent="0.3">
      <c r="A30" t="s">
        <v>14</v>
      </c>
      <c r="B30">
        <v>16347</v>
      </c>
      <c r="C30">
        <v>14197</v>
      </c>
      <c r="D30">
        <v>14197</v>
      </c>
      <c r="E30">
        <v>14197</v>
      </c>
      <c r="F30">
        <v>14197</v>
      </c>
      <c r="G30">
        <v>16347</v>
      </c>
      <c r="H30">
        <v>16347</v>
      </c>
      <c r="I30">
        <v>16347</v>
      </c>
      <c r="J30">
        <v>16347</v>
      </c>
    </row>
    <row r="31" spans="1:10" x14ac:dyDescent="0.3">
      <c r="A31" t="s">
        <v>13</v>
      </c>
      <c r="B31">
        <v>1096.5</v>
      </c>
      <c r="C31">
        <v>1830.5</v>
      </c>
      <c r="D31">
        <v>1830.5</v>
      </c>
      <c r="E31">
        <v>1830.5</v>
      </c>
      <c r="F31">
        <v>1830.5</v>
      </c>
      <c r="G31">
        <v>1096.5</v>
      </c>
      <c r="H31">
        <v>1096.5</v>
      </c>
      <c r="I31">
        <v>1096.5</v>
      </c>
      <c r="J31">
        <v>1096.5</v>
      </c>
    </row>
    <row r="32" spans="1:10" x14ac:dyDescent="0.3">
      <c r="A32" t="s">
        <v>12</v>
      </c>
      <c r="B32">
        <v>6952</v>
      </c>
      <c r="C32">
        <v>6298</v>
      </c>
      <c r="D32">
        <v>6298</v>
      </c>
      <c r="E32">
        <v>6298</v>
      </c>
      <c r="F32">
        <v>6298</v>
      </c>
      <c r="G32">
        <v>6952</v>
      </c>
      <c r="H32">
        <v>6952</v>
      </c>
      <c r="I32">
        <v>6952</v>
      </c>
      <c r="J32">
        <v>6952</v>
      </c>
    </row>
    <row r="33" spans="1:12" x14ac:dyDescent="0.3">
      <c r="A33" t="s">
        <v>11</v>
      </c>
      <c r="B33">
        <v>2634.5</v>
      </c>
      <c r="C33">
        <v>3197.5</v>
      </c>
      <c r="D33">
        <v>3197.5</v>
      </c>
      <c r="E33">
        <v>3197.5</v>
      </c>
      <c r="F33">
        <v>3197.5</v>
      </c>
      <c r="G33">
        <v>2634.5</v>
      </c>
      <c r="H33">
        <v>2634.5</v>
      </c>
      <c r="I33">
        <v>2634.5</v>
      </c>
      <c r="J33">
        <v>2634.5</v>
      </c>
    </row>
    <row r="34" spans="1:12" x14ac:dyDescent="0.3">
      <c r="A34" t="s">
        <v>10</v>
      </c>
      <c r="B34">
        <v>5482.5</v>
      </c>
      <c r="C34">
        <v>5638.5</v>
      </c>
      <c r="D34">
        <v>5638.5</v>
      </c>
      <c r="E34">
        <v>5638.5</v>
      </c>
      <c r="F34">
        <v>5638.5</v>
      </c>
      <c r="G34">
        <v>5482.5</v>
      </c>
      <c r="H34">
        <v>5482.5</v>
      </c>
      <c r="I34">
        <v>5482.5</v>
      </c>
      <c r="J34">
        <v>5482.5</v>
      </c>
    </row>
    <row r="38" spans="1:12" x14ac:dyDescent="0.3">
      <c r="A38" s="5" t="s">
        <v>46</v>
      </c>
    </row>
    <row r="39" spans="1:12" x14ac:dyDescent="0.3">
      <c r="A39" t="s">
        <v>25</v>
      </c>
      <c r="B39" t="s">
        <v>33</v>
      </c>
      <c r="C39" t="s">
        <v>35</v>
      </c>
    </row>
    <row r="40" spans="1:12" x14ac:dyDescent="0.3">
      <c r="A40" t="s">
        <v>31</v>
      </c>
      <c r="B40" t="s">
        <v>32</v>
      </c>
      <c r="C40" t="s">
        <v>34</v>
      </c>
      <c r="D40" t="s">
        <v>26</v>
      </c>
      <c r="E40" t="s">
        <v>27</v>
      </c>
      <c r="F40" t="s">
        <v>36</v>
      </c>
      <c r="G40" t="s">
        <v>37</v>
      </c>
      <c r="H40" t="s">
        <v>38</v>
      </c>
      <c r="I40" t="s">
        <v>41</v>
      </c>
      <c r="J40" t="s">
        <v>42</v>
      </c>
      <c r="K40" t="s">
        <v>39</v>
      </c>
      <c r="L40" t="s">
        <v>40</v>
      </c>
    </row>
    <row r="41" spans="1:12" x14ac:dyDescent="0.3">
      <c r="A41" t="s">
        <v>43</v>
      </c>
      <c r="B41">
        <v>551676</v>
      </c>
      <c r="C41" s="4">
        <v>563155</v>
      </c>
      <c r="D41">
        <v>548191</v>
      </c>
      <c r="E41">
        <v>546214</v>
      </c>
      <c r="F41" s="2">
        <v>546005</v>
      </c>
      <c r="G41">
        <v>546214</v>
      </c>
      <c r="H41">
        <v>546214</v>
      </c>
      <c r="I41">
        <v>548353</v>
      </c>
      <c r="J41" s="6">
        <v>546101</v>
      </c>
      <c r="K41" t="s">
        <v>45</v>
      </c>
      <c r="L41" t="s">
        <v>45</v>
      </c>
    </row>
    <row r="42" spans="1:12" x14ac:dyDescent="0.3">
      <c r="A42" t="s">
        <v>26</v>
      </c>
      <c r="B42">
        <v>14346668</v>
      </c>
      <c r="C42" s="4">
        <v>14700720</v>
      </c>
      <c r="D42" s="2">
        <v>13665322</v>
      </c>
      <c r="E42">
        <v>14234100</v>
      </c>
      <c r="F42">
        <v>14222322</v>
      </c>
      <c r="G42">
        <v>14234100</v>
      </c>
      <c r="H42">
        <v>14234100</v>
      </c>
      <c r="I42">
        <v>13967284</v>
      </c>
      <c r="J42">
        <v>13986434</v>
      </c>
      <c r="K42" t="s">
        <v>45</v>
      </c>
      <c r="L42" t="s">
        <v>45</v>
      </c>
    </row>
    <row r="43" spans="1:12" x14ac:dyDescent="0.3">
      <c r="A43" t="s">
        <v>27</v>
      </c>
      <c r="B43">
        <v>12668638</v>
      </c>
      <c r="C43" s="4">
        <v>13184610</v>
      </c>
      <c r="D43">
        <v>12651894</v>
      </c>
      <c r="E43" s="2">
        <v>12456526</v>
      </c>
      <c r="F43">
        <v>12512566</v>
      </c>
      <c r="G43" s="2">
        <v>12456526</v>
      </c>
      <c r="H43" s="2">
        <v>12456526</v>
      </c>
      <c r="I43">
        <v>12565198</v>
      </c>
      <c r="J43">
        <v>12636718</v>
      </c>
      <c r="K43" t="s">
        <v>45</v>
      </c>
      <c r="L43" t="s">
        <v>45</v>
      </c>
    </row>
    <row r="44" spans="1:12" x14ac:dyDescent="0.3">
      <c r="A44" t="s">
        <v>28</v>
      </c>
      <c r="B44">
        <v>98</v>
      </c>
      <c r="C44" s="2">
        <v>44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 t="s">
        <v>45</v>
      </c>
      <c r="L44" t="s">
        <v>45</v>
      </c>
    </row>
    <row r="45" spans="1:12" x14ac:dyDescent="0.3">
      <c r="A45" t="s">
        <v>30</v>
      </c>
      <c r="B45" t="s">
        <v>45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</row>
    <row r="46" spans="1:12" x14ac:dyDescent="0.3">
      <c r="A46" t="s">
        <v>29</v>
      </c>
      <c r="B46">
        <v>27567080</v>
      </c>
      <c r="C46" s="4">
        <v>28448529</v>
      </c>
      <c r="D46" s="2">
        <v>26865505</v>
      </c>
      <c r="E46">
        <v>27236938</v>
      </c>
      <c r="F46">
        <v>27280991</v>
      </c>
      <c r="G46">
        <v>27236938</v>
      </c>
      <c r="H46">
        <v>27236938</v>
      </c>
      <c r="I46">
        <v>27080933</v>
      </c>
      <c r="J46">
        <v>27169351</v>
      </c>
      <c r="K46" t="s">
        <v>45</v>
      </c>
      <c r="L46" t="s">
        <v>45</v>
      </c>
    </row>
    <row r="47" spans="1:12" x14ac:dyDescent="0.3">
      <c r="B47" t="s">
        <v>44</v>
      </c>
    </row>
    <row r="48" spans="1:12" x14ac:dyDescent="0.3">
      <c r="A48" t="s">
        <v>31</v>
      </c>
      <c r="B48" t="s">
        <v>32</v>
      </c>
      <c r="C48" t="s">
        <v>34</v>
      </c>
      <c r="D48" t="s">
        <v>26</v>
      </c>
      <c r="E48" t="s">
        <v>27</v>
      </c>
      <c r="F48" t="s">
        <v>36</v>
      </c>
      <c r="G48" t="s">
        <v>37</v>
      </c>
      <c r="H48" t="s">
        <v>38</v>
      </c>
      <c r="I48" t="s">
        <v>41</v>
      </c>
      <c r="J48" t="s">
        <v>42</v>
      </c>
    </row>
    <row r="49" spans="1:10" x14ac:dyDescent="0.3">
      <c r="A49" t="s">
        <v>43</v>
      </c>
      <c r="B49">
        <v>6</v>
      </c>
      <c r="C49">
        <v>7</v>
      </c>
      <c r="D49">
        <v>4</v>
      </c>
      <c r="E49">
        <v>3</v>
      </c>
      <c r="F49">
        <v>1</v>
      </c>
      <c r="G49">
        <v>3</v>
      </c>
      <c r="H49">
        <v>3</v>
      </c>
      <c r="I49">
        <v>5</v>
      </c>
      <c r="J49">
        <v>2</v>
      </c>
    </row>
    <row r="50" spans="1:10" x14ac:dyDescent="0.3">
      <c r="A50" t="s">
        <v>26</v>
      </c>
      <c r="B50">
        <v>6</v>
      </c>
      <c r="C50">
        <v>7</v>
      </c>
      <c r="D50">
        <v>1</v>
      </c>
      <c r="E50">
        <v>5</v>
      </c>
      <c r="F50">
        <v>4</v>
      </c>
      <c r="G50">
        <v>5</v>
      </c>
      <c r="H50">
        <v>5</v>
      </c>
      <c r="I50">
        <v>2</v>
      </c>
      <c r="J50">
        <v>3</v>
      </c>
    </row>
    <row r="51" spans="1:10" x14ac:dyDescent="0.3">
      <c r="A51" t="s">
        <v>27</v>
      </c>
      <c r="B51">
        <v>6</v>
      </c>
      <c r="C51">
        <v>7</v>
      </c>
      <c r="D51">
        <v>5</v>
      </c>
      <c r="E51">
        <v>1</v>
      </c>
      <c r="F51">
        <v>2</v>
      </c>
      <c r="G51">
        <v>1</v>
      </c>
      <c r="H51">
        <v>1</v>
      </c>
      <c r="I51">
        <v>3</v>
      </c>
      <c r="J51">
        <v>4</v>
      </c>
    </row>
    <row r="52" spans="1:10" x14ac:dyDescent="0.3">
      <c r="A52" t="s">
        <v>28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 x14ac:dyDescent="0.3">
      <c r="A53" t="s">
        <v>29</v>
      </c>
      <c r="B53">
        <v>6</v>
      </c>
      <c r="C53">
        <v>7</v>
      </c>
      <c r="D53">
        <v>1</v>
      </c>
      <c r="E53">
        <v>4</v>
      </c>
      <c r="F53">
        <v>5</v>
      </c>
      <c r="G53">
        <v>4</v>
      </c>
      <c r="H53">
        <v>4</v>
      </c>
      <c r="I53">
        <v>2</v>
      </c>
      <c r="J53">
        <v>3</v>
      </c>
    </row>
    <row r="54" spans="1:10" x14ac:dyDescent="0.3">
      <c r="A54" t="s">
        <v>48</v>
      </c>
      <c r="B54">
        <f>SUM(B49:B53)</f>
        <v>26</v>
      </c>
      <c r="C54">
        <f t="shared" ref="C54:J54" si="0">SUM(C49:C53)</f>
        <v>29</v>
      </c>
      <c r="D54">
        <f t="shared" si="0"/>
        <v>13</v>
      </c>
      <c r="E54">
        <f t="shared" si="0"/>
        <v>15</v>
      </c>
      <c r="F54">
        <f t="shared" si="0"/>
        <v>14</v>
      </c>
      <c r="G54">
        <f t="shared" si="0"/>
        <v>15</v>
      </c>
      <c r="H54">
        <f t="shared" si="0"/>
        <v>15</v>
      </c>
      <c r="I54">
        <f t="shared" si="0"/>
        <v>14</v>
      </c>
      <c r="J54">
        <f t="shared" si="0"/>
        <v>14</v>
      </c>
    </row>
    <row r="55" spans="1:10" x14ac:dyDescent="0.3">
      <c r="A55" t="s">
        <v>47</v>
      </c>
      <c r="B55">
        <v>4</v>
      </c>
      <c r="C55">
        <v>5</v>
      </c>
      <c r="D55">
        <v>1</v>
      </c>
      <c r="E55">
        <v>3</v>
      </c>
      <c r="F55">
        <v>2</v>
      </c>
      <c r="G55">
        <v>3</v>
      </c>
      <c r="H55">
        <v>3</v>
      </c>
      <c r="I55">
        <v>2</v>
      </c>
      <c r="J55">
        <v>2</v>
      </c>
    </row>
    <row r="69" spans="1:15" x14ac:dyDescent="0.3">
      <c r="A69" s="1" t="s">
        <v>49</v>
      </c>
    </row>
    <row r="70" spans="1:15" x14ac:dyDescent="0.3">
      <c r="A70" t="s">
        <v>25</v>
      </c>
      <c r="B70" t="s">
        <v>53</v>
      </c>
      <c r="J70" t="s">
        <v>63</v>
      </c>
      <c r="K70" t="s">
        <v>60</v>
      </c>
    </row>
    <row r="71" spans="1:15" x14ac:dyDescent="0.3">
      <c r="A71" t="s">
        <v>17</v>
      </c>
      <c r="B71">
        <v>0</v>
      </c>
      <c r="C71">
        <v>1</v>
      </c>
      <c r="D71">
        <v>2</v>
      </c>
      <c r="E71">
        <v>5</v>
      </c>
      <c r="F71">
        <v>10</v>
      </c>
      <c r="G71">
        <v>20</v>
      </c>
      <c r="H71">
        <v>30</v>
      </c>
      <c r="I71">
        <v>60</v>
      </c>
      <c r="J71" t="s">
        <v>17</v>
      </c>
      <c r="K71">
        <v>0</v>
      </c>
      <c r="L71">
        <v>1</v>
      </c>
      <c r="M71">
        <v>2</v>
      </c>
      <c r="N71">
        <v>5</v>
      </c>
      <c r="O71">
        <v>10</v>
      </c>
    </row>
    <row r="72" spans="1:15" x14ac:dyDescent="0.3">
      <c r="A72" t="s">
        <v>50</v>
      </c>
      <c r="B72">
        <v>2456</v>
      </c>
      <c r="C72">
        <v>2456</v>
      </c>
      <c r="D72">
        <v>2458</v>
      </c>
      <c r="E72">
        <v>2458</v>
      </c>
      <c r="F72">
        <v>2431</v>
      </c>
      <c r="G72">
        <v>2426</v>
      </c>
      <c r="H72">
        <v>2426</v>
      </c>
      <c r="I72">
        <v>2407</v>
      </c>
      <c r="J72" t="s">
        <v>50</v>
      </c>
      <c r="K72">
        <f>12016/5</f>
        <v>2403.1999999999998</v>
      </c>
      <c r="L72">
        <f t="shared" ref="L72:O72" si="1">12016/5</f>
        <v>2403.1999999999998</v>
      </c>
      <c r="M72">
        <f t="shared" si="1"/>
        <v>2403.1999999999998</v>
      </c>
      <c r="N72">
        <f t="shared" si="1"/>
        <v>2403.1999999999998</v>
      </c>
      <c r="O72">
        <f t="shared" si="1"/>
        <v>2403.1999999999998</v>
      </c>
    </row>
    <row r="73" spans="1:15" x14ac:dyDescent="0.3">
      <c r="A73" t="s">
        <v>51</v>
      </c>
      <c r="B73">
        <v>2129</v>
      </c>
      <c r="C73">
        <v>2129</v>
      </c>
      <c r="D73">
        <v>2109</v>
      </c>
      <c r="E73">
        <v>2109</v>
      </c>
      <c r="F73">
        <v>2126</v>
      </c>
      <c r="G73">
        <v>2124</v>
      </c>
      <c r="H73">
        <v>2124</v>
      </c>
      <c r="I73">
        <v>2102</v>
      </c>
      <c r="J73" t="s">
        <v>51</v>
      </c>
      <c r="K73">
        <f>9312/5</f>
        <v>1862.4</v>
      </c>
      <c r="L73">
        <f t="shared" ref="L73:O73" si="2">9312/5</f>
        <v>1862.4</v>
      </c>
      <c r="M73">
        <f t="shared" si="2"/>
        <v>1862.4</v>
      </c>
      <c r="N73">
        <f t="shared" si="2"/>
        <v>1862.4</v>
      </c>
      <c r="O73">
        <f t="shared" si="2"/>
        <v>1862.4</v>
      </c>
    </row>
    <row r="74" spans="1:15" x14ac:dyDescent="0.3">
      <c r="A74" t="s">
        <v>52</v>
      </c>
      <c r="B74">
        <v>1531660</v>
      </c>
      <c r="C74">
        <v>1531660</v>
      </c>
      <c r="D74">
        <v>1460280</v>
      </c>
      <c r="E74">
        <v>1460280</v>
      </c>
      <c r="F74">
        <v>1486490</v>
      </c>
      <c r="G74">
        <v>1492530</v>
      </c>
      <c r="H74">
        <v>1492530</v>
      </c>
      <c r="I74">
        <v>1493500</v>
      </c>
    </row>
    <row r="75" spans="1:15" x14ac:dyDescent="0.3">
      <c r="A75" t="s">
        <v>28</v>
      </c>
      <c r="B75">
        <v>80</v>
      </c>
      <c r="C75">
        <v>80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</row>
    <row r="78" spans="1:15" x14ac:dyDescent="0.3">
      <c r="A78" t="s">
        <v>25</v>
      </c>
      <c r="B78" t="s">
        <v>61</v>
      </c>
    </row>
    <row r="79" spans="1:15" x14ac:dyDescent="0.3">
      <c r="A79" t="s">
        <v>17</v>
      </c>
      <c r="B79">
        <v>0</v>
      </c>
      <c r="C79">
        <v>1</v>
      </c>
      <c r="D79">
        <v>2</v>
      </c>
      <c r="E79">
        <v>5</v>
      </c>
      <c r="F79">
        <v>10</v>
      </c>
    </row>
    <row r="80" spans="1:15" x14ac:dyDescent="0.3">
      <c r="A80" t="s">
        <v>50</v>
      </c>
    </row>
    <row r="81" spans="1:9" x14ac:dyDescent="0.3">
      <c r="A81" t="s">
        <v>51</v>
      </c>
    </row>
    <row r="82" spans="1:9" x14ac:dyDescent="0.3">
      <c r="A82" t="s">
        <v>52</v>
      </c>
    </row>
    <row r="85" spans="1:9" x14ac:dyDescent="0.3">
      <c r="A85" t="s">
        <v>25</v>
      </c>
      <c r="B85" t="s">
        <v>62</v>
      </c>
    </row>
    <row r="86" spans="1:9" x14ac:dyDescent="0.3">
      <c r="A86" t="s">
        <v>17</v>
      </c>
      <c r="B86">
        <v>0</v>
      </c>
      <c r="C86">
        <v>1</v>
      </c>
      <c r="D86">
        <v>2</v>
      </c>
      <c r="E86">
        <v>5</v>
      </c>
      <c r="F86">
        <v>10</v>
      </c>
    </row>
    <row r="87" spans="1:9" x14ac:dyDescent="0.3">
      <c r="A87" t="s">
        <v>50</v>
      </c>
      <c r="C87">
        <v>14632</v>
      </c>
      <c r="D87">
        <v>14632</v>
      </c>
      <c r="E87">
        <v>14632</v>
      </c>
      <c r="F87">
        <v>14632</v>
      </c>
    </row>
    <row r="88" spans="1:9" x14ac:dyDescent="0.3">
      <c r="A88" t="s">
        <v>51</v>
      </c>
      <c r="C88">
        <v>11120</v>
      </c>
      <c r="D88">
        <v>11120</v>
      </c>
      <c r="E88">
        <v>11120</v>
      </c>
      <c r="F88">
        <v>11120</v>
      </c>
    </row>
    <row r="89" spans="1:9" x14ac:dyDescent="0.3">
      <c r="A89" t="s">
        <v>52</v>
      </c>
      <c r="C89">
        <v>642869</v>
      </c>
      <c r="D89">
        <v>642869</v>
      </c>
      <c r="E89">
        <v>642869</v>
      </c>
      <c r="F89">
        <v>642869</v>
      </c>
    </row>
    <row r="92" spans="1:9" x14ac:dyDescent="0.3">
      <c r="A92" t="s">
        <v>25</v>
      </c>
      <c r="B92" t="s">
        <v>54</v>
      </c>
    </row>
    <row r="93" spans="1:9" x14ac:dyDescent="0.3">
      <c r="A93" t="s">
        <v>17</v>
      </c>
      <c r="B93">
        <v>0</v>
      </c>
      <c r="C93">
        <v>1</v>
      </c>
      <c r="D93">
        <v>2</v>
      </c>
      <c r="E93">
        <v>5</v>
      </c>
      <c r="F93">
        <v>10</v>
      </c>
      <c r="G93">
        <v>20</v>
      </c>
      <c r="H93">
        <v>30</v>
      </c>
      <c r="I93">
        <v>60</v>
      </c>
    </row>
    <row r="94" spans="1:9" x14ac:dyDescent="0.3">
      <c r="A94" t="s">
        <v>50</v>
      </c>
      <c r="B94">
        <v>31448</v>
      </c>
      <c r="C94">
        <v>31183</v>
      </c>
      <c r="D94">
        <v>31183</v>
      </c>
      <c r="E94">
        <v>31183</v>
      </c>
      <c r="F94">
        <v>31183</v>
      </c>
      <c r="G94">
        <v>31183</v>
      </c>
      <c r="H94">
        <v>31183</v>
      </c>
      <c r="I94">
        <v>31183</v>
      </c>
    </row>
    <row r="95" spans="1:9" x14ac:dyDescent="0.3">
      <c r="A95" t="s">
        <v>51</v>
      </c>
      <c r="B95">
        <v>27367</v>
      </c>
      <c r="C95">
        <v>27735</v>
      </c>
      <c r="D95">
        <v>27735</v>
      </c>
      <c r="E95">
        <v>27735</v>
      </c>
      <c r="F95">
        <v>27735</v>
      </c>
      <c r="G95">
        <v>27735</v>
      </c>
      <c r="H95">
        <v>27735</v>
      </c>
      <c r="I95">
        <v>27735</v>
      </c>
    </row>
    <row r="96" spans="1:9" x14ac:dyDescent="0.3">
      <c r="A96" t="s">
        <v>52</v>
      </c>
      <c r="B96">
        <f>1979915*50</f>
        <v>98995750</v>
      </c>
      <c r="C96">
        <f>2177831*50</f>
        <v>108891550</v>
      </c>
      <c r="D96">
        <f>50*2177831</f>
        <v>108891550</v>
      </c>
      <c r="E96">
        <f>50*2177831</f>
        <v>108891550</v>
      </c>
      <c r="F96">
        <f>50*2177831</f>
        <v>108891550</v>
      </c>
      <c r="G96">
        <f>50*2177831</f>
        <v>108891550</v>
      </c>
      <c r="H96">
        <f>50*2177831</f>
        <v>108891550</v>
      </c>
      <c r="I96">
        <f>50*2177831</f>
        <v>108891550</v>
      </c>
    </row>
    <row r="97" spans="1:9" x14ac:dyDescent="0.3">
      <c r="A97" t="s">
        <v>28</v>
      </c>
      <c r="B97">
        <v>1012</v>
      </c>
      <c r="C97">
        <v>1009</v>
      </c>
      <c r="D97">
        <v>1009</v>
      </c>
      <c r="E97">
        <v>1009</v>
      </c>
      <c r="F97">
        <v>1009</v>
      </c>
      <c r="G97">
        <v>1009</v>
      </c>
      <c r="H97">
        <v>1009</v>
      </c>
      <c r="I97">
        <v>1009</v>
      </c>
    </row>
    <row r="100" spans="1:9" x14ac:dyDescent="0.3">
      <c r="A100" t="s">
        <v>25</v>
      </c>
      <c r="B100" t="s">
        <v>58</v>
      </c>
    </row>
    <row r="101" spans="1:9" x14ac:dyDescent="0.3">
      <c r="A101" t="s">
        <v>59</v>
      </c>
      <c r="B101">
        <v>0</v>
      </c>
      <c r="C101" t="s">
        <v>57</v>
      </c>
      <c r="D101" t="s">
        <v>55</v>
      </c>
      <c r="E101" t="s">
        <v>56</v>
      </c>
    </row>
    <row r="102" spans="1:9" x14ac:dyDescent="0.3">
      <c r="A102" t="s">
        <v>50</v>
      </c>
      <c r="B102">
        <v>31792</v>
      </c>
      <c r="C102">
        <v>31792</v>
      </c>
      <c r="D102">
        <v>31792</v>
      </c>
      <c r="E102">
        <v>31792</v>
      </c>
    </row>
    <row r="103" spans="1:9" x14ac:dyDescent="0.3">
      <c r="A103" t="s">
        <v>51</v>
      </c>
      <c r="B103">
        <v>24735</v>
      </c>
      <c r="C103">
        <v>24735</v>
      </c>
      <c r="D103">
        <v>24735</v>
      </c>
      <c r="E103">
        <v>24735</v>
      </c>
    </row>
    <row r="104" spans="1:9" x14ac:dyDescent="0.3">
      <c r="A104" t="s">
        <v>52</v>
      </c>
      <c r="B104">
        <f>540782-363000</f>
        <v>177782</v>
      </c>
      <c r="C104">
        <f>540782-363000</f>
        <v>177782</v>
      </c>
      <c r="D104">
        <f>540782-363000</f>
        <v>177782</v>
      </c>
      <c r="E104">
        <f>540782-363000</f>
        <v>177782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2022-06-11T22:47:13Z</dcterms:modified>
</cp:coreProperties>
</file>