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Output\Test\"/>
    </mc:Choice>
  </mc:AlternateContent>
  <xr:revisionPtr revIDLastSave="0" documentId="13_ncr:1_{4F8CC93E-90AE-4166-B5F2-0A30A5578E66}" xr6:coauthVersionLast="47" xr6:coauthVersionMax="47" xr10:uidLastSave="{00000000-0000-0000-0000-000000000000}"/>
  <bookViews>
    <workbookView xWindow="-108" yWindow="-108" windowWidth="23256" windowHeight="12456" xr2:uid="{F25FA96D-726B-4069-8BBB-7E5C86B0A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B7" i="1"/>
  <c r="B8" i="1"/>
  <c r="B9" i="1"/>
  <c r="B10" i="1"/>
  <c r="C9" i="1"/>
  <c r="C8" i="1"/>
  <c r="C10" i="1"/>
  <c r="C7" i="1"/>
  <c r="C34" i="1" l="1"/>
  <c r="D34" i="1"/>
  <c r="E34" i="1"/>
  <c r="F34" i="1"/>
  <c r="G34" i="1"/>
  <c r="B34" i="1"/>
  <c r="B33" i="1"/>
  <c r="C33" i="1"/>
  <c r="D33" i="1"/>
  <c r="E33" i="1"/>
  <c r="F33" i="1"/>
  <c r="G33" i="1"/>
  <c r="B35" i="1"/>
  <c r="C35" i="1"/>
  <c r="D35" i="1"/>
  <c r="E35" i="1"/>
  <c r="F35" i="1"/>
  <c r="G35" i="1"/>
  <c r="C32" i="1"/>
  <c r="D32" i="1"/>
  <c r="E32" i="1"/>
  <c r="F32" i="1"/>
  <c r="G32" i="1"/>
  <c r="C22" i="1"/>
  <c r="D22" i="1"/>
  <c r="E22" i="1"/>
  <c r="F22" i="1"/>
  <c r="G22" i="1"/>
  <c r="B22" i="1"/>
  <c r="B21" i="1"/>
  <c r="C21" i="1"/>
  <c r="D21" i="1"/>
  <c r="F21" i="1"/>
  <c r="G21" i="1"/>
  <c r="B23" i="1"/>
  <c r="C23" i="1"/>
  <c r="D23" i="1"/>
  <c r="E23" i="1"/>
  <c r="F23" i="1"/>
  <c r="G23" i="1"/>
  <c r="C20" i="1"/>
  <c r="D20" i="1"/>
  <c r="F20" i="1"/>
  <c r="G20" i="1"/>
  <c r="B20" i="1"/>
  <c r="B32" i="1"/>
  <c r="C43" i="1"/>
  <c r="D43" i="1"/>
  <c r="E43" i="1"/>
  <c r="F43" i="1"/>
  <c r="G43" i="1"/>
  <c r="H43" i="1"/>
  <c r="I43" i="1"/>
  <c r="J43" i="1"/>
  <c r="B43" i="1"/>
</calcChain>
</file>

<file path=xl/sharedStrings.xml><?xml version="1.0" encoding="utf-8"?>
<sst xmlns="http://schemas.openxmlformats.org/spreadsheetml/2006/main" count="60" uniqueCount="27">
  <si>
    <t>Excess calories (food waste)</t>
  </si>
  <si>
    <t>Batch 1</t>
  </si>
  <si>
    <t>Full range of food</t>
  </si>
  <si>
    <t>No ruminent meat</t>
  </si>
  <si>
    <t>Vegetarian</t>
  </si>
  <si>
    <t>Vegan</t>
  </si>
  <si>
    <t>Red meat mixed with 50% mycoprotein</t>
  </si>
  <si>
    <t>Batch 5</t>
  </si>
  <si>
    <t>Cost / £</t>
  </si>
  <si>
    <t>Packaging waste / kg</t>
  </si>
  <si>
    <t>nutrition + variety lack + cost + emissions + packaging</t>
  </si>
  <si>
    <t>variety lack + cost + emissions + packaging</t>
  </si>
  <si>
    <t>calories + cost + emissions + packaging</t>
  </si>
  <si>
    <t>cost + emissions</t>
  </si>
  <si>
    <t>calories + cost + emissions</t>
  </si>
  <si>
    <t>nutrition + cost + emissions</t>
  </si>
  <si>
    <t>emissions + nutrition</t>
  </si>
  <si>
    <t>cost</t>
  </si>
  <si>
    <t>nutrition</t>
  </si>
  <si>
    <t>scaled sum</t>
  </si>
  <si>
    <t>Test data</t>
  </si>
  <si>
    <t>Cost / £ per person per day</t>
  </si>
  <si>
    <t>Excess calories (food waste) per person per day</t>
  </si>
  <si>
    <t>Packaging waste / g per person per day</t>
  </si>
  <si>
    <t>Animal-based, no objective</t>
  </si>
  <si>
    <t>Emissions / kg CO2e per person per day</t>
  </si>
  <si>
    <t>Emissions / kg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</si>
</sst>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Objective performance with different diets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Cost / £ per person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Sheet1!$B$14:$G$14</c:f>
              <c:strCache>
                <c:ptCount val="6"/>
                <c:pt idx="0">
                  <c:v>Animal-based,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9.6939873417721518</c:v>
                </c:pt>
                <c:pt idx="1">
                  <c:v>9.6525316455696206</c:v>
                </c:pt>
                <c:pt idx="2">
                  <c:v>9.6408227848101262</c:v>
                </c:pt>
                <c:pt idx="3">
                  <c:v>9.6686708860759492</c:v>
                </c:pt>
                <c:pt idx="4">
                  <c:v>10.609810126582278</c:v>
                </c:pt>
                <c:pt idx="5">
                  <c:v>10.58481012658228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C-448C-897E-0352A0F7850B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Emissions / kg CO2e per person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Sheet1!$B$14:$G$14</c:f>
              <c:strCache>
                <c:ptCount val="6"/>
                <c:pt idx="0">
                  <c:v>Animal-based,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12.047784810126583</c:v>
                </c:pt>
                <c:pt idx="1">
                  <c:v>8.7996835443037984</c:v>
                </c:pt>
                <c:pt idx="2">
                  <c:v>8.6708860759493671</c:v>
                </c:pt>
                <c:pt idx="3">
                  <c:v>8.8272151898734172</c:v>
                </c:pt>
                <c:pt idx="4">
                  <c:v>8.5718354430379744</c:v>
                </c:pt>
                <c:pt idx="5">
                  <c:v>8.4971518987341774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C-448C-897E-0352A0F7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205600"/>
        <c:axId val="288205184"/>
      </c:barChart>
      <c:catAx>
        <c:axId val="2882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05184"/>
        <c:crosses val="autoZero"/>
        <c:auto val="1"/>
        <c:lblAlgn val="ctr"/>
        <c:lblOffset val="100"/>
        <c:noMultiLvlLbl val="0"/>
      </c:catAx>
      <c:valAx>
        <c:axId val="2882051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Cost / £ per person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Animal-based,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10.37619372442019</c:v>
                </c:pt>
                <c:pt idx="1">
                  <c:v>9.2919508867667115</c:v>
                </c:pt>
                <c:pt idx="2">
                  <c:v>9.3086630286493861</c:v>
                </c:pt>
                <c:pt idx="3">
                  <c:v>9.3935879945429743</c:v>
                </c:pt>
                <c:pt idx="4">
                  <c:v>10.898021828103683</c:v>
                </c:pt>
                <c:pt idx="5">
                  <c:v>9.254433833560709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F-4F9F-A94E-15560ED04357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Emissions / kg CO2e per person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Animal-based,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12.251364256480219</c:v>
                </c:pt>
                <c:pt idx="1">
                  <c:v>8.4229195088676665</c:v>
                </c:pt>
                <c:pt idx="2">
                  <c:v>8.1459754433833567</c:v>
                </c:pt>
                <c:pt idx="3">
                  <c:v>7.8782401091405188</c:v>
                </c:pt>
                <c:pt idx="4">
                  <c:v>8.5354706684856758</c:v>
                </c:pt>
                <c:pt idx="5">
                  <c:v>8.2186221009549794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F-4F9F-A94E-15560ED04357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Packaging waste / g per person per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Animal-based,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42.291950886766713</c:v>
                </c:pt>
                <c:pt idx="1">
                  <c:v>39.563437926330153</c:v>
                </c:pt>
                <c:pt idx="2">
                  <c:v>39.563437926330153</c:v>
                </c:pt>
                <c:pt idx="3">
                  <c:v>39.563437926330153</c:v>
                </c:pt>
                <c:pt idx="4">
                  <c:v>32.401091405184175</c:v>
                </c:pt>
                <c:pt idx="5">
                  <c:v>17.053206002728512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F-4F9F-A94E-15560ED04357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Excess calories (food waste) per person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Animal-based, no objective</c:v>
                </c:pt>
                <c:pt idx="1">
                  <c:v>Full range of food</c:v>
                </c:pt>
                <c:pt idx="2">
                  <c:v>Red meat mixed with 50% mycoprotein</c:v>
                </c:pt>
                <c:pt idx="3">
                  <c:v>No ruminent meat</c:v>
                </c:pt>
                <c:pt idx="4">
                  <c:v>Vegetarian</c:v>
                </c:pt>
                <c:pt idx="5">
                  <c:v>Vegan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1282.4641882673943</c:v>
                </c:pt>
                <c:pt idx="1">
                  <c:v>437.40620736698497</c:v>
                </c:pt>
                <c:pt idx="2">
                  <c:v>437.40620736698497</c:v>
                </c:pt>
                <c:pt idx="3">
                  <c:v>431.04809004092772</c:v>
                </c:pt>
                <c:pt idx="4">
                  <c:v>354.53035470668488</c:v>
                </c:pt>
                <c:pt idx="5">
                  <c:v>4.5665075034106408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F-4F9F-A94E-15560ED0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987872"/>
        <c:axId val="2060989120"/>
      </c:barChart>
      <c:catAx>
        <c:axId val="20609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89120"/>
        <c:crosses val="autoZero"/>
        <c:auto val="1"/>
        <c:lblAlgn val="ctr"/>
        <c:lblOffset val="100"/>
        <c:noMultiLvlLbl val="0"/>
      </c:catAx>
      <c:valAx>
        <c:axId val="20609891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439492</xdr:colOff>
      <xdr:row>15</xdr:row>
      <xdr:rowOff>71642</xdr:rowOff>
    </xdr:from>
    <xdr:to>
      <xdr:col>20</xdr:col>
      <xdr:colOff>454147</xdr:colOff>
      <xdr:row>34</xdr:row>
      <xdr:rowOff>56989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8B2844-7F56-EDDE-F218-A1E5C977C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371395</xdr:colOff>
      <xdr:row>15</xdr:row>
      <xdr:rowOff>70436</xdr:rowOff>
    </xdr:from>
    <xdr:to>
      <xdr:col>29</xdr:col>
      <xdr:colOff>352185</xdr:colOff>
      <xdr:row>34</xdr:row>
      <xdr:rowOff>64033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9E7B67-CC8C-B745-9EFB-3AC09EFE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0575-3F52-46AB-9BBD-3353A2249647}">
  <dimension ref="A1:J43"/>
  <sheetViews>
    <sheetView tabSelected="1" topLeftCell="M13" zoomScale="119" zoomScaleNormal="130" workbookViewId="0">
      <selection activeCell="U15" sqref="U15"/>
    </sheetView>
  </sheetViews>
  <sheetFormatPr defaultRowHeight="14.4" x14ac:dyDescent="0.3"/>
  <cols>
    <col min="1" max="1" width="23.77734375" customWidth="1"/>
    <col min="2" max="2" width="19.88671875" customWidth="1"/>
    <col min="3" max="3" width="15.33203125" customWidth="1"/>
    <col min="4" max="4" width="27.109375" customWidth="1"/>
    <col min="5" max="5" width="16.77734375" customWidth="1"/>
    <col min="6" max="6" width="10" customWidth="1"/>
  </cols>
  <sheetData>
    <row r="1" spans="1:7" x14ac:dyDescent="0.3">
      <c r="A1" t="s">
        <v>1</v>
      </c>
      <c r="B1" t="s">
        <v>24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3" spans="1:7" x14ac:dyDescent="0.3">
      <c r="A3" t="s">
        <v>8</v>
      </c>
      <c r="B3">
        <v>30423</v>
      </c>
      <c r="C3">
        <v>27244</v>
      </c>
      <c r="D3">
        <v>27293</v>
      </c>
      <c r="E3">
        <v>27542</v>
      </c>
      <c r="F3">
        <v>31953</v>
      </c>
      <c r="G3">
        <v>27134</v>
      </c>
    </row>
    <row r="4" spans="1:7" x14ac:dyDescent="0.3">
      <c r="A4" t="s">
        <v>26</v>
      </c>
      <c r="B4">
        <v>35921</v>
      </c>
      <c r="C4">
        <v>24696</v>
      </c>
      <c r="D4">
        <v>23884</v>
      </c>
      <c r="E4">
        <v>23099</v>
      </c>
      <c r="F4">
        <v>25026</v>
      </c>
      <c r="G4">
        <v>24097</v>
      </c>
    </row>
    <row r="5" spans="1:7" x14ac:dyDescent="0.3">
      <c r="A5" t="s">
        <v>9</v>
      </c>
      <c r="B5">
        <v>124</v>
      </c>
      <c r="C5">
        <v>116</v>
      </c>
      <c r="D5">
        <v>116</v>
      </c>
      <c r="E5">
        <v>116</v>
      </c>
      <c r="F5">
        <v>95</v>
      </c>
      <c r="G5">
        <v>50</v>
      </c>
    </row>
    <row r="6" spans="1:7" x14ac:dyDescent="0.3">
      <c r="A6" t="s">
        <v>0</v>
      </c>
      <c r="B6">
        <v>3760185</v>
      </c>
      <c r="C6">
        <v>1282475</v>
      </c>
      <c r="D6">
        <v>1282475</v>
      </c>
      <c r="E6">
        <v>1263833</v>
      </c>
      <c r="F6">
        <v>1039483</v>
      </c>
      <c r="G6">
        <v>13389</v>
      </c>
    </row>
    <row r="7" spans="1:7" x14ac:dyDescent="0.3">
      <c r="A7" t="s">
        <v>21</v>
      </c>
      <c r="B7">
        <f>B3/2932</f>
        <v>10.37619372442019</v>
      </c>
      <c r="C7">
        <f>C3/2932</f>
        <v>9.2919508867667115</v>
      </c>
      <c r="D7">
        <f t="shared" ref="D7:G7" si="0">D3/2932</f>
        <v>9.3086630286493861</v>
      </c>
      <c r="E7">
        <f t="shared" si="0"/>
        <v>9.3935879945429743</v>
      </c>
      <c r="F7">
        <f t="shared" si="0"/>
        <v>10.898021828103683</v>
      </c>
      <c r="G7">
        <f t="shared" si="0"/>
        <v>9.254433833560709</v>
      </c>
    </row>
    <row r="8" spans="1:7" x14ac:dyDescent="0.3">
      <c r="A8" t="s">
        <v>25</v>
      </c>
      <c r="B8">
        <f t="shared" ref="B8:C10" si="1">B4/2932</f>
        <v>12.251364256480219</v>
      </c>
      <c r="C8">
        <f t="shared" si="1"/>
        <v>8.4229195088676665</v>
      </c>
      <c r="D8">
        <f t="shared" ref="D8:G8" si="2">D4/2932</f>
        <v>8.1459754433833567</v>
      </c>
      <c r="E8">
        <f t="shared" si="2"/>
        <v>7.8782401091405188</v>
      </c>
      <c r="F8">
        <f t="shared" si="2"/>
        <v>8.5354706684856758</v>
      </c>
      <c r="G8">
        <f t="shared" si="2"/>
        <v>8.2186221009549794</v>
      </c>
    </row>
    <row r="9" spans="1:7" x14ac:dyDescent="0.3">
      <c r="A9" t="s">
        <v>23</v>
      </c>
      <c r="B9">
        <f>B5/2932*1000</f>
        <v>42.291950886766713</v>
      </c>
      <c r="C9">
        <f>C5/2932*1000</f>
        <v>39.563437926330153</v>
      </c>
      <c r="D9">
        <f t="shared" ref="D9:G9" si="3">D5/2932*1000</f>
        <v>39.563437926330153</v>
      </c>
      <c r="E9">
        <f t="shared" si="3"/>
        <v>39.563437926330153</v>
      </c>
      <c r="F9">
        <f t="shared" si="3"/>
        <v>32.401091405184175</v>
      </c>
      <c r="G9">
        <f t="shared" si="3"/>
        <v>17.053206002728512</v>
      </c>
    </row>
    <row r="10" spans="1:7" x14ac:dyDescent="0.3">
      <c r="A10" t="s">
        <v>22</v>
      </c>
      <c r="B10">
        <f t="shared" si="1"/>
        <v>1282.4641882673943</v>
      </c>
      <c r="C10">
        <f t="shared" si="1"/>
        <v>437.40620736698497</v>
      </c>
      <c r="D10">
        <f t="shared" ref="D10:G10" si="4">D6/2932</f>
        <v>437.40620736698497</v>
      </c>
      <c r="E10">
        <f t="shared" si="4"/>
        <v>431.04809004092772</v>
      </c>
      <c r="F10">
        <f t="shared" si="4"/>
        <v>354.53035470668488</v>
      </c>
      <c r="G10">
        <f t="shared" si="4"/>
        <v>4.5665075034106408</v>
      </c>
    </row>
    <row r="14" spans="1:7" x14ac:dyDescent="0.3">
      <c r="A14" t="s">
        <v>7</v>
      </c>
      <c r="B14" t="s">
        <v>24</v>
      </c>
      <c r="C14" t="s">
        <v>2</v>
      </c>
      <c r="D14" t="s">
        <v>6</v>
      </c>
      <c r="E14" t="s">
        <v>3</v>
      </c>
      <c r="F14" t="s">
        <v>4</v>
      </c>
      <c r="G14" t="s">
        <v>5</v>
      </c>
    </row>
    <row r="16" spans="1:7" x14ac:dyDescent="0.3">
      <c r="A16" t="s">
        <v>8</v>
      </c>
      <c r="B16">
        <v>30633</v>
      </c>
      <c r="C16">
        <v>30502</v>
      </c>
      <c r="D16">
        <v>30465</v>
      </c>
      <c r="E16">
        <v>30553</v>
      </c>
      <c r="F16">
        <v>33527</v>
      </c>
      <c r="G16">
        <v>33448</v>
      </c>
    </row>
    <row r="17" spans="1:7" x14ac:dyDescent="0.3">
      <c r="A17" t="s">
        <v>26</v>
      </c>
      <c r="B17">
        <v>38071</v>
      </c>
      <c r="C17">
        <v>27807</v>
      </c>
      <c r="D17">
        <v>27400</v>
      </c>
      <c r="E17">
        <v>27894</v>
      </c>
      <c r="F17">
        <v>27087</v>
      </c>
      <c r="G17">
        <v>26851</v>
      </c>
    </row>
    <row r="18" spans="1:7" x14ac:dyDescent="0.3">
      <c r="A18" t="s">
        <v>9</v>
      </c>
      <c r="B18">
        <v>125</v>
      </c>
      <c r="C18">
        <v>95</v>
      </c>
      <c r="D18">
        <v>95</v>
      </c>
      <c r="E18">
        <v>96</v>
      </c>
      <c r="F18">
        <v>89</v>
      </c>
      <c r="G18">
        <v>77</v>
      </c>
    </row>
    <row r="19" spans="1:7" x14ac:dyDescent="0.3">
      <c r="A19" t="s">
        <v>0</v>
      </c>
      <c r="B19">
        <v>4335578</v>
      </c>
      <c r="C19">
        <v>154874</v>
      </c>
      <c r="D19">
        <v>154874</v>
      </c>
      <c r="E19">
        <v>155056</v>
      </c>
      <c r="F19">
        <v>73949</v>
      </c>
      <c r="G19">
        <v>17868</v>
      </c>
    </row>
    <row r="20" spans="1:7" x14ac:dyDescent="0.3">
      <c r="A20" t="s">
        <v>21</v>
      </c>
      <c r="B20">
        <f>(B16/158/20)</f>
        <v>9.6939873417721518</v>
      </c>
      <c r="C20">
        <f t="shared" ref="C20:G20" si="5">(C16/158/20)</f>
        <v>9.6525316455696206</v>
      </c>
      <c r="D20">
        <f t="shared" si="5"/>
        <v>9.6408227848101262</v>
      </c>
      <c r="E20">
        <f t="shared" si="5"/>
        <v>9.6686708860759492</v>
      </c>
      <c r="F20">
        <f t="shared" si="5"/>
        <v>10.609810126582278</v>
      </c>
      <c r="G20">
        <f t="shared" si="5"/>
        <v>10.58481012658228</v>
      </c>
    </row>
    <row r="21" spans="1:7" x14ac:dyDescent="0.3">
      <c r="A21" t="s">
        <v>25</v>
      </c>
      <c r="B21">
        <f t="shared" ref="B21:G21" si="6">(B17/158/20)</f>
        <v>12.047784810126583</v>
      </c>
      <c r="C21">
        <f t="shared" si="6"/>
        <v>8.7996835443037984</v>
      </c>
      <c r="D21">
        <f t="shared" si="6"/>
        <v>8.6708860759493671</v>
      </c>
      <c r="E21">
        <f>(E17/158/20)</f>
        <v>8.8272151898734172</v>
      </c>
      <c r="F21">
        <f t="shared" si="6"/>
        <v>8.5718354430379744</v>
      </c>
      <c r="G21">
        <f t="shared" si="6"/>
        <v>8.4971518987341774</v>
      </c>
    </row>
    <row r="22" spans="1:7" x14ac:dyDescent="0.3">
      <c r="A22" t="s">
        <v>23</v>
      </c>
      <c r="B22">
        <f>(B18/158/20)*1000</f>
        <v>39.556962025316459</v>
      </c>
      <c r="C22">
        <f t="shared" ref="C22:G22" si="7">(C18/158/20)*1000</f>
        <v>30.063291139240508</v>
      </c>
      <c r="D22">
        <f t="shared" si="7"/>
        <v>30.063291139240508</v>
      </c>
      <c r="E22">
        <f t="shared" si="7"/>
        <v>30.37974683544304</v>
      </c>
      <c r="F22">
        <f t="shared" si="7"/>
        <v>28.164556962025319</v>
      </c>
      <c r="G22">
        <f t="shared" si="7"/>
        <v>24.367088607594933</v>
      </c>
    </row>
    <row r="23" spans="1:7" x14ac:dyDescent="0.3">
      <c r="A23" t="s">
        <v>22</v>
      </c>
      <c r="B23">
        <f t="shared" ref="B23:G23" si="8">(B19/158/20)</f>
        <v>1372.0183544303798</v>
      </c>
      <c r="C23">
        <f t="shared" si="8"/>
        <v>49.010759493670882</v>
      </c>
      <c r="D23">
        <f t="shared" si="8"/>
        <v>49.010759493670882</v>
      </c>
      <c r="E23">
        <f t="shared" si="8"/>
        <v>49.068354430379749</v>
      </c>
      <c r="F23">
        <f t="shared" si="8"/>
        <v>23.401582278481012</v>
      </c>
      <c r="G23">
        <f t="shared" si="8"/>
        <v>5.6544303797468354</v>
      </c>
    </row>
    <row r="26" spans="1:7" x14ac:dyDescent="0.3">
      <c r="A26" t="s">
        <v>20</v>
      </c>
      <c r="B26" t="s">
        <v>24</v>
      </c>
      <c r="C26" t="s">
        <v>2</v>
      </c>
      <c r="D26" t="s">
        <v>6</v>
      </c>
      <c r="E26" t="s">
        <v>3</v>
      </c>
      <c r="F26" t="s">
        <v>4</v>
      </c>
      <c r="G26" t="s">
        <v>5</v>
      </c>
    </row>
    <row r="28" spans="1:7" x14ac:dyDescent="0.3">
      <c r="A28" t="s">
        <v>8</v>
      </c>
      <c r="B28">
        <v>1844</v>
      </c>
      <c r="C28">
        <v>1708</v>
      </c>
      <c r="D28">
        <v>1710</v>
      </c>
      <c r="E28">
        <v>1847</v>
      </c>
      <c r="F28">
        <v>2083</v>
      </c>
      <c r="G28">
        <v>1951</v>
      </c>
    </row>
    <row r="29" spans="1:7" x14ac:dyDescent="0.3">
      <c r="A29" t="s">
        <v>26</v>
      </c>
      <c r="B29">
        <v>2295</v>
      </c>
      <c r="C29">
        <v>1744</v>
      </c>
      <c r="D29">
        <v>1679</v>
      </c>
      <c r="E29">
        <v>1828</v>
      </c>
      <c r="F29">
        <v>1729</v>
      </c>
      <c r="G29">
        <v>1642</v>
      </c>
    </row>
    <row r="30" spans="1:7" x14ac:dyDescent="0.3">
      <c r="A30" t="s">
        <v>9</v>
      </c>
      <c r="B30">
        <v>7</v>
      </c>
      <c r="C30">
        <v>6</v>
      </c>
      <c r="D30">
        <v>6</v>
      </c>
      <c r="E30">
        <v>5</v>
      </c>
      <c r="F30">
        <v>5</v>
      </c>
      <c r="G30">
        <v>4</v>
      </c>
    </row>
    <row r="31" spans="1:7" x14ac:dyDescent="0.3">
      <c r="A31" t="s">
        <v>0</v>
      </c>
      <c r="B31">
        <v>245791</v>
      </c>
      <c r="C31">
        <v>85013</v>
      </c>
      <c r="D31">
        <v>85013</v>
      </c>
      <c r="E31">
        <v>108203</v>
      </c>
      <c r="F31">
        <v>30584</v>
      </c>
      <c r="G31">
        <v>2181</v>
      </c>
    </row>
    <row r="32" spans="1:7" x14ac:dyDescent="0.3">
      <c r="A32" t="s">
        <v>21</v>
      </c>
      <c r="B32">
        <f>(B28/7/27)</f>
        <v>9.7566137566137581</v>
      </c>
      <c r="C32">
        <f t="shared" ref="C32:G32" si="9">(C28/7/27)</f>
        <v>9.0370370370370363</v>
      </c>
      <c r="D32">
        <f t="shared" si="9"/>
        <v>9.0476190476190474</v>
      </c>
      <c r="E32">
        <f t="shared" si="9"/>
        <v>9.7724867724867721</v>
      </c>
      <c r="F32">
        <f t="shared" si="9"/>
        <v>11.02116402116402</v>
      </c>
      <c r="G32">
        <f t="shared" si="9"/>
        <v>10.322751322751323</v>
      </c>
    </row>
    <row r="33" spans="1:10" x14ac:dyDescent="0.3">
      <c r="A33" t="s">
        <v>25</v>
      </c>
      <c r="B33">
        <f t="shared" ref="B33:G33" si="10">(B29/7/27)</f>
        <v>12.142857142857142</v>
      </c>
      <c r="C33">
        <f t="shared" si="10"/>
        <v>9.2275132275132279</v>
      </c>
      <c r="D33">
        <f t="shared" si="10"/>
        <v>8.8835978835978846</v>
      </c>
      <c r="E33">
        <f t="shared" si="10"/>
        <v>9.6719576719576725</v>
      </c>
      <c r="F33">
        <f t="shared" si="10"/>
        <v>9.1481481481481488</v>
      </c>
      <c r="G33">
        <f t="shared" si="10"/>
        <v>8.6878306878306883</v>
      </c>
    </row>
    <row r="34" spans="1:10" x14ac:dyDescent="0.3">
      <c r="A34" t="s">
        <v>23</v>
      </c>
      <c r="B34">
        <f>(B30/7/27)*1000</f>
        <v>37.037037037037038</v>
      </c>
      <c r="C34">
        <f t="shared" ref="C34:G34" si="11">(C30/7/27)*1000</f>
        <v>31.746031746031743</v>
      </c>
      <c r="D34">
        <f t="shared" si="11"/>
        <v>31.746031746031743</v>
      </c>
      <c r="E34">
        <f t="shared" si="11"/>
        <v>26.455026455026456</v>
      </c>
      <c r="F34">
        <f t="shared" si="11"/>
        <v>26.455026455026456</v>
      </c>
      <c r="G34">
        <f t="shared" si="11"/>
        <v>21.164021164021165</v>
      </c>
    </row>
    <row r="35" spans="1:10" x14ac:dyDescent="0.3">
      <c r="A35" t="s">
        <v>22</v>
      </c>
      <c r="B35">
        <f t="shared" ref="B35:G35" si="12">(B31/7/27)</f>
        <v>1300.4814814814815</v>
      </c>
      <c r="C35">
        <f t="shared" si="12"/>
        <v>449.80423280423281</v>
      </c>
      <c r="D35">
        <f t="shared" si="12"/>
        <v>449.80423280423281</v>
      </c>
      <c r="E35">
        <f t="shared" si="12"/>
        <v>572.50264550264558</v>
      </c>
      <c r="F35">
        <f t="shared" si="12"/>
        <v>161.82010582010582</v>
      </c>
      <c r="G35">
        <f t="shared" si="12"/>
        <v>11.53968253968254</v>
      </c>
    </row>
    <row r="38" spans="1:10" x14ac:dyDescent="0.3">
      <c r="A38" t="s">
        <v>1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3">
      <c r="A39" t="s">
        <v>8</v>
      </c>
      <c r="B39">
        <v>27244</v>
      </c>
      <c r="C39">
        <v>27144</v>
      </c>
      <c r="D39" s="2">
        <v>27144</v>
      </c>
      <c r="E39" s="2">
        <v>27156</v>
      </c>
      <c r="F39">
        <v>27160</v>
      </c>
      <c r="G39">
        <v>27160</v>
      </c>
      <c r="H39">
        <v>27177</v>
      </c>
      <c r="I39" s="1">
        <v>27096</v>
      </c>
      <c r="J39">
        <v>27160</v>
      </c>
    </row>
    <row r="40" spans="1:10" x14ac:dyDescent="0.3">
      <c r="A40" t="s">
        <v>26</v>
      </c>
      <c r="B40">
        <v>24696</v>
      </c>
      <c r="C40">
        <v>24680</v>
      </c>
      <c r="D40" s="2">
        <v>24680</v>
      </c>
      <c r="E40" s="2">
        <v>24717</v>
      </c>
      <c r="F40">
        <v>24722</v>
      </c>
      <c r="G40">
        <v>24722</v>
      </c>
      <c r="H40">
        <v>24719</v>
      </c>
      <c r="I40" s="1">
        <v>24653</v>
      </c>
      <c r="J40">
        <v>24722</v>
      </c>
    </row>
    <row r="41" spans="1:10" x14ac:dyDescent="0.3">
      <c r="A41" t="s">
        <v>9</v>
      </c>
      <c r="B41">
        <v>116</v>
      </c>
      <c r="C41">
        <v>116</v>
      </c>
      <c r="D41" s="2">
        <v>116</v>
      </c>
      <c r="E41" s="2">
        <v>116</v>
      </c>
      <c r="F41">
        <v>116</v>
      </c>
      <c r="G41">
        <v>116</v>
      </c>
      <c r="H41">
        <v>116</v>
      </c>
      <c r="I41">
        <v>116</v>
      </c>
      <c r="J41">
        <v>116</v>
      </c>
    </row>
    <row r="42" spans="1:10" x14ac:dyDescent="0.3">
      <c r="A42" t="s">
        <v>0</v>
      </c>
      <c r="B42">
        <v>1282475</v>
      </c>
      <c r="C42">
        <v>1270051</v>
      </c>
      <c r="D42" s="2">
        <v>1270051</v>
      </c>
      <c r="E42" s="2">
        <v>1264990</v>
      </c>
      <c r="F42" s="1">
        <v>1264854</v>
      </c>
      <c r="G42" s="1">
        <v>1264854</v>
      </c>
      <c r="H42">
        <v>1265558</v>
      </c>
      <c r="I42">
        <v>1284166</v>
      </c>
      <c r="J42" s="1">
        <v>1264854</v>
      </c>
    </row>
    <row r="43" spans="1:10" x14ac:dyDescent="0.3">
      <c r="A43" t="s">
        <v>19</v>
      </c>
      <c r="B43">
        <f>B39+B40+B41+(B42/100)</f>
        <v>64880.75</v>
      </c>
      <c r="C43">
        <f t="shared" ref="C43:J43" si="13">C39+C40+C41+(C42/100)</f>
        <v>64640.51</v>
      </c>
      <c r="D43">
        <f t="shared" si="13"/>
        <v>64640.51</v>
      </c>
      <c r="E43">
        <f t="shared" si="13"/>
        <v>64638.9</v>
      </c>
      <c r="F43">
        <f t="shared" si="13"/>
        <v>64646.54</v>
      </c>
      <c r="G43">
        <f t="shared" si="13"/>
        <v>64646.54</v>
      </c>
      <c r="H43">
        <f t="shared" si="13"/>
        <v>64667.58</v>
      </c>
      <c r="I43">
        <f t="shared" si="13"/>
        <v>64706.66</v>
      </c>
      <c r="J43">
        <f t="shared" si="13"/>
        <v>64646.54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2022-06-22T12:00:19Z</dcterms:created>
  <dcterms:modified xsi:type="dcterms:W3CDTF">2022-07-06T09:40:05Z</dcterms:modified>
</cp:coreProperties>
</file>