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2EF5ACFE-A48B-4B4D-9C7F-E66D79C1D33B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7" i="1" l="1"/>
  <c r="D137" i="1"/>
  <c r="E137" i="1"/>
  <c r="F137" i="1"/>
  <c r="G137" i="1"/>
  <c r="H137" i="1"/>
  <c r="I137" i="1"/>
  <c r="J137" i="1"/>
  <c r="K137" i="1"/>
  <c r="B137" i="1"/>
  <c r="O73" i="1"/>
  <c r="O72" i="1"/>
  <c r="L73" i="1"/>
  <c r="M73" i="1"/>
  <c r="N73" i="1"/>
  <c r="K73" i="1"/>
  <c r="N72" i="1"/>
  <c r="L72" i="1"/>
  <c r="M72" i="1"/>
  <c r="K72" i="1"/>
  <c r="B111" i="1"/>
  <c r="C111" i="1"/>
  <c r="D111" i="1"/>
  <c r="I103" i="1"/>
  <c r="H103" i="1"/>
  <c r="G103" i="1"/>
  <c r="F103" i="1"/>
  <c r="E103" i="1"/>
  <c r="D103" i="1"/>
  <c r="C103" i="1"/>
  <c r="B103" i="1"/>
  <c r="E111" i="1"/>
  <c r="C54" i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<sst xmlns="http://schemas.openxmlformats.org/spreadsheetml/2006/main" count="200" uniqueCount="82">
  <si>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</si>
  <si>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</si>
  <si>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</si>
  <si>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</si>
  <si>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</si>
  <si>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</si>
  <si>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</si>
  <si>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</si>
  <si>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</si>
  <si>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</si>
  <si>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</si>
  <si>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</si>
  <si>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</si>
  <si>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</si>
  <si>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</si>
  <si>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</si>
  <si>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</si>
  <si>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</si>
  <si>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</si>
  <si>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</si>
  <si>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</si>
  <si>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</si>
  <si>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</si>
  <si>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</si>
  <si>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</si>
  <si>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</si>
  <si>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</si>
  <si>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</si>
  <si>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</si>
  <si>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</si>
  <si>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</si>
  <si>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</si>
  <si>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</si>
  <si>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</si>
  <si>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</si>
  <si>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</si>
  <si>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</si>
  <si>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</si>
  <si>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</si>
  <si>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</si>
  <si>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</si>
  <si>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</si>
  <si>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</si>
  <si>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</si>
  <si>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</si>
  <si>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</si>
  <si>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</si>
  <si>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</si>
  <si>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</si>
  <si>
    <t>10th Jun</t>
  </si>
  <si>
    <t>cost £</t>
  </si>
  <si>
    <t>emissions kg</t>
  </si>
  <si>
    <t>food waste cals</t>
  </si>
  <si>
    <t>occupancy data 10 days</t>
  </si>
  <si>
    <t>occupancy data 50 days</t>
  </si>
  <si>
    <t>2hrs</t>
  </si>
  <si>
    <t>3hrs</t>
  </si>
  <si>
    <t xml:space="preserve">1hr </t>
  </si>
  <si>
    <t>occupancy data 60 days</t>
  </si>
  <si>
    <t>time</t>
  </si>
  <si>
    <t>same 10 days repeated x 5 then / 5 to compare scalability</t>
  </si>
  <si>
    <t>occupancy data 30 days</t>
  </si>
  <si>
    <t>occupancy data 40 days</t>
  </si>
  <si>
    <t>&lt;-----------</t>
  </si>
  <si>
    <t>occupancy data 20 days</t>
  </si>
  <si>
    <t>occupancy data</t>
  </si>
  <si>
    <t>num days</t>
  </si>
  <si>
    <t>soln improves over time</t>
  </si>
  <si>
    <t>y</t>
  </si>
  <si>
    <t>n</t>
  </si>
  <si>
    <t>occupancy data 7 days</t>
  </si>
  <si>
    <t>cost + emissions + cals</t>
  </si>
  <si>
    <t>relaxed constraints</t>
  </si>
  <si>
    <t>30 s</t>
  </si>
  <si>
    <t>cost + emissions*10 + cals * 1000</t>
  </si>
  <si>
    <t xml:space="preserve">cost + emissions + cals * 100 </t>
  </si>
  <si>
    <t>cost*10 + emissions + cals*100</t>
  </si>
  <si>
    <t>cost*10 + emissions + cals*1000</t>
  </si>
  <si>
    <t>sum(nutritionServed)</t>
  </si>
  <si>
    <t>cost + emissions + sum(nutrition)</t>
  </si>
  <si>
    <t>scaled avg</t>
  </si>
  <si>
    <t>13th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</si>
</sst>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321-9705-CD083E75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9535"/>
        <c:axId val="666084959"/>
      </c:barChart>
      <c:catAx>
        <c:axId val="6660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4959"/>
        <c:crosses val="autoZero"/>
        <c:auto val="1"/>
        <c:lblAlgn val="ctr"/>
        <c:lblOffset val="100"/>
        <c:noMultiLvlLbl val="0"/>
      </c:catAx>
      <c:valAx>
        <c:axId val="6660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Sheet1!$R$146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Sheet1!$Q$147:$Q$149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Sheet1!$R$147:$R$149</c:f>
              <c:numCache>
                <c:formatCode>General</c:formatCode>
                <c:ptCount val="3"/>
                <c:pt idx="0">
                  <c:v>1768</c:v>
                </c:pt>
                <c:pt idx="1">
                  <c:v>1837</c:v>
                </c:pt>
                <c:pt idx="2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E-4503-8DD9-E070464E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253424"/>
        <c:axId val="940247184"/>
      </c:barChart>
      <c:catAx>
        <c:axId val="94025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47184"/>
        <c:crosses val="autoZero"/>
        <c:auto val="1"/>
        <c:lblAlgn val="ctr"/>
        <c:lblOffset val="100"/>
        <c:noMultiLvlLbl val="0"/>
      </c:catAx>
      <c:valAx>
        <c:axId val="9402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5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Sheet1!$T$146</c:f>
              <c:strCache>
                <c:ptCount val="1"/>
                <c:pt idx="0">
                  <c:v>cals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Sheet1!$S$147:$S$149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Sheet1!$T$147:$T$149</c:f>
              <c:numCache>
                <c:formatCode>General</c:formatCode>
                <c:ptCount val="3"/>
                <c:pt idx="0">
                  <c:v>1790</c:v>
                </c:pt>
                <c:pt idx="1">
                  <c:v>1913</c:v>
                </c:pt>
                <c:pt idx="2">
                  <c:v>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B-4A7A-AD0F-8CF38EC1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028960"/>
        <c:axId val="935029376"/>
      </c:barChart>
      <c:catAx>
        <c:axId val="9350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9376"/>
        <c:crosses val="autoZero"/>
        <c:auto val="1"/>
        <c:lblAlgn val="ctr"/>
        <c:lblOffset val="100"/>
        <c:noMultiLvlLbl val="0"/>
      </c:catAx>
      <c:valAx>
        <c:axId val="935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02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Sheet1!$V$146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Sheet1!$U$147:$U$149</c:f>
              <c:strCache>
                <c:ptCount val="3"/>
                <c:pt idx="0">
                  <c:v>cost £</c:v>
                </c:pt>
                <c:pt idx="1">
                  <c:v>emissions kg</c:v>
                </c:pt>
                <c:pt idx="2">
                  <c:v>food waste cals</c:v>
                </c:pt>
              </c:strCache>
            </c:strRef>
          </c:cat>
          <c:val>
            <c:numRef>
              <c:f>Sheet1!$V$147:$V$149</c:f>
              <c:numCache>
                <c:formatCode>General</c:formatCode>
                <c:ptCount val="3"/>
                <c:pt idx="0">
                  <c:v>1766</c:v>
                </c:pt>
                <c:pt idx="1">
                  <c:v>1863</c:v>
                </c:pt>
                <c:pt idx="2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4-420D-8D02-C5F56B845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7882848"/>
        <c:axId val="1067881184"/>
      </c:barChart>
      <c:catAx>
        <c:axId val="106788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1184"/>
        <c:crosses val="autoZero"/>
        <c:auto val="1"/>
        <c:lblAlgn val="ctr"/>
        <c:lblOffset val="100"/>
        <c:noMultiLvlLbl val="0"/>
      </c:catAx>
      <c:valAx>
        <c:axId val="10678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88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79514</xdr:colOff>
      <xdr:row>36</xdr:row>
      <xdr:rowOff>72887</xdr:rowOff>
    </xdr:from>
    <xdr:to>
      <xdr:col>25</xdr:col>
      <xdr:colOff>384314</xdr:colOff>
      <xdr:row>51</xdr:row>
      <xdr:rowOff>33131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02A31-65CF-FDF8-CED1-AE100038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46383</xdr:colOff>
      <xdr:row>132</xdr:row>
      <xdr:rowOff>152401</xdr:rowOff>
    </xdr:from>
    <xdr:to>
      <xdr:col>24</xdr:col>
      <xdr:colOff>351183</xdr:colOff>
      <xdr:row>147</xdr:row>
      <xdr:rowOff>112644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FF912F-C1E0-BE13-1EAE-4F867624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364436</xdr:colOff>
      <xdr:row>132</xdr:row>
      <xdr:rowOff>159026</xdr:rowOff>
    </xdr:from>
    <xdr:to>
      <xdr:col>32</xdr:col>
      <xdr:colOff>59636</xdr:colOff>
      <xdr:row>147</xdr:row>
      <xdr:rowOff>119269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80E6F-799C-3DC8-8DDC-756416D1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19880</xdr:colOff>
      <xdr:row>147</xdr:row>
      <xdr:rowOff>172278</xdr:rowOff>
    </xdr:from>
    <xdr:to>
      <xdr:col>24</xdr:col>
      <xdr:colOff>324680</xdr:colOff>
      <xdr:row>162</xdr:row>
      <xdr:rowOff>132522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9B4FAB2-A087-359F-81AF-8A7EB92D5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V149"/>
  <sheetViews>
    <sheetView tabSelected="1" topLeftCell="A126" zoomScale="115" zoomScaleNormal="115" workbookViewId="0">
      <selection activeCell="L144" sqref="L144"/>
    </sheetView>
  </sheetViews>
  <sheetFormatPr defaultRowHeight="14.4" x14ac:dyDescent="0.3"/>
  <cols>
    <col min="1" max="1" width="10.5546875" bestFit="1" customWidth="1"/>
    <col min="3" max="9" width="10.4414062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43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26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27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43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26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27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  <row r="69" spans="1:15" x14ac:dyDescent="0.3">
      <c r="A69" s="1" t="s">
        <v>49</v>
      </c>
    </row>
    <row r="70" spans="1:15" x14ac:dyDescent="0.3">
      <c r="A70" t="s">
        <v>25</v>
      </c>
      <c r="B70" t="s">
        <v>53</v>
      </c>
      <c r="J70" t="s">
        <v>63</v>
      </c>
      <c r="K70" t="s">
        <v>60</v>
      </c>
    </row>
    <row r="71" spans="1:15" x14ac:dyDescent="0.3">
      <c r="A71" t="s">
        <v>17</v>
      </c>
      <c r="B71">
        <v>0</v>
      </c>
      <c r="C71">
        <v>1</v>
      </c>
      <c r="D71">
        <v>2</v>
      </c>
      <c r="E71">
        <v>5</v>
      </c>
      <c r="F71">
        <v>10</v>
      </c>
      <c r="G71">
        <v>20</v>
      </c>
      <c r="H71">
        <v>30</v>
      </c>
      <c r="I71">
        <v>60</v>
      </c>
      <c r="J71" t="s">
        <v>17</v>
      </c>
      <c r="K71">
        <v>0</v>
      </c>
      <c r="L71">
        <v>1</v>
      </c>
      <c r="M71">
        <v>2</v>
      </c>
      <c r="N71">
        <v>5</v>
      </c>
      <c r="O71">
        <v>10</v>
      </c>
    </row>
    <row r="72" spans="1:15" x14ac:dyDescent="0.3">
      <c r="A72" t="s">
        <v>50</v>
      </c>
      <c r="B72">
        <v>2456</v>
      </c>
      <c r="C72">
        <v>2456</v>
      </c>
      <c r="D72">
        <v>2458</v>
      </c>
      <c r="E72">
        <v>2458</v>
      </c>
      <c r="F72">
        <v>2431</v>
      </c>
      <c r="G72">
        <v>2426</v>
      </c>
      <c r="H72">
        <v>2426</v>
      </c>
      <c r="I72">
        <v>2407</v>
      </c>
      <c r="J72" t="s">
        <v>50</v>
      </c>
      <c r="K72">
        <f>12016/5</f>
        <v>2403.1999999999998</v>
      </c>
      <c r="L72">
        <f t="shared" ref="L72:O72" si="1">12016/5</f>
        <v>2403.1999999999998</v>
      </c>
      <c r="M72">
        <f t="shared" si="1"/>
        <v>2403.1999999999998</v>
      </c>
      <c r="N72">
        <f t="shared" si="1"/>
        <v>2403.1999999999998</v>
      </c>
      <c r="O72">
        <f t="shared" si="1"/>
        <v>2403.1999999999998</v>
      </c>
    </row>
    <row r="73" spans="1:15" x14ac:dyDescent="0.3">
      <c r="A73" t="s">
        <v>51</v>
      </c>
      <c r="B73">
        <v>2129</v>
      </c>
      <c r="C73">
        <v>2129</v>
      </c>
      <c r="D73">
        <v>2109</v>
      </c>
      <c r="E73">
        <v>2109</v>
      </c>
      <c r="F73">
        <v>2126</v>
      </c>
      <c r="G73">
        <v>2124</v>
      </c>
      <c r="H73">
        <v>2124</v>
      </c>
      <c r="I73">
        <v>2102</v>
      </c>
      <c r="J73" t="s">
        <v>51</v>
      </c>
      <c r="K73">
        <f>9312/5</f>
        <v>1862.4</v>
      </c>
      <c r="L73">
        <f t="shared" ref="L73:O73" si="2">9312/5</f>
        <v>1862.4</v>
      </c>
      <c r="M73">
        <f t="shared" si="2"/>
        <v>1862.4</v>
      </c>
      <c r="N73">
        <f t="shared" si="2"/>
        <v>1862.4</v>
      </c>
      <c r="O73">
        <f t="shared" si="2"/>
        <v>1862.4</v>
      </c>
    </row>
    <row r="74" spans="1:15" x14ac:dyDescent="0.3">
      <c r="A74" t="s">
        <v>52</v>
      </c>
      <c r="B74">
        <v>1531660</v>
      </c>
      <c r="C74">
        <v>1531660</v>
      </c>
      <c r="D74">
        <v>1460280</v>
      </c>
      <c r="E74">
        <v>1460280</v>
      </c>
      <c r="F74">
        <v>1486490</v>
      </c>
      <c r="G74">
        <v>1492530</v>
      </c>
      <c r="H74">
        <v>1492530</v>
      </c>
      <c r="I74">
        <v>1493500</v>
      </c>
    </row>
    <row r="75" spans="1:15" x14ac:dyDescent="0.3">
      <c r="A75" t="s">
        <v>28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</row>
    <row r="78" spans="1:15" x14ac:dyDescent="0.3">
      <c r="A78" t="s">
        <v>25</v>
      </c>
      <c r="B78" t="s">
        <v>64</v>
      </c>
    </row>
    <row r="79" spans="1:15" x14ac:dyDescent="0.3">
      <c r="A79" t="s">
        <v>17</v>
      </c>
      <c r="B79">
        <v>0</v>
      </c>
      <c r="C79">
        <v>1</v>
      </c>
      <c r="D79">
        <v>2</v>
      </c>
      <c r="E79">
        <v>5</v>
      </c>
      <c r="F79">
        <v>10</v>
      </c>
    </row>
    <row r="80" spans="1:15" x14ac:dyDescent="0.3">
      <c r="A80" t="s">
        <v>50</v>
      </c>
      <c r="B80">
        <v>16138</v>
      </c>
      <c r="C80">
        <v>16138</v>
      </c>
      <c r="D80">
        <v>16138</v>
      </c>
      <c r="E80">
        <v>16138</v>
      </c>
      <c r="F80">
        <v>16138</v>
      </c>
    </row>
    <row r="81" spans="1:6" x14ac:dyDescent="0.3">
      <c r="A81" t="s">
        <v>51</v>
      </c>
      <c r="B81">
        <v>12988</v>
      </c>
      <c r="C81">
        <v>12988</v>
      </c>
      <c r="D81">
        <v>12988</v>
      </c>
      <c r="E81">
        <v>12988</v>
      </c>
      <c r="F81">
        <v>12988</v>
      </c>
    </row>
    <row r="82" spans="1:6" x14ac:dyDescent="0.3">
      <c r="A82" t="s">
        <v>52</v>
      </c>
      <c r="B82">
        <v>1667710</v>
      </c>
      <c r="C82">
        <v>1667710</v>
      </c>
      <c r="D82">
        <v>1667710</v>
      </c>
      <c r="E82">
        <v>1667710</v>
      </c>
      <c r="F82">
        <v>1667710</v>
      </c>
    </row>
    <row r="85" spans="1:6" x14ac:dyDescent="0.3">
      <c r="A85" t="s">
        <v>25</v>
      </c>
      <c r="B85" t="s">
        <v>61</v>
      </c>
    </row>
    <row r="86" spans="1:6" x14ac:dyDescent="0.3">
      <c r="A86" t="s">
        <v>17</v>
      </c>
      <c r="B86">
        <v>0</v>
      </c>
      <c r="C86">
        <v>1</v>
      </c>
      <c r="D86">
        <v>2</v>
      </c>
      <c r="E86">
        <v>5</v>
      </c>
      <c r="F86">
        <v>10</v>
      </c>
    </row>
    <row r="87" spans="1:6" x14ac:dyDescent="0.3">
      <c r="A87" t="s">
        <v>50</v>
      </c>
      <c r="B87">
        <v>9445</v>
      </c>
      <c r="C87">
        <v>9445</v>
      </c>
      <c r="D87">
        <v>9445</v>
      </c>
      <c r="E87">
        <v>9445</v>
      </c>
      <c r="F87">
        <v>9445</v>
      </c>
    </row>
    <row r="88" spans="1:6" x14ac:dyDescent="0.3">
      <c r="A88" t="s">
        <v>51</v>
      </c>
      <c r="B88">
        <v>7483</v>
      </c>
      <c r="C88">
        <v>7483</v>
      </c>
      <c r="D88">
        <v>7483</v>
      </c>
      <c r="E88">
        <v>7483</v>
      </c>
      <c r="F88">
        <v>7483</v>
      </c>
    </row>
    <row r="89" spans="1:6" x14ac:dyDescent="0.3">
      <c r="A89" t="s">
        <v>52</v>
      </c>
      <c r="B89">
        <v>641221</v>
      </c>
      <c r="C89">
        <v>641221</v>
      </c>
      <c r="D89">
        <v>641221</v>
      </c>
      <c r="E89">
        <v>641221</v>
      </c>
      <c r="F89">
        <v>641221</v>
      </c>
    </row>
    <row r="92" spans="1:6" x14ac:dyDescent="0.3">
      <c r="A92" t="s">
        <v>25</v>
      </c>
      <c r="B92" t="s">
        <v>62</v>
      </c>
    </row>
    <row r="93" spans="1:6" x14ac:dyDescent="0.3">
      <c r="A93" t="s">
        <v>17</v>
      </c>
      <c r="B93">
        <v>0</v>
      </c>
      <c r="C93">
        <v>1</v>
      </c>
      <c r="D93">
        <v>2</v>
      </c>
      <c r="E93">
        <v>5</v>
      </c>
      <c r="F93">
        <v>10</v>
      </c>
    </row>
    <row r="94" spans="1:6" x14ac:dyDescent="0.3">
      <c r="A94" t="s">
        <v>50</v>
      </c>
      <c r="B94">
        <v>14721</v>
      </c>
      <c r="C94">
        <v>14632</v>
      </c>
      <c r="D94">
        <v>14632</v>
      </c>
      <c r="E94">
        <v>14632</v>
      </c>
      <c r="F94">
        <v>14632</v>
      </c>
    </row>
    <row r="95" spans="1:6" x14ac:dyDescent="0.3">
      <c r="A95" t="s">
        <v>51</v>
      </c>
      <c r="B95">
        <v>11008</v>
      </c>
      <c r="C95">
        <v>11120</v>
      </c>
      <c r="D95">
        <v>11120</v>
      </c>
      <c r="E95">
        <v>11120</v>
      </c>
      <c r="F95">
        <v>11120</v>
      </c>
    </row>
    <row r="96" spans="1:6" x14ac:dyDescent="0.3">
      <c r="A96" t="s">
        <v>52</v>
      </c>
      <c r="B96">
        <v>761708</v>
      </c>
      <c r="C96">
        <v>642869</v>
      </c>
      <c r="D96">
        <v>642869</v>
      </c>
      <c r="E96">
        <v>642869</v>
      </c>
      <c r="F96">
        <v>642869</v>
      </c>
    </row>
    <row r="99" spans="1:9" x14ac:dyDescent="0.3">
      <c r="A99" t="s">
        <v>25</v>
      </c>
      <c r="B99" t="s">
        <v>54</v>
      </c>
    </row>
    <row r="100" spans="1:9" x14ac:dyDescent="0.3">
      <c r="A100" t="s">
        <v>17</v>
      </c>
      <c r="B100">
        <v>0</v>
      </c>
      <c r="C100">
        <v>1</v>
      </c>
      <c r="D100">
        <v>2</v>
      </c>
      <c r="E100">
        <v>5</v>
      </c>
      <c r="F100">
        <v>10</v>
      </c>
      <c r="G100">
        <v>20</v>
      </c>
      <c r="H100">
        <v>30</v>
      </c>
      <c r="I100">
        <v>60</v>
      </c>
    </row>
    <row r="101" spans="1:9" x14ac:dyDescent="0.3">
      <c r="A101" t="s">
        <v>50</v>
      </c>
      <c r="B101">
        <v>31448</v>
      </c>
      <c r="C101">
        <v>31183</v>
      </c>
      <c r="D101">
        <v>31183</v>
      </c>
      <c r="E101">
        <v>31183</v>
      </c>
      <c r="F101">
        <v>31183</v>
      </c>
      <c r="G101">
        <v>31183</v>
      </c>
      <c r="H101">
        <v>31183</v>
      </c>
      <c r="I101">
        <v>31183</v>
      </c>
    </row>
    <row r="102" spans="1:9" x14ac:dyDescent="0.3">
      <c r="A102" t="s">
        <v>51</v>
      </c>
      <c r="B102">
        <v>27367</v>
      </c>
      <c r="C102">
        <v>27735</v>
      </c>
      <c r="D102">
        <v>27735</v>
      </c>
      <c r="E102">
        <v>27735</v>
      </c>
      <c r="F102">
        <v>27735</v>
      </c>
      <c r="G102">
        <v>27735</v>
      </c>
      <c r="H102">
        <v>27735</v>
      </c>
      <c r="I102">
        <v>27735</v>
      </c>
    </row>
    <row r="103" spans="1:9" x14ac:dyDescent="0.3">
      <c r="A103" t="s">
        <v>52</v>
      </c>
      <c r="B103">
        <f>1979915*50</f>
        <v>98995750</v>
      </c>
      <c r="C103">
        <f>2177831*50</f>
        <v>108891550</v>
      </c>
      <c r="D103">
        <f t="shared" ref="D103:I103" si="3">50*2177831</f>
        <v>108891550</v>
      </c>
      <c r="E103">
        <f t="shared" si="3"/>
        <v>108891550</v>
      </c>
      <c r="F103">
        <f t="shared" si="3"/>
        <v>108891550</v>
      </c>
      <c r="G103">
        <f t="shared" si="3"/>
        <v>108891550</v>
      </c>
      <c r="H103">
        <f t="shared" si="3"/>
        <v>108891550</v>
      </c>
      <c r="I103">
        <f t="shared" si="3"/>
        <v>108891550</v>
      </c>
    </row>
    <row r="104" spans="1:9" x14ac:dyDescent="0.3">
      <c r="A104" t="s">
        <v>28</v>
      </c>
      <c r="B104">
        <v>1012</v>
      </c>
      <c r="C104">
        <v>1009</v>
      </c>
      <c r="D104">
        <v>1009</v>
      </c>
      <c r="E104">
        <v>1009</v>
      </c>
      <c r="F104">
        <v>1009</v>
      </c>
      <c r="G104">
        <v>1009</v>
      </c>
      <c r="H104">
        <v>1009</v>
      </c>
      <c r="I104">
        <v>1009</v>
      </c>
    </row>
    <row r="107" spans="1:9" x14ac:dyDescent="0.3">
      <c r="A107" t="s">
        <v>25</v>
      </c>
      <c r="B107" t="s">
        <v>58</v>
      </c>
    </row>
    <row r="108" spans="1:9" x14ac:dyDescent="0.3">
      <c r="A108" t="s">
        <v>59</v>
      </c>
      <c r="B108">
        <v>0</v>
      </c>
      <c r="C108" t="s">
        <v>57</v>
      </c>
      <c r="D108" t="s">
        <v>55</v>
      </c>
      <c r="E108" t="s">
        <v>56</v>
      </c>
    </row>
    <row r="109" spans="1:9" x14ac:dyDescent="0.3">
      <c r="A109" t="s">
        <v>50</v>
      </c>
      <c r="B109">
        <v>31792</v>
      </c>
      <c r="C109">
        <v>31792</v>
      </c>
      <c r="D109">
        <v>31792</v>
      </c>
      <c r="E109">
        <v>31792</v>
      </c>
    </row>
    <row r="110" spans="1:9" x14ac:dyDescent="0.3">
      <c r="A110" t="s">
        <v>51</v>
      </c>
      <c r="B110">
        <v>24735</v>
      </c>
      <c r="C110">
        <v>24735</v>
      </c>
      <c r="D110">
        <v>24735</v>
      </c>
      <c r="E110">
        <v>24735</v>
      </c>
    </row>
    <row r="111" spans="1:9" x14ac:dyDescent="0.3">
      <c r="A111" t="s">
        <v>52</v>
      </c>
      <c r="B111">
        <f>540782-363000</f>
        <v>177782</v>
      </c>
      <c r="C111">
        <f>540782-363000</f>
        <v>177782</v>
      </c>
      <c r="D111">
        <f>540782-363000</f>
        <v>177782</v>
      </c>
      <c r="E111">
        <f>540782-363000</f>
        <v>177782</v>
      </c>
    </row>
    <row r="115" spans="1:2" x14ac:dyDescent="0.3">
      <c r="B115" t="s">
        <v>65</v>
      </c>
    </row>
    <row r="116" spans="1:2" x14ac:dyDescent="0.3">
      <c r="A116" t="s">
        <v>66</v>
      </c>
      <c r="B116" t="s">
        <v>67</v>
      </c>
    </row>
    <row r="117" spans="1:2" x14ac:dyDescent="0.3">
      <c r="A117">
        <v>7</v>
      </c>
      <c r="B117" t="s">
        <v>69</v>
      </c>
    </row>
    <row r="118" spans="1:2" x14ac:dyDescent="0.3">
      <c r="A118">
        <v>8</v>
      </c>
      <c r="B118" t="s">
        <v>68</v>
      </c>
    </row>
    <row r="119" spans="1:2" x14ac:dyDescent="0.3">
      <c r="A119">
        <v>9</v>
      </c>
      <c r="B119" t="s">
        <v>68</v>
      </c>
    </row>
    <row r="120" spans="1:2" x14ac:dyDescent="0.3">
      <c r="A120">
        <v>10</v>
      </c>
      <c r="B120" t="s">
        <v>69</v>
      </c>
    </row>
    <row r="121" spans="1:2" x14ac:dyDescent="0.3">
      <c r="A121">
        <v>11</v>
      </c>
      <c r="B121" t="s">
        <v>69</v>
      </c>
    </row>
    <row r="122" spans="1:2" x14ac:dyDescent="0.3">
      <c r="A122">
        <v>12</v>
      </c>
      <c r="B122" t="s">
        <v>69</v>
      </c>
    </row>
    <row r="123" spans="1:2" x14ac:dyDescent="0.3">
      <c r="A123">
        <v>13</v>
      </c>
      <c r="B123" t="s">
        <v>69</v>
      </c>
    </row>
    <row r="124" spans="1:2" x14ac:dyDescent="0.3">
      <c r="A124">
        <v>14</v>
      </c>
      <c r="B124" t="s">
        <v>69</v>
      </c>
    </row>
    <row r="125" spans="1:2" x14ac:dyDescent="0.3">
      <c r="A125">
        <v>15</v>
      </c>
      <c r="B125" t="s">
        <v>69</v>
      </c>
    </row>
    <row r="126" spans="1:2" x14ac:dyDescent="0.3">
      <c r="A126">
        <v>16</v>
      </c>
      <c r="B126" t="s">
        <v>69</v>
      </c>
    </row>
    <row r="127" spans="1:2" x14ac:dyDescent="0.3">
      <c r="A127">
        <v>17</v>
      </c>
      <c r="B127" t="s">
        <v>69</v>
      </c>
    </row>
    <row r="128" spans="1:2" x14ac:dyDescent="0.3">
      <c r="A128">
        <v>18</v>
      </c>
      <c r="B128" t="s">
        <v>69</v>
      </c>
    </row>
    <row r="129" spans="1:11" x14ac:dyDescent="0.3">
      <c r="A129">
        <v>19</v>
      </c>
      <c r="B129" t="s">
        <v>69</v>
      </c>
    </row>
    <row r="130" spans="1:11" x14ac:dyDescent="0.3">
      <c r="A130">
        <v>20</v>
      </c>
      <c r="B130" t="s">
        <v>69</v>
      </c>
    </row>
    <row r="131" spans="1:11" x14ac:dyDescent="0.3">
      <c r="D131" s="1" t="s">
        <v>81</v>
      </c>
    </row>
    <row r="132" spans="1:11" x14ac:dyDescent="0.3">
      <c r="A132" t="s">
        <v>73</v>
      </c>
      <c r="B132" t="s">
        <v>70</v>
      </c>
      <c r="D132" t="s">
        <v>72</v>
      </c>
    </row>
    <row r="133" spans="1:11" x14ac:dyDescent="0.3">
      <c r="A133" t="s">
        <v>25</v>
      </c>
      <c r="B133" t="s">
        <v>71</v>
      </c>
      <c r="C133" t="s">
        <v>27</v>
      </c>
      <c r="D133" t="s">
        <v>0</v>
      </c>
      <c r="E133" t="s">
        <v>26</v>
      </c>
      <c r="F133" t="s">
        <v>75</v>
      </c>
      <c r="G133" t="s">
        <v>74</v>
      </c>
      <c r="H133" t="s">
        <v>76</v>
      </c>
      <c r="I133" t="s">
        <v>77</v>
      </c>
      <c r="J133" t="s">
        <v>78</v>
      </c>
      <c r="K133" t="s">
        <v>79</v>
      </c>
    </row>
    <row r="134" spans="1:11" x14ac:dyDescent="0.3">
      <c r="A134" t="s">
        <v>50</v>
      </c>
      <c r="B134">
        <v>1768</v>
      </c>
      <c r="C134">
        <v>1768</v>
      </c>
      <c r="D134">
        <v>1790</v>
      </c>
      <c r="E134">
        <v>1766</v>
      </c>
      <c r="F134">
        <v>1768</v>
      </c>
      <c r="G134">
        <v>1806</v>
      </c>
      <c r="H134">
        <v>1768</v>
      </c>
      <c r="I134">
        <v>1773</v>
      </c>
      <c r="J134">
        <v>1768</v>
      </c>
      <c r="K134">
        <v>1771</v>
      </c>
    </row>
    <row r="135" spans="1:11" x14ac:dyDescent="0.3">
      <c r="A135" t="s">
        <v>51</v>
      </c>
      <c r="B135">
        <v>1837</v>
      </c>
      <c r="C135">
        <v>1837</v>
      </c>
      <c r="D135">
        <v>1913</v>
      </c>
      <c r="E135">
        <v>1863</v>
      </c>
      <c r="F135">
        <v>1837</v>
      </c>
      <c r="G135">
        <v>1868</v>
      </c>
      <c r="H135">
        <v>1837</v>
      </c>
      <c r="I135">
        <v>1892</v>
      </c>
      <c r="J135">
        <v>1868</v>
      </c>
      <c r="K135">
        <v>1840</v>
      </c>
    </row>
    <row r="136" spans="1:11" x14ac:dyDescent="0.3">
      <c r="A136" t="s">
        <v>52</v>
      </c>
      <c r="B136">
        <v>88619</v>
      </c>
      <c r="C136">
        <v>87575</v>
      </c>
      <c r="D136">
        <v>69575</v>
      </c>
      <c r="E136">
        <v>86759</v>
      </c>
      <c r="F136">
        <v>88619</v>
      </c>
      <c r="G136">
        <v>78036</v>
      </c>
      <c r="H136">
        <v>88619</v>
      </c>
      <c r="I136">
        <v>77737</v>
      </c>
      <c r="J136">
        <v>87634</v>
      </c>
      <c r="K136">
        <v>88486</v>
      </c>
    </row>
    <row r="137" spans="1:11" x14ac:dyDescent="0.3">
      <c r="A137" t="s">
        <v>80</v>
      </c>
      <c r="B137">
        <f>AVERAGE(B136/47, B135, B134)</f>
        <v>1830.1702127659573</v>
      </c>
      <c r="C137">
        <f t="shared" ref="C137:K137" si="4">AVERAGE(C136/47, C135, C134)</f>
        <v>1822.7659574468087</v>
      </c>
      <c r="D137">
        <f t="shared" si="4"/>
        <v>1727.7730496453903</v>
      </c>
      <c r="E137">
        <f t="shared" si="4"/>
        <v>1824.9787234042553</v>
      </c>
      <c r="F137">
        <f t="shared" si="4"/>
        <v>1830.1702127659573</v>
      </c>
      <c r="G137">
        <f t="shared" si="4"/>
        <v>1778.113475177305</v>
      </c>
      <c r="H137">
        <f t="shared" si="4"/>
        <v>1830.1702127659573</v>
      </c>
      <c r="I137">
        <f t="shared" si="4"/>
        <v>1772.9929078014184</v>
      </c>
      <c r="J137">
        <f t="shared" si="4"/>
        <v>1833.5177304964539</v>
      </c>
      <c r="K137">
        <f t="shared" si="4"/>
        <v>1831.2269503546097</v>
      </c>
    </row>
    <row r="146" spans="17:22" x14ac:dyDescent="0.3">
      <c r="R146" t="s">
        <v>27</v>
      </c>
      <c r="T146" t="s">
        <v>0</v>
      </c>
      <c r="V146" t="s">
        <v>26</v>
      </c>
    </row>
    <row r="147" spans="17:22" x14ac:dyDescent="0.3">
      <c r="Q147" t="s">
        <v>50</v>
      </c>
      <c r="R147">
        <v>1768</v>
      </c>
      <c r="S147" t="s">
        <v>50</v>
      </c>
      <c r="T147">
        <v>1790</v>
      </c>
      <c r="U147" t="s">
        <v>50</v>
      </c>
      <c r="V147">
        <v>1766</v>
      </c>
    </row>
    <row r="148" spans="17:22" x14ac:dyDescent="0.3">
      <c r="Q148" t="s">
        <v>51</v>
      </c>
      <c r="R148">
        <v>1837</v>
      </c>
      <c r="S148" t="s">
        <v>51</v>
      </c>
      <c r="T148">
        <v>1913</v>
      </c>
      <c r="U148" t="s">
        <v>51</v>
      </c>
      <c r="V148">
        <v>1863</v>
      </c>
    </row>
    <row r="149" spans="17:22" x14ac:dyDescent="0.3">
      <c r="Q149" t="s">
        <v>52</v>
      </c>
      <c r="R149">
        <v>875</v>
      </c>
      <c r="S149" t="s">
        <v>52</v>
      </c>
      <c r="T149">
        <v>695</v>
      </c>
      <c r="U149" t="s">
        <v>52</v>
      </c>
      <c r="V149">
        <v>867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2022-06-14T16:03:15Z</dcterms:modified>
</cp:coreProperties>
</file>