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hi\Antarctic-Food-Optimisation\Documentation\"/>
    </mc:Choice>
  </mc:AlternateContent>
  <xr:revisionPtr revIDLastSave="0" documentId="13_ncr:1_{04BDC113-69CC-4B71-AF1F-B16A812FEB7C}" xr6:coauthVersionLast="47" xr6:coauthVersionMax="47" xr10:uidLastSave="{00000000-0000-0000-0000-000000000000}"/>
  <bookViews>
    <workbookView xWindow="-108" yWindow="-108" windowWidth="23256" windowHeight="12456" xr2:uid="{469EA8D7-BADF-4FE6-9F5F-7436887DFA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4" i="1" l="1"/>
  <c r="B65" i="1"/>
  <c r="B66" i="1"/>
  <c r="B63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69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B36" i="1"/>
  <c r="B34" i="1"/>
</calcChain>
</file>

<file path=xl/sharedStrings.xml><?xml version="1.0" encoding="utf-8"?>
<sst xmlns="http://schemas.openxmlformats.org/spreadsheetml/2006/main" count="506" uniqueCount="205">
  <si>
    <t>date</t>
  </si>
  <si>
    <t>num people on base</t>
  </si>
  <si>
    <t>total carbohydrate required for group / g</t>
  </si>
  <si>
    <t>average calories required per person / cal</t>
  </si>
  <si>
    <t>total calories required for group / cal</t>
  </si>
  <si>
    <t>total fat required for group / g</t>
  </si>
  <si>
    <t>average carbohydrate required per person / g</t>
  </si>
  <si>
    <t>total fibre required for group / g</t>
  </si>
  <si>
    <t>average fat required per person / g</t>
  </si>
  <si>
    <t>average fibre required per person / g</t>
  </si>
  <si>
    <t>total protein required for group / g</t>
  </si>
  <si>
    <t>average protein required per person / g</t>
  </si>
  <si>
    <t>total protein served / g</t>
  </si>
  <si>
    <t>excess protein / g</t>
  </si>
  <si>
    <t>total fibre served / g</t>
  </si>
  <si>
    <t>excess fibre served / g</t>
  </si>
  <si>
    <t>total fat served / g</t>
  </si>
  <si>
    <t>excess fat served / g</t>
  </si>
  <si>
    <t>total carbohydrate served / g</t>
  </si>
  <si>
    <t>excess carbohydrate / g</t>
  </si>
  <si>
    <t>total calories served / cal</t>
  </si>
  <si>
    <t>excess calories / cal</t>
  </si>
  <si>
    <t>day</t>
  </si>
  <si>
    <t>breakfast option and num servings offered</t>
  </si>
  <si>
    <t>lunch main meal option and num servings offered</t>
  </si>
  <si>
    <t>lunch side option and num servings offered</t>
  </si>
  <si>
    <t>tea main meal option and num servings offered</t>
  </si>
  <si>
    <t>tea side option and num servings offered</t>
  </si>
  <si>
    <t>MENU</t>
  </si>
  <si>
    <t>SHOPPING LIST</t>
  </si>
  <si>
    <t>ingredient</t>
  </si>
  <si>
    <t>number</t>
  </si>
  <si>
    <t>number of days</t>
  </si>
  <si>
    <t>total cost / £</t>
  </si>
  <si>
    <t>total GHG emissions / kg CO2e</t>
  </si>
  <si>
    <t>unit</t>
  </si>
  <si>
    <t>total</t>
  </si>
  <si>
    <t>treat and num servings offered</t>
  </si>
  <si>
    <t>treat drink and num servings offered</t>
  </si>
  <si>
    <t>total excess food / cals</t>
  </si>
  <si>
    <t>tea dessert option and num servings offered</t>
  </si>
  <si>
    <t>lunch dessert option and num servings offered</t>
  </si>
  <si>
    <t>grams</t>
  </si>
  <si>
    <t>millilitres_equivalent</t>
  </si>
  <si>
    <t>millilitres</t>
  </si>
  <si>
    <t>oats</t>
  </si>
  <si>
    <t>noodlesDried</t>
  </si>
  <si>
    <t>flour</t>
  </si>
  <si>
    <t>rice</t>
  </si>
  <si>
    <t>pasta</t>
  </si>
  <si>
    <t>chipsFrozen</t>
  </si>
  <si>
    <t>hashBrownsFrozen</t>
  </si>
  <si>
    <t>breadRollsFrozen</t>
  </si>
  <si>
    <t>mushroomsTinned</t>
  </si>
  <si>
    <t>peppersFrozen</t>
  </si>
  <si>
    <t>broccoliFrozen</t>
  </si>
  <si>
    <t>peasFrozen</t>
  </si>
  <si>
    <t>tomatoesTinned</t>
  </si>
  <si>
    <t>potatoesFresh</t>
  </si>
  <si>
    <t>beansTinned</t>
  </si>
  <si>
    <t>aubergineFresh</t>
  </si>
  <si>
    <t>squashFrozen</t>
  </si>
  <si>
    <t>carrotsFrozen</t>
  </si>
  <si>
    <t>cheeseFrozen</t>
  </si>
  <si>
    <t>creamPowder</t>
  </si>
  <si>
    <t>butterFrozen</t>
  </si>
  <si>
    <t>milkPowder</t>
  </si>
  <si>
    <t>oatMilk</t>
  </si>
  <si>
    <t>eggsFresh</t>
  </si>
  <si>
    <t>eggPowder</t>
  </si>
  <si>
    <t>veganCheeseFrozen</t>
  </si>
  <si>
    <t>baconFrozen</t>
  </si>
  <si>
    <t>pepperoniFrozen</t>
  </si>
  <si>
    <t>poultryMeatFrozen</t>
  </si>
  <si>
    <t>fishFrozen</t>
  </si>
  <si>
    <t>quornFrozen</t>
  </si>
  <si>
    <t>porkFrozen</t>
  </si>
  <si>
    <t>beefFrozen</t>
  </si>
  <si>
    <t>lambFrozen</t>
  </si>
  <si>
    <t>veganSausagesFrozen</t>
  </si>
  <si>
    <t>sausagesFrozen</t>
  </si>
  <si>
    <t>oil</t>
  </si>
  <si>
    <t>soySauce</t>
  </si>
  <si>
    <t>beerCanned</t>
  </si>
  <si>
    <t>wine</t>
  </si>
  <si>
    <t>gravyPowder</t>
  </si>
  <si>
    <t>onionPowder</t>
  </si>
  <si>
    <t>spicesDried</t>
  </si>
  <si>
    <t>herbsDried</t>
  </si>
  <si>
    <t>stockCube</t>
  </si>
  <si>
    <t>sugar</t>
  </si>
  <si>
    <t>darkChocolate</t>
  </si>
  <si>
    <t>yoghurtFrozen</t>
  </si>
  <si>
    <t>veganYoghurtFrozen</t>
  </si>
  <si>
    <t>custardTinned</t>
  </si>
  <si>
    <t>jellyPowder</t>
  </si>
  <si>
    <t>fruitMixFrozen</t>
  </si>
  <si>
    <t>bananaFresh</t>
  </si>
  <si>
    <t>applesFresh</t>
  </si>
  <si>
    <t>grapesFresh</t>
  </si>
  <si>
    <t>orangesFresh</t>
  </si>
  <si>
    <t>nuts</t>
  </si>
  <si>
    <t>biscuits</t>
  </si>
  <si>
    <t>peanutButter</t>
  </si>
  <si>
    <t>Tuesday</t>
  </si>
  <si>
    <t>8 veganFullEnglish</t>
  </si>
  <si>
    <t>6 fullEnglish</t>
  </si>
  <si>
    <t>6 veganPorridge</t>
  </si>
  <si>
    <t>6 porridge</t>
  </si>
  <si>
    <t>14 veganSausageCasserole</t>
  </si>
  <si>
    <t>6 fishPaella</t>
  </si>
  <si>
    <t>6 sushi</t>
  </si>
  <si>
    <t>1 bakedPotato</t>
  </si>
  <si>
    <t>26 walnutCake</t>
  </si>
  <si>
    <t>Wednesday</t>
  </si>
  <si>
    <t>14 fishAndChips</t>
  </si>
  <si>
    <t>6 potatoCurry</t>
  </si>
  <si>
    <t>6 vegSpagBol</t>
  </si>
  <si>
    <t>26 veganFruitYoghurt</t>
  </si>
  <si>
    <t>Thursday</t>
  </si>
  <si>
    <t>14 beanChilli</t>
  </si>
  <si>
    <t>6 ratatouille</t>
  </si>
  <si>
    <t>6 lambMoussaka</t>
  </si>
  <si>
    <t>26 peanutCookies</t>
  </si>
  <si>
    <t>Friday</t>
  </si>
  <si>
    <t>14 marghertia</t>
  </si>
  <si>
    <t>6 jacketSpud</t>
  </si>
  <si>
    <t>6 quornLasagne</t>
  </si>
  <si>
    <t>26 chocolateCake</t>
  </si>
  <si>
    <t>Saturday</t>
  </si>
  <si>
    <t>14 veganCanneloni</t>
  </si>
  <si>
    <t>6 mushroomRisotto</t>
  </si>
  <si>
    <t>6 kievs</t>
  </si>
  <si>
    <t>25 jelly</t>
  </si>
  <si>
    <t>Sunday</t>
  </si>
  <si>
    <t>9 veganFullEnglish</t>
  </si>
  <si>
    <t>7 fullEnglish</t>
  </si>
  <si>
    <t>7 veganPorridge</t>
  </si>
  <si>
    <t>7 porridge</t>
  </si>
  <si>
    <t>16 beefBurgers</t>
  </si>
  <si>
    <t>7 mushroomSoup</t>
  </si>
  <si>
    <t>7 chickenNoodles</t>
  </si>
  <si>
    <t>30 chocolateMousse</t>
  </si>
  <si>
    <t>Monday</t>
  </si>
  <si>
    <t>16 chickenCurry</t>
  </si>
  <si>
    <t>7 pepperoniPizza</t>
  </si>
  <si>
    <t>7 vegChowMein</t>
  </si>
  <si>
    <t>30 bananaIceCream</t>
  </si>
  <si>
    <t>35 peanutCookies</t>
  </si>
  <si>
    <t>30 wineGlass</t>
  </si>
  <si>
    <t>16 quornChilli</t>
  </si>
  <si>
    <t>7 veganPizza</t>
  </si>
  <si>
    <t>7 mushroomOmelette</t>
  </si>
  <si>
    <t>30 fruitSalad</t>
  </si>
  <si>
    <t>16 veganSausageCasserole</t>
  </si>
  <si>
    <t>7 shepherdsPie</t>
  </si>
  <si>
    <t>7 fishPaella</t>
  </si>
  <si>
    <t>29 walnutCake</t>
  </si>
  <si>
    <t>0 bakedPotato</t>
  </si>
  <si>
    <t>15 beanChilli</t>
  </si>
  <si>
    <t>7 vegSpagBol</t>
  </si>
  <si>
    <t>7 ratatouille</t>
  </si>
  <si>
    <t>28 peanutCookies</t>
  </si>
  <si>
    <t>15 lambMoussaka</t>
  </si>
  <si>
    <t>7 marghertia</t>
  </si>
  <si>
    <t>7 jacketSpud</t>
  </si>
  <si>
    <t>28 chocolateCake</t>
  </si>
  <si>
    <t>15 quornLasagne</t>
  </si>
  <si>
    <t>7 mushroomRisotto</t>
  </si>
  <si>
    <t>7 kievs</t>
  </si>
  <si>
    <t>28 spongeCustard</t>
  </si>
  <si>
    <t>15 beefBurgers</t>
  </si>
  <si>
    <t>28 chocolateMousse</t>
  </si>
  <si>
    <t>41 bananaIceCream</t>
  </si>
  <si>
    <t>29 beerCan</t>
  </si>
  <si>
    <t>8 fullEnglish</t>
  </si>
  <si>
    <t>8 veganPorridge</t>
  </si>
  <si>
    <t>8 porridge</t>
  </si>
  <si>
    <t>16 veganCanneloni</t>
  </si>
  <si>
    <t>8 pepperoniPizza</t>
  </si>
  <si>
    <t>8 vegChowMein</t>
  </si>
  <si>
    <t>3 bakedPotato</t>
  </si>
  <si>
    <t>29 jelly</t>
  </si>
  <si>
    <t>16 veganBangersMash</t>
  </si>
  <si>
    <t>8 chickenCurry</t>
  </si>
  <si>
    <t>8 quornChilli</t>
  </si>
  <si>
    <t>32 fruitSalad</t>
  </si>
  <si>
    <t>13 veganFullEnglish</t>
  </si>
  <si>
    <t>11 fullEnglish</t>
  </si>
  <si>
    <t>11 veganPorridge</t>
  </si>
  <si>
    <t>11 porridge</t>
  </si>
  <si>
    <t>24 veganPizza</t>
  </si>
  <si>
    <t>11 mushroomOmelette</t>
  </si>
  <si>
    <t>11 shepherdsPie</t>
  </si>
  <si>
    <t>4 bakedPotato</t>
  </si>
  <si>
    <t>44 walnutCake</t>
  </si>
  <si>
    <t>batch</t>
  </si>
  <si>
    <t>11 veganFullEnglish</t>
  </si>
  <si>
    <t>19 veganSausageCasserole</t>
  </si>
  <si>
    <t>8 fishPaella</t>
  </si>
  <si>
    <t>8 sushi</t>
  </si>
  <si>
    <t>34 cheeseBiscuits</t>
  </si>
  <si>
    <t>kg</t>
  </si>
  <si>
    <t>litres_equivalent</t>
  </si>
  <si>
    <t>litres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</si>
</sst>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1" fillId="0" borderId="0" xfId="0" applyFon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68805-6F1E-4113-A128-70B3B00308D9}">
  <dimension ref="A1:BN127"/>
  <sheetViews>
    <sheetView tabSelected="1" zoomScale="115" zoomScaleNormal="115" workbookViewId="0">
      <selection activeCell="K70" sqref="K70"/>
    </sheetView>
  </sheetViews>
  <sheetFormatPr defaultRowHeight="14.4" x14ac:dyDescent="0.3"/>
  <cols>
    <col min="1" max="1" width="30.77734375" customWidth="1"/>
    <col min="2" max="19" width="20.77734375" customWidth="1"/>
  </cols>
  <sheetData>
    <row r="1" spans="1:19" x14ac:dyDescent="0.3">
      <c r="A1" s="2" t="s">
        <v>28</v>
      </c>
    </row>
    <row r="2" spans="1:19" x14ac:dyDescent="0.3">
      <c r="A2" s="2" t="s">
        <v>0</v>
      </c>
      <c r="B2" s="3">
        <v>44474</v>
      </c>
      <c r="C2" s="3">
        <v>44475</v>
      </c>
      <c r="D2" s="3">
        <v>44476</v>
      </c>
      <c r="E2" s="3">
        <v>44477</v>
      </c>
      <c r="F2" s="3">
        <v>44478</v>
      </c>
      <c r="G2" s="3">
        <v>44479</v>
      </c>
      <c r="H2" s="3">
        <v>44480</v>
      </c>
      <c r="I2" s="3">
        <v>44481</v>
      </c>
      <c r="J2" s="3">
        <v>44482</v>
      </c>
      <c r="K2" s="3">
        <v>44483</v>
      </c>
      <c r="L2" s="3">
        <v>44484</v>
      </c>
      <c r="M2" s="3">
        <v>44485</v>
      </c>
      <c r="N2" s="3">
        <v>44486</v>
      </c>
      <c r="O2" s="3">
        <v>44487</v>
      </c>
      <c r="P2" s="3">
        <v>44488</v>
      </c>
      <c r="Q2" s="3">
        <v>44489</v>
      </c>
      <c r="R2" s="3">
        <v>44490</v>
      </c>
      <c r="S2" s="3">
        <v>44491</v>
      </c>
    </row>
    <row r="3" spans="1:19" x14ac:dyDescent="0.3">
      <c r="A3" s="2" t="s">
        <v>22</v>
      </c>
      <c r="B3" s="4" t="s">
        <v>104</v>
      </c>
      <c r="C3" s="4" t="s">
        <v>114</v>
      </c>
      <c r="D3" s="4" t="s">
        <v>119</v>
      </c>
      <c r="E3" s="4" t="s">
        <v>124</v>
      </c>
      <c r="F3" s="4" t="s">
        <v>129</v>
      </c>
      <c r="G3" s="4" t="s">
        <v>134</v>
      </c>
      <c r="H3" s="4" t="s">
        <v>143</v>
      </c>
      <c r="I3" s="4" t="s">
        <v>104</v>
      </c>
      <c r="J3" s="4" t="s">
        <v>114</v>
      </c>
      <c r="K3" s="4" t="s">
        <v>119</v>
      </c>
      <c r="L3" s="4" t="s">
        <v>124</v>
      </c>
      <c r="M3" s="4" t="s">
        <v>129</v>
      </c>
      <c r="N3" s="4" t="s">
        <v>134</v>
      </c>
      <c r="O3" s="4" t="s">
        <v>143</v>
      </c>
      <c r="P3" s="4" t="s">
        <v>104</v>
      </c>
      <c r="Q3" s="4" t="s">
        <v>114</v>
      </c>
      <c r="R3" s="4" t="s">
        <v>119</v>
      </c>
      <c r="S3" s="4" t="s">
        <v>124</v>
      </c>
    </row>
    <row r="4" spans="1:19" x14ac:dyDescent="0.3">
      <c r="A4" s="2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x14ac:dyDescent="0.3">
      <c r="A5" s="2" t="s">
        <v>1</v>
      </c>
      <c r="B5" s="4">
        <v>26</v>
      </c>
      <c r="C5" s="4">
        <v>26</v>
      </c>
      <c r="D5" s="4">
        <v>26</v>
      </c>
      <c r="E5" s="4">
        <v>26</v>
      </c>
      <c r="F5" s="4">
        <v>26</v>
      </c>
      <c r="G5" s="4">
        <v>30</v>
      </c>
      <c r="H5" s="4">
        <v>30</v>
      </c>
      <c r="I5" s="4">
        <v>30</v>
      </c>
      <c r="J5" s="4">
        <v>30</v>
      </c>
      <c r="K5" s="4">
        <v>26</v>
      </c>
      <c r="L5" s="4">
        <v>29</v>
      </c>
      <c r="M5" s="4">
        <v>29</v>
      </c>
      <c r="N5" s="4">
        <v>29</v>
      </c>
      <c r="O5" s="4">
        <v>29</v>
      </c>
      <c r="P5" s="4">
        <v>32</v>
      </c>
      <c r="Q5" s="4">
        <v>32</v>
      </c>
      <c r="R5" s="4">
        <v>46</v>
      </c>
      <c r="S5" s="4">
        <v>35</v>
      </c>
    </row>
    <row r="6" spans="1:19" x14ac:dyDescent="0.3">
      <c r="A6" s="2"/>
    </row>
    <row r="7" spans="1:19" x14ac:dyDescent="0.3">
      <c r="A7" s="2" t="s">
        <v>23</v>
      </c>
      <c r="B7" t="s">
        <v>105</v>
      </c>
      <c r="C7" t="s">
        <v>105</v>
      </c>
      <c r="D7" t="s">
        <v>105</v>
      </c>
      <c r="E7" t="s">
        <v>105</v>
      </c>
      <c r="F7" t="s">
        <v>105</v>
      </c>
      <c r="G7" t="s">
        <v>135</v>
      </c>
      <c r="H7" t="s">
        <v>135</v>
      </c>
      <c r="I7" t="s">
        <v>135</v>
      </c>
      <c r="J7" t="s">
        <v>135</v>
      </c>
      <c r="K7" t="s">
        <v>105</v>
      </c>
      <c r="L7" t="s">
        <v>105</v>
      </c>
      <c r="M7" t="s">
        <v>105</v>
      </c>
      <c r="N7" t="s">
        <v>105</v>
      </c>
      <c r="O7" t="s">
        <v>105</v>
      </c>
      <c r="P7" t="s">
        <v>105</v>
      </c>
      <c r="Q7" t="s">
        <v>105</v>
      </c>
      <c r="R7" t="s">
        <v>187</v>
      </c>
      <c r="S7" t="s">
        <v>197</v>
      </c>
    </row>
    <row r="8" spans="1:19" x14ac:dyDescent="0.3">
      <c r="A8" s="2" t="s">
        <v>23</v>
      </c>
      <c r="B8" t="s">
        <v>106</v>
      </c>
      <c r="C8" t="s">
        <v>106</v>
      </c>
      <c r="D8" t="s">
        <v>106</v>
      </c>
      <c r="E8" t="s">
        <v>106</v>
      </c>
      <c r="F8" t="s">
        <v>106</v>
      </c>
      <c r="G8" t="s">
        <v>136</v>
      </c>
      <c r="H8" t="s">
        <v>136</v>
      </c>
      <c r="I8" t="s">
        <v>136</v>
      </c>
      <c r="J8" t="s">
        <v>136</v>
      </c>
      <c r="K8" t="s">
        <v>106</v>
      </c>
      <c r="L8" t="s">
        <v>136</v>
      </c>
      <c r="M8" t="s">
        <v>136</v>
      </c>
      <c r="N8" t="s">
        <v>136</v>
      </c>
      <c r="O8" t="s">
        <v>136</v>
      </c>
      <c r="P8" t="s">
        <v>175</v>
      </c>
      <c r="Q8" t="s">
        <v>175</v>
      </c>
      <c r="R8" t="s">
        <v>188</v>
      </c>
      <c r="S8" t="s">
        <v>175</v>
      </c>
    </row>
    <row r="9" spans="1:19" x14ac:dyDescent="0.3">
      <c r="A9" s="2" t="s">
        <v>23</v>
      </c>
      <c r="B9" t="s">
        <v>107</v>
      </c>
      <c r="C9" t="s">
        <v>107</v>
      </c>
      <c r="D9" t="s">
        <v>107</v>
      </c>
      <c r="E9" t="s">
        <v>107</v>
      </c>
      <c r="F9" t="s">
        <v>107</v>
      </c>
      <c r="G9" t="s">
        <v>137</v>
      </c>
      <c r="H9" t="s">
        <v>137</v>
      </c>
      <c r="I9" t="s">
        <v>137</v>
      </c>
      <c r="J9" t="s">
        <v>137</v>
      </c>
      <c r="K9" t="s">
        <v>107</v>
      </c>
      <c r="L9" t="s">
        <v>137</v>
      </c>
      <c r="M9" t="s">
        <v>137</v>
      </c>
      <c r="N9" t="s">
        <v>137</v>
      </c>
      <c r="O9" t="s">
        <v>137</v>
      </c>
      <c r="P9" t="s">
        <v>176</v>
      </c>
      <c r="Q9" t="s">
        <v>176</v>
      </c>
      <c r="R9" t="s">
        <v>189</v>
      </c>
      <c r="S9" t="s">
        <v>176</v>
      </c>
    </row>
    <row r="10" spans="1:19" x14ac:dyDescent="0.3">
      <c r="A10" s="2" t="s">
        <v>23</v>
      </c>
      <c r="B10" t="s">
        <v>108</v>
      </c>
      <c r="C10" t="s">
        <v>108</v>
      </c>
      <c r="D10" t="s">
        <v>108</v>
      </c>
      <c r="E10" t="s">
        <v>108</v>
      </c>
      <c r="F10" t="s">
        <v>108</v>
      </c>
      <c r="G10" t="s">
        <v>138</v>
      </c>
      <c r="H10" t="s">
        <v>138</v>
      </c>
      <c r="I10" t="s">
        <v>138</v>
      </c>
      <c r="J10" t="s">
        <v>138</v>
      </c>
      <c r="K10" t="s">
        <v>108</v>
      </c>
      <c r="L10" t="s">
        <v>138</v>
      </c>
      <c r="M10" t="s">
        <v>138</v>
      </c>
      <c r="N10" t="s">
        <v>138</v>
      </c>
      <c r="O10" t="s">
        <v>138</v>
      </c>
      <c r="P10" t="s">
        <v>177</v>
      </c>
      <c r="Q10" t="s">
        <v>177</v>
      </c>
      <c r="R10" t="s">
        <v>190</v>
      </c>
      <c r="S10" t="s">
        <v>177</v>
      </c>
    </row>
    <row r="11" spans="1:19" x14ac:dyDescent="0.3">
      <c r="A11" s="2"/>
    </row>
    <row r="12" spans="1:19" x14ac:dyDescent="0.3">
      <c r="A12" s="2" t="s">
        <v>24</v>
      </c>
      <c r="B12" t="s">
        <v>109</v>
      </c>
      <c r="C12" t="s">
        <v>115</v>
      </c>
      <c r="D12" t="s">
        <v>120</v>
      </c>
      <c r="E12" t="s">
        <v>125</v>
      </c>
      <c r="F12" t="s">
        <v>130</v>
      </c>
      <c r="G12" t="s">
        <v>139</v>
      </c>
      <c r="H12" t="s">
        <v>144</v>
      </c>
      <c r="I12" t="s">
        <v>150</v>
      </c>
      <c r="J12" t="s">
        <v>154</v>
      </c>
      <c r="K12" t="s">
        <v>115</v>
      </c>
      <c r="L12" t="s">
        <v>159</v>
      </c>
      <c r="M12" t="s">
        <v>163</v>
      </c>
      <c r="N12" t="s">
        <v>167</v>
      </c>
      <c r="O12" t="s">
        <v>171</v>
      </c>
      <c r="P12" t="s">
        <v>178</v>
      </c>
      <c r="Q12" t="s">
        <v>183</v>
      </c>
      <c r="R12" t="s">
        <v>191</v>
      </c>
      <c r="S12" t="s">
        <v>198</v>
      </c>
    </row>
    <row r="13" spans="1:19" x14ac:dyDescent="0.3">
      <c r="A13" s="2" t="s">
        <v>24</v>
      </c>
      <c r="B13" t="s">
        <v>110</v>
      </c>
      <c r="C13" t="s">
        <v>116</v>
      </c>
      <c r="D13" t="s">
        <v>121</v>
      </c>
      <c r="E13" t="s">
        <v>126</v>
      </c>
      <c r="F13" t="s">
        <v>131</v>
      </c>
      <c r="G13" t="s">
        <v>140</v>
      </c>
      <c r="H13" t="s">
        <v>145</v>
      </c>
      <c r="I13" t="s">
        <v>151</v>
      </c>
      <c r="J13" t="s">
        <v>155</v>
      </c>
      <c r="K13" t="s">
        <v>111</v>
      </c>
      <c r="L13" t="s">
        <v>160</v>
      </c>
      <c r="M13" t="s">
        <v>164</v>
      </c>
      <c r="N13" t="s">
        <v>168</v>
      </c>
      <c r="O13" t="s">
        <v>140</v>
      </c>
      <c r="P13" t="s">
        <v>179</v>
      </c>
      <c r="Q13" t="s">
        <v>184</v>
      </c>
      <c r="R13" t="s">
        <v>192</v>
      </c>
      <c r="S13" t="s">
        <v>199</v>
      </c>
    </row>
    <row r="14" spans="1:19" x14ac:dyDescent="0.3">
      <c r="A14" s="2" t="s">
        <v>24</v>
      </c>
      <c r="B14" t="s">
        <v>111</v>
      </c>
      <c r="C14" t="s">
        <v>117</v>
      </c>
      <c r="D14" t="s">
        <v>122</v>
      </c>
      <c r="E14" t="s">
        <v>127</v>
      </c>
      <c r="F14" t="s">
        <v>132</v>
      </c>
      <c r="G14" t="s">
        <v>141</v>
      </c>
      <c r="H14" t="s">
        <v>146</v>
      </c>
      <c r="I14" t="s">
        <v>152</v>
      </c>
      <c r="J14" t="s">
        <v>156</v>
      </c>
      <c r="K14" t="s">
        <v>116</v>
      </c>
      <c r="L14" t="s">
        <v>161</v>
      </c>
      <c r="M14" t="s">
        <v>165</v>
      </c>
      <c r="N14" t="s">
        <v>169</v>
      </c>
      <c r="O14" t="s">
        <v>141</v>
      </c>
      <c r="P14" t="s">
        <v>180</v>
      </c>
      <c r="Q14" t="s">
        <v>185</v>
      </c>
      <c r="R14" t="s">
        <v>193</v>
      </c>
      <c r="S14" t="s">
        <v>200</v>
      </c>
    </row>
    <row r="15" spans="1:19" x14ac:dyDescent="0.3">
      <c r="A15" s="2"/>
    </row>
    <row r="16" spans="1:19" x14ac:dyDescent="0.3">
      <c r="A16" s="2" t="s">
        <v>25</v>
      </c>
      <c r="B16" t="s">
        <v>112</v>
      </c>
      <c r="C16" t="s">
        <v>112</v>
      </c>
      <c r="D16" t="s">
        <v>112</v>
      </c>
      <c r="E16" t="s">
        <v>112</v>
      </c>
      <c r="F16" t="s">
        <v>112</v>
      </c>
      <c r="G16" t="s">
        <v>112</v>
      </c>
      <c r="H16" t="s">
        <v>112</v>
      </c>
      <c r="I16" t="s">
        <v>112</v>
      </c>
      <c r="J16" t="s">
        <v>112</v>
      </c>
      <c r="K16" t="s">
        <v>158</v>
      </c>
      <c r="L16" t="s">
        <v>112</v>
      </c>
      <c r="M16" t="s">
        <v>112</v>
      </c>
      <c r="N16" t="s">
        <v>112</v>
      </c>
      <c r="O16" t="s">
        <v>112</v>
      </c>
      <c r="P16" t="s">
        <v>181</v>
      </c>
      <c r="Q16" t="s">
        <v>181</v>
      </c>
      <c r="R16" t="s">
        <v>194</v>
      </c>
      <c r="S16" t="s">
        <v>181</v>
      </c>
    </row>
    <row r="17" spans="1:19" x14ac:dyDescent="0.3">
      <c r="A17" s="2" t="s">
        <v>25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3">
      <c r="A18" s="2"/>
    </row>
    <row r="19" spans="1:19" x14ac:dyDescent="0.3">
      <c r="A19" s="2" t="s">
        <v>41</v>
      </c>
      <c r="B19" t="s">
        <v>113</v>
      </c>
      <c r="C19" t="s">
        <v>118</v>
      </c>
      <c r="D19" t="s">
        <v>123</v>
      </c>
      <c r="E19" t="s">
        <v>128</v>
      </c>
      <c r="F19" t="s">
        <v>133</v>
      </c>
      <c r="G19" t="s">
        <v>142</v>
      </c>
      <c r="H19" t="s">
        <v>147</v>
      </c>
      <c r="I19" t="s">
        <v>153</v>
      </c>
      <c r="J19" t="s">
        <v>157</v>
      </c>
      <c r="K19" t="s">
        <v>118</v>
      </c>
      <c r="L19" t="s">
        <v>162</v>
      </c>
      <c r="M19" t="s">
        <v>166</v>
      </c>
      <c r="N19" t="s">
        <v>170</v>
      </c>
      <c r="O19" t="s">
        <v>172</v>
      </c>
      <c r="P19" t="s">
        <v>182</v>
      </c>
      <c r="Q19" t="s">
        <v>186</v>
      </c>
      <c r="R19" t="s">
        <v>195</v>
      </c>
      <c r="S19" t="s">
        <v>201</v>
      </c>
    </row>
    <row r="20" spans="1:19" x14ac:dyDescent="0.3">
      <c r="A20" s="2"/>
    </row>
    <row r="21" spans="1:19" x14ac:dyDescent="0.3">
      <c r="A21" s="2" t="s">
        <v>26</v>
      </c>
      <c r="B21" t="s">
        <v>109</v>
      </c>
      <c r="C21" t="s">
        <v>115</v>
      </c>
      <c r="D21" t="s">
        <v>120</v>
      </c>
      <c r="E21" t="s">
        <v>125</v>
      </c>
      <c r="F21" t="s">
        <v>130</v>
      </c>
      <c r="G21" t="s">
        <v>139</v>
      </c>
      <c r="H21" t="s">
        <v>144</v>
      </c>
      <c r="I21" t="s">
        <v>150</v>
      </c>
      <c r="J21" t="s">
        <v>154</v>
      </c>
      <c r="K21" t="s">
        <v>115</v>
      </c>
      <c r="L21" t="s">
        <v>159</v>
      </c>
      <c r="M21" t="s">
        <v>163</v>
      </c>
      <c r="N21" t="s">
        <v>167</v>
      </c>
      <c r="O21" t="s">
        <v>171</v>
      </c>
      <c r="P21" t="s">
        <v>178</v>
      </c>
      <c r="Q21" t="s">
        <v>183</v>
      </c>
      <c r="R21" t="s">
        <v>191</v>
      </c>
      <c r="S21" t="s">
        <v>198</v>
      </c>
    </row>
    <row r="22" spans="1:19" x14ac:dyDescent="0.3">
      <c r="A22" s="2" t="s">
        <v>26</v>
      </c>
      <c r="B22" t="s">
        <v>110</v>
      </c>
      <c r="C22" t="s">
        <v>116</v>
      </c>
      <c r="D22" t="s">
        <v>121</v>
      </c>
      <c r="E22" t="s">
        <v>126</v>
      </c>
      <c r="F22" t="s">
        <v>131</v>
      </c>
      <c r="G22" t="s">
        <v>140</v>
      </c>
      <c r="H22" t="s">
        <v>145</v>
      </c>
      <c r="I22" t="s">
        <v>151</v>
      </c>
      <c r="J22" t="s">
        <v>155</v>
      </c>
      <c r="K22" t="s">
        <v>111</v>
      </c>
      <c r="L22" t="s">
        <v>160</v>
      </c>
      <c r="M22" t="s">
        <v>164</v>
      </c>
      <c r="N22" t="s">
        <v>168</v>
      </c>
      <c r="O22" t="s">
        <v>140</v>
      </c>
      <c r="P22" t="s">
        <v>179</v>
      </c>
      <c r="Q22" t="s">
        <v>184</v>
      </c>
      <c r="R22" t="s">
        <v>192</v>
      </c>
      <c r="S22" t="s">
        <v>199</v>
      </c>
    </row>
    <row r="23" spans="1:19" x14ac:dyDescent="0.3">
      <c r="A23" s="2" t="s">
        <v>26</v>
      </c>
      <c r="B23" t="s">
        <v>111</v>
      </c>
      <c r="C23" t="s">
        <v>117</v>
      </c>
      <c r="D23" t="s">
        <v>122</v>
      </c>
      <c r="E23" t="s">
        <v>127</v>
      </c>
      <c r="F23" t="s">
        <v>132</v>
      </c>
      <c r="G23" t="s">
        <v>141</v>
      </c>
      <c r="H23" t="s">
        <v>146</v>
      </c>
      <c r="I23" t="s">
        <v>152</v>
      </c>
      <c r="J23" t="s">
        <v>156</v>
      </c>
      <c r="K23" t="s">
        <v>116</v>
      </c>
      <c r="L23" t="s">
        <v>161</v>
      </c>
      <c r="M23" t="s">
        <v>165</v>
      </c>
      <c r="N23" t="s">
        <v>169</v>
      </c>
      <c r="O23" t="s">
        <v>141</v>
      </c>
      <c r="P23" t="s">
        <v>180</v>
      </c>
      <c r="Q23" t="s">
        <v>185</v>
      </c>
      <c r="R23" t="s">
        <v>193</v>
      </c>
      <c r="S23" t="s">
        <v>200</v>
      </c>
    </row>
    <row r="24" spans="1:19" x14ac:dyDescent="0.3">
      <c r="A24" s="2"/>
    </row>
    <row r="25" spans="1:19" x14ac:dyDescent="0.3">
      <c r="A25" s="2" t="s">
        <v>27</v>
      </c>
      <c r="B25" t="s">
        <v>112</v>
      </c>
      <c r="C25" t="s">
        <v>112</v>
      </c>
      <c r="D25" t="s">
        <v>112</v>
      </c>
      <c r="E25" t="s">
        <v>112</v>
      </c>
      <c r="F25" t="s">
        <v>112</v>
      </c>
      <c r="G25" t="s">
        <v>112</v>
      </c>
      <c r="H25" t="s">
        <v>112</v>
      </c>
      <c r="I25" t="s">
        <v>112</v>
      </c>
      <c r="J25" t="s">
        <v>112</v>
      </c>
      <c r="K25" t="s">
        <v>158</v>
      </c>
      <c r="L25" t="s">
        <v>112</v>
      </c>
      <c r="M25" t="s">
        <v>112</v>
      </c>
      <c r="N25" t="s">
        <v>112</v>
      </c>
      <c r="O25" t="s">
        <v>112</v>
      </c>
      <c r="P25" t="s">
        <v>181</v>
      </c>
      <c r="Q25" t="s">
        <v>181</v>
      </c>
      <c r="R25" t="s">
        <v>194</v>
      </c>
      <c r="S25" t="s">
        <v>181</v>
      </c>
    </row>
    <row r="26" spans="1:19" x14ac:dyDescent="0.3">
      <c r="A26" s="2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x14ac:dyDescent="0.3">
      <c r="A27" s="2"/>
    </row>
    <row r="28" spans="1:19" x14ac:dyDescent="0.3">
      <c r="A28" s="2" t="s">
        <v>40</v>
      </c>
      <c r="B28" t="s">
        <v>113</v>
      </c>
      <c r="C28" t="s">
        <v>118</v>
      </c>
      <c r="D28" t="s">
        <v>123</v>
      </c>
      <c r="E28" t="s">
        <v>128</v>
      </c>
      <c r="F28" t="s">
        <v>133</v>
      </c>
      <c r="G28" t="s">
        <v>142</v>
      </c>
      <c r="H28" t="s">
        <v>147</v>
      </c>
      <c r="I28" t="s">
        <v>153</v>
      </c>
      <c r="J28" t="s">
        <v>157</v>
      </c>
      <c r="K28" t="s">
        <v>118</v>
      </c>
      <c r="L28" t="s">
        <v>162</v>
      </c>
      <c r="M28" t="s">
        <v>166</v>
      </c>
      <c r="N28" t="s">
        <v>170</v>
      </c>
      <c r="O28" t="s">
        <v>172</v>
      </c>
      <c r="P28" t="s">
        <v>182</v>
      </c>
      <c r="Q28" t="s">
        <v>186</v>
      </c>
      <c r="R28" t="s">
        <v>195</v>
      </c>
      <c r="S28" t="s">
        <v>201</v>
      </c>
    </row>
    <row r="29" spans="1:19" x14ac:dyDescent="0.3">
      <c r="A29" s="2"/>
    </row>
    <row r="30" spans="1:19" x14ac:dyDescent="0.3">
      <c r="A30" s="2" t="s">
        <v>37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 t="s">
        <v>148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 t="s">
        <v>173</v>
      </c>
      <c r="P30">
        <v>0</v>
      </c>
      <c r="Q30">
        <v>0</v>
      </c>
      <c r="R30">
        <v>0</v>
      </c>
      <c r="S30">
        <v>0</v>
      </c>
    </row>
    <row r="31" spans="1:19" x14ac:dyDescent="0.3">
      <c r="A31" s="2" t="s">
        <v>38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 t="s">
        <v>149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 t="s">
        <v>174</v>
      </c>
      <c r="P31">
        <v>0</v>
      </c>
      <c r="Q31">
        <v>0</v>
      </c>
      <c r="R31">
        <v>0</v>
      </c>
      <c r="S31">
        <v>0</v>
      </c>
    </row>
    <row r="32" spans="1:19" x14ac:dyDescent="0.3">
      <c r="A32" s="2"/>
    </row>
    <row r="33" spans="1:19" x14ac:dyDescent="0.3">
      <c r="A33" s="2" t="s">
        <v>4</v>
      </c>
      <c r="B33">
        <v>92500</v>
      </c>
      <c r="C33">
        <v>92500</v>
      </c>
      <c r="D33">
        <v>92500</v>
      </c>
      <c r="E33">
        <v>92500</v>
      </c>
      <c r="F33">
        <v>92500</v>
      </c>
      <c r="G33">
        <v>102500</v>
      </c>
      <c r="H33">
        <v>102500</v>
      </c>
      <c r="I33">
        <v>102500</v>
      </c>
      <c r="J33">
        <v>102500</v>
      </c>
      <c r="K33">
        <v>94500</v>
      </c>
      <c r="L33">
        <v>103500</v>
      </c>
      <c r="M33">
        <v>103500</v>
      </c>
      <c r="N33">
        <v>103500</v>
      </c>
      <c r="O33">
        <v>103500</v>
      </c>
      <c r="P33">
        <v>114500</v>
      </c>
      <c r="Q33">
        <v>114500</v>
      </c>
      <c r="R33">
        <v>153500</v>
      </c>
      <c r="S33">
        <v>131500</v>
      </c>
    </row>
    <row r="34" spans="1:19" x14ac:dyDescent="0.3">
      <c r="A34" s="2" t="s">
        <v>3</v>
      </c>
      <c r="B34">
        <f xml:space="preserve"> (B33 / B5)</f>
        <v>3557.6923076923076</v>
      </c>
      <c r="C34">
        <f xml:space="preserve"> (C33 / C5)</f>
        <v>3557.6923076923076</v>
      </c>
      <c r="D34">
        <f xml:space="preserve"> (D33 / D5)</f>
        <v>3557.6923076923076</v>
      </c>
      <c r="E34">
        <f xml:space="preserve"> (E33 / E5)</f>
        <v>3557.6923076923076</v>
      </c>
      <c r="F34">
        <f xml:space="preserve"> (F33 / F5)</f>
        <v>3557.6923076923076</v>
      </c>
      <c r="G34">
        <f xml:space="preserve"> (G33 / G5)</f>
        <v>3416.6666666666665</v>
      </c>
      <c r="H34">
        <f xml:space="preserve"> (H33 / H5)</f>
        <v>3416.6666666666665</v>
      </c>
      <c r="I34">
        <f xml:space="preserve"> (I33 / I5)</f>
        <v>3416.6666666666665</v>
      </c>
      <c r="J34">
        <f xml:space="preserve"> (J33 / J5)</f>
        <v>3416.6666666666665</v>
      </c>
      <c r="K34">
        <f xml:space="preserve"> (K33 / K5)</f>
        <v>3634.6153846153848</v>
      </c>
      <c r="L34">
        <f xml:space="preserve"> (L33 / L5)</f>
        <v>3568.9655172413795</v>
      </c>
      <c r="M34">
        <f xml:space="preserve"> (M33 / M5)</f>
        <v>3568.9655172413795</v>
      </c>
      <c r="N34">
        <f xml:space="preserve"> (N33 / N5)</f>
        <v>3568.9655172413795</v>
      </c>
      <c r="O34">
        <f xml:space="preserve"> (O33 / O5)</f>
        <v>3568.9655172413795</v>
      </c>
      <c r="P34">
        <f xml:space="preserve"> (P33 / P5)</f>
        <v>3578.125</v>
      </c>
      <c r="Q34">
        <f xml:space="preserve"> (Q33 / Q5)</f>
        <v>3578.125</v>
      </c>
      <c r="R34">
        <f xml:space="preserve"> (R33 / R5)</f>
        <v>3336.9565217391305</v>
      </c>
      <c r="S34">
        <f xml:space="preserve"> (S33 / S5)</f>
        <v>3757.1428571428573</v>
      </c>
    </row>
    <row r="35" spans="1:19" x14ac:dyDescent="0.3">
      <c r="A35" s="2" t="s">
        <v>20</v>
      </c>
      <c r="B35">
        <v>111513</v>
      </c>
      <c r="C35">
        <v>96491</v>
      </c>
      <c r="D35">
        <v>104850</v>
      </c>
      <c r="E35">
        <v>129767</v>
      </c>
      <c r="F35">
        <v>94789</v>
      </c>
      <c r="G35">
        <v>159845</v>
      </c>
      <c r="H35">
        <v>123590</v>
      </c>
      <c r="I35">
        <v>115358</v>
      </c>
      <c r="J35">
        <v>128153</v>
      </c>
      <c r="K35">
        <v>98949</v>
      </c>
      <c r="L35">
        <v>111086</v>
      </c>
      <c r="M35">
        <v>130848</v>
      </c>
      <c r="N35">
        <v>113115</v>
      </c>
      <c r="O35">
        <v>151922</v>
      </c>
      <c r="P35">
        <v>119542</v>
      </c>
      <c r="Q35">
        <v>120375</v>
      </c>
      <c r="R35">
        <v>188832</v>
      </c>
      <c r="S35">
        <v>163243</v>
      </c>
    </row>
    <row r="36" spans="1:19" x14ac:dyDescent="0.3">
      <c r="A36" s="2" t="s">
        <v>21</v>
      </c>
      <c r="B36">
        <f xml:space="preserve"> (B35 - B33)</f>
        <v>19013</v>
      </c>
      <c r="C36">
        <f xml:space="preserve"> (C35 - C33)</f>
        <v>3991</v>
      </c>
      <c r="D36">
        <f xml:space="preserve"> (D35 - D33)</f>
        <v>12350</v>
      </c>
      <c r="E36">
        <f xml:space="preserve"> (E35 - E33)</f>
        <v>37267</v>
      </c>
      <c r="F36">
        <f xml:space="preserve"> (F35 - F33)</f>
        <v>2289</v>
      </c>
      <c r="G36">
        <f xml:space="preserve"> (G35 - G33)</f>
        <v>57345</v>
      </c>
      <c r="H36">
        <f xml:space="preserve"> (H35 - H33)</f>
        <v>21090</v>
      </c>
      <c r="I36">
        <f xml:space="preserve"> (I35 - I33)</f>
        <v>12858</v>
      </c>
      <c r="J36">
        <f xml:space="preserve"> (J35 - J33)</f>
        <v>25653</v>
      </c>
      <c r="K36">
        <f xml:space="preserve"> (K35 - K33)</f>
        <v>4449</v>
      </c>
      <c r="L36">
        <f xml:space="preserve"> (L35 - L33)</f>
        <v>7586</v>
      </c>
      <c r="M36">
        <f xml:space="preserve"> (M35 - M33)</f>
        <v>27348</v>
      </c>
      <c r="N36">
        <f xml:space="preserve"> (N35 - N33)</f>
        <v>9615</v>
      </c>
      <c r="O36">
        <f xml:space="preserve"> (O35 - O33)</f>
        <v>48422</v>
      </c>
      <c r="P36">
        <f xml:space="preserve"> (P35 - P33)</f>
        <v>5042</v>
      </c>
      <c r="Q36">
        <f xml:space="preserve"> (Q35 - Q33)</f>
        <v>5875</v>
      </c>
      <c r="R36">
        <f xml:space="preserve"> (R35 - R33)</f>
        <v>35332</v>
      </c>
      <c r="S36">
        <f xml:space="preserve"> (S35 - S33)</f>
        <v>31743</v>
      </c>
    </row>
    <row r="37" spans="1:19" x14ac:dyDescent="0.3">
      <c r="A37" s="2"/>
    </row>
    <row r="38" spans="1:19" x14ac:dyDescent="0.3">
      <c r="A38" s="2" t="s">
        <v>2</v>
      </c>
      <c r="B38">
        <v>10406.25</v>
      </c>
      <c r="C38">
        <v>10406.25</v>
      </c>
      <c r="D38">
        <v>10406.25</v>
      </c>
      <c r="E38">
        <v>10406.25</v>
      </c>
      <c r="F38">
        <v>10406.25</v>
      </c>
      <c r="G38">
        <v>11531.25</v>
      </c>
      <c r="H38">
        <v>11531.25</v>
      </c>
      <c r="I38">
        <v>11531.25</v>
      </c>
      <c r="J38">
        <v>11531.25</v>
      </c>
      <c r="K38">
        <v>10631.25</v>
      </c>
      <c r="L38">
        <v>11643.75</v>
      </c>
      <c r="M38">
        <v>11643.75</v>
      </c>
      <c r="N38">
        <v>11643.75</v>
      </c>
      <c r="O38">
        <v>11643.75</v>
      </c>
      <c r="P38">
        <v>12881.25</v>
      </c>
      <c r="Q38">
        <v>12881.25</v>
      </c>
      <c r="R38">
        <v>17268.75</v>
      </c>
      <c r="S38">
        <v>14793.75</v>
      </c>
    </row>
    <row r="39" spans="1:19" x14ac:dyDescent="0.3">
      <c r="A39" s="2" t="s">
        <v>6</v>
      </c>
      <c r="B39">
        <f xml:space="preserve"> (B38 / B5)</f>
        <v>400.24038461538464</v>
      </c>
      <c r="C39">
        <f xml:space="preserve"> (C38 / C5)</f>
        <v>400.24038461538464</v>
      </c>
      <c r="D39">
        <f xml:space="preserve"> (D38 / D5)</f>
        <v>400.24038461538464</v>
      </c>
      <c r="E39">
        <f xml:space="preserve"> (E38 / E5)</f>
        <v>400.24038461538464</v>
      </c>
      <c r="F39">
        <f xml:space="preserve"> (F38 / F5)</f>
        <v>400.24038461538464</v>
      </c>
      <c r="G39">
        <f xml:space="preserve"> (G38 / G5)</f>
        <v>384.375</v>
      </c>
      <c r="H39">
        <f xml:space="preserve"> (H38 / H5)</f>
        <v>384.375</v>
      </c>
      <c r="I39">
        <f xml:space="preserve"> (I38 / I5)</f>
        <v>384.375</v>
      </c>
      <c r="J39">
        <f xml:space="preserve"> (J38 / J5)</f>
        <v>384.375</v>
      </c>
      <c r="K39">
        <f xml:space="preserve"> (K38 / K5)</f>
        <v>408.89423076923077</v>
      </c>
      <c r="L39">
        <f xml:space="preserve"> (L38 / L5)</f>
        <v>401.50862068965517</v>
      </c>
      <c r="M39">
        <f xml:space="preserve"> (M38 / M5)</f>
        <v>401.50862068965517</v>
      </c>
      <c r="N39">
        <f xml:space="preserve"> (N38 / N5)</f>
        <v>401.50862068965517</v>
      </c>
      <c r="O39">
        <f xml:space="preserve"> (O38 / O5)</f>
        <v>401.50862068965517</v>
      </c>
      <c r="P39">
        <f xml:space="preserve"> (P38 / P5)</f>
        <v>402.5390625</v>
      </c>
      <c r="Q39">
        <f xml:space="preserve"> (Q38 / Q5)</f>
        <v>402.5390625</v>
      </c>
      <c r="R39">
        <f xml:space="preserve"> (R38 / R5)</f>
        <v>375.40760869565219</v>
      </c>
      <c r="S39">
        <f xml:space="preserve"> (S38 / S5)</f>
        <v>422.67857142857144</v>
      </c>
    </row>
    <row r="40" spans="1:19" x14ac:dyDescent="0.3">
      <c r="A40" s="2" t="s">
        <v>18</v>
      </c>
      <c r="B40">
        <v>13396</v>
      </c>
      <c r="C40">
        <v>10685</v>
      </c>
      <c r="D40">
        <v>13260</v>
      </c>
      <c r="E40">
        <v>16040</v>
      </c>
      <c r="F40">
        <v>10885</v>
      </c>
      <c r="G40">
        <v>15019</v>
      </c>
      <c r="H40">
        <v>12628</v>
      </c>
      <c r="I40">
        <v>17527</v>
      </c>
      <c r="J40">
        <v>15103</v>
      </c>
      <c r="K40">
        <v>11053</v>
      </c>
      <c r="L40">
        <v>14390</v>
      </c>
      <c r="M40">
        <v>14960</v>
      </c>
      <c r="N40">
        <v>12699</v>
      </c>
      <c r="O40">
        <v>14243</v>
      </c>
      <c r="P40">
        <v>14351</v>
      </c>
      <c r="Q40">
        <v>16643</v>
      </c>
      <c r="R40">
        <v>22786</v>
      </c>
      <c r="S40">
        <v>16146</v>
      </c>
    </row>
    <row r="41" spans="1:19" x14ac:dyDescent="0.3">
      <c r="A41" s="2" t="s">
        <v>19</v>
      </c>
      <c r="B41">
        <f>(B40 - B38)</f>
        <v>2989.75</v>
      </c>
      <c r="C41">
        <f>(C40 - C38)</f>
        <v>278.75</v>
      </c>
      <c r="D41">
        <f>(D40 - D38)</f>
        <v>2853.75</v>
      </c>
      <c r="E41">
        <f>(E40 - E38)</f>
        <v>5633.75</v>
      </c>
      <c r="F41">
        <f>(F40 - F38)</f>
        <v>478.75</v>
      </c>
      <c r="G41">
        <f>(G40 - G38)</f>
        <v>3487.75</v>
      </c>
      <c r="H41">
        <f>(H40 - H38)</f>
        <v>1096.75</v>
      </c>
      <c r="I41">
        <f>(I40 - I38)</f>
        <v>5995.75</v>
      </c>
      <c r="J41">
        <f>(J40 - J38)</f>
        <v>3571.75</v>
      </c>
      <c r="K41">
        <f>(K40 - K38)</f>
        <v>421.75</v>
      </c>
      <c r="L41">
        <f>(L40 - L38)</f>
        <v>2746.25</v>
      </c>
      <c r="M41">
        <f>(M40 - M38)</f>
        <v>3316.25</v>
      </c>
      <c r="N41">
        <f>(N40 - N38)</f>
        <v>1055.25</v>
      </c>
      <c r="O41">
        <f>(O40 - O38)</f>
        <v>2599.25</v>
      </c>
      <c r="P41">
        <f>(P40 - P38)</f>
        <v>1469.75</v>
      </c>
      <c r="Q41">
        <f>(Q40 - Q38)</f>
        <v>3761.75</v>
      </c>
      <c r="R41">
        <f>(R40 - R38)</f>
        <v>5517.25</v>
      </c>
      <c r="S41">
        <f>(S40 - S38)</f>
        <v>1352.25</v>
      </c>
    </row>
    <row r="42" spans="1:19" x14ac:dyDescent="0.3">
      <c r="A42" s="2"/>
    </row>
    <row r="43" spans="1:19" x14ac:dyDescent="0.3">
      <c r="A43" s="2" t="s">
        <v>5</v>
      </c>
      <c r="B43">
        <v>2035</v>
      </c>
      <c r="C43">
        <v>2035</v>
      </c>
      <c r="D43">
        <v>2035</v>
      </c>
      <c r="E43">
        <v>2035</v>
      </c>
      <c r="F43">
        <v>2035</v>
      </c>
      <c r="G43">
        <v>2255</v>
      </c>
      <c r="H43">
        <v>2255</v>
      </c>
      <c r="I43">
        <v>2255</v>
      </c>
      <c r="J43">
        <v>2255</v>
      </c>
      <c r="K43">
        <v>2079</v>
      </c>
      <c r="L43">
        <v>2277</v>
      </c>
      <c r="M43">
        <v>2277</v>
      </c>
      <c r="N43">
        <v>2277</v>
      </c>
      <c r="O43">
        <v>2277</v>
      </c>
      <c r="P43">
        <v>2519</v>
      </c>
      <c r="Q43">
        <v>2519</v>
      </c>
      <c r="R43">
        <v>3377</v>
      </c>
      <c r="S43">
        <v>2893</v>
      </c>
    </row>
    <row r="44" spans="1:19" x14ac:dyDescent="0.3">
      <c r="A44" s="2" t="s">
        <v>8</v>
      </c>
      <c r="B44">
        <f xml:space="preserve"> (B43 / B5)</f>
        <v>78.269230769230774</v>
      </c>
      <c r="C44">
        <f xml:space="preserve"> (C43 / C5)</f>
        <v>78.269230769230774</v>
      </c>
      <c r="D44">
        <f xml:space="preserve"> (D43 / D5)</f>
        <v>78.269230769230774</v>
      </c>
      <c r="E44">
        <f xml:space="preserve"> (E43 / E5)</f>
        <v>78.269230769230774</v>
      </c>
      <c r="F44">
        <f xml:space="preserve"> (F43 / F5)</f>
        <v>78.269230769230774</v>
      </c>
      <c r="G44">
        <f xml:space="preserve"> (G43 / G5)</f>
        <v>75.166666666666671</v>
      </c>
      <c r="H44">
        <f xml:space="preserve"> (H43 / H5)</f>
        <v>75.166666666666671</v>
      </c>
      <c r="I44">
        <f xml:space="preserve"> (I43 / I5)</f>
        <v>75.166666666666671</v>
      </c>
      <c r="J44">
        <f xml:space="preserve"> (J43 / J5)</f>
        <v>75.166666666666671</v>
      </c>
      <c r="K44">
        <f xml:space="preserve"> (K43 / K5)</f>
        <v>79.961538461538467</v>
      </c>
      <c r="L44">
        <f xml:space="preserve"> (L43 / L5)</f>
        <v>78.517241379310349</v>
      </c>
      <c r="M44">
        <f xml:space="preserve"> (M43 / M5)</f>
        <v>78.517241379310349</v>
      </c>
      <c r="N44">
        <f xml:space="preserve"> (N43 / N5)</f>
        <v>78.517241379310349</v>
      </c>
      <c r="O44">
        <f xml:space="preserve"> (O43 / O5)</f>
        <v>78.517241379310349</v>
      </c>
      <c r="P44">
        <f xml:space="preserve"> (P43 / P5)</f>
        <v>78.71875</v>
      </c>
      <c r="Q44">
        <f xml:space="preserve"> (Q43 / Q5)</f>
        <v>78.71875</v>
      </c>
      <c r="R44">
        <f xml:space="preserve"> (R43 / R5)</f>
        <v>73.413043478260875</v>
      </c>
      <c r="S44">
        <f xml:space="preserve"> (S43 / S5)</f>
        <v>82.657142857142858</v>
      </c>
    </row>
    <row r="45" spans="1:19" x14ac:dyDescent="0.3">
      <c r="A45" s="2" t="s">
        <v>16</v>
      </c>
      <c r="B45">
        <v>3978</v>
      </c>
      <c r="C45">
        <v>3010</v>
      </c>
      <c r="D45">
        <v>3426</v>
      </c>
      <c r="E45">
        <v>5175</v>
      </c>
      <c r="F45">
        <v>3930</v>
      </c>
      <c r="G45">
        <v>6937</v>
      </c>
      <c r="H45">
        <v>4743</v>
      </c>
      <c r="I45">
        <v>2445</v>
      </c>
      <c r="J45">
        <v>4701</v>
      </c>
      <c r="K45">
        <v>3049</v>
      </c>
      <c r="L45">
        <v>3431</v>
      </c>
      <c r="M45">
        <v>5677</v>
      </c>
      <c r="N45">
        <v>4518</v>
      </c>
      <c r="O45">
        <v>6628</v>
      </c>
      <c r="P45">
        <v>4865</v>
      </c>
      <c r="Q45">
        <v>2996</v>
      </c>
      <c r="R45">
        <v>7634</v>
      </c>
      <c r="S45">
        <v>6553</v>
      </c>
    </row>
    <row r="46" spans="1:19" x14ac:dyDescent="0.3">
      <c r="A46" s="2" t="s">
        <v>17</v>
      </c>
      <c r="B46">
        <f>(B45 - B43)</f>
        <v>1943</v>
      </c>
      <c r="C46">
        <f>(C45 - C43)</f>
        <v>975</v>
      </c>
      <c r="D46">
        <f>(D45 - D43)</f>
        <v>1391</v>
      </c>
      <c r="E46">
        <f>(E45 - E43)</f>
        <v>3140</v>
      </c>
      <c r="F46">
        <f>(F45 - F43)</f>
        <v>1895</v>
      </c>
      <c r="G46">
        <f>(G45 - G43)</f>
        <v>4682</v>
      </c>
      <c r="H46">
        <f>(H45 - H43)</f>
        <v>2488</v>
      </c>
      <c r="I46">
        <f>(I45 - I43)</f>
        <v>190</v>
      </c>
      <c r="J46">
        <f>(J45 - J43)</f>
        <v>2446</v>
      </c>
      <c r="K46">
        <f>(K45 - K43)</f>
        <v>970</v>
      </c>
      <c r="L46">
        <f>(L45 - L43)</f>
        <v>1154</v>
      </c>
      <c r="M46">
        <f>(M45 - M43)</f>
        <v>3400</v>
      </c>
      <c r="N46">
        <f>(N45 - N43)</f>
        <v>2241</v>
      </c>
      <c r="O46">
        <f>(O45 - O43)</f>
        <v>4351</v>
      </c>
      <c r="P46">
        <f>(P45 - P43)</f>
        <v>2346</v>
      </c>
      <c r="Q46">
        <f>(Q45 - Q43)</f>
        <v>477</v>
      </c>
      <c r="R46">
        <f>(R45 - R43)</f>
        <v>4257</v>
      </c>
      <c r="S46">
        <f>(S45 - S43)</f>
        <v>3660</v>
      </c>
    </row>
    <row r="47" spans="1:19" x14ac:dyDescent="0.3">
      <c r="A47" s="2"/>
    </row>
    <row r="48" spans="1:19" x14ac:dyDescent="0.3">
      <c r="A48" s="2" t="s">
        <v>7</v>
      </c>
      <c r="B48">
        <v>971.25</v>
      </c>
      <c r="C48">
        <v>971.25</v>
      </c>
      <c r="D48">
        <v>971.25</v>
      </c>
      <c r="E48">
        <v>971.25</v>
      </c>
      <c r="F48">
        <v>971.25</v>
      </c>
      <c r="G48">
        <v>1076.25</v>
      </c>
      <c r="H48">
        <v>1076.25</v>
      </c>
      <c r="I48">
        <v>1076.25</v>
      </c>
      <c r="J48">
        <v>1076.25</v>
      </c>
      <c r="K48">
        <v>992.25</v>
      </c>
      <c r="L48">
        <v>1086.75</v>
      </c>
      <c r="M48">
        <v>1086.75</v>
      </c>
      <c r="N48">
        <v>1086.75</v>
      </c>
      <c r="O48">
        <v>1086.75</v>
      </c>
      <c r="P48">
        <v>1202.25</v>
      </c>
      <c r="Q48">
        <v>1202.25</v>
      </c>
      <c r="R48">
        <v>1611.75</v>
      </c>
      <c r="S48">
        <v>1380.75</v>
      </c>
    </row>
    <row r="49" spans="1:66" x14ac:dyDescent="0.3">
      <c r="A49" s="2" t="s">
        <v>9</v>
      </c>
      <c r="B49">
        <f t="shared" ref="B49" si="0">(B48/B5)</f>
        <v>37.355769230769234</v>
      </c>
      <c r="C49">
        <f>(C48/C5)</f>
        <v>37.355769230769234</v>
      </c>
      <c r="D49">
        <f>(D48/D5)</f>
        <v>37.355769230769234</v>
      </c>
      <c r="E49">
        <f>(E48/E5)</f>
        <v>37.355769230769234</v>
      </c>
      <c r="F49">
        <f>(F48/F5)</f>
        <v>37.355769230769234</v>
      </c>
      <c r="G49">
        <f>(G48/G5)</f>
        <v>35.875</v>
      </c>
      <c r="H49">
        <f>(H48/H5)</f>
        <v>35.875</v>
      </c>
      <c r="I49">
        <f>(I48/I5)</f>
        <v>35.875</v>
      </c>
      <c r="J49">
        <f>(J48/J5)</f>
        <v>35.875</v>
      </c>
      <c r="K49">
        <f>(K48/K5)</f>
        <v>38.16346153846154</v>
      </c>
      <c r="L49">
        <f>(L48/L5)</f>
        <v>37.474137931034484</v>
      </c>
      <c r="M49">
        <f>(M48/M5)</f>
        <v>37.474137931034484</v>
      </c>
      <c r="N49">
        <f>(N48/N5)</f>
        <v>37.474137931034484</v>
      </c>
      <c r="O49">
        <f>(O48/O5)</f>
        <v>37.474137931034484</v>
      </c>
      <c r="P49">
        <f>(P48/P5)</f>
        <v>37.5703125</v>
      </c>
      <c r="Q49">
        <f>(Q48/Q5)</f>
        <v>37.5703125</v>
      </c>
      <c r="R49">
        <f>(R48/R5)</f>
        <v>35.038043478260867</v>
      </c>
      <c r="S49">
        <f>(S48/S5)</f>
        <v>39.450000000000003</v>
      </c>
    </row>
    <row r="50" spans="1:66" x14ac:dyDescent="0.3">
      <c r="A50" s="2" t="s">
        <v>14</v>
      </c>
      <c r="B50">
        <v>2010</v>
      </c>
      <c r="C50">
        <v>1584</v>
      </c>
      <c r="D50">
        <v>2463</v>
      </c>
      <c r="E50">
        <v>1689</v>
      </c>
      <c r="F50">
        <v>1161</v>
      </c>
      <c r="G50">
        <v>1797</v>
      </c>
      <c r="H50">
        <v>1534</v>
      </c>
      <c r="I50">
        <v>2801</v>
      </c>
      <c r="J50">
        <v>2366</v>
      </c>
      <c r="K50">
        <v>1515</v>
      </c>
      <c r="L50">
        <v>2592</v>
      </c>
      <c r="M50">
        <v>2035</v>
      </c>
      <c r="N50">
        <v>1268</v>
      </c>
      <c r="O50">
        <v>1705</v>
      </c>
      <c r="P50">
        <v>1506</v>
      </c>
      <c r="Q50">
        <v>2628</v>
      </c>
      <c r="R50">
        <v>2260</v>
      </c>
      <c r="S50">
        <v>2750</v>
      </c>
    </row>
    <row r="51" spans="1:66" x14ac:dyDescent="0.3">
      <c r="A51" s="2" t="s">
        <v>15</v>
      </c>
      <c r="B51">
        <f t="shared" ref="B51" si="1">(B50-B48)</f>
        <v>1038.75</v>
      </c>
      <c r="C51">
        <f>(C50-C48)</f>
        <v>612.75</v>
      </c>
      <c r="D51">
        <f>(D50-D48)</f>
        <v>1491.75</v>
      </c>
      <c r="E51">
        <f>(E50-E48)</f>
        <v>717.75</v>
      </c>
      <c r="F51">
        <f>(F50-F48)</f>
        <v>189.75</v>
      </c>
      <c r="G51">
        <f>(G50-G48)</f>
        <v>720.75</v>
      </c>
      <c r="H51">
        <f>(H50-H48)</f>
        <v>457.75</v>
      </c>
      <c r="I51">
        <f>(I50-I48)</f>
        <v>1724.75</v>
      </c>
      <c r="J51">
        <f>(J50-J48)</f>
        <v>1289.75</v>
      </c>
      <c r="K51">
        <f>(K50-K48)</f>
        <v>522.75</v>
      </c>
      <c r="L51">
        <f>(L50-L48)</f>
        <v>1505.25</v>
      </c>
      <c r="M51">
        <f>(M50-M48)</f>
        <v>948.25</v>
      </c>
      <c r="N51">
        <f>(N50-N48)</f>
        <v>181.25</v>
      </c>
      <c r="O51">
        <f>(O50-O48)</f>
        <v>618.25</v>
      </c>
      <c r="P51">
        <f>(P50-P48)</f>
        <v>303.75</v>
      </c>
      <c r="Q51">
        <f>(Q50-Q48)</f>
        <v>1425.75</v>
      </c>
      <c r="R51">
        <f>(R50-R48)</f>
        <v>648.25</v>
      </c>
      <c r="S51">
        <f>(S50-S48)</f>
        <v>1369.25</v>
      </c>
    </row>
    <row r="52" spans="1:66" x14ac:dyDescent="0.3">
      <c r="A52" s="2"/>
    </row>
    <row r="53" spans="1:66" x14ac:dyDescent="0.3">
      <c r="A53" s="2" t="s">
        <v>10</v>
      </c>
      <c r="B53">
        <v>2081.25</v>
      </c>
      <c r="C53">
        <v>2081.25</v>
      </c>
      <c r="D53">
        <v>2081.25</v>
      </c>
      <c r="E53">
        <v>2081.25</v>
      </c>
      <c r="F53">
        <v>2081.25</v>
      </c>
      <c r="G53">
        <v>2306.25</v>
      </c>
      <c r="H53">
        <v>2306.25</v>
      </c>
      <c r="I53">
        <v>2306.25</v>
      </c>
      <c r="J53">
        <v>2306.25</v>
      </c>
      <c r="K53">
        <v>2126.25</v>
      </c>
      <c r="L53">
        <v>2328.75</v>
      </c>
      <c r="M53">
        <v>2328.75</v>
      </c>
      <c r="N53">
        <v>2328.75</v>
      </c>
      <c r="O53">
        <v>2328.75</v>
      </c>
      <c r="P53">
        <v>2576.25</v>
      </c>
      <c r="Q53">
        <v>2576.25</v>
      </c>
      <c r="R53">
        <v>3453.75</v>
      </c>
      <c r="S53">
        <v>2958.75</v>
      </c>
      <c r="AF53" s="1"/>
    </row>
    <row r="54" spans="1:66" x14ac:dyDescent="0.3">
      <c r="A54" s="2" t="s">
        <v>11</v>
      </c>
      <c r="B54">
        <f t="shared" ref="B54" si="2">(B53/B5)</f>
        <v>80.04807692307692</v>
      </c>
      <c r="C54">
        <f>(C53/C5)</f>
        <v>80.04807692307692</v>
      </c>
      <c r="D54">
        <f>(D53/D5)</f>
        <v>80.04807692307692</v>
      </c>
      <c r="E54">
        <f>(E53/E5)</f>
        <v>80.04807692307692</v>
      </c>
      <c r="F54">
        <f>(F53/F5)</f>
        <v>80.04807692307692</v>
      </c>
      <c r="G54">
        <f>(G53/G5)</f>
        <v>76.875</v>
      </c>
      <c r="H54">
        <f>(H53/H5)</f>
        <v>76.875</v>
      </c>
      <c r="I54">
        <f>(I53/I5)</f>
        <v>76.875</v>
      </c>
      <c r="J54">
        <f>(J53/J5)</f>
        <v>76.875</v>
      </c>
      <c r="K54">
        <f>(K53/K5)</f>
        <v>81.77884615384616</v>
      </c>
      <c r="L54">
        <f>(L53/L5)</f>
        <v>80.301724137931032</v>
      </c>
      <c r="M54">
        <f>(M53/M5)</f>
        <v>80.301724137931032</v>
      </c>
      <c r="N54">
        <f>(N53/N5)</f>
        <v>80.301724137931032</v>
      </c>
      <c r="O54">
        <f>(O53/O5)</f>
        <v>80.301724137931032</v>
      </c>
      <c r="P54">
        <f>(P53/P5)</f>
        <v>80.5078125</v>
      </c>
      <c r="Q54">
        <f>(Q53/Q5)</f>
        <v>80.5078125</v>
      </c>
      <c r="R54">
        <f>(R53/R5)</f>
        <v>75.081521739130437</v>
      </c>
      <c r="S54">
        <f>(S53/S5)</f>
        <v>84.535714285714292</v>
      </c>
    </row>
    <row r="55" spans="1:66" x14ac:dyDescent="0.3">
      <c r="A55" s="2" t="s">
        <v>12</v>
      </c>
      <c r="B55">
        <v>4102</v>
      </c>
      <c r="C55">
        <v>3990</v>
      </c>
      <c r="D55">
        <v>4095</v>
      </c>
      <c r="E55">
        <v>3548</v>
      </c>
      <c r="F55">
        <v>2377</v>
      </c>
      <c r="G55">
        <v>4449</v>
      </c>
      <c r="H55">
        <v>5924</v>
      </c>
      <c r="I55">
        <v>3974</v>
      </c>
      <c r="J55">
        <v>4770</v>
      </c>
      <c r="K55">
        <v>4121</v>
      </c>
      <c r="L55">
        <v>4308</v>
      </c>
      <c r="M55">
        <v>3851</v>
      </c>
      <c r="N55">
        <v>3734</v>
      </c>
      <c r="O55">
        <v>4226</v>
      </c>
      <c r="P55">
        <v>3160</v>
      </c>
      <c r="Q55">
        <v>4756</v>
      </c>
      <c r="R55">
        <v>5285</v>
      </c>
      <c r="S55">
        <v>7614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</row>
    <row r="56" spans="1:66" x14ac:dyDescent="0.3">
      <c r="A56" s="2" t="s">
        <v>13</v>
      </c>
      <c r="B56">
        <f>(B55-B53)</f>
        <v>2020.75</v>
      </c>
      <c r="C56">
        <f>(C55-C53)</f>
        <v>1908.75</v>
      </c>
      <c r="D56">
        <f>(D55-D53)</f>
        <v>2013.75</v>
      </c>
      <c r="E56">
        <f>(E55-E53)</f>
        <v>1466.75</v>
      </c>
      <c r="F56">
        <f>(F55-F53)</f>
        <v>295.75</v>
      </c>
      <c r="G56">
        <f>(G55-G53)</f>
        <v>2142.75</v>
      </c>
      <c r="H56">
        <f>(H55-H53)</f>
        <v>3617.75</v>
      </c>
      <c r="I56">
        <f>(I55-I53)</f>
        <v>1667.75</v>
      </c>
      <c r="J56">
        <f>(J55-J53)</f>
        <v>2463.75</v>
      </c>
      <c r="K56">
        <f>(K55-K53)</f>
        <v>1994.75</v>
      </c>
      <c r="L56">
        <f>(L55-L53)</f>
        <v>1979.25</v>
      </c>
      <c r="M56">
        <f>(M55-M53)</f>
        <v>1522.25</v>
      </c>
      <c r="N56">
        <f>(N55-N53)</f>
        <v>1405.25</v>
      </c>
      <c r="O56">
        <f>(O55-O53)</f>
        <v>1897.25</v>
      </c>
      <c r="P56">
        <f>(P55-P53)</f>
        <v>583.75</v>
      </c>
      <c r="Q56">
        <f>(Q55-Q53)</f>
        <v>2179.75</v>
      </c>
      <c r="R56">
        <f>(R55-R53)</f>
        <v>1831.25</v>
      </c>
      <c r="S56">
        <f>(S55-S53)</f>
        <v>4655.25</v>
      </c>
      <c r="AE56" s="1"/>
    </row>
    <row r="57" spans="1:66" x14ac:dyDescent="0.3">
      <c r="A57" s="2"/>
    </row>
    <row r="58" spans="1:66" x14ac:dyDescent="0.3">
      <c r="A58" s="5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66" x14ac:dyDescent="0.3">
      <c r="A59" s="2"/>
    </row>
    <row r="60" spans="1:66" x14ac:dyDescent="0.3">
      <c r="A60" s="2" t="s">
        <v>29</v>
      </c>
    </row>
    <row r="61" spans="1:66" x14ac:dyDescent="0.3">
      <c r="A61" s="2"/>
    </row>
    <row r="62" spans="1:66" x14ac:dyDescent="0.3">
      <c r="A62" s="2" t="s">
        <v>196</v>
      </c>
      <c r="B62" t="s">
        <v>36</v>
      </c>
      <c r="F62">
        <v>1</v>
      </c>
      <c r="G62">
        <v>2</v>
      </c>
    </row>
    <row r="63" spans="1:66" x14ac:dyDescent="0.3">
      <c r="A63" s="2" t="s">
        <v>32</v>
      </c>
      <c r="B63">
        <f>SUM(F63:J63)</f>
        <v>60</v>
      </c>
      <c r="F63">
        <v>30</v>
      </c>
      <c r="G63">
        <v>30</v>
      </c>
    </row>
    <row r="64" spans="1:66" x14ac:dyDescent="0.3">
      <c r="A64" s="2" t="s">
        <v>33</v>
      </c>
      <c r="B64">
        <f t="shared" ref="B64:B66" si="3">SUM(F64:J64)</f>
        <v>33199</v>
      </c>
      <c r="F64">
        <v>10248</v>
      </c>
      <c r="G64">
        <v>22951</v>
      </c>
    </row>
    <row r="65" spans="1:18" x14ac:dyDescent="0.3">
      <c r="A65" s="2" t="s">
        <v>34</v>
      </c>
      <c r="B65">
        <f t="shared" si="3"/>
        <v>27060</v>
      </c>
      <c r="F65">
        <v>8242</v>
      </c>
      <c r="G65">
        <v>18818</v>
      </c>
    </row>
    <row r="66" spans="1:18" x14ac:dyDescent="0.3">
      <c r="A66" s="2" t="s">
        <v>39</v>
      </c>
      <c r="B66">
        <f t="shared" si="3"/>
        <v>2047236</v>
      </c>
      <c r="F66">
        <v>653439</v>
      </c>
      <c r="G66">
        <v>1393797</v>
      </c>
    </row>
    <row r="67" spans="1:18" x14ac:dyDescent="0.3">
      <c r="E67" s="2"/>
    </row>
    <row r="68" spans="1:18" x14ac:dyDescent="0.3">
      <c r="A68" s="2" t="s">
        <v>30</v>
      </c>
      <c r="B68" s="2" t="s">
        <v>35</v>
      </c>
      <c r="C68" s="2" t="s">
        <v>36</v>
      </c>
      <c r="D68" s="2"/>
      <c r="E68" s="2" t="s">
        <v>35</v>
      </c>
      <c r="F68" s="2" t="s">
        <v>31</v>
      </c>
      <c r="G68" s="2" t="s">
        <v>31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x14ac:dyDescent="0.3">
      <c r="A69" t="s">
        <v>45</v>
      </c>
      <c r="B69" t="s">
        <v>202</v>
      </c>
      <c r="C69">
        <f>SUM(F69:J69)/1000</f>
        <v>81.599999999999994</v>
      </c>
      <c r="E69" t="s">
        <v>42</v>
      </c>
      <c r="F69">
        <v>24000</v>
      </c>
      <c r="G69">
        <v>57600</v>
      </c>
    </row>
    <row r="70" spans="1:18" x14ac:dyDescent="0.3">
      <c r="A70" t="s">
        <v>46</v>
      </c>
      <c r="B70" t="s">
        <v>202</v>
      </c>
      <c r="C70">
        <f t="shared" ref="C70:C127" si="4">SUM(F70:J70)/1000</f>
        <v>41.423999999999999</v>
      </c>
      <c r="E70" t="s">
        <v>42</v>
      </c>
      <c r="F70">
        <v>9344</v>
      </c>
      <c r="G70">
        <v>32080</v>
      </c>
    </row>
    <row r="71" spans="1:18" x14ac:dyDescent="0.3">
      <c r="A71" t="s">
        <v>47</v>
      </c>
      <c r="B71" t="s">
        <v>202</v>
      </c>
      <c r="C71">
        <f t="shared" si="4"/>
        <v>210.11</v>
      </c>
      <c r="E71" t="s">
        <v>42</v>
      </c>
      <c r="F71">
        <v>70702</v>
      </c>
      <c r="G71">
        <v>139408</v>
      </c>
    </row>
    <row r="72" spans="1:18" x14ac:dyDescent="0.3">
      <c r="A72" t="s">
        <v>48</v>
      </c>
      <c r="B72" t="s">
        <v>202</v>
      </c>
      <c r="C72">
        <f t="shared" si="4"/>
        <v>158.52799999999999</v>
      </c>
      <c r="E72" t="s">
        <v>42</v>
      </c>
      <c r="F72">
        <v>44094</v>
      </c>
      <c r="G72">
        <v>114434</v>
      </c>
    </row>
    <row r="73" spans="1:18" x14ac:dyDescent="0.3">
      <c r="A73" t="s">
        <v>49</v>
      </c>
      <c r="B73" t="s">
        <v>202</v>
      </c>
      <c r="C73">
        <f t="shared" si="4"/>
        <v>54.5</v>
      </c>
      <c r="E73" t="s">
        <v>42</v>
      </c>
      <c r="F73">
        <v>16350</v>
      </c>
      <c r="G73">
        <v>38150</v>
      </c>
    </row>
    <row r="74" spans="1:18" x14ac:dyDescent="0.3">
      <c r="A74" t="s">
        <v>50</v>
      </c>
      <c r="B74" t="s">
        <v>202</v>
      </c>
      <c r="C74">
        <f t="shared" si="4"/>
        <v>70.656000000000006</v>
      </c>
      <c r="E74" t="s">
        <v>42</v>
      </c>
      <c r="F74">
        <v>37408</v>
      </c>
      <c r="G74">
        <v>33248</v>
      </c>
    </row>
    <row r="75" spans="1:18" x14ac:dyDescent="0.3">
      <c r="A75" t="s">
        <v>51</v>
      </c>
      <c r="B75" t="s">
        <v>202</v>
      </c>
      <c r="C75">
        <f t="shared" si="4"/>
        <v>224.9</v>
      </c>
      <c r="E75" t="s">
        <v>42</v>
      </c>
      <c r="F75">
        <v>69160</v>
      </c>
      <c r="G75">
        <v>155740</v>
      </c>
    </row>
    <row r="76" spans="1:18" x14ac:dyDescent="0.3">
      <c r="A76" t="s">
        <v>52</v>
      </c>
      <c r="B76" t="s">
        <v>202</v>
      </c>
      <c r="C76">
        <f t="shared" si="4"/>
        <v>8.4</v>
      </c>
      <c r="E76" t="s">
        <v>42</v>
      </c>
      <c r="F76">
        <v>6200</v>
      </c>
      <c r="G76">
        <v>2200</v>
      </c>
    </row>
    <row r="77" spans="1:18" x14ac:dyDescent="0.3">
      <c r="A77" t="s">
        <v>53</v>
      </c>
      <c r="B77" t="s">
        <v>202</v>
      </c>
      <c r="C77">
        <f t="shared" si="4"/>
        <v>216.06</v>
      </c>
      <c r="E77" t="s">
        <v>42</v>
      </c>
      <c r="F77">
        <v>63392</v>
      </c>
      <c r="G77">
        <v>152668</v>
      </c>
    </row>
    <row r="78" spans="1:18" x14ac:dyDescent="0.3">
      <c r="A78" t="s">
        <v>54</v>
      </c>
      <c r="B78" t="s">
        <v>202</v>
      </c>
      <c r="C78">
        <f t="shared" si="4"/>
        <v>72</v>
      </c>
      <c r="E78" t="s">
        <v>42</v>
      </c>
      <c r="F78">
        <v>17820</v>
      </c>
      <c r="G78">
        <v>54180</v>
      </c>
    </row>
    <row r="79" spans="1:18" x14ac:dyDescent="0.3">
      <c r="A79" t="s">
        <v>55</v>
      </c>
      <c r="B79" t="s">
        <v>202</v>
      </c>
      <c r="C79">
        <f t="shared" si="4"/>
        <v>27.327999999999999</v>
      </c>
      <c r="E79" t="s">
        <v>42</v>
      </c>
      <c r="F79">
        <v>5824</v>
      </c>
      <c r="G79">
        <v>21504</v>
      </c>
    </row>
    <row r="80" spans="1:18" x14ac:dyDescent="0.3">
      <c r="A80" t="s">
        <v>56</v>
      </c>
      <c r="B80" t="s">
        <v>202</v>
      </c>
      <c r="C80">
        <f t="shared" si="4"/>
        <v>80.941999999999993</v>
      </c>
      <c r="E80" t="s">
        <v>42</v>
      </c>
      <c r="F80">
        <v>27638</v>
      </c>
      <c r="G80">
        <v>53304</v>
      </c>
    </row>
    <row r="81" spans="1:7" x14ac:dyDescent="0.3">
      <c r="A81" t="s">
        <v>57</v>
      </c>
      <c r="B81" t="s">
        <v>202</v>
      </c>
      <c r="C81">
        <f t="shared" si="4"/>
        <v>597.92399999999998</v>
      </c>
      <c r="E81" t="s">
        <v>42</v>
      </c>
      <c r="F81">
        <v>180552</v>
      </c>
      <c r="G81">
        <v>417372</v>
      </c>
    </row>
    <row r="82" spans="1:7" x14ac:dyDescent="0.3">
      <c r="A82" t="s">
        <v>58</v>
      </c>
      <c r="B82" t="s">
        <v>202</v>
      </c>
      <c r="C82">
        <f t="shared" si="4"/>
        <v>317.392</v>
      </c>
      <c r="E82" t="s">
        <v>42</v>
      </c>
      <c r="F82">
        <v>97648</v>
      </c>
      <c r="G82">
        <v>219744</v>
      </c>
    </row>
    <row r="83" spans="1:7" x14ac:dyDescent="0.3">
      <c r="A83" t="s">
        <v>59</v>
      </c>
      <c r="B83" t="s">
        <v>202</v>
      </c>
      <c r="C83">
        <f t="shared" si="4"/>
        <v>420.28</v>
      </c>
      <c r="E83" t="s">
        <v>42</v>
      </c>
      <c r="F83">
        <v>136240</v>
      </c>
      <c r="G83">
        <v>284040</v>
      </c>
    </row>
    <row r="84" spans="1:7" x14ac:dyDescent="0.3">
      <c r="A84" t="s">
        <v>60</v>
      </c>
      <c r="B84" t="s">
        <v>202</v>
      </c>
      <c r="C84">
        <f t="shared" si="4"/>
        <v>159.19999999999999</v>
      </c>
      <c r="E84" t="s">
        <v>42</v>
      </c>
      <c r="F84">
        <v>46000</v>
      </c>
      <c r="G84">
        <v>113200</v>
      </c>
    </row>
    <row r="85" spans="1:7" x14ac:dyDescent="0.3">
      <c r="A85" t="s">
        <v>61</v>
      </c>
      <c r="B85" t="s">
        <v>202</v>
      </c>
      <c r="C85">
        <f t="shared" si="4"/>
        <v>27.9</v>
      </c>
      <c r="E85" t="s">
        <v>42</v>
      </c>
      <c r="F85">
        <v>0</v>
      </c>
      <c r="G85">
        <v>27900</v>
      </c>
    </row>
    <row r="86" spans="1:7" x14ac:dyDescent="0.3">
      <c r="A86" t="s">
        <v>62</v>
      </c>
      <c r="B86" t="s">
        <v>202</v>
      </c>
      <c r="C86">
        <f t="shared" si="4"/>
        <v>3.15</v>
      </c>
      <c r="E86" t="s">
        <v>42</v>
      </c>
      <c r="F86">
        <v>0</v>
      </c>
      <c r="G86">
        <v>3150</v>
      </c>
    </row>
    <row r="87" spans="1:7" x14ac:dyDescent="0.3">
      <c r="A87" t="s">
        <v>63</v>
      </c>
      <c r="B87" t="s">
        <v>202</v>
      </c>
      <c r="C87">
        <f t="shared" si="4"/>
        <v>101.374</v>
      </c>
      <c r="E87" t="s">
        <v>42</v>
      </c>
      <c r="F87">
        <v>45008</v>
      </c>
      <c r="G87">
        <v>56366</v>
      </c>
    </row>
    <row r="88" spans="1:7" x14ac:dyDescent="0.3">
      <c r="A88" t="s">
        <v>64</v>
      </c>
      <c r="B88" t="s">
        <v>203</v>
      </c>
      <c r="C88">
        <f t="shared" si="4"/>
        <v>7.5640000000000001</v>
      </c>
      <c r="E88" t="s">
        <v>43</v>
      </c>
      <c r="F88">
        <v>2294</v>
      </c>
      <c r="G88">
        <v>5270</v>
      </c>
    </row>
    <row r="89" spans="1:7" x14ac:dyDescent="0.3">
      <c r="A89" t="s">
        <v>65</v>
      </c>
      <c r="B89" t="s">
        <v>202</v>
      </c>
      <c r="C89">
        <f t="shared" si="4"/>
        <v>59.597999999999999</v>
      </c>
      <c r="E89" t="s">
        <v>42</v>
      </c>
      <c r="F89">
        <v>16706</v>
      </c>
      <c r="G89">
        <v>42892</v>
      </c>
    </row>
    <row r="90" spans="1:7" x14ac:dyDescent="0.3">
      <c r="A90" t="s">
        <v>66</v>
      </c>
      <c r="B90" t="s">
        <v>203</v>
      </c>
      <c r="C90">
        <f t="shared" si="4"/>
        <v>204</v>
      </c>
      <c r="E90" t="s">
        <v>43</v>
      </c>
      <c r="F90">
        <v>60000</v>
      </c>
      <c r="G90">
        <v>144000</v>
      </c>
    </row>
    <row r="91" spans="1:7" x14ac:dyDescent="0.3">
      <c r="A91" t="s">
        <v>67</v>
      </c>
      <c r="B91" t="s">
        <v>204</v>
      </c>
      <c r="C91">
        <f t="shared" si="4"/>
        <v>219.68</v>
      </c>
      <c r="E91" t="s">
        <v>44</v>
      </c>
      <c r="F91">
        <v>65740</v>
      </c>
      <c r="G91">
        <v>153940</v>
      </c>
    </row>
    <row r="92" spans="1:7" x14ac:dyDescent="0.3">
      <c r="A92" t="s">
        <v>68</v>
      </c>
      <c r="B92" t="s">
        <v>202</v>
      </c>
      <c r="C92">
        <f t="shared" si="4"/>
        <v>141.29</v>
      </c>
      <c r="E92" t="s">
        <v>42</v>
      </c>
      <c r="F92">
        <v>40472</v>
      </c>
      <c r="G92">
        <v>100818</v>
      </c>
    </row>
    <row r="93" spans="1:7" x14ac:dyDescent="0.3">
      <c r="A93" t="s">
        <v>69</v>
      </c>
      <c r="B93" t="s">
        <v>202</v>
      </c>
      <c r="C93">
        <f t="shared" si="4"/>
        <v>63.107999999999997</v>
      </c>
      <c r="E93" t="s">
        <v>42</v>
      </c>
      <c r="F93">
        <v>19674</v>
      </c>
      <c r="G93">
        <v>43434</v>
      </c>
    </row>
    <row r="94" spans="1:7" x14ac:dyDescent="0.3">
      <c r="A94" t="s">
        <v>70</v>
      </c>
      <c r="B94" t="s">
        <v>202</v>
      </c>
      <c r="C94">
        <f t="shared" si="4"/>
        <v>70.64</v>
      </c>
      <c r="E94" t="s">
        <v>42</v>
      </c>
      <c r="F94">
        <v>29110</v>
      </c>
      <c r="G94">
        <v>41530</v>
      </c>
    </row>
    <row r="95" spans="1:7" x14ac:dyDescent="0.3">
      <c r="A95" t="s">
        <v>71</v>
      </c>
      <c r="B95" t="s">
        <v>202</v>
      </c>
      <c r="C95">
        <f t="shared" si="4"/>
        <v>24.48</v>
      </c>
      <c r="E95" t="s">
        <v>42</v>
      </c>
      <c r="F95">
        <v>7200</v>
      </c>
      <c r="G95">
        <v>17280</v>
      </c>
    </row>
    <row r="96" spans="1:7" x14ac:dyDescent="0.3">
      <c r="A96" t="s">
        <v>72</v>
      </c>
      <c r="B96" t="s">
        <v>202</v>
      </c>
      <c r="C96">
        <f t="shared" si="4"/>
        <v>16.8</v>
      </c>
      <c r="E96" t="s">
        <v>42</v>
      </c>
      <c r="F96">
        <v>5200</v>
      </c>
      <c r="G96">
        <v>11600</v>
      </c>
    </row>
    <row r="97" spans="1:7" x14ac:dyDescent="0.3">
      <c r="A97" t="s">
        <v>73</v>
      </c>
      <c r="B97" t="s">
        <v>202</v>
      </c>
      <c r="C97">
        <f t="shared" si="4"/>
        <v>124.684</v>
      </c>
      <c r="E97" t="s">
        <v>42</v>
      </c>
      <c r="F97">
        <v>37956</v>
      </c>
      <c r="G97">
        <v>86728</v>
      </c>
    </row>
    <row r="98" spans="1:7" x14ac:dyDescent="0.3">
      <c r="A98" t="s">
        <v>74</v>
      </c>
      <c r="B98" t="s">
        <v>202</v>
      </c>
      <c r="C98">
        <f t="shared" si="4"/>
        <v>116.59399999999999</v>
      </c>
      <c r="E98" t="s">
        <v>42</v>
      </c>
      <c r="F98">
        <v>36858</v>
      </c>
      <c r="G98">
        <v>79736</v>
      </c>
    </row>
    <row r="99" spans="1:7" x14ac:dyDescent="0.3">
      <c r="A99" t="s">
        <v>75</v>
      </c>
      <c r="B99" t="s">
        <v>202</v>
      </c>
      <c r="C99">
        <f t="shared" si="4"/>
        <v>56.856000000000002</v>
      </c>
      <c r="E99" t="s">
        <v>42</v>
      </c>
      <c r="F99">
        <v>14382</v>
      </c>
      <c r="G99">
        <v>42474</v>
      </c>
    </row>
    <row r="100" spans="1:7" x14ac:dyDescent="0.3">
      <c r="A100" t="s">
        <v>76</v>
      </c>
      <c r="B100" t="s">
        <v>202</v>
      </c>
      <c r="C100">
        <f t="shared" si="4"/>
        <v>0</v>
      </c>
      <c r="E100" t="s">
        <v>42</v>
      </c>
      <c r="F100">
        <v>0</v>
      </c>
      <c r="G100">
        <v>0</v>
      </c>
    </row>
    <row r="101" spans="1:7" x14ac:dyDescent="0.3">
      <c r="A101" t="s">
        <v>77</v>
      </c>
      <c r="B101" t="s">
        <v>202</v>
      </c>
      <c r="C101">
        <f t="shared" si="4"/>
        <v>9.5760000000000005</v>
      </c>
      <c r="E101" t="s">
        <v>42</v>
      </c>
      <c r="F101">
        <v>7068</v>
      </c>
      <c r="G101">
        <v>2508</v>
      </c>
    </row>
    <row r="102" spans="1:7" x14ac:dyDescent="0.3">
      <c r="A102" t="s">
        <v>78</v>
      </c>
      <c r="B102" t="s">
        <v>202</v>
      </c>
      <c r="C102">
        <f t="shared" si="4"/>
        <v>51.692</v>
      </c>
      <c r="E102" t="s">
        <v>42</v>
      </c>
      <c r="F102">
        <v>15766</v>
      </c>
      <c r="G102">
        <v>35926</v>
      </c>
    </row>
    <row r="103" spans="1:7" x14ac:dyDescent="0.3">
      <c r="A103" t="s">
        <v>79</v>
      </c>
      <c r="B103" t="s">
        <v>202</v>
      </c>
      <c r="C103">
        <f t="shared" si="4"/>
        <v>167.58</v>
      </c>
      <c r="E103" t="s">
        <v>42</v>
      </c>
      <c r="F103">
        <v>56772</v>
      </c>
      <c r="G103">
        <v>110808</v>
      </c>
    </row>
    <row r="104" spans="1:7" x14ac:dyDescent="0.3">
      <c r="A104" t="s">
        <v>80</v>
      </c>
      <c r="B104" t="s">
        <v>202</v>
      </c>
      <c r="C104">
        <f t="shared" si="4"/>
        <v>93.024000000000001</v>
      </c>
      <c r="E104" t="s">
        <v>42</v>
      </c>
      <c r="F104">
        <v>27360</v>
      </c>
      <c r="G104">
        <v>65664</v>
      </c>
    </row>
    <row r="105" spans="1:7" x14ac:dyDescent="0.3">
      <c r="A105" t="s">
        <v>81</v>
      </c>
      <c r="B105" t="s">
        <v>204</v>
      </c>
      <c r="C105">
        <f t="shared" si="4"/>
        <v>86.581999999999994</v>
      </c>
      <c r="E105" t="s">
        <v>44</v>
      </c>
      <c r="F105">
        <v>24372</v>
      </c>
      <c r="G105">
        <v>62210</v>
      </c>
    </row>
    <row r="106" spans="1:7" x14ac:dyDescent="0.3">
      <c r="A106" t="s">
        <v>82</v>
      </c>
      <c r="B106" t="s">
        <v>204</v>
      </c>
      <c r="C106">
        <f t="shared" si="4"/>
        <v>26.527999999999999</v>
      </c>
      <c r="E106" t="s">
        <v>44</v>
      </c>
      <c r="F106">
        <v>6292</v>
      </c>
      <c r="G106">
        <v>20236</v>
      </c>
    </row>
    <row r="107" spans="1:7" x14ac:dyDescent="0.3">
      <c r="A107" t="s">
        <v>83</v>
      </c>
      <c r="B107" t="s">
        <v>204</v>
      </c>
      <c r="C107">
        <f t="shared" si="4"/>
        <v>76.463999999999999</v>
      </c>
      <c r="E107" t="s">
        <v>44</v>
      </c>
      <c r="F107">
        <v>24780</v>
      </c>
      <c r="G107">
        <v>51684</v>
      </c>
    </row>
    <row r="108" spans="1:7" x14ac:dyDescent="0.3">
      <c r="A108" t="s">
        <v>84</v>
      </c>
      <c r="B108" t="s">
        <v>204</v>
      </c>
      <c r="C108">
        <f t="shared" si="4"/>
        <v>108.116</v>
      </c>
      <c r="E108" t="s">
        <v>44</v>
      </c>
      <c r="F108">
        <v>28682</v>
      </c>
      <c r="G108">
        <v>79434</v>
      </c>
    </row>
    <row r="109" spans="1:7" x14ac:dyDescent="0.3">
      <c r="A109" t="s">
        <v>85</v>
      </c>
      <c r="B109" t="s">
        <v>203</v>
      </c>
      <c r="C109">
        <f t="shared" si="4"/>
        <v>2.2200000000000002</v>
      </c>
      <c r="E109" t="s">
        <v>43</v>
      </c>
      <c r="F109">
        <v>1050</v>
      </c>
      <c r="G109">
        <v>1170</v>
      </c>
    </row>
    <row r="110" spans="1:7" x14ac:dyDescent="0.3">
      <c r="A110" t="s">
        <v>86</v>
      </c>
      <c r="B110" t="s">
        <v>202</v>
      </c>
      <c r="C110">
        <f t="shared" si="4"/>
        <v>160.34800000000001</v>
      </c>
      <c r="E110" t="s">
        <v>42</v>
      </c>
      <c r="F110">
        <v>50144</v>
      </c>
      <c r="G110">
        <v>110204</v>
      </c>
    </row>
    <row r="111" spans="1:7" x14ac:dyDescent="0.3">
      <c r="A111" t="s">
        <v>87</v>
      </c>
      <c r="B111" t="s">
        <v>202</v>
      </c>
      <c r="C111">
        <f t="shared" si="4"/>
        <v>17.574000000000002</v>
      </c>
      <c r="E111" t="s">
        <v>42</v>
      </c>
      <c r="F111">
        <v>5056</v>
      </c>
      <c r="G111">
        <v>12518</v>
      </c>
    </row>
    <row r="112" spans="1:7" x14ac:dyDescent="0.3">
      <c r="A112" t="s">
        <v>88</v>
      </c>
      <c r="B112" t="s">
        <v>202</v>
      </c>
      <c r="C112">
        <f t="shared" si="4"/>
        <v>22.83</v>
      </c>
      <c r="E112" t="s">
        <v>42</v>
      </c>
      <c r="F112">
        <v>7170</v>
      </c>
      <c r="G112">
        <v>15660</v>
      </c>
    </row>
    <row r="113" spans="1:7" x14ac:dyDescent="0.3">
      <c r="A113" t="s">
        <v>89</v>
      </c>
      <c r="B113" t="s">
        <v>202</v>
      </c>
      <c r="C113">
        <f t="shared" si="4"/>
        <v>5.556</v>
      </c>
      <c r="E113" t="s">
        <v>42</v>
      </c>
      <c r="F113">
        <v>1512</v>
      </c>
      <c r="G113">
        <v>4044</v>
      </c>
    </row>
    <row r="114" spans="1:7" x14ac:dyDescent="0.3">
      <c r="A114" t="s">
        <v>90</v>
      </c>
      <c r="B114" t="s">
        <v>202</v>
      </c>
      <c r="C114">
        <f t="shared" si="4"/>
        <v>101.75</v>
      </c>
      <c r="E114" t="s">
        <v>42</v>
      </c>
      <c r="F114">
        <v>29730</v>
      </c>
      <c r="G114">
        <v>72020</v>
      </c>
    </row>
    <row r="115" spans="1:7" x14ac:dyDescent="0.3">
      <c r="A115" t="s">
        <v>91</v>
      </c>
      <c r="B115" t="s">
        <v>202</v>
      </c>
      <c r="C115">
        <f t="shared" si="4"/>
        <v>48.72</v>
      </c>
      <c r="E115" t="s">
        <v>42</v>
      </c>
      <c r="F115">
        <v>14474</v>
      </c>
      <c r="G115">
        <v>34246</v>
      </c>
    </row>
    <row r="116" spans="1:7" x14ac:dyDescent="0.3">
      <c r="A116" t="s">
        <v>92</v>
      </c>
      <c r="B116" t="s">
        <v>204</v>
      </c>
      <c r="C116">
        <f t="shared" si="4"/>
        <v>0</v>
      </c>
      <c r="E116" t="s">
        <v>44</v>
      </c>
      <c r="F116">
        <v>0</v>
      </c>
      <c r="G116">
        <v>0</v>
      </c>
    </row>
    <row r="117" spans="1:7" x14ac:dyDescent="0.3">
      <c r="A117" t="s">
        <v>93</v>
      </c>
      <c r="B117" t="s">
        <v>204</v>
      </c>
      <c r="C117">
        <f t="shared" si="4"/>
        <v>199.5</v>
      </c>
      <c r="E117" t="s">
        <v>44</v>
      </c>
      <c r="F117">
        <v>64000</v>
      </c>
      <c r="G117">
        <v>135500</v>
      </c>
    </row>
    <row r="118" spans="1:7" x14ac:dyDescent="0.3">
      <c r="A118" t="s">
        <v>94</v>
      </c>
      <c r="B118" t="s">
        <v>202</v>
      </c>
      <c r="C118">
        <f t="shared" si="4"/>
        <v>144.80000000000001</v>
      </c>
      <c r="E118" t="s">
        <v>42</v>
      </c>
      <c r="F118">
        <v>24800</v>
      </c>
      <c r="G118">
        <v>120000</v>
      </c>
    </row>
    <row r="119" spans="1:7" x14ac:dyDescent="0.3">
      <c r="A119" t="s">
        <v>95</v>
      </c>
      <c r="B119" t="s">
        <v>202</v>
      </c>
      <c r="C119">
        <f t="shared" si="4"/>
        <v>26.724</v>
      </c>
      <c r="E119" t="s">
        <v>42</v>
      </c>
      <c r="F119">
        <v>6460</v>
      </c>
      <c r="G119">
        <v>20264</v>
      </c>
    </row>
    <row r="120" spans="1:7" x14ac:dyDescent="0.3">
      <c r="A120" t="s">
        <v>96</v>
      </c>
      <c r="B120" t="s">
        <v>202</v>
      </c>
      <c r="C120">
        <f t="shared" si="4"/>
        <v>166.4</v>
      </c>
      <c r="E120" t="s">
        <v>42</v>
      </c>
      <c r="F120">
        <v>48350</v>
      </c>
      <c r="G120">
        <v>118050</v>
      </c>
    </row>
    <row r="121" spans="1:7" x14ac:dyDescent="0.3">
      <c r="A121" t="s">
        <v>97</v>
      </c>
      <c r="B121" t="s">
        <v>202</v>
      </c>
      <c r="C121">
        <f t="shared" si="4"/>
        <v>150.096</v>
      </c>
      <c r="E121" t="s">
        <v>42</v>
      </c>
      <c r="F121">
        <v>41300</v>
      </c>
      <c r="G121">
        <v>108796</v>
      </c>
    </row>
    <row r="122" spans="1:7" x14ac:dyDescent="0.3">
      <c r="A122" t="s">
        <v>98</v>
      </c>
      <c r="B122" t="s">
        <v>202</v>
      </c>
      <c r="C122">
        <f t="shared" si="4"/>
        <v>61</v>
      </c>
      <c r="E122" t="s">
        <v>42</v>
      </c>
      <c r="F122">
        <v>12400</v>
      </c>
      <c r="G122">
        <v>48600</v>
      </c>
    </row>
    <row r="123" spans="1:7" x14ac:dyDescent="0.3">
      <c r="A123" t="s">
        <v>99</v>
      </c>
      <c r="B123" t="s">
        <v>202</v>
      </c>
      <c r="C123">
        <f t="shared" si="4"/>
        <v>88.2</v>
      </c>
      <c r="E123" t="s">
        <v>42</v>
      </c>
      <c r="F123">
        <v>29400</v>
      </c>
      <c r="G123">
        <v>58800</v>
      </c>
    </row>
    <row r="124" spans="1:7" x14ac:dyDescent="0.3">
      <c r="A124" t="s">
        <v>100</v>
      </c>
      <c r="B124" t="s">
        <v>202</v>
      </c>
      <c r="C124">
        <f t="shared" si="4"/>
        <v>73.2</v>
      </c>
      <c r="E124" t="s">
        <v>42</v>
      </c>
      <c r="F124">
        <v>14880</v>
      </c>
      <c r="G124">
        <v>58320</v>
      </c>
    </row>
    <row r="125" spans="1:7" x14ac:dyDescent="0.3">
      <c r="A125" t="s">
        <v>101</v>
      </c>
      <c r="B125" t="s">
        <v>202</v>
      </c>
      <c r="C125">
        <f t="shared" si="4"/>
        <v>12.682</v>
      </c>
      <c r="E125" t="s">
        <v>42</v>
      </c>
      <c r="F125">
        <v>4522</v>
      </c>
      <c r="G125">
        <v>8160</v>
      </c>
    </row>
    <row r="126" spans="1:7" x14ac:dyDescent="0.3">
      <c r="A126" t="s">
        <v>102</v>
      </c>
      <c r="B126" t="s">
        <v>202</v>
      </c>
      <c r="C126">
        <f t="shared" si="4"/>
        <v>13.055999999999999</v>
      </c>
      <c r="E126" t="s">
        <v>42</v>
      </c>
      <c r="F126">
        <v>8160</v>
      </c>
      <c r="G126">
        <v>4896</v>
      </c>
    </row>
    <row r="127" spans="1:7" x14ac:dyDescent="0.3">
      <c r="A127" t="s">
        <v>103</v>
      </c>
      <c r="B127" t="s">
        <v>202</v>
      </c>
      <c r="C127">
        <f t="shared" si="4"/>
        <v>55.776000000000003</v>
      </c>
      <c r="E127" t="s">
        <v>42</v>
      </c>
      <c r="F127">
        <v>18704</v>
      </c>
      <c r="G127">
        <v>37072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</dc:creator>
  <cp:lastModifiedBy>sophi</cp:lastModifiedBy>
  <dcterms:created xsi:type="dcterms:W3CDTF">2022-06-11T13:23:35Z</dcterms:created>
  <dcterms:modified xsi:type="dcterms:W3CDTF">2022-06-13T11:33:52Z</dcterms:modified>
</cp:coreProperties>
</file>