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Test\"/>
    </mc:Choice>
  </mc:AlternateContent>
  <xr:revisionPtr revIDLastSave="0" documentId="13_ncr:1_{6F180E68-874B-4D35-B861-EFB5FEFD4ABF}" xr6:coauthVersionLast="47" xr6:coauthVersionMax="47" xr10:uidLastSave="{00000000-0000-0000-0000-000000000000}"/>
  <bookViews>
    <workbookView xWindow="-108" yWindow="-108" windowWidth="23256" windowHeight="12456" xr2:uid="{F25FA96D-726B-4069-8BBB-7E5C86B0A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B28" i="1"/>
  <c r="C28" i="1"/>
  <c r="D28" i="1"/>
  <c r="E28" i="1"/>
  <c r="F28" i="1"/>
  <c r="G28" i="1"/>
  <c r="B30" i="1"/>
  <c r="C30" i="1"/>
  <c r="D30" i="1"/>
  <c r="E30" i="1"/>
  <c r="F30" i="1"/>
  <c r="G30" i="1"/>
  <c r="C27" i="1"/>
  <c r="D27" i="1"/>
  <c r="E27" i="1"/>
  <c r="F27" i="1"/>
  <c r="G27" i="1"/>
  <c r="C17" i="1"/>
  <c r="D17" i="1"/>
  <c r="E17" i="1"/>
  <c r="F17" i="1"/>
  <c r="G17" i="1"/>
  <c r="B17" i="1"/>
  <c r="B16" i="1"/>
  <c r="C16" i="1"/>
  <c r="D16" i="1"/>
  <c r="E16" i="1"/>
  <c r="F16" i="1"/>
  <c r="G16" i="1"/>
  <c r="B18" i="1"/>
  <c r="C18" i="1"/>
  <c r="D18" i="1"/>
  <c r="E18" i="1"/>
  <c r="F18" i="1"/>
  <c r="G18" i="1"/>
  <c r="C15" i="1"/>
  <c r="D15" i="1"/>
  <c r="E15" i="1"/>
  <c r="F15" i="1"/>
  <c r="G15" i="1"/>
  <c r="B15" i="1"/>
  <c r="B27" i="1"/>
  <c r="C38" i="1"/>
  <c r="D38" i="1"/>
  <c r="E38" i="1"/>
  <c r="F38" i="1"/>
  <c r="G38" i="1"/>
  <c r="H38" i="1"/>
  <c r="I38" i="1"/>
  <c r="J38" i="1"/>
  <c r="B38" i="1"/>
</calcChain>
</file>

<file path=xl/sharedStrings.xml><?xml version="1.0" encoding="utf-8"?>
<sst xmlns="http://schemas.openxmlformats.org/spreadsheetml/2006/main" count="56" uniqueCount="27">
  <si>
    <t>Excess calories (food waste)</t>
  </si>
  <si>
    <t>Batch 1</t>
  </si>
  <si>
    <t>Full range, no objective</t>
  </si>
  <si>
    <t>Full range of food</t>
  </si>
  <si>
    <t>No ruminent meat</t>
  </si>
  <si>
    <t>Vegetarian</t>
  </si>
  <si>
    <t>Vegan</t>
  </si>
  <si>
    <t>Red meat mixed with 50% mycoprotein</t>
  </si>
  <si>
    <t>Batch 5</t>
  </si>
  <si>
    <t>Cost / £</t>
  </si>
  <si>
    <t>Emissions / CO2e</t>
  </si>
  <si>
    <t>Packaging waste / kg</t>
  </si>
  <si>
    <t>nutrition + variety lack + cost + emissions + packaging</t>
  </si>
  <si>
    <t>variety lack + cost + emissions + packaging</t>
  </si>
  <si>
    <t>calories + cost + emissions + packaging</t>
  </si>
  <si>
    <t>cost + emissions</t>
  </si>
  <si>
    <t>calories + cost + emissions</t>
  </si>
  <si>
    <t>nutrition + cost + emissions</t>
  </si>
  <si>
    <t>emissions + nutrition</t>
  </si>
  <si>
    <t>cost</t>
  </si>
  <si>
    <t>nutrition</t>
  </si>
  <si>
    <t>scaled sum</t>
  </si>
  <si>
    <t>Test data</t>
  </si>
  <si>
    <t>Cost / £ per person per day</t>
  </si>
  <si>
    <t>Emissions / CO2e per person per day</t>
  </si>
  <si>
    <t>Excess calories (food waste) per person per day</t>
  </si>
  <si>
    <t>Packaging waste / g per person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</si>
</sst>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Objective</a:t>
            </a:r>
            <a:r>
              <a:rPr lang="en-GB" baseline="0"/>
              <a:t> performance with different diets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Cost / £ per person per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Sheet1!$B$9:$G$9</c:f>
              <c:strCache>
                <c:ptCount val="6"/>
                <c:pt idx="0">
                  <c:v>Full range,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9.8231012658227854</c:v>
                </c:pt>
                <c:pt idx="1">
                  <c:v>9.6525316455696206</c:v>
                </c:pt>
                <c:pt idx="2">
                  <c:v>9.6408227848101262</c:v>
                </c:pt>
                <c:pt idx="3">
                  <c:v>9.6686708860759492</c:v>
                </c:pt>
                <c:pt idx="4">
                  <c:v>10.609810126582278</c:v>
                </c:pt>
                <c:pt idx="5">
                  <c:v>10.58481012658228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0-4AF6-B8D9-23C1F415F74A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Emissions / CO2e per person per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Sheet1!$B$9:$G$9</c:f>
              <c:strCache>
                <c:ptCount val="6"/>
                <c:pt idx="0">
                  <c:v>Full range,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8.8560126582278489</c:v>
                </c:pt>
                <c:pt idx="1">
                  <c:v>8.7996835443037984</c:v>
                </c:pt>
                <c:pt idx="2">
                  <c:v>8.6708860759493671</c:v>
                </c:pt>
                <c:pt idx="3">
                  <c:v>8.5718354430379744</c:v>
                </c:pt>
                <c:pt idx="4">
                  <c:v>8.8272151898734172</c:v>
                </c:pt>
                <c:pt idx="5">
                  <c:v>8.4971518987341774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0-4AF6-B8D9-23C1F415F74A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Packaging waste / g per person per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Sheet1!$B$9:$G$9</c:f>
              <c:strCache>
                <c:ptCount val="6"/>
                <c:pt idx="0">
                  <c:v>Full range,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31.329113924050635</c:v>
                </c:pt>
                <c:pt idx="1">
                  <c:v>30.063291139240508</c:v>
                </c:pt>
                <c:pt idx="2">
                  <c:v>30.063291139240508</c:v>
                </c:pt>
                <c:pt idx="3">
                  <c:v>30.37974683544304</c:v>
                </c:pt>
                <c:pt idx="4">
                  <c:v>28.164556962025319</c:v>
                </c:pt>
                <c:pt idx="5">
                  <c:v>24.367088607594933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0-4AF6-B8D9-23C1F415F74A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Excess calories (food waste) per person per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Sheet1!$B$9:$G$9</c:f>
              <c:strCache>
                <c:ptCount val="6"/>
                <c:pt idx="0">
                  <c:v>Full range,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49.579113924050631</c:v>
                </c:pt>
                <c:pt idx="1">
                  <c:v>49.010759493670882</c:v>
                </c:pt>
                <c:pt idx="2">
                  <c:v>49.010759493670882</c:v>
                </c:pt>
                <c:pt idx="3">
                  <c:v>49.068354430379749</c:v>
                </c:pt>
                <c:pt idx="4">
                  <c:v>23.401582278481012</c:v>
                </c:pt>
                <c:pt idx="5">
                  <c:v>5.6544303797468354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0-4AF6-B8D9-23C1F415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3792"/>
        <c:axId val="551450448"/>
      </c:scatterChart>
      <c:valAx>
        <c:axId val="5514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0448"/>
        <c:crosses val="autoZero"/>
        <c:crossBetween val="midCat"/>
      </c:valAx>
      <c:valAx>
        <c:axId val="551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Objective performance with different diets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Cost / £ per person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Full range of food</c:v>
                </c:pt>
                <c:pt idx="1">
                  <c:v>Red meat mixed with 50% mycoprotein</c:v>
                </c:pt>
                <c:pt idx="2">
                  <c:v>No ruminent meat</c:v>
                </c:pt>
                <c:pt idx="3">
                  <c:v>Vegetarian</c:v>
                </c:pt>
                <c:pt idx="4">
                  <c:v>Vegan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9.6525316455696206</c:v>
                </c:pt>
                <c:pt idx="1">
                  <c:v>9.6408227848101262</c:v>
                </c:pt>
                <c:pt idx="2">
                  <c:v>9.6686708860759492</c:v>
                </c:pt>
                <c:pt idx="3">
                  <c:v>10.609810126582278</c:v>
                </c:pt>
                <c:pt idx="4">
                  <c:v>10.58481012658228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F-4253-9A15-9841A3175F5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Emissions / CO2e per person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Full range of food</c:v>
                </c:pt>
                <c:pt idx="1">
                  <c:v>Red meat mixed with 50% mycoprotein</c:v>
                </c:pt>
                <c:pt idx="2">
                  <c:v>No ruminent meat</c:v>
                </c:pt>
                <c:pt idx="3">
                  <c:v>Vegetarian</c:v>
                </c:pt>
                <c:pt idx="4">
                  <c:v>Vegan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8.7996835443037984</c:v>
                </c:pt>
                <c:pt idx="1">
                  <c:v>8.6708860759493671</c:v>
                </c:pt>
                <c:pt idx="2">
                  <c:v>8.5718354430379744</c:v>
                </c:pt>
                <c:pt idx="3">
                  <c:v>8.8272151898734172</c:v>
                </c:pt>
                <c:pt idx="4">
                  <c:v>8.4971518987341774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F-4253-9A15-9841A3175F5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Packaging waste / g per person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Full range of food</c:v>
                </c:pt>
                <c:pt idx="1">
                  <c:v>Red meat mixed with 50% mycoprotein</c:v>
                </c:pt>
                <c:pt idx="2">
                  <c:v>No ruminent meat</c:v>
                </c:pt>
                <c:pt idx="3">
                  <c:v>Vegetarian</c:v>
                </c:pt>
                <c:pt idx="4">
                  <c:v>Vegan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30.063291139240508</c:v>
                </c:pt>
                <c:pt idx="1">
                  <c:v>30.063291139240508</c:v>
                </c:pt>
                <c:pt idx="2">
                  <c:v>30.37974683544304</c:v>
                </c:pt>
                <c:pt idx="3">
                  <c:v>28.164556962025319</c:v>
                </c:pt>
                <c:pt idx="4">
                  <c:v>24.367088607594933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F-4253-9A15-9841A3175F53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Excess calories (food waste) per person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Full range of food</c:v>
                </c:pt>
                <c:pt idx="1">
                  <c:v>Red meat mixed with 50% mycoprotein</c:v>
                </c:pt>
                <c:pt idx="2">
                  <c:v>No ruminent meat</c:v>
                </c:pt>
                <c:pt idx="3">
                  <c:v>Vegetarian</c:v>
                </c:pt>
                <c:pt idx="4">
                  <c:v>Vegan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49.010759493670882</c:v>
                </c:pt>
                <c:pt idx="1">
                  <c:v>49.010759493670882</c:v>
                </c:pt>
                <c:pt idx="2">
                  <c:v>49.068354430379749</c:v>
                </c:pt>
                <c:pt idx="3">
                  <c:v>23.401582278481012</c:v>
                </c:pt>
                <c:pt idx="4">
                  <c:v>5.6544303797468354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F-4253-9A15-9841A317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02864"/>
        <c:axId val="551494544"/>
      </c:barChart>
      <c:catAx>
        <c:axId val="5515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4544"/>
        <c:crosses val="autoZero"/>
        <c:auto val="1"/>
        <c:lblAlgn val="ctr"/>
        <c:lblOffset val="100"/>
        <c:noMultiLvlLbl val="0"/>
      </c:catAx>
      <c:valAx>
        <c:axId val="5514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149469</xdr:colOff>
      <xdr:row>8</xdr:row>
      <xdr:rowOff>55683</xdr:rowOff>
    </xdr:from>
    <xdr:to>
      <xdr:col>14</xdr:col>
      <xdr:colOff>454269</xdr:colOff>
      <xdr:row>29</xdr:row>
      <xdr:rowOff>175845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4DD830-0748-BD83-4D95-72055A2E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52754</xdr:colOff>
      <xdr:row>13</xdr:row>
      <xdr:rowOff>8792</xdr:rowOff>
    </xdr:from>
    <xdr:to>
      <xdr:col>18</xdr:col>
      <xdr:colOff>536331</xdr:colOff>
      <xdr:row>39</xdr:row>
      <xdr:rowOff>105508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909CE7-3207-281D-A31D-3A0CBB24F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0575-3F52-46AB-9BBD-3353A2249647}">
  <dimension ref="A1:J38"/>
  <sheetViews>
    <sheetView tabSelected="1" topLeftCell="G22" zoomScale="130" zoomScaleNormal="130" workbookViewId="0">
      <selection activeCell="U33" sqref="U33"/>
    </sheetView>
  </sheetViews>
  <sheetFormatPr defaultRowHeight="14.4" x14ac:dyDescent="0.3"/>
  <cols>
    <col min="1" max="1" width="23.77734375" customWidth="1"/>
    <col min="2" max="2" width="19.88671875" customWidth="1"/>
    <col min="3" max="3" width="15.33203125" customWidth="1"/>
    <col min="4" max="4" width="27.109375" customWidth="1"/>
    <col min="5" max="5" width="16.77734375" customWidth="1"/>
    <col min="6" max="6" width="10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7</v>
      </c>
      <c r="E1" t="s">
        <v>4</v>
      </c>
      <c r="F1" t="s">
        <v>5</v>
      </c>
      <c r="G1" t="s">
        <v>6</v>
      </c>
    </row>
    <row r="3" spans="1:7" x14ac:dyDescent="0.3">
      <c r="A3" t="s">
        <v>9</v>
      </c>
      <c r="B3">
        <v>27148</v>
      </c>
      <c r="C3">
        <v>27244</v>
      </c>
      <c r="D3">
        <v>27293</v>
      </c>
      <c r="E3">
        <v>27542</v>
      </c>
    </row>
    <row r="4" spans="1:7" x14ac:dyDescent="0.3">
      <c r="A4" t="s">
        <v>10</v>
      </c>
      <c r="B4">
        <v>24685</v>
      </c>
      <c r="C4">
        <v>24696</v>
      </c>
      <c r="D4">
        <v>23884</v>
      </c>
      <c r="E4">
        <v>23099</v>
      </c>
    </row>
    <row r="5" spans="1:7" x14ac:dyDescent="0.3">
      <c r="A5" t="s">
        <v>11</v>
      </c>
      <c r="B5">
        <v>116</v>
      </c>
      <c r="C5">
        <v>116</v>
      </c>
      <c r="D5">
        <v>116</v>
      </c>
      <c r="E5">
        <v>116</v>
      </c>
    </row>
    <row r="6" spans="1:7" x14ac:dyDescent="0.3">
      <c r="A6" t="s">
        <v>0</v>
      </c>
      <c r="B6">
        <v>1269915</v>
      </c>
      <c r="C6">
        <v>1282475</v>
      </c>
      <c r="D6">
        <v>1282475</v>
      </c>
      <c r="E6">
        <v>1263833</v>
      </c>
    </row>
    <row r="9" spans="1:7" x14ac:dyDescent="0.3">
      <c r="A9" t="s">
        <v>8</v>
      </c>
      <c r="B9" t="s">
        <v>2</v>
      </c>
      <c r="C9" t="s">
        <v>3</v>
      </c>
      <c r="D9" t="s">
        <v>7</v>
      </c>
      <c r="E9" t="s">
        <v>4</v>
      </c>
      <c r="F9" t="s">
        <v>5</v>
      </c>
      <c r="G9" t="s">
        <v>6</v>
      </c>
    </row>
    <row r="11" spans="1:7" x14ac:dyDescent="0.3">
      <c r="A11" t="s">
        <v>9</v>
      </c>
      <c r="B11">
        <v>31041</v>
      </c>
      <c r="C11">
        <v>30502</v>
      </c>
      <c r="D11">
        <v>30465</v>
      </c>
      <c r="E11">
        <v>30553</v>
      </c>
      <c r="F11">
        <v>33527</v>
      </c>
      <c r="G11">
        <v>33448</v>
      </c>
    </row>
    <row r="12" spans="1:7" x14ac:dyDescent="0.3">
      <c r="A12" t="s">
        <v>10</v>
      </c>
      <c r="B12">
        <v>27985</v>
      </c>
      <c r="C12">
        <v>27807</v>
      </c>
      <c r="D12">
        <v>27400</v>
      </c>
      <c r="E12">
        <v>27087</v>
      </c>
      <c r="F12">
        <v>27894</v>
      </c>
      <c r="G12">
        <v>26851</v>
      </c>
    </row>
    <row r="13" spans="1:7" x14ac:dyDescent="0.3">
      <c r="A13" t="s">
        <v>11</v>
      </c>
      <c r="B13">
        <v>99</v>
      </c>
      <c r="C13">
        <v>95</v>
      </c>
      <c r="D13">
        <v>95</v>
      </c>
      <c r="E13">
        <v>96</v>
      </c>
      <c r="F13">
        <v>89</v>
      </c>
      <c r="G13">
        <v>77</v>
      </c>
    </row>
    <row r="14" spans="1:7" x14ac:dyDescent="0.3">
      <c r="A14" t="s">
        <v>0</v>
      </c>
      <c r="B14">
        <v>156670</v>
      </c>
      <c r="C14">
        <v>154874</v>
      </c>
      <c r="D14">
        <v>154874</v>
      </c>
      <c r="E14">
        <v>155056</v>
      </c>
      <c r="F14">
        <v>73949</v>
      </c>
      <c r="G14">
        <v>17868</v>
      </c>
    </row>
    <row r="15" spans="1:7" x14ac:dyDescent="0.3">
      <c r="A15" t="s">
        <v>23</v>
      </c>
      <c r="B15">
        <f>(B11/158/20)</f>
        <v>9.8231012658227854</v>
      </c>
      <c r="C15">
        <f t="shared" ref="C15:G16" si="0">(C11/158/20)</f>
        <v>9.6525316455696206</v>
      </c>
      <c r="D15">
        <f t="shared" si="0"/>
        <v>9.6408227848101262</v>
      </c>
      <c r="E15">
        <f t="shared" si="0"/>
        <v>9.6686708860759492</v>
      </c>
      <c r="F15">
        <f t="shared" si="0"/>
        <v>10.609810126582278</v>
      </c>
      <c r="G15">
        <f t="shared" si="0"/>
        <v>10.58481012658228</v>
      </c>
    </row>
    <row r="16" spans="1:7" x14ac:dyDescent="0.3">
      <c r="A16" t="s">
        <v>24</v>
      </c>
      <c r="B16">
        <f t="shared" ref="B16:G16" si="1">(B12/158/20)</f>
        <v>8.8560126582278489</v>
      </c>
      <c r="C16">
        <f t="shared" si="1"/>
        <v>8.7996835443037984</v>
      </c>
      <c r="D16">
        <f t="shared" si="1"/>
        <v>8.6708860759493671</v>
      </c>
      <c r="E16">
        <f t="shared" si="1"/>
        <v>8.5718354430379744</v>
      </c>
      <c r="F16">
        <f t="shared" si="1"/>
        <v>8.8272151898734172</v>
      </c>
      <c r="G16">
        <f t="shared" si="1"/>
        <v>8.4971518987341774</v>
      </c>
    </row>
    <row r="17" spans="1:7" x14ac:dyDescent="0.3">
      <c r="A17" t="s">
        <v>26</v>
      </c>
      <c r="B17">
        <f>(B13/158/20)*1000</f>
        <v>31.329113924050635</v>
      </c>
      <c r="C17">
        <f t="shared" ref="C17:G17" si="2">(C13/158/20)*1000</f>
        <v>30.063291139240508</v>
      </c>
      <c r="D17">
        <f t="shared" si="2"/>
        <v>30.063291139240508</v>
      </c>
      <c r="E17">
        <f t="shared" si="2"/>
        <v>30.37974683544304</v>
      </c>
      <c r="F17">
        <f t="shared" si="2"/>
        <v>28.164556962025319</v>
      </c>
      <c r="G17">
        <f t="shared" si="2"/>
        <v>24.367088607594933</v>
      </c>
    </row>
    <row r="18" spans="1:7" x14ac:dyDescent="0.3">
      <c r="A18" t="s">
        <v>25</v>
      </c>
      <c r="B18">
        <f t="shared" ref="B18:G18" si="3">(B14/158/20)</f>
        <v>49.579113924050631</v>
      </c>
      <c r="C18">
        <f t="shared" si="3"/>
        <v>49.010759493670882</v>
      </c>
      <c r="D18">
        <f t="shared" si="3"/>
        <v>49.010759493670882</v>
      </c>
      <c r="E18">
        <f t="shared" si="3"/>
        <v>49.068354430379749</v>
      </c>
      <c r="F18">
        <f t="shared" si="3"/>
        <v>23.401582278481012</v>
      </c>
      <c r="G18">
        <f t="shared" si="3"/>
        <v>5.6544303797468354</v>
      </c>
    </row>
    <row r="21" spans="1:7" x14ac:dyDescent="0.3">
      <c r="A21" t="s">
        <v>22</v>
      </c>
      <c r="B21" t="s">
        <v>2</v>
      </c>
      <c r="C21" t="s">
        <v>3</v>
      </c>
      <c r="D21" t="s">
        <v>7</v>
      </c>
      <c r="E21" t="s">
        <v>4</v>
      </c>
      <c r="F21" t="s">
        <v>5</v>
      </c>
      <c r="G21" t="s">
        <v>6</v>
      </c>
    </row>
    <row r="23" spans="1:7" x14ac:dyDescent="0.3">
      <c r="A23" t="s">
        <v>9</v>
      </c>
      <c r="B23">
        <v>1721</v>
      </c>
      <c r="C23">
        <v>1708</v>
      </c>
      <c r="D23">
        <v>1710</v>
      </c>
      <c r="E23">
        <v>1847</v>
      </c>
      <c r="F23">
        <v>2083</v>
      </c>
      <c r="G23">
        <v>1951</v>
      </c>
    </row>
    <row r="24" spans="1:7" x14ac:dyDescent="0.3">
      <c r="A24" t="s">
        <v>10</v>
      </c>
      <c r="B24">
        <v>1753</v>
      </c>
      <c r="C24">
        <v>1744</v>
      </c>
      <c r="D24">
        <v>1679</v>
      </c>
      <c r="E24">
        <v>1828</v>
      </c>
      <c r="F24">
        <v>1729</v>
      </c>
      <c r="G24">
        <v>1642</v>
      </c>
    </row>
    <row r="25" spans="1:7" x14ac:dyDescent="0.3">
      <c r="A25" t="s">
        <v>11</v>
      </c>
      <c r="B25">
        <v>6</v>
      </c>
      <c r="C25">
        <v>6</v>
      </c>
      <c r="D25">
        <v>6</v>
      </c>
      <c r="E25">
        <v>5</v>
      </c>
      <c r="F25">
        <v>5</v>
      </c>
      <c r="G25">
        <v>4</v>
      </c>
    </row>
    <row r="26" spans="1:7" x14ac:dyDescent="0.3">
      <c r="A26" t="s">
        <v>0</v>
      </c>
      <c r="B26">
        <v>81394</v>
      </c>
      <c r="C26">
        <v>85013</v>
      </c>
      <c r="D26">
        <v>85013</v>
      </c>
      <c r="E26">
        <v>108203</v>
      </c>
      <c r="F26">
        <v>30584</v>
      </c>
      <c r="G26">
        <v>2181</v>
      </c>
    </row>
    <row r="27" spans="1:7" x14ac:dyDescent="0.3">
      <c r="A27" t="s">
        <v>23</v>
      </c>
      <c r="B27">
        <f>(B23/7/27)</f>
        <v>9.105820105820106</v>
      </c>
      <c r="C27">
        <f t="shared" ref="C27:G27" si="4">(C23/7/27)</f>
        <v>9.0370370370370363</v>
      </c>
      <c r="D27">
        <f t="shared" si="4"/>
        <v>9.0476190476190474</v>
      </c>
      <c r="E27">
        <f t="shared" si="4"/>
        <v>9.7724867724867721</v>
      </c>
      <c r="F27">
        <f t="shared" si="4"/>
        <v>11.02116402116402</v>
      </c>
      <c r="G27">
        <f t="shared" si="4"/>
        <v>10.322751322751323</v>
      </c>
    </row>
    <row r="28" spans="1:7" x14ac:dyDescent="0.3">
      <c r="A28" t="s">
        <v>24</v>
      </c>
      <c r="B28">
        <f t="shared" ref="B28:G28" si="5">(B24/7/27)</f>
        <v>9.2751322751322753</v>
      </c>
      <c r="C28">
        <f t="shared" si="5"/>
        <v>9.2275132275132279</v>
      </c>
      <c r="D28">
        <f t="shared" si="5"/>
        <v>8.8835978835978846</v>
      </c>
      <c r="E28">
        <f t="shared" si="5"/>
        <v>9.6719576719576725</v>
      </c>
      <c r="F28">
        <f t="shared" si="5"/>
        <v>9.1481481481481488</v>
      </c>
      <c r="G28">
        <f t="shared" si="5"/>
        <v>8.6878306878306883</v>
      </c>
    </row>
    <row r="29" spans="1:7" x14ac:dyDescent="0.3">
      <c r="A29" t="s">
        <v>26</v>
      </c>
      <c r="B29">
        <f>(B25/7/27)*1000</f>
        <v>31.746031746031743</v>
      </c>
      <c r="C29">
        <f t="shared" ref="C29:G29" si="6">(C25/7/27)*1000</f>
        <v>31.746031746031743</v>
      </c>
      <c r="D29">
        <f t="shared" si="6"/>
        <v>31.746031746031743</v>
      </c>
      <c r="E29">
        <f t="shared" si="6"/>
        <v>26.455026455026456</v>
      </c>
      <c r="F29">
        <f t="shared" si="6"/>
        <v>26.455026455026456</v>
      </c>
      <c r="G29">
        <f t="shared" si="6"/>
        <v>21.164021164021165</v>
      </c>
    </row>
    <row r="30" spans="1:7" x14ac:dyDescent="0.3">
      <c r="A30" t="s">
        <v>25</v>
      </c>
      <c r="B30">
        <f t="shared" ref="B30:G30" si="7">(B26/7/27)</f>
        <v>430.65608465608466</v>
      </c>
      <c r="C30">
        <f t="shared" si="7"/>
        <v>449.80423280423281</v>
      </c>
      <c r="D30">
        <f t="shared" si="7"/>
        <v>449.80423280423281</v>
      </c>
      <c r="E30">
        <f t="shared" si="7"/>
        <v>572.50264550264558</v>
      </c>
      <c r="F30">
        <f t="shared" si="7"/>
        <v>161.82010582010582</v>
      </c>
      <c r="G30">
        <f t="shared" si="7"/>
        <v>11.53968253968254</v>
      </c>
    </row>
    <row r="33" spans="1:10" x14ac:dyDescent="0.3">
      <c r="A33" t="s">
        <v>1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 t="s">
        <v>20</v>
      </c>
    </row>
    <row r="34" spans="1:10" x14ac:dyDescent="0.3">
      <c r="A34" t="s">
        <v>9</v>
      </c>
      <c r="B34">
        <v>27244</v>
      </c>
      <c r="C34">
        <v>27144</v>
      </c>
      <c r="D34" s="2">
        <v>27144</v>
      </c>
      <c r="E34" s="2">
        <v>27156</v>
      </c>
      <c r="F34">
        <v>27160</v>
      </c>
      <c r="G34">
        <v>27160</v>
      </c>
      <c r="H34">
        <v>27177</v>
      </c>
      <c r="I34" s="1">
        <v>27096</v>
      </c>
      <c r="J34">
        <v>27160</v>
      </c>
    </row>
    <row r="35" spans="1:10" x14ac:dyDescent="0.3">
      <c r="A35" t="s">
        <v>10</v>
      </c>
      <c r="B35">
        <v>24696</v>
      </c>
      <c r="C35">
        <v>24680</v>
      </c>
      <c r="D35" s="2">
        <v>24680</v>
      </c>
      <c r="E35" s="2">
        <v>24717</v>
      </c>
      <c r="F35">
        <v>24722</v>
      </c>
      <c r="G35">
        <v>24722</v>
      </c>
      <c r="H35">
        <v>24719</v>
      </c>
      <c r="I35" s="1">
        <v>24653</v>
      </c>
      <c r="J35">
        <v>24722</v>
      </c>
    </row>
    <row r="36" spans="1:10" x14ac:dyDescent="0.3">
      <c r="A36" t="s">
        <v>11</v>
      </c>
      <c r="B36">
        <v>116</v>
      </c>
      <c r="C36">
        <v>116</v>
      </c>
      <c r="D36" s="2">
        <v>116</v>
      </c>
      <c r="E36" s="2">
        <v>116</v>
      </c>
      <c r="F36">
        <v>116</v>
      </c>
      <c r="G36">
        <v>116</v>
      </c>
      <c r="H36">
        <v>116</v>
      </c>
      <c r="I36">
        <v>116</v>
      </c>
      <c r="J36">
        <v>116</v>
      </c>
    </row>
    <row r="37" spans="1:10" x14ac:dyDescent="0.3">
      <c r="A37" t="s">
        <v>0</v>
      </c>
      <c r="B37">
        <v>1282475</v>
      </c>
      <c r="C37">
        <v>1270051</v>
      </c>
      <c r="D37" s="2">
        <v>1270051</v>
      </c>
      <c r="E37" s="2">
        <v>1264990</v>
      </c>
      <c r="F37" s="1">
        <v>1264854</v>
      </c>
      <c r="G37" s="1">
        <v>1264854</v>
      </c>
      <c r="H37">
        <v>1265558</v>
      </c>
      <c r="I37">
        <v>1284166</v>
      </c>
      <c r="J37" s="1">
        <v>1264854</v>
      </c>
    </row>
    <row r="38" spans="1:10" x14ac:dyDescent="0.3">
      <c r="A38" t="s">
        <v>21</v>
      </c>
      <c r="B38">
        <f>B34+B35+B36+(B37/100)</f>
        <v>64880.75</v>
      </c>
      <c r="C38">
        <f t="shared" ref="C38:J38" si="8">C34+C35+C36+(C37/100)</f>
        <v>64640.51</v>
      </c>
      <c r="D38">
        <f t="shared" si="8"/>
        <v>64640.51</v>
      </c>
      <c r="E38">
        <f t="shared" si="8"/>
        <v>64638.9</v>
      </c>
      <c r="F38">
        <f t="shared" si="8"/>
        <v>64646.54</v>
      </c>
      <c r="G38">
        <f t="shared" si="8"/>
        <v>64646.54</v>
      </c>
      <c r="H38">
        <f t="shared" si="8"/>
        <v>64667.58</v>
      </c>
      <c r="I38">
        <f t="shared" si="8"/>
        <v>64706.66</v>
      </c>
      <c r="J38">
        <f t="shared" si="8"/>
        <v>64646.54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2022-06-22T12:00:19Z</dcterms:created>
  <dcterms:modified xsi:type="dcterms:W3CDTF">2022-06-26T22:21:27Z</dcterms:modified>
</cp:coreProperties>
</file>