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136C61C5-0F29-459E-9F49-2872E6D5EE10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7" i="1" l="1"/>
  <c r="D137" i="1"/>
  <c r="E137" i="1"/>
  <c r="F137" i="1"/>
  <c r="G137" i="1"/>
  <c r="H137" i="1"/>
  <c r="I137" i="1"/>
  <c r="J137" i="1"/>
  <c r="K137" i="1"/>
  <c r="B137" i="1"/>
  <c r="O73" i="1"/>
  <c r="O72" i="1"/>
  <c r="L73" i="1"/>
  <c r="M73" i="1"/>
  <c r="N73" i="1"/>
  <c r="K73" i="1"/>
  <c r="N72" i="1"/>
  <c r="L72" i="1"/>
  <c r="M72" i="1"/>
  <c r="K72" i="1"/>
  <c r="B111" i="1"/>
  <c r="C111" i="1"/>
  <c r="D111" i="1"/>
  <c r="I103" i="1"/>
  <c r="H103" i="1"/>
  <c r="G103" i="1"/>
  <c r="F103" i="1"/>
  <c r="E103" i="1"/>
  <c r="D103" i="1"/>
  <c r="C103" i="1"/>
  <c r="B103" i="1"/>
  <c r="E111" i="1"/>
  <c r="C54" i="1"/>
  <c r="D54" i="1"/>
  <c r="E54" i="1"/>
  <c r="F54" i="1"/>
  <c r="G54" i="1"/>
  <c r="H54" i="1"/>
  <c r="I54" i="1"/>
  <c r="J54" i="1"/>
  <c r="B54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<sst xmlns="http://schemas.openxmlformats.org/spreadsheetml/2006/main" count="200" uniqueCount="82">
  <si>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</si>
  <si>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</si>
  <si>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</si>
  <si>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</si>
  <si>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</si>
  <si>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</si>
  <si>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</si>
  <si>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</si>
  <si>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</si>
  <si>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</si>
  <si>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</si>
  <si>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</si>
  <si>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</si>
  <si>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</si>
  <si>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</si>
  <si>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</si>
  <si>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</si>
  <si>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</si>
  <si>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</si>
  <si>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</si>
  <si>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</si>
  <si>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</si>
  <si>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</si>
  <si>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</si>
  <si>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</si>
  <si>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</si>
  <si>
    <t>cost</t>
  </si>
  <si>
    <t>emissions</t>
  </si>
  <si>
    <t>variety lack</t>
  </si>
  <si>
    <t>sum all</t>
  </si>
  <si>
    <t>mulitply all, scaled down</t>
  </si>
  <si>
    <t>objective fn (minimise)</t>
  </si>
  <si>
    <t>None</t>
  </si>
  <si>
    <t>1 minute</t>
  </si>
  <si>
    <t>vareity lack</t>
  </si>
  <si>
    <t>personnel</t>
  </si>
  <si>
    <t>calories (proxy for food waste)</t>
  </si>
  <si>
    <t>varietylack * 100000 + emissions</t>
  </si>
  <si>
    <t>varietylack * emissions</t>
  </si>
  <si>
    <t>varietylack * emissions * cost</t>
  </si>
  <si>
    <t>varietylack * emissions * cost * calories * 0.0000000000001</t>
  </si>
  <si>
    <t>varietylack + emissions + cost + calories</t>
  </si>
  <si>
    <t>varietylack * 1000000 + emissions + cost + calories * 100</t>
  </si>
  <si>
    <t>cals (food waste)</t>
  </si>
  <si>
    <t>4.75 seconds</t>
  </si>
  <si>
    <t>unable to compute</t>
  </si>
  <si>
    <t>30/05/2022</t>
  </si>
  <si>
    <t>total rank</t>
  </si>
  <si>
    <t>sum ranks</t>
  </si>
  <si>
    <t>10th Jun</t>
  </si>
  <si>
    <t>cost £</t>
  </si>
  <si>
    <t>emissions kg</t>
  </si>
  <si>
    <t>food waste cals</t>
  </si>
  <si>
    <t>occupancy data 10 days</t>
  </si>
  <si>
    <t>occupancy data 50 days</t>
  </si>
  <si>
    <t>2hrs</t>
  </si>
  <si>
    <t>3hrs</t>
  </si>
  <si>
    <t xml:space="preserve">1hr </t>
  </si>
  <si>
    <t>occupancy data 60 days</t>
  </si>
  <si>
    <t>time</t>
  </si>
  <si>
    <t>same 10 days repeated x 5 then / 5 to compare scalability</t>
  </si>
  <si>
    <t>occupancy data 30 days</t>
  </si>
  <si>
    <t>occupancy data 40 days</t>
  </si>
  <si>
    <t>&lt;-----------</t>
  </si>
  <si>
    <t>occupancy data 20 days</t>
  </si>
  <si>
    <t>occupancy data</t>
  </si>
  <si>
    <t>num days</t>
  </si>
  <si>
    <t>soln improves over time</t>
  </si>
  <si>
    <t>y</t>
  </si>
  <si>
    <t>n</t>
  </si>
  <si>
    <t>occupancy data 7 days</t>
  </si>
  <si>
    <t>cost + emissions + cals</t>
  </si>
  <si>
    <t>relaxed constraints</t>
  </si>
  <si>
    <t>30 s</t>
  </si>
  <si>
    <t>cost + emissions*10 + cals * 1000</t>
  </si>
  <si>
    <t xml:space="preserve">cost + emissions + cals * 100 </t>
  </si>
  <si>
    <t>cost*10 + emissions + cals*100</t>
  </si>
  <si>
    <t>cost*10 + emissions + cals*1000</t>
  </si>
  <si>
    <t>sum(nutritionServed)</t>
  </si>
  <si>
    <t>cost + emissions + sum(nutrition)</t>
  </si>
  <si>
    <t>scaled avg</t>
  </si>
  <si>
    <t>13th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</si>
</sst>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14346668</c:v>
                </c:pt>
                <c:pt idx="1">
                  <c:v>14700720</c:v>
                </c:pt>
                <c:pt idx="2">
                  <c:v>13665322</c:v>
                </c:pt>
                <c:pt idx="3">
                  <c:v>14234100</c:v>
                </c:pt>
                <c:pt idx="4">
                  <c:v>14222322</c:v>
                </c:pt>
                <c:pt idx="5">
                  <c:v>14234100</c:v>
                </c:pt>
                <c:pt idx="6">
                  <c:v>14234100</c:v>
                </c:pt>
                <c:pt idx="7">
                  <c:v>13967284</c:v>
                </c:pt>
                <c:pt idx="8">
                  <c:v>13986434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368-A409-CD61C581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71263"/>
        <c:axId val="411975007"/>
      </c:barChart>
      <c:catAx>
        <c:axId val="4119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007"/>
        <c:crosses val="autoZero"/>
        <c:auto val="1"/>
        <c:lblAlgn val="ctr"/>
        <c:lblOffset val="100"/>
        <c:noMultiLvlLbl val="0"/>
      </c:catAx>
      <c:valAx>
        <c:axId val="411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cals (food waste)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18F-B8E0-613656CA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60991"/>
        <c:axId val="283759327"/>
      </c:barChart>
      <c:catAx>
        <c:axId val="283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9327"/>
        <c:crosses val="autoZero"/>
        <c:auto val="1"/>
        <c:lblAlgn val="ctr"/>
        <c:lblOffset val="100"/>
        <c:noMultiLvlLbl val="0"/>
      </c:catAx>
      <c:valAx>
        <c:axId val="2837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variety 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98</c:v>
                </c:pt>
                <c:pt idx="1">
                  <c:v>44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FDA-8BDC-BED9C3F8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44783"/>
        <c:axId val="626652687"/>
      </c:barChart>
      <c:catAx>
        <c:axId val="6266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687"/>
        <c:crosses val="autoZero"/>
        <c:auto val="1"/>
        <c:lblAlgn val="ctr"/>
        <c:lblOffset val="100"/>
        <c:noMultiLvlLbl val="0"/>
      </c:catAx>
      <c:valAx>
        <c:axId val="626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27567080</c:v>
                </c:pt>
                <c:pt idx="1">
                  <c:v>28448529</c:v>
                </c:pt>
                <c:pt idx="2">
                  <c:v>26865505</c:v>
                </c:pt>
                <c:pt idx="3">
                  <c:v>27236938</c:v>
                </c:pt>
                <c:pt idx="4">
                  <c:v>27280991</c:v>
                </c:pt>
                <c:pt idx="5">
                  <c:v>27236938</c:v>
                </c:pt>
                <c:pt idx="6">
                  <c:v>27236938</c:v>
                </c:pt>
                <c:pt idx="7">
                  <c:v>27080933</c:v>
                </c:pt>
                <c:pt idx="8">
                  <c:v>27169351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45A-B9FE-B3E72C8A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27823"/>
        <c:axId val="632331151"/>
      </c:barChart>
      <c:catAx>
        <c:axId val="6323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1151"/>
        <c:crosses val="autoZero"/>
        <c:auto val="1"/>
        <c:lblAlgn val="ctr"/>
        <c:lblOffset val="100"/>
        <c:noMultiLvlLbl val="0"/>
      </c:catAx>
      <c:valAx>
        <c:axId val="6323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321-9705-CD083E75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89535"/>
        <c:axId val="666084959"/>
      </c:barChart>
      <c:catAx>
        <c:axId val="6660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4959"/>
        <c:crosses val="autoZero"/>
        <c:auto val="1"/>
        <c:lblAlgn val="ctr"/>
        <c:lblOffset val="100"/>
        <c:noMultiLvlLbl val="0"/>
      </c:catAx>
      <c:valAx>
        <c:axId val="6660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Sheet1!$R$146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Sheet1!$Q$147:$Q$149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Sheet1!$R$147:$R$149</c:f>
              <c:numCache>
                <c:formatCode>General</c:formatCode>
                <c:ptCount val="3"/>
                <c:pt idx="0">
                  <c:v>1768</c:v>
                </c:pt>
                <c:pt idx="1">
                  <c:v>1837</c:v>
                </c:pt>
                <c:pt idx="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E-4503-8DD9-E070464E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53424"/>
        <c:axId val="940247184"/>
      </c:barChart>
      <c:catAx>
        <c:axId val="940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47184"/>
        <c:crosses val="autoZero"/>
        <c:auto val="1"/>
        <c:lblAlgn val="ctr"/>
        <c:lblOffset val="100"/>
        <c:noMultiLvlLbl val="0"/>
      </c:catAx>
      <c:valAx>
        <c:axId val="9402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Sheet1!$T$146</c:f>
              <c:strCache>
                <c:ptCount val="1"/>
                <c:pt idx="0">
                  <c:v>cals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Sheet1!$S$147:$S$149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Sheet1!$T$147:$T$149</c:f>
              <c:numCache>
                <c:formatCode>General</c:formatCode>
                <c:ptCount val="3"/>
                <c:pt idx="0">
                  <c:v>1790</c:v>
                </c:pt>
                <c:pt idx="1">
                  <c:v>1913</c:v>
                </c:pt>
                <c:pt idx="2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B-4A7A-AD0F-8CF38EC1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028960"/>
        <c:axId val="935029376"/>
      </c:barChart>
      <c:catAx>
        <c:axId val="9350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9376"/>
        <c:crosses val="autoZero"/>
        <c:auto val="1"/>
        <c:lblAlgn val="ctr"/>
        <c:lblOffset val="100"/>
        <c:noMultiLvlLbl val="0"/>
      </c:catAx>
      <c:valAx>
        <c:axId val="935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Sheet1!$V$146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Sheet1!$U$147:$U$149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Sheet1!$V$147:$V$149</c:f>
              <c:numCache>
                <c:formatCode>General</c:formatCode>
                <c:ptCount val="3"/>
                <c:pt idx="0">
                  <c:v>1766</c:v>
                </c:pt>
                <c:pt idx="1">
                  <c:v>1863</c:v>
                </c:pt>
                <c:pt idx="2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20D-8D02-C5F56B84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882848"/>
        <c:axId val="1067881184"/>
      </c:barChart>
      <c:catAx>
        <c:axId val="10678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1184"/>
        <c:crosses val="autoZero"/>
        <c:auto val="1"/>
        <c:lblAlgn val="ctr"/>
        <c:lblOffset val="100"/>
        <c:noMultiLvlLbl val="0"/>
      </c:catAx>
      <c:valAx>
        <c:axId val="10678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94129</xdr:colOff>
      <xdr:row>51</xdr:row>
      <xdr:rowOff>85165</xdr:rowOff>
    </xdr:from>
    <xdr:to>
      <xdr:col>25</xdr:col>
      <xdr:colOff>398929</xdr:colOff>
      <xdr:row>66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239E5-838C-524F-F43B-E6E50B9C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345142</xdr:colOff>
      <xdr:row>51</xdr:row>
      <xdr:rowOff>94129</xdr:rowOff>
    </xdr:from>
    <xdr:to>
      <xdr:col>18</xdr:col>
      <xdr:colOff>40342</xdr:colOff>
      <xdr:row>66</xdr:row>
      <xdr:rowOff>147917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66C2-61EA-E343-8A7E-75C318B1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452718</xdr:colOff>
      <xdr:row>36</xdr:row>
      <xdr:rowOff>58270</xdr:rowOff>
    </xdr:from>
    <xdr:to>
      <xdr:col>33</xdr:col>
      <xdr:colOff>147918</xdr:colOff>
      <xdr:row>51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129B2-D867-C1B5-F3EC-E0E75B7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443753</xdr:colOff>
      <xdr:row>51</xdr:row>
      <xdr:rowOff>129988</xdr:rowOff>
    </xdr:from>
    <xdr:to>
      <xdr:col>33</xdr:col>
      <xdr:colOff>138953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D29BB-B439-7349-6A78-0CE6A7C8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79514</xdr:colOff>
      <xdr:row>36</xdr:row>
      <xdr:rowOff>72887</xdr:rowOff>
    </xdr:from>
    <xdr:to>
      <xdr:col>25</xdr:col>
      <xdr:colOff>384314</xdr:colOff>
      <xdr:row>51</xdr:row>
      <xdr:rowOff>33131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A02A31-65CF-FDF8-CED1-AE100038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46383</xdr:colOff>
      <xdr:row>132</xdr:row>
      <xdr:rowOff>152401</xdr:rowOff>
    </xdr:from>
    <xdr:to>
      <xdr:col>24</xdr:col>
      <xdr:colOff>351183</xdr:colOff>
      <xdr:row>147</xdr:row>
      <xdr:rowOff>112644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F912F-C1E0-BE13-1EAE-4F867624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364436</xdr:colOff>
      <xdr:row>132</xdr:row>
      <xdr:rowOff>159026</xdr:rowOff>
    </xdr:from>
    <xdr:to>
      <xdr:col>32</xdr:col>
      <xdr:colOff>59636</xdr:colOff>
      <xdr:row>147</xdr:row>
      <xdr:rowOff>119269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180E6F-799C-3DC8-8DDC-756416D1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19880</xdr:colOff>
      <xdr:row>147</xdr:row>
      <xdr:rowOff>172278</xdr:rowOff>
    </xdr:from>
    <xdr:to>
      <xdr:col>24</xdr:col>
      <xdr:colOff>324680</xdr:colOff>
      <xdr:row>162</xdr:row>
      <xdr:rowOff>132522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4FAB2-A087-359F-81AF-8A7EB92D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V149"/>
  <sheetViews>
    <sheetView tabSelected="1" topLeftCell="A120" zoomScale="115" zoomScaleNormal="115" workbookViewId="0">
      <selection activeCell="D132" sqref="D132"/>
    </sheetView>
  </sheetViews>
  <sheetFormatPr defaultRowHeight="14.4" x14ac:dyDescent="0.3"/>
  <cols>
    <col min="1" max="1" width="10.5546875" bestFit="1" customWidth="1"/>
    <col min="3" max="9" width="10.44140625" bestFit="1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2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2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  <row r="38" spans="1:12" x14ac:dyDescent="0.3">
      <c r="A38" s="5" t="s">
        <v>46</v>
      </c>
    </row>
    <row r="39" spans="1:12" x14ac:dyDescent="0.3">
      <c r="A39" t="s">
        <v>25</v>
      </c>
      <c r="B39" t="s">
        <v>33</v>
      </c>
      <c r="C39" t="s">
        <v>35</v>
      </c>
    </row>
    <row r="40" spans="1:12" x14ac:dyDescent="0.3">
      <c r="A40" t="s">
        <v>31</v>
      </c>
      <c r="B40" t="s">
        <v>32</v>
      </c>
      <c r="C40" t="s">
        <v>34</v>
      </c>
      <c r="D40" t="s">
        <v>26</v>
      </c>
      <c r="E40" t="s">
        <v>27</v>
      </c>
      <c r="F40" t="s">
        <v>36</v>
      </c>
      <c r="G40" t="s">
        <v>37</v>
      </c>
      <c r="H40" t="s">
        <v>38</v>
      </c>
      <c r="I40" t="s">
        <v>41</v>
      </c>
      <c r="J40" t="s">
        <v>42</v>
      </c>
      <c r="K40" t="s">
        <v>39</v>
      </c>
      <c r="L40" t="s">
        <v>40</v>
      </c>
    </row>
    <row r="41" spans="1:12" x14ac:dyDescent="0.3">
      <c r="A41" t="s">
        <v>43</v>
      </c>
      <c r="B41">
        <v>551676</v>
      </c>
      <c r="C41" s="4">
        <v>563155</v>
      </c>
      <c r="D41">
        <v>548191</v>
      </c>
      <c r="E41">
        <v>546214</v>
      </c>
      <c r="F41" s="2">
        <v>546005</v>
      </c>
      <c r="G41">
        <v>546214</v>
      </c>
      <c r="H41">
        <v>546214</v>
      </c>
      <c r="I41">
        <v>548353</v>
      </c>
      <c r="J41" s="6">
        <v>546101</v>
      </c>
      <c r="K41" t="s">
        <v>45</v>
      </c>
      <c r="L41" t="s">
        <v>45</v>
      </c>
    </row>
    <row r="42" spans="1:12" x14ac:dyDescent="0.3">
      <c r="A42" t="s">
        <v>26</v>
      </c>
      <c r="B42">
        <v>14346668</v>
      </c>
      <c r="C42" s="4">
        <v>14700720</v>
      </c>
      <c r="D42" s="2">
        <v>13665322</v>
      </c>
      <c r="E42">
        <v>14234100</v>
      </c>
      <c r="F42">
        <v>14222322</v>
      </c>
      <c r="G42">
        <v>14234100</v>
      </c>
      <c r="H42">
        <v>14234100</v>
      </c>
      <c r="I42">
        <v>13967284</v>
      </c>
      <c r="J42">
        <v>13986434</v>
      </c>
      <c r="K42" t="s">
        <v>45</v>
      </c>
      <c r="L42" t="s">
        <v>45</v>
      </c>
    </row>
    <row r="43" spans="1:12" x14ac:dyDescent="0.3">
      <c r="A43" t="s">
        <v>27</v>
      </c>
      <c r="B43">
        <v>12668638</v>
      </c>
      <c r="C43" s="4">
        <v>13184610</v>
      </c>
      <c r="D43">
        <v>12651894</v>
      </c>
      <c r="E43" s="2">
        <v>12456526</v>
      </c>
      <c r="F43">
        <v>12512566</v>
      </c>
      <c r="G43" s="2">
        <v>12456526</v>
      </c>
      <c r="H43" s="2">
        <v>12456526</v>
      </c>
      <c r="I43">
        <v>12565198</v>
      </c>
      <c r="J43">
        <v>12636718</v>
      </c>
      <c r="K43" t="s">
        <v>45</v>
      </c>
      <c r="L43" t="s">
        <v>45</v>
      </c>
    </row>
    <row r="44" spans="1:12" x14ac:dyDescent="0.3">
      <c r="A44" t="s">
        <v>28</v>
      </c>
      <c r="B44">
        <v>98</v>
      </c>
      <c r="C44" s="2">
        <v>44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 t="s">
        <v>45</v>
      </c>
      <c r="L44" t="s">
        <v>45</v>
      </c>
    </row>
    <row r="45" spans="1:12" x14ac:dyDescent="0.3">
      <c r="A45" t="s">
        <v>30</v>
      </c>
      <c r="B45" t="s">
        <v>45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</row>
    <row r="46" spans="1:12" x14ac:dyDescent="0.3">
      <c r="A46" t="s">
        <v>29</v>
      </c>
      <c r="B46">
        <v>27567080</v>
      </c>
      <c r="C46" s="4">
        <v>28448529</v>
      </c>
      <c r="D46" s="2">
        <v>26865505</v>
      </c>
      <c r="E46">
        <v>27236938</v>
      </c>
      <c r="F46">
        <v>27280991</v>
      </c>
      <c r="G46">
        <v>27236938</v>
      </c>
      <c r="H46">
        <v>27236938</v>
      </c>
      <c r="I46">
        <v>27080933</v>
      </c>
      <c r="J46">
        <v>27169351</v>
      </c>
      <c r="K46" t="s">
        <v>45</v>
      </c>
      <c r="L46" t="s">
        <v>45</v>
      </c>
    </row>
    <row r="47" spans="1:12" x14ac:dyDescent="0.3">
      <c r="B47" t="s">
        <v>44</v>
      </c>
    </row>
    <row r="48" spans="1:12" x14ac:dyDescent="0.3">
      <c r="A48" t="s">
        <v>31</v>
      </c>
      <c r="B48" t="s">
        <v>32</v>
      </c>
      <c r="C48" t="s">
        <v>34</v>
      </c>
      <c r="D48" t="s">
        <v>26</v>
      </c>
      <c r="E48" t="s">
        <v>27</v>
      </c>
      <c r="F48" t="s">
        <v>36</v>
      </c>
      <c r="G48" t="s">
        <v>37</v>
      </c>
      <c r="H48" t="s">
        <v>38</v>
      </c>
      <c r="I48" t="s">
        <v>41</v>
      </c>
      <c r="J48" t="s">
        <v>42</v>
      </c>
    </row>
    <row r="49" spans="1:10" x14ac:dyDescent="0.3">
      <c r="A49" t="s">
        <v>43</v>
      </c>
      <c r="B49">
        <v>6</v>
      </c>
      <c r="C49">
        <v>7</v>
      </c>
      <c r="D49">
        <v>4</v>
      </c>
      <c r="E49">
        <v>3</v>
      </c>
      <c r="F49">
        <v>1</v>
      </c>
      <c r="G49">
        <v>3</v>
      </c>
      <c r="H49">
        <v>3</v>
      </c>
      <c r="I49">
        <v>5</v>
      </c>
      <c r="J49">
        <v>2</v>
      </c>
    </row>
    <row r="50" spans="1:10" x14ac:dyDescent="0.3">
      <c r="A50" t="s">
        <v>26</v>
      </c>
      <c r="B50">
        <v>6</v>
      </c>
      <c r="C50">
        <v>7</v>
      </c>
      <c r="D50">
        <v>1</v>
      </c>
      <c r="E50">
        <v>5</v>
      </c>
      <c r="F50">
        <v>4</v>
      </c>
      <c r="G50">
        <v>5</v>
      </c>
      <c r="H50">
        <v>5</v>
      </c>
      <c r="I50">
        <v>2</v>
      </c>
      <c r="J50">
        <v>3</v>
      </c>
    </row>
    <row r="51" spans="1:10" x14ac:dyDescent="0.3">
      <c r="A51" t="s">
        <v>27</v>
      </c>
      <c r="B51">
        <v>6</v>
      </c>
      <c r="C51">
        <v>7</v>
      </c>
      <c r="D51">
        <v>5</v>
      </c>
      <c r="E51">
        <v>1</v>
      </c>
      <c r="F51">
        <v>2</v>
      </c>
      <c r="G51">
        <v>1</v>
      </c>
      <c r="H51">
        <v>1</v>
      </c>
      <c r="I51">
        <v>3</v>
      </c>
      <c r="J51">
        <v>4</v>
      </c>
    </row>
    <row r="52" spans="1:10" x14ac:dyDescent="0.3">
      <c r="A52" t="s">
        <v>28</v>
      </c>
      <c r="B52">
        <v>2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3">
      <c r="A53" t="s">
        <v>29</v>
      </c>
      <c r="B53">
        <v>6</v>
      </c>
      <c r="C53">
        <v>7</v>
      </c>
      <c r="D53">
        <v>1</v>
      </c>
      <c r="E53">
        <v>4</v>
      </c>
      <c r="F53">
        <v>5</v>
      </c>
      <c r="G53">
        <v>4</v>
      </c>
      <c r="H53">
        <v>4</v>
      </c>
      <c r="I53">
        <v>2</v>
      </c>
      <c r="J53">
        <v>3</v>
      </c>
    </row>
    <row r="54" spans="1:10" x14ac:dyDescent="0.3">
      <c r="A54" t="s">
        <v>48</v>
      </c>
      <c r="B54">
        <f>SUM(B49:B53)</f>
        <v>26</v>
      </c>
      <c r="C54">
        <f t="shared" ref="C54:J54" si="0">SUM(C49:C53)</f>
        <v>29</v>
      </c>
      <c r="D54">
        <f t="shared" si="0"/>
        <v>13</v>
      </c>
      <c r="E54">
        <f t="shared" si="0"/>
        <v>15</v>
      </c>
      <c r="F54">
        <f t="shared" si="0"/>
        <v>14</v>
      </c>
      <c r="G54">
        <f t="shared" si="0"/>
        <v>15</v>
      </c>
      <c r="H54">
        <f t="shared" si="0"/>
        <v>15</v>
      </c>
      <c r="I54">
        <f t="shared" si="0"/>
        <v>14</v>
      </c>
      <c r="J54">
        <f t="shared" si="0"/>
        <v>14</v>
      </c>
    </row>
    <row r="55" spans="1:10" x14ac:dyDescent="0.3">
      <c r="A55" t="s">
        <v>47</v>
      </c>
      <c r="B55">
        <v>4</v>
      </c>
      <c r="C55">
        <v>5</v>
      </c>
      <c r="D55">
        <v>1</v>
      </c>
      <c r="E55">
        <v>3</v>
      </c>
      <c r="F55">
        <v>2</v>
      </c>
      <c r="G55">
        <v>3</v>
      </c>
      <c r="H55">
        <v>3</v>
      </c>
      <c r="I55">
        <v>2</v>
      </c>
      <c r="J55">
        <v>2</v>
      </c>
    </row>
    <row r="69" spans="1:15" x14ac:dyDescent="0.3">
      <c r="A69" s="1" t="s">
        <v>49</v>
      </c>
    </row>
    <row r="70" spans="1:15" x14ac:dyDescent="0.3">
      <c r="A70" t="s">
        <v>25</v>
      </c>
      <c r="B70" t="s">
        <v>53</v>
      </c>
      <c r="J70" t="s">
        <v>63</v>
      </c>
      <c r="K70" t="s">
        <v>60</v>
      </c>
    </row>
    <row r="71" spans="1:15" x14ac:dyDescent="0.3">
      <c r="A71" t="s">
        <v>17</v>
      </c>
      <c r="B71">
        <v>0</v>
      </c>
      <c r="C71">
        <v>1</v>
      </c>
      <c r="D71">
        <v>2</v>
      </c>
      <c r="E71">
        <v>5</v>
      </c>
      <c r="F71">
        <v>10</v>
      </c>
      <c r="G71">
        <v>20</v>
      </c>
      <c r="H71">
        <v>30</v>
      </c>
      <c r="I71">
        <v>60</v>
      </c>
      <c r="J71" t="s">
        <v>17</v>
      </c>
      <c r="K71">
        <v>0</v>
      </c>
      <c r="L71">
        <v>1</v>
      </c>
      <c r="M71">
        <v>2</v>
      </c>
      <c r="N71">
        <v>5</v>
      </c>
      <c r="O71">
        <v>10</v>
      </c>
    </row>
    <row r="72" spans="1:15" x14ac:dyDescent="0.3">
      <c r="A72" t="s">
        <v>50</v>
      </c>
      <c r="B72">
        <v>2456</v>
      </c>
      <c r="C72">
        <v>2456</v>
      </c>
      <c r="D72">
        <v>2458</v>
      </c>
      <c r="E72">
        <v>2458</v>
      </c>
      <c r="F72">
        <v>2431</v>
      </c>
      <c r="G72">
        <v>2426</v>
      </c>
      <c r="H72">
        <v>2426</v>
      </c>
      <c r="I72">
        <v>2407</v>
      </c>
      <c r="J72" t="s">
        <v>50</v>
      </c>
      <c r="K72">
        <f>12016/5</f>
        <v>2403.1999999999998</v>
      </c>
      <c r="L72">
        <f t="shared" ref="L72:O72" si="1">12016/5</f>
        <v>2403.1999999999998</v>
      </c>
      <c r="M72">
        <f t="shared" si="1"/>
        <v>2403.1999999999998</v>
      </c>
      <c r="N72">
        <f t="shared" si="1"/>
        <v>2403.1999999999998</v>
      </c>
      <c r="O72">
        <f t="shared" si="1"/>
        <v>2403.1999999999998</v>
      </c>
    </row>
    <row r="73" spans="1:15" x14ac:dyDescent="0.3">
      <c r="A73" t="s">
        <v>51</v>
      </c>
      <c r="B73">
        <v>2129</v>
      </c>
      <c r="C73">
        <v>2129</v>
      </c>
      <c r="D73">
        <v>2109</v>
      </c>
      <c r="E73">
        <v>2109</v>
      </c>
      <c r="F73">
        <v>2126</v>
      </c>
      <c r="G73">
        <v>2124</v>
      </c>
      <c r="H73">
        <v>2124</v>
      </c>
      <c r="I73">
        <v>2102</v>
      </c>
      <c r="J73" t="s">
        <v>51</v>
      </c>
      <c r="K73">
        <f>9312/5</f>
        <v>1862.4</v>
      </c>
      <c r="L73">
        <f t="shared" ref="L73:O73" si="2">9312/5</f>
        <v>1862.4</v>
      </c>
      <c r="M73">
        <f t="shared" si="2"/>
        <v>1862.4</v>
      </c>
      <c r="N73">
        <f t="shared" si="2"/>
        <v>1862.4</v>
      </c>
      <c r="O73">
        <f t="shared" si="2"/>
        <v>1862.4</v>
      </c>
    </row>
    <row r="74" spans="1:15" x14ac:dyDescent="0.3">
      <c r="A74" t="s">
        <v>52</v>
      </c>
      <c r="B74">
        <v>1531660</v>
      </c>
      <c r="C74">
        <v>1531660</v>
      </c>
      <c r="D74">
        <v>1460280</v>
      </c>
      <c r="E74">
        <v>1460280</v>
      </c>
      <c r="F74">
        <v>1486490</v>
      </c>
      <c r="G74">
        <v>1492530</v>
      </c>
      <c r="H74">
        <v>1492530</v>
      </c>
      <c r="I74">
        <v>1493500</v>
      </c>
    </row>
    <row r="75" spans="1:15" x14ac:dyDescent="0.3">
      <c r="A75" t="s">
        <v>28</v>
      </c>
      <c r="B75">
        <v>80</v>
      </c>
      <c r="C75">
        <v>80</v>
      </c>
      <c r="D75">
        <v>80</v>
      </c>
      <c r="E75">
        <v>80</v>
      </c>
      <c r="F75">
        <v>80</v>
      </c>
      <c r="G75">
        <v>80</v>
      </c>
      <c r="H75">
        <v>80</v>
      </c>
      <c r="I75">
        <v>80</v>
      </c>
    </row>
    <row r="78" spans="1:15" x14ac:dyDescent="0.3">
      <c r="A78" t="s">
        <v>25</v>
      </c>
      <c r="B78" t="s">
        <v>64</v>
      </c>
    </row>
    <row r="79" spans="1:15" x14ac:dyDescent="0.3">
      <c r="A79" t="s">
        <v>17</v>
      </c>
      <c r="B79">
        <v>0</v>
      </c>
      <c r="C79">
        <v>1</v>
      </c>
      <c r="D79">
        <v>2</v>
      </c>
      <c r="E79">
        <v>5</v>
      </c>
      <c r="F79">
        <v>10</v>
      </c>
    </row>
    <row r="80" spans="1:15" x14ac:dyDescent="0.3">
      <c r="A80" t="s">
        <v>50</v>
      </c>
      <c r="B80">
        <v>16138</v>
      </c>
      <c r="C80">
        <v>16138</v>
      </c>
      <c r="D80">
        <v>16138</v>
      </c>
      <c r="E80">
        <v>16138</v>
      </c>
      <c r="F80">
        <v>16138</v>
      </c>
    </row>
    <row r="81" spans="1:6" x14ac:dyDescent="0.3">
      <c r="A81" t="s">
        <v>51</v>
      </c>
      <c r="B81">
        <v>12988</v>
      </c>
      <c r="C81">
        <v>12988</v>
      </c>
      <c r="D81">
        <v>12988</v>
      </c>
      <c r="E81">
        <v>12988</v>
      </c>
      <c r="F81">
        <v>12988</v>
      </c>
    </row>
    <row r="82" spans="1:6" x14ac:dyDescent="0.3">
      <c r="A82" t="s">
        <v>52</v>
      </c>
      <c r="B82">
        <v>1667710</v>
      </c>
      <c r="C82">
        <v>1667710</v>
      </c>
      <c r="D82">
        <v>1667710</v>
      </c>
      <c r="E82">
        <v>1667710</v>
      </c>
      <c r="F82">
        <v>1667710</v>
      </c>
    </row>
    <row r="85" spans="1:6" x14ac:dyDescent="0.3">
      <c r="A85" t="s">
        <v>25</v>
      </c>
      <c r="B85" t="s">
        <v>61</v>
      </c>
    </row>
    <row r="86" spans="1:6" x14ac:dyDescent="0.3">
      <c r="A86" t="s">
        <v>17</v>
      </c>
      <c r="B86">
        <v>0</v>
      </c>
      <c r="C86">
        <v>1</v>
      </c>
      <c r="D86">
        <v>2</v>
      </c>
      <c r="E86">
        <v>5</v>
      </c>
      <c r="F86">
        <v>10</v>
      </c>
    </row>
    <row r="87" spans="1:6" x14ac:dyDescent="0.3">
      <c r="A87" t="s">
        <v>50</v>
      </c>
      <c r="B87">
        <v>9445</v>
      </c>
      <c r="C87">
        <v>9445</v>
      </c>
      <c r="D87">
        <v>9445</v>
      </c>
      <c r="E87">
        <v>9445</v>
      </c>
      <c r="F87">
        <v>9445</v>
      </c>
    </row>
    <row r="88" spans="1:6" x14ac:dyDescent="0.3">
      <c r="A88" t="s">
        <v>51</v>
      </c>
      <c r="B88">
        <v>7483</v>
      </c>
      <c r="C88">
        <v>7483</v>
      </c>
      <c r="D88">
        <v>7483</v>
      </c>
      <c r="E88">
        <v>7483</v>
      </c>
      <c r="F88">
        <v>7483</v>
      </c>
    </row>
    <row r="89" spans="1:6" x14ac:dyDescent="0.3">
      <c r="A89" t="s">
        <v>52</v>
      </c>
      <c r="B89">
        <v>641221</v>
      </c>
      <c r="C89">
        <v>641221</v>
      </c>
      <c r="D89">
        <v>641221</v>
      </c>
      <c r="E89">
        <v>641221</v>
      </c>
      <c r="F89">
        <v>641221</v>
      </c>
    </row>
    <row r="92" spans="1:6" x14ac:dyDescent="0.3">
      <c r="A92" t="s">
        <v>25</v>
      </c>
      <c r="B92" t="s">
        <v>62</v>
      </c>
    </row>
    <row r="93" spans="1:6" x14ac:dyDescent="0.3">
      <c r="A93" t="s">
        <v>17</v>
      </c>
      <c r="B93">
        <v>0</v>
      </c>
      <c r="C93">
        <v>1</v>
      </c>
      <c r="D93">
        <v>2</v>
      </c>
      <c r="E93">
        <v>5</v>
      </c>
      <c r="F93">
        <v>10</v>
      </c>
    </row>
    <row r="94" spans="1:6" x14ac:dyDescent="0.3">
      <c r="A94" t="s">
        <v>50</v>
      </c>
      <c r="B94">
        <v>14721</v>
      </c>
      <c r="C94">
        <v>14632</v>
      </c>
      <c r="D94">
        <v>14632</v>
      </c>
      <c r="E94">
        <v>14632</v>
      </c>
      <c r="F94">
        <v>14632</v>
      </c>
    </row>
    <row r="95" spans="1:6" x14ac:dyDescent="0.3">
      <c r="A95" t="s">
        <v>51</v>
      </c>
      <c r="B95">
        <v>11008</v>
      </c>
      <c r="C95">
        <v>11120</v>
      </c>
      <c r="D95">
        <v>11120</v>
      </c>
      <c r="E95">
        <v>11120</v>
      </c>
      <c r="F95">
        <v>11120</v>
      </c>
    </row>
    <row r="96" spans="1:6" x14ac:dyDescent="0.3">
      <c r="A96" t="s">
        <v>52</v>
      </c>
      <c r="B96">
        <v>761708</v>
      </c>
      <c r="C96">
        <v>642869</v>
      </c>
      <c r="D96">
        <v>642869</v>
      </c>
      <c r="E96">
        <v>642869</v>
      </c>
      <c r="F96">
        <v>642869</v>
      </c>
    </row>
    <row r="99" spans="1:9" x14ac:dyDescent="0.3">
      <c r="A99" t="s">
        <v>25</v>
      </c>
      <c r="B99" t="s">
        <v>54</v>
      </c>
    </row>
    <row r="100" spans="1:9" x14ac:dyDescent="0.3">
      <c r="A100" t="s">
        <v>17</v>
      </c>
      <c r="B100">
        <v>0</v>
      </c>
      <c r="C100">
        <v>1</v>
      </c>
      <c r="D100">
        <v>2</v>
      </c>
      <c r="E100">
        <v>5</v>
      </c>
      <c r="F100">
        <v>10</v>
      </c>
      <c r="G100">
        <v>20</v>
      </c>
      <c r="H100">
        <v>30</v>
      </c>
      <c r="I100">
        <v>60</v>
      </c>
    </row>
    <row r="101" spans="1:9" x14ac:dyDescent="0.3">
      <c r="A101" t="s">
        <v>50</v>
      </c>
      <c r="B101">
        <v>31448</v>
      </c>
      <c r="C101">
        <v>31183</v>
      </c>
      <c r="D101">
        <v>31183</v>
      </c>
      <c r="E101">
        <v>31183</v>
      </c>
      <c r="F101">
        <v>31183</v>
      </c>
      <c r="G101">
        <v>31183</v>
      </c>
      <c r="H101">
        <v>31183</v>
      </c>
      <c r="I101">
        <v>31183</v>
      </c>
    </row>
    <row r="102" spans="1:9" x14ac:dyDescent="0.3">
      <c r="A102" t="s">
        <v>51</v>
      </c>
      <c r="B102">
        <v>27367</v>
      </c>
      <c r="C102">
        <v>27735</v>
      </c>
      <c r="D102">
        <v>27735</v>
      </c>
      <c r="E102">
        <v>27735</v>
      </c>
      <c r="F102">
        <v>27735</v>
      </c>
      <c r="G102">
        <v>27735</v>
      </c>
      <c r="H102">
        <v>27735</v>
      </c>
      <c r="I102">
        <v>27735</v>
      </c>
    </row>
    <row r="103" spans="1:9" x14ac:dyDescent="0.3">
      <c r="A103" t="s">
        <v>52</v>
      </c>
      <c r="B103">
        <f>1979915*50</f>
        <v>98995750</v>
      </c>
      <c r="C103">
        <f>2177831*50</f>
        <v>108891550</v>
      </c>
      <c r="D103">
        <f t="shared" ref="D103:I103" si="3">50*2177831</f>
        <v>108891550</v>
      </c>
      <c r="E103">
        <f t="shared" si="3"/>
        <v>108891550</v>
      </c>
      <c r="F103">
        <f t="shared" si="3"/>
        <v>108891550</v>
      </c>
      <c r="G103">
        <f t="shared" si="3"/>
        <v>108891550</v>
      </c>
      <c r="H103">
        <f t="shared" si="3"/>
        <v>108891550</v>
      </c>
      <c r="I103">
        <f t="shared" si="3"/>
        <v>108891550</v>
      </c>
    </row>
    <row r="104" spans="1:9" x14ac:dyDescent="0.3">
      <c r="A104" t="s">
        <v>28</v>
      </c>
      <c r="B104">
        <v>1012</v>
      </c>
      <c r="C104">
        <v>1009</v>
      </c>
      <c r="D104">
        <v>1009</v>
      </c>
      <c r="E104">
        <v>1009</v>
      </c>
      <c r="F104">
        <v>1009</v>
      </c>
      <c r="G104">
        <v>1009</v>
      </c>
      <c r="H104">
        <v>1009</v>
      </c>
      <c r="I104">
        <v>1009</v>
      </c>
    </row>
    <row r="107" spans="1:9" x14ac:dyDescent="0.3">
      <c r="A107" t="s">
        <v>25</v>
      </c>
      <c r="B107" t="s">
        <v>58</v>
      </c>
    </row>
    <row r="108" spans="1:9" x14ac:dyDescent="0.3">
      <c r="A108" t="s">
        <v>59</v>
      </c>
      <c r="B108">
        <v>0</v>
      </c>
      <c r="C108" t="s">
        <v>57</v>
      </c>
      <c r="D108" t="s">
        <v>55</v>
      </c>
      <c r="E108" t="s">
        <v>56</v>
      </c>
    </row>
    <row r="109" spans="1:9" x14ac:dyDescent="0.3">
      <c r="A109" t="s">
        <v>50</v>
      </c>
      <c r="B109">
        <v>31792</v>
      </c>
      <c r="C109">
        <v>31792</v>
      </c>
      <c r="D109">
        <v>31792</v>
      </c>
      <c r="E109">
        <v>31792</v>
      </c>
    </row>
    <row r="110" spans="1:9" x14ac:dyDescent="0.3">
      <c r="A110" t="s">
        <v>51</v>
      </c>
      <c r="B110">
        <v>24735</v>
      </c>
      <c r="C110">
        <v>24735</v>
      </c>
      <c r="D110">
        <v>24735</v>
      </c>
      <c r="E110">
        <v>24735</v>
      </c>
    </row>
    <row r="111" spans="1:9" x14ac:dyDescent="0.3">
      <c r="A111" t="s">
        <v>52</v>
      </c>
      <c r="B111">
        <f>540782-363000</f>
        <v>177782</v>
      </c>
      <c r="C111">
        <f>540782-363000</f>
        <v>177782</v>
      </c>
      <c r="D111">
        <f>540782-363000</f>
        <v>177782</v>
      </c>
      <c r="E111">
        <f>540782-363000</f>
        <v>177782</v>
      </c>
    </row>
    <row r="115" spans="1:2" x14ac:dyDescent="0.3">
      <c r="B115" t="s">
        <v>65</v>
      </c>
    </row>
    <row r="116" spans="1:2" x14ac:dyDescent="0.3">
      <c r="A116" t="s">
        <v>66</v>
      </c>
      <c r="B116" t="s">
        <v>67</v>
      </c>
    </row>
    <row r="117" spans="1:2" x14ac:dyDescent="0.3">
      <c r="A117">
        <v>7</v>
      </c>
      <c r="B117" t="s">
        <v>69</v>
      </c>
    </row>
    <row r="118" spans="1:2" x14ac:dyDescent="0.3">
      <c r="A118">
        <v>8</v>
      </c>
      <c r="B118" t="s">
        <v>68</v>
      </c>
    </row>
    <row r="119" spans="1:2" x14ac:dyDescent="0.3">
      <c r="A119">
        <v>9</v>
      </c>
      <c r="B119" t="s">
        <v>68</v>
      </c>
    </row>
    <row r="120" spans="1:2" x14ac:dyDescent="0.3">
      <c r="A120">
        <v>10</v>
      </c>
      <c r="B120" t="s">
        <v>69</v>
      </c>
    </row>
    <row r="121" spans="1:2" x14ac:dyDescent="0.3">
      <c r="A121">
        <v>11</v>
      </c>
      <c r="B121" t="s">
        <v>69</v>
      </c>
    </row>
    <row r="122" spans="1:2" x14ac:dyDescent="0.3">
      <c r="A122">
        <v>12</v>
      </c>
      <c r="B122" t="s">
        <v>69</v>
      </c>
    </row>
    <row r="123" spans="1:2" x14ac:dyDescent="0.3">
      <c r="A123">
        <v>13</v>
      </c>
      <c r="B123" t="s">
        <v>69</v>
      </c>
    </row>
    <row r="124" spans="1:2" x14ac:dyDescent="0.3">
      <c r="A124">
        <v>14</v>
      </c>
      <c r="B124" t="s">
        <v>69</v>
      </c>
    </row>
    <row r="125" spans="1:2" x14ac:dyDescent="0.3">
      <c r="A125">
        <v>15</v>
      </c>
      <c r="B125" t="s">
        <v>69</v>
      </c>
    </row>
    <row r="126" spans="1:2" x14ac:dyDescent="0.3">
      <c r="A126">
        <v>16</v>
      </c>
      <c r="B126" t="s">
        <v>69</v>
      </c>
    </row>
    <row r="127" spans="1:2" x14ac:dyDescent="0.3">
      <c r="A127">
        <v>17</v>
      </c>
      <c r="B127" t="s">
        <v>69</v>
      </c>
    </row>
    <row r="128" spans="1:2" x14ac:dyDescent="0.3">
      <c r="A128">
        <v>18</v>
      </c>
      <c r="B128" t="s">
        <v>69</v>
      </c>
    </row>
    <row r="129" spans="1:11" x14ac:dyDescent="0.3">
      <c r="A129">
        <v>19</v>
      </c>
      <c r="B129" t="s">
        <v>69</v>
      </c>
    </row>
    <row r="130" spans="1:11" x14ac:dyDescent="0.3">
      <c r="A130">
        <v>20</v>
      </c>
      <c r="B130" t="s">
        <v>69</v>
      </c>
    </row>
    <row r="131" spans="1:11" x14ac:dyDescent="0.3">
      <c r="D131" s="1" t="s">
        <v>81</v>
      </c>
    </row>
    <row r="132" spans="1:11" x14ac:dyDescent="0.3">
      <c r="A132" t="s">
        <v>73</v>
      </c>
      <c r="B132" t="s">
        <v>70</v>
      </c>
      <c r="D132" t="s">
        <v>72</v>
      </c>
    </row>
    <row r="133" spans="1:11" x14ac:dyDescent="0.3">
      <c r="A133" t="s">
        <v>25</v>
      </c>
      <c r="B133" t="s">
        <v>71</v>
      </c>
      <c r="C133" t="s">
        <v>27</v>
      </c>
      <c r="D133" t="s">
        <v>0</v>
      </c>
      <c r="E133" t="s">
        <v>26</v>
      </c>
      <c r="F133" t="s">
        <v>75</v>
      </c>
      <c r="G133" t="s">
        <v>74</v>
      </c>
      <c r="H133" t="s">
        <v>76</v>
      </c>
      <c r="I133" t="s">
        <v>77</v>
      </c>
      <c r="J133" t="s">
        <v>78</v>
      </c>
      <c r="K133" t="s">
        <v>79</v>
      </c>
    </row>
    <row r="134" spans="1:11" x14ac:dyDescent="0.3">
      <c r="A134" t="s">
        <v>50</v>
      </c>
      <c r="B134">
        <v>1768</v>
      </c>
      <c r="C134">
        <v>1768</v>
      </c>
      <c r="D134">
        <v>1790</v>
      </c>
      <c r="E134">
        <v>1766</v>
      </c>
      <c r="F134">
        <v>1768</v>
      </c>
      <c r="G134">
        <v>1806</v>
      </c>
      <c r="H134">
        <v>1768</v>
      </c>
      <c r="I134">
        <v>1773</v>
      </c>
      <c r="J134">
        <v>1768</v>
      </c>
      <c r="K134">
        <v>1771</v>
      </c>
    </row>
    <row r="135" spans="1:11" x14ac:dyDescent="0.3">
      <c r="A135" t="s">
        <v>51</v>
      </c>
      <c r="B135">
        <v>1837</v>
      </c>
      <c r="C135">
        <v>1837</v>
      </c>
      <c r="D135">
        <v>1913</v>
      </c>
      <c r="E135">
        <v>1863</v>
      </c>
      <c r="F135">
        <v>1837</v>
      </c>
      <c r="G135">
        <v>1868</v>
      </c>
      <c r="H135">
        <v>1837</v>
      </c>
      <c r="I135">
        <v>1892</v>
      </c>
      <c r="J135">
        <v>1868</v>
      </c>
      <c r="K135">
        <v>1840</v>
      </c>
    </row>
    <row r="136" spans="1:11" x14ac:dyDescent="0.3">
      <c r="A136" t="s">
        <v>52</v>
      </c>
      <c r="B136">
        <v>88619</v>
      </c>
      <c r="C136">
        <v>87575</v>
      </c>
      <c r="D136">
        <v>69575</v>
      </c>
      <c r="E136">
        <v>86759</v>
      </c>
      <c r="F136">
        <v>88619</v>
      </c>
      <c r="G136">
        <v>78036</v>
      </c>
      <c r="H136">
        <v>88619</v>
      </c>
      <c r="I136">
        <v>77737</v>
      </c>
      <c r="J136">
        <v>87634</v>
      </c>
      <c r="K136">
        <v>88486</v>
      </c>
    </row>
    <row r="137" spans="1:11" x14ac:dyDescent="0.3">
      <c r="A137" t="s">
        <v>80</v>
      </c>
      <c r="B137">
        <f>AVERAGE(B136/47, B135, B134)</f>
        <v>1830.1702127659573</v>
      </c>
      <c r="C137">
        <f t="shared" ref="C137:K137" si="4">AVERAGE(C136/47, C135, C134)</f>
        <v>1822.7659574468087</v>
      </c>
      <c r="D137">
        <f t="shared" si="4"/>
        <v>1727.7730496453903</v>
      </c>
      <c r="E137">
        <f t="shared" si="4"/>
        <v>1824.9787234042553</v>
      </c>
      <c r="F137">
        <f t="shared" si="4"/>
        <v>1830.1702127659573</v>
      </c>
      <c r="G137">
        <f t="shared" si="4"/>
        <v>1778.113475177305</v>
      </c>
      <c r="H137">
        <f t="shared" si="4"/>
        <v>1830.1702127659573</v>
      </c>
      <c r="I137">
        <f t="shared" si="4"/>
        <v>1772.9929078014184</v>
      </c>
      <c r="J137">
        <f t="shared" si="4"/>
        <v>1833.5177304964539</v>
      </c>
      <c r="K137">
        <f t="shared" si="4"/>
        <v>1831.2269503546097</v>
      </c>
    </row>
    <row r="146" spans="17:22" x14ac:dyDescent="0.3">
      <c r="R146" t="s">
        <v>27</v>
      </c>
      <c r="T146" t="s">
        <v>0</v>
      </c>
      <c r="V146" t="s">
        <v>26</v>
      </c>
    </row>
    <row r="147" spans="17:22" x14ac:dyDescent="0.3">
      <c r="Q147" t="s">
        <v>50</v>
      </c>
      <c r="R147">
        <v>1768</v>
      </c>
      <c r="S147" t="s">
        <v>50</v>
      </c>
      <c r="T147">
        <v>1790</v>
      </c>
      <c r="U147" t="s">
        <v>50</v>
      </c>
      <c r="V147">
        <v>1766</v>
      </c>
    </row>
    <row r="148" spans="17:22" x14ac:dyDescent="0.3">
      <c r="Q148" t="s">
        <v>51</v>
      </c>
      <c r="R148">
        <v>1837</v>
      </c>
      <c r="S148" t="s">
        <v>51</v>
      </c>
      <c r="T148">
        <v>1913</v>
      </c>
      <c r="U148" t="s">
        <v>51</v>
      </c>
      <c r="V148">
        <v>1863</v>
      </c>
    </row>
    <row r="149" spans="17:22" x14ac:dyDescent="0.3">
      <c r="Q149" t="s">
        <v>52</v>
      </c>
      <c r="R149">
        <v>875</v>
      </c>
      <c r="S149" t="s">
        <v>52</v>
      </c>
      <c r="T149">
        <v>695</v>
      </c>
      <c r="U149" t="s">
        <v>52</v>
      </c>
      <c r="V149">
        <v>867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2022-06-13T20:36:08Z</dcterms:modified>
</cp:coreProperties>
</file>