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maire sophie\Documents\Projet Stage\"/>
    </mc:Choice>
  </mc:AlternateContent>
  <bookViews>
    <workbookView xWindow="0" yWindow="0" windowWidth="24000" windowHeight="10800" tabRatio="670" activeTab="1"/>
  </bookViews>
  <sheets>
    <sheet name="Projet Stage" sheetId="1" r:id="rId1"/>
    <sheet name="Suivi" sheetId="6" r:id="rId2"/>
    <sheet name="Table" sheetId="5" state="hidden" r:id="rId3"/>
  </sheets>
  <definedNames>
    <definedName name="ouinon">Table!$D$1:$D$2</definedName>
    <definedName name="semaine">Table!$A$1:$B$7</definedName>
    <definedName name="_xlnm.Print_Area" localSheetId="0">'Projet Stage'!$A$1:$BO$34</definedName>
    <definedName name="_xlnm.Print_Area" localSheetId="1">Suivi!$A$1:$K$18</definedName>
  </definedNames>
  <calcPr calcId="171027"/>
</workbook>
</file>

<file path=xl/calcChain.xml><?xml version="1.0" encoding="utf-8"?>
<calcChain xmlns="http://schemas.openxmlformats.org/spreadsheetml/2006/main">
  <c r="A13" i="1" l="1"/>
  <c r="B13" i="1"/>
  <c r="C13" i="1"/>
  <c r="A14" i="1"/>
  <c r="B14" i="1"/>
  <c r="C14" i="1"/>
  <c r="A15" i="1"/>
  <c r="B15" i="1"/>
  <c r="E15" i="1" s="1"/>
  <c r="C15" i="1"/>
  <c r="A16" i="1"/>
  <c r="B16" i="1"/>
  <c r="C16" i="1"/>
  <c r="A17" i="1"/>
  <c r="B17" i="1"/>
  <c r="E17" i="1" s="1"/>
  <c r="C17" i="1"/>
  <c r="A18" i="1"/>
  <c r="B18" i="1"/>
  <c r="E18" i="1" s="1"/>
  <c r="C18" i="1"/>
  <c r="A19" i="1"/>
  <c r="B19" i="1"/>
  <c r="E19" i="1" s="1"/>
  <c r="C19" i="1"/>
  <c r="A20" i="1"/>
  <c r="B20" i="1"/>
  <c r="C20" i="1"/>
  <c r="A21" i="1"/>
  <c r="B21" i="1"/>
  <c r="C21" i="1"/>
  <c r="A22" i="1"/>
  <c r="B22" i="1"/>
  <c r="C22" i="1"/>
  <c r="A23" i="1"/>
  <c r="B23" i="1"/>
  <c r="E23" i="1" s="1"/>
  <c r="C23" i="1"/>
  <c r="A24" i="1"/>
  <c r="B24" i="1"/>
  <c r="C24" i="1"/>
  <c r="A25" i="1"/>
  <c r="B25" i="1"/>
  <c r="C25" i="1"/>
  <c r="A26" i="1"/>
  <c r="B26" i="1"/>
  <c r="C26" i="1"/>
  <c r="A27" i="1"/>
  <c r="B27" i="1"/>
  <c r="E27" i="1" s="1"/>
  <c r="C27" i="1"/>
  <c r="A28" i="1"/>
  <c r="B28" i="1"/>
  <c r="C28" i="1"/>
  <c r="A29" i="1"/>
  <c r="B29" i="1"/>
  <c r="C29" i="1"/>
  <c r="A30" i="1"/>
  <c r="B30" i="1"/>
  <c r="C3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13" i="1"/>
  <c r="E14" i="1"/>
  <c r="E20" i="1"/>
  <c r="E21" i="1"/>
  <c r="E22" i="1"/>
  <c r="E24" i="1"/>
  <c r="E25" i="1"/>
  <c r="E26" i="1"/>
  <c r="E28" i="1"/>
  <c r="E29" i="1"/>
  <c r="E3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16" i="1" l="1"/>
  <c r="G14" i="1"/>
  <c r="G15" i="1"/>
  <c r="F12" i="1"/>
  <c r="D12" i="1"/>
  <c r="C12" i="1"/>
  <c r="B12" i="1"/>
  <c r="A12" i="1"/>
  <c r="F11" i="1" l="1"/>
  <c r="G11" i="1" s="1"/>
  <c r="G13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12" i="1"/>
  <c r="H7" i="1" l="1"/>
  <c r="H8" i="1" l="1"/>
  <c r="I7" i="1"/>
  <c r="G29" i="1"/>
  <c r="G30" i="1"/>
  <c r="J7" i="1" l="1"/>
  <c r="I10" i="1"/>
  <c r="I9" i="1"/>
  <c r="I8" i="1" s="1"/>
  <c r="G2" i="1"/>
  <c r="K7" i="1" l="1"/>
  <c r="J10" i="1"/>
  <c r="J9" i="1"/>
  <c r="J8" i="1" s="1"/>
  <c r="G12" i="1"/>
  <c r="G24" i="1"/>
  <c r="G26" i="1"/>
  <c r="G22" i="1"/>
  <c r="G25" i="1"/>
  <c r="G28" i="1"/>
  <c r="G27" i="1"/>
  <c r="G23" i="1"/>
  <c r="G21" i="1"/>
  <c r="G20" i="1"/>
  <c r="H9" i="1"/>
  <c r="L7" i="1" l="1"/>
  <c r="K10" i="1"/>
  <c r="K9" i="1"/>
  <c r="K8" i="1" s="1"/>
  <c r="G19" i="1"/>
  <c r="G17" i="1"/>
  <c r="G18" i="1"/>
  <c r="G16" i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<sst xmlns="http://schemas.openxmlformats.org/spreadsheetml/2006/main" count="83" uniqueCount="64">
  <si>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</si>
  <si>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</si>
  <si>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</si>
  <si>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</si>
  <si>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</si>
  <si>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</si>
  <si>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</si>
  <si>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</si>
  <si>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</si>
  <si>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</si>
  <si>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</si>
  <si>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</si>
  <si>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</si>
  <si>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</si>
  <si>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</si>
  <si>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</si>
  <si>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</si>
  <si>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id-tâche</t>
  </si>
  <si>
    <t>Id sous-tâche</t>
  </si>
  <si>
    <t>Auteur</t>
  </si>
  <si>
    <t>Réel</t>
  </si>
  <si>
    <t>Commentaire</t>
  </si>
  <si>
    <t>C</t>
  </si>
  <si>
    <t>c1</t>
  </si>
  <si>
    <t>c2</t>
  </si>
  <si>
    <t>d1</t>
  </si>
  <si>
    <t>Estimation</t>
  </si>
  <si>
    <t>Sous-tâches</t>
  </si>
  <si>
    <t>R</t>
  </si>
  <si>
    <t>r1</t>
  </si>
  <si>
    <t>Sophie</t>
  </si>
  <si>
    <t>Stage en entreprise</t>
  </si>
  <si>
    <t xml:space="preserve">Sophie </t>
  </si>
  <si>
    <r>
      <t>Commentaires :</t>
    </r>
    <r>
      <rPr>
        <b/>
        <sz val="9"/>
        <color theme="1"/>
        <rFont val="Calibri"/>
        <family val="2"/>
        <scheme val="minor"/>
      </rPr>
      <t xml:space="preserve"> mettre à jour un ancien site en osCommerce et en refaire un en Wordpress.</t>
    </r>
  </si>
  <si>
    <t>découverte du travail à faire</t>
  </si>
  <si>
    <t>découverte du site osCommerce</t>
  </si>
  <si>
    <t>découvrir le travail à faire</t>
  </si>
  <si>
    <t>recherche de osCommerce</t>
  </si>
  <si>
    <t>recherche google osCommerce</t>
  </si>
  <si>
    <t>recherche du fonctionnement du cms osCommerce</t>
  </si>
  <si>
    <t>création de fiche produit html</t>
  </si>
  <si>
    <t>maquette de fiche produit</t>
  </si>
  <si>
    <t>création d'une fiche qui me sert de modèle pour les autres fiches</t>
  </si>
  <si>
    <t xml:space="preserve">création des divers fiches produits </t>
  </si>
  <si>
    <t>Projet Stage</t>
  </si>
  <si>
    <t>creation pour fiche produit</t>
  </si>
  <si>
    <t>création de fiche pour amazon</t>
  </si>
  <si>
    <t>c3</t>
  </si>
  <si>
    <t>creation pour fiche imprimantes</t>
  </si>
  <si>
    <t>creation de fichier excel et ajout sur amazon</t>
  </si>
  <si>
    <t>fichier CRM</t>
  </si>
  <si>
    <t>F</t>
  </si>
  <si>
    <t>f1</t>
  </si>
  <si>
    <t>création d'un fichier CRM</t>
  </si>
  <si>
    <t>creation d'un fichier crm de clients</t>
  </si>
  <si>
    <t>tableau excel</t>
  </si>
  <si>
    <t>T</t>
  </si>
  <si>
    <t>t1</t>
  </si>
  <si>
    <t>création d'un tableau excel</t>
  </si>
  <si>
    <t>creation d'un tableau excel client pour la commerciale</t>
  </si>
  <si>
    <t>créer et insère les fiches</t>
  </si>
  <si>
    <t>c4</t>
  </si>
  <si>
    <t>insertion sur osCommerce</t>
  </si>
  <si>
    <t>créer et inserer les fiches imprimantes sur le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</si>
</sst>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9" fontId="4" fillId="2" borderId="0" xfId="1" applyFont="1" applyFill="1"/>
    <xf numFmtId="0" fontId="7" fillId="0" borderId="0" xfId="0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/>
    <xf numFmtId="14" fontId="7" fillId="0" borderId="6" xfId="0" applyNumberFormat="1" applyFont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7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4" fillId="2" borderId="0" xfId="0" applyNumberFormat="1" applyFont="1" applyFill="1" applyAlignment="1">
      <alignment horizontal="left"/>
    </xf>
    <xf numFmtId="9" fontId="4" fillId="2" borderId="0" xfId="1" applyNumberFormat="1" applyFont="1" applyFill="1" applyBorder="1" applyAlignment="1">
      <alignment horizontal="left"/>
    </xf>
    <xf numFmtId="0" fontId="4" fillId="2" borderId="0" xfId="0" applyNumberFormat="1" applyFont="1" applyFill="1" applyAlignment="1">
      <alignment horizontal="center"/>
    </xf>
    <xf numFmtId="0" fontId="0" fillId="0" borderId="10" xfId="0" applyBorder="1"/>
    <xf numFmtId="0" fontId="9" fillId="0" borderId="11" xfId="0" applyFont="1" applyBorder="1"/>
    <xf numFmtId="9" fontId="9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2" xfId="0" applyBorder="1"/>
    <xf numFmtId="0" fontId="9" fillId="0" borderId="13" xfId="0" applyFont="1" applyBorder="1"/>
    <xf numFmtId="9" fontId="9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9" fillId="0" borderId="14" xfId="0" applyFont="1" applyBorder="1"/>
    <xf numFmtId="0" fontId="0" fillId="3" borderId="9" xfId="0" applyFill="1" applyBorder="1"/>
    <xf numFmtId="164" fontId="8" fillId="0" borderId="6" xfId="0" applyNumberFormat="1" applyFont="1" applyBorder="1" applyAlignment="1">
      <alignment horizontal="left" vertical="top" wrapText="1"/>
    </xf>
    <xf numFmtId="164" fontId="6" fillId="0" borderId="7" xfId="0" applyNumberFormat="1" applyFont="1" applyBorder="1" applyAlignment="1">
      <alignment horizontal="left" vertical="top" wrapText="1"/>
    </xf>
    <xf numFmtId="164" fontId="6" fillId="0" borderId="8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0" fillId="3" borderId="9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9" xfId="0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9" xfId="0" applyFill="1" applyBorder="1" applyAlignment="1">
      <alignment horizontal="center" wrapText="1"/>
    </xf>
  </cellXfs>
  <cellStyles count="2">
    <cellStyle name="Normal" xfId="0" builtinId="0"/>
    <cellStyle name="Pourcentage" xfId="1" builtinId="5"/>
  </cellStyles>
  <dxfs count="18"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78"/>
  <sheetViews>
    <sheetView showGridLines="0" zoomScaleNormal="100" workbookViewId="0">
      <pane ySplit="10" topLeftCell="A11" activePane="bottomLeft" state="frozen"/>
      <selection pane="bottomLeft" activeCell="A12" sqref="A12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9.28515625" style="7" bestFit="1" customWidth="1"/>
    <col min="6" max="6" width="7.5703125" style="17" customWidth="1"/>
    <col min="7" max="7" width="5.42578125" style="12" hidden="1" customWidth="1"/>
    <col min="8" max="67" width="2.5703125" style="1" customWidth="1"/>
    <col min="68" max="16384" width="11" style="1"/>
  </cols>
  <sheetData>
    <row r="1" spans="1:67" ht="15" x14ac:dyDescent="0.25">
      <c r="A1" s="49" t="s">
        <v>13</v>
      </c>
      <c r="B1" s="49"/>
      <c r="C1" s="50"/>
      <c r="D1" s="50"/>
      <c r="E1" s="50"/>
      <c r="G1" s="1">
        <v>0</v>
      </c>
    </row>
    <row r="2" spans="1:67" ht="12" x14ac:dyDescent="0.2">
      <c r="A2" s="51" t="s">
        <v>0</v>
      </c>
      <c r="B2" s="51"/>
      <c r="C2" s="48" t="s">
        <v>31</v>
      </c>
      <c r="D2" s="48"/>
      <c r="E2" s="48"/>
      <c r="G2" s="3">
        <f ca="1">TODAY()</f>
        <v>42908</v>
      </c>
    </row>
    <row r="3" spans="1:67" ht="12" x14ac:dyDescent="0.2">
      <c r="A3" s="51" t="s">
        <v>14</v>
      </c>
      <c r="B3" s="51"/>
      <c r="C3" s="48" t="s">
        <v>32</v>
      </c>
      <c r="D3" s="48"/>
      <c r="E3" s="48"/>
      <c r="G3" s="3"/>
    </row>
    <row r="4" spans="1:67" ht="10.5" customHeight="1" x14ac:dyDescent="0.2">
      <c r="A4" s="52"/>
      <c r="B4" s="53"/>
      <c r="C4" s="22"/>
      <c r="D4" s="23"/>
      <c r="E4" s="24"/>
      <c r="G4" s="3"/>
    </row>
    <row r="5" spans="1:67" ht="12" x14ac:dyDescent="0.2">
      <c r="A5" s="51" t="s">
        <v>10</v>
      </c>
      <c r="B5" s="51"/>
      <c r="C5" s="30" t="s">
        <v>11</v>
      </c>
      <c r="D5" s="25"/>
      <c r="E5" s="28"/>
      <c r="G5" s="3"/>
    </row>
    <row r="6" spans="1:67" ht="12" x14ac:dyDescent="0.2">
      <c r="A6" s="51" t="s">
        <v>1</v>
      </c>
      <c r="B6" s="51"/>
      <c r="C6" s="26">
        <v>42849</v>
      </c>
      <c r="D6" s="25"/>
      <c r="E6" s="28"/>
      <c r="G6" s="3"/>
    </row>
    <row r="7" spans="1:67" s="4" customFormat="1" ht="81" customHeight="1" x14ac:dyDescent="0.2">
      <c r="A7" s="45" t="s">
        <v>33</v>
      </c>
      <c r="B7" s="46"/>
      <c r="C7" s="46"/>
      <c r="D7" s="46"/>
      <c r="E7" s="47"/>
      <c r="F7" s="16"/>
      <c r="G7" s="13"/>
      <c r="H7" s="5">
        <f>C6+G1</f>
        <v>42849</v>
      </c>
      <c r="I7" s="6">
        <f>H7+1</f>
        <v>42850</v>
      </c>
      <c r="J7" s="6">
        <f t="shared" ref="J7:BO7" si="0">I7+1</f>
        <v>42851</v>
      </c>
      <c r="K7" s="6">
        <f t="shared" si="0"/>
        <v>42852</v>
      </c>
      <c r="L7" s="6">
        <f t="shared" si="0"/>
        <v>42853</v>
      </c>
      <c r="M7" s="6">
        <f t="shared" si="0"/>
        <v>42854</v>
      </c>
      <c r="N7" s="6">
        <f t="shared" si="0"/>
        <v>42855</v>
      </c>
      <c r="O7" s="6">
        <f t="shared" si="0"/>
        <v>42856</v>
      </c>
      <c r="P7" s="6">
        <f t="shared" si="0"/>
        <v>42857</v>
      </c>
      <c r="Q7" s="6">
        <f t="shared" si="0"/>
        <v>42858</v>
      </c>
      <c r="R7" s="6">
        <f t="shared" si="0"/>
        <v>42859</v>
      </c>
      <c r="S7" s="6">
        <f t="shared" si="0"/>
        <v>42860</v>
      </c>
      <c r="T7" s="6">
        <f t="shared" si="0"/>
        <v>42861</v>
      </c>
      <c r="U7" s="6">
        <f t="shared" si="0"/>
        <v>42862</v>
      </c>
      <c r="V7" s="6">
        <f t="shared" si="0"/>
        <v>42863</v>
      </c>
      <c r="W7" s="6">
        <f t="shared" si="0"/>
        <v>42864</v>
      </c>
      <c r="X7" s="6">
        <f t="shared" si="0"/>
        <v>42865</v>
      </c>
      <c r="Y7" s="6">
        <f t="shared" si="0"/>
        <v>42866</v>
      </c>
      <c r="Z7" s="6">
        <f t="shared" si="0"/>
        <v>42867</v>
      </c>
      <c r="AA7" s="6">
        <f t="shared" si="0"/>
        <v>42868</v>
      </c>
      <c r="AB7" s="6">
        <f t="shared" si="0"/>
        <v>42869</v>
      </c>
      <c r="AC7" s="6">
        <f t="shared" si="0"/>
        <v>42870</v>
      </c>
      <c r="AD7" s="6">
        <f t="shared" si="0"/>
        <v>42871</v>
      </c>
      <c r="AE7" s="6">
        <f t="shared" si="0"/>
        <v>42872</v>
      </c>
      <c r="AF7" s="6">
        <f t="shared" si="0"/>
        <v>42873</v>
      </c>
      <c r="AG7" s="6">
        <f t="shared" si="0"/>
        <v>42874</v>
      </c>
      <c r="AH7" s="6">
        <f t="shared" si="0"/>
        <v>42875</v>
      </c>
      <c r="AI7" s="6">
        <f t="shared" si="0"/>
        <v>42876</v>
      </c>
      <c r="AJ7" s="6">
        <f t="shared" si="0"/>
        <v>42877</v>
      </c>
      <c r="AK7" s="6">
        <f t="shared" si="0"/>
        <v>42878</v>
      </c>
      <c r="AL7" s="6">
        <f t="shared" si="0"/>
        <v>42879</v>
      </c>
      <c r="AM7" s="6">
        <f t="shared" si="0"/>
        <v>42880</v>
      </c>
      <c r="AN7" s="6">
        <f t="shared" si="0"/>
        <v>42881</v>
      </c>
      <c r="AO7" s="6">
        <f t="shared" si="0"/>
        <v>42882</v>
      </c>
      <c r="AP7" s="6">
        <f t="shared" si="0"/>
        <v>42883</v>
      </c>
      <c r="AQ7" s="6">
        <f t="shared" si="0"/>
        <v>42884</v>
      </c>
      <c r="AR7" s="6">
        <f t="shared" si="0"/>
        <v>42885</v>
      </c>
      <c r="AS7" s="6">
        <f t="shared" si="0"/>
        <v>42886</v>
      </c>
      <c r="AT7" s="6">
        <f t="shared" si="0"/>
        <v>42887</v>
      </c>
      <c r="AU7" s="6">
        <f t="shared" si="0"/>
        <v>42888</v>
      </c>
      <c r="AV7" s="6">
        <f t="shared" si="0"/>
        <v>42889</v>
      </c>
      <c r="AW7" s="6">
        <f t="shared" si="0"/>
        <v>42890</v>
      </c>
      <c r="AX7" s="6">
        <f t="shared" si="0"/>
        <v>42891</v>
      </c>
      <c r="AY7" s="6">
        <f t="shared" si="0"/>
        <v>42892</v>
      </c>
      <c r="AZ7" s="6">
        <f t="shared" si="0"/>
        <v>42893</v>
      </c>
      <c r="BA7" s="6">
        <f t="shared" si="0"/>
        <v>42894</v>
      </c>
      <c r="BB7" s="6">
        <f t="shared" si="0"/>
        <v>42895</v>
      </c>
      <c r="BC7" s="6">
        <f t="shared" si="0"/>
        <v>42896</v>
      </c>
      <c r="BD7" s="6">
        <f t="shared" si="0"/>
        <v>42897</v>
      </c>
      <c r="BE7" s="6">
        <f t="shared" si="0"/>
        <v>42898</v>
      </c>
      <c r="BF7" s="6">
        <f t="shared" si="0"/>
        <v>42899</v>
      </c>
      <c r="BG7" s="6">
        <f t="shared" si="0"/>
        <v>42900</v>
      </c>
      <c r="BH7" s="6">
        <f t="shared" si="0"/>
        <v>42901</v>
      </c>
      <c r="BI7" s="6">
        <f t="shared" si="0"/>
        <v>42902</v>
      </c>
      <c r="BJ7" s="6">
        <f t="shared" si="0"/>
        <v>42903</v>
      </c>
      <c r="BK7" s="6">
        <f t="shared" si="0"/>
        <v>42904</v>
      </c>
      <c r="BL7" s="6">
        <f t="shared" si="0"/>
        <v>42905</v>
      </c>
      <c r="BM7" s="6">
        <f t="shared" si="0"/>
        <v>42906</v>
      </c>
      <c r="BN7" s="6">
        <f t="shared" si="0"/>
        <v>42907</v>
      </c>
      <c r="BO7" s="6">
        <f t="shared" si="0"/>
        <v>42908</v>
      </c>
    </row>
    <row r="8" spans="1:67" s="7" customFormat="1" ht="28.5" customHeight="1" x14ac:dyDescent="0.2">
      <c r="D8" s="8"/>
      <c r="F8" s="17"/>
      <c r="G8" s="14"/>
      <c r="H8" s="9" t="str">
        <f>"S "&amp;WEEKNUM(H7,2)</f>
        <v>S 18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/>
      </c>
      <c r="M8" s="9" t="str">
        <f t="shared" si="2"/>
        <v/>
      </c>
      <c r="N8" s="9" t="str">
        <f t="shared" si="2"/>
        <v/>
      </c>
      <c r="O8" s="9" t="str">
        <f t="shared" si="2"/>
        <v>S 19</v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/>
      </c>
      <c r="T8" s="9" t="str">
        <f t="shared" si="2"/>
        <v/>
      </c>
      <c r="U8" s="9" t="str">
        <f t="shared" si="2"/>
        <v/>
      </c>
      <c r="V8" s="9" t="str">
        <f t="shared" si="2"/>
        <v>S 20</v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/>
      </c>
      <c r="AA8" s="9" t="str">
        <f t="shared" si="2"/>
        <v/>
      </c>
      <c r="AB8" s="9" t="str">
        <f t="shared" si="2"/>
        <v/>
      </c>
      <c r="AC8" s="9" t="str">
        <f t="shared" si="2"/>
        <v>S 21</v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/>
      </c>
      <c r="AH8" s="9" t="str">
        <f t="shared" si="2"/>
        <v/>
      </c>
      <c r="AI8" s="9" t="str">
        <f t="shared" si="2"/>
        <v/>
      </c>
      <c r="AJ8" s="9" t="str">
        <f t="shared" si="2"/>
        <v>S 22</v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/>
      </c>
      <c r="AO8" s="9" t="str">
        <f t="shared" si="2"/>
        <v/>
      </c>
      <c r="AP8" s="9" t="str">
        <f t="shared" si="2"/>
        <v/>
      </c>
      <c r="AQ8" s="9" t="str">
        <f t="shared" si="2"/>
        <v>S 23</v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/>
      </c>
      <c r="AV8" s="9" t="str">
        <f t="shared" si="2"/>
        <v/>
      </c>
      <c r="AW8" s="9" t="str">
        <f t="shared" si="2"/>
        <v/>
      </c>
      <c r="AX8" s="9" t="str">
        <f t="shared" si="2"/>
        <v>S 24</v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/>
      </c>
      <c r="BC8" s="9" t="str">
        <f t="shared" si="2"/>
        <v/>
      </c>
      <c r="BD8" s="9" t="str">
        <f t="shared" si="2"/>
        <v/>
      </c>
      <c r="BE8" s="9" t="str">
        <f t="shared" si="2"/>
        <v>S 25</v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/>
      </c>
      <c r="BJ8" s="9" t="str">
        <f t="shared" si="2"/>
        <v/>
      </c>
      <c r="BK8" s="9" t="str">
        <f t="shared" si="2"/>
        <v/>
      </c>
      <c r="BL8" s="9" t="str">
        <f t="shared" si="2"/>
        <v>S 26</v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55" t="s">
        <v>15</v>
      </c>
      <c r="C9" s="55" t="s">
        <v>1</v>
      </c>
      <c r="D9" s="56" t="s">
        <v>2</v>
      </c>
      <c r="E9" s="55" t="s">
        <v>3</v>
      </c>
      <c r="F9" s="54" t="s">
        <v>16</v>
      </c>
      <c r="G9" s="15"/>
      <c r="H9" s="10" t="str">
        <f t="shared" ref="H9:I9" si="3">VLOOKUP(WEEKDAY(H7,2),semaine,2,FALSE)</f>
        <v>L</v>
      </c>
      <c r="I9" s="10" t="str">
        <f t="shared" si="3"/>
        <v>M</v>
      </c>
      <c r="J9" s="10" t="str">
        <f t="shared" ref="J9:BO9" si="4">VLOOKUP(WEEKDAY(J7,2),semaine,2,FALSE)</f>
        <v>M</v>
      </c>
      <c r="K9" s="10" t="str">
        <f t="shared" si="4"/>
        <v>J</v>
      </c>
      <c r="L9" s="10" t="str">
        <f t="shared" si="4"/>
        <v>V</v>
      </c>
      <c r="M9" s="10" t="str">
        <f t="shared" si="4"/>
        <v>S</v>
      </c>
      <c r="N9" s="10" t="str">
        <f t="shared" si="4"/>
        <v>D</v>
      </c>
      <c r="O9" s="10" t="str">
        <f t="shared" si="4"/>
        <v>L</v>
      </c>
      <c r="P9" s="10" t="str">
        <f t="shared" si="4"/>
        <v>M</v>
      </c>
      <c r="Q9" s="10" t="str">
        <f t="shared" si="4"/>
        <v>M</v>
      </c>
      <c r="R9" s="10" t="str">
        <f t="shared" si="4"/>
        <v>J</v>
      </c>
      <c r="S9" s="10" t="str">
        <f t="shared" si="4"/>
        <v>V</v>
      </c>
      <c r="T9" s="10" t="str">
        <f t="shared" si="4"/>
        <v>S</v>
      </c>
      <c r="U9" s="10" t="str">
        <f t="shared" si="4"/>
        <v>D</v>
      </c>
      <c r="V9" s="10" t="str">
        <f t="shared" si="4"/>
        <v>L</v>
      </c>
      <c r="W9" s="10" t="str">
        <f t="shared" si="4"/>
        <v>M</v>
      </c>
      <c r="X9" s="10" t="str">
        <f t="shared" si="4"/>
        <v>M</v>
      </c>
      <c r="Y9" s="10" t="str">
        <f t="shared" si="4"/>
        <v>J</v>
      </c>
      <c r="Z9" s="10" t="str">
        <f t="shared" si="4"/>
        <v>V</v>
      </c>
      <c r="AA9" s="10" t="str">
        <f t="shared" si="4"/>
        <v>S</v>
      </c>
      <c r="AB9" s="10" t="str">
        <f t="shared" si="4"/>
        <v>D</v>
      </c>
      <c r="AC9" s="10" t="str">
        <f t="shared" si="4"/>
        <v>L</v>
      </c>
      <c r="AD9" s="10" t="str">
        <f t="shared" si="4"/>
        <v>M</v>
      </c>
      <c r="AE9" s="10" t="str">
        <f t="shared" si="4"/>
        <v>M</v>
      </c>
      <c r="AF9" s="10" t="str">
        <f t="shared" si="4"/>
        <v>J</v>
      </c>
      <c r="AG9" s="10" t="str">
        <f t="shared" si="4"/>
        <v>V</v>
      </c>
      <c r="AH9" s="10" t="str">
        <f t="shared" si="4"/>
        <v>S</v>
      </c>
      <c r="AI9" s="10" t="str">
        <f t="shared" si="4"/>
        <v>D</v>
      </c>
      <c r="AJ9" s="10" t="str">
        <f t="shared" si="4"/>
        <v>L</v>
      </c>
      <c r="AK9" s="10" t="str">
        <f t="shared" si="4"/>
        <v>M</v>
      </c>
      <c r="AL9" s="10" t="str">
        <f t="shared" si="4"/>
        <v>M</v>
      </c>
      <c r="AM9" s="10" t="str">
        <f t="shared" si="4"/>
        <v>J</v>
      </c>
      <c r="AN9" s="10" t="str">
        <f t="shared" si="4"/>
        <v>V</v>
      </c>
      <c r="AO9" s="10" t="str">
        <f t="shared" si="4"/>
        <v>S</v>
      </c>
      <c r="AP9" s="10" t="str">
        <f t="shared" si="4"/>
        <v>D</v>
      </c>
      <c r="AQ9" s="10" t="str">
        <f t="shared" si="4"/>
        <v>L</v>
      </c>
      <c r="AR9" s="10" t="str">
        <f t="shared" si="4"/>
        <v>M</v>
      </c>
      <c r="AS9" s="10" t="str">
        <f t="shared" si="4"/>
        <v>M</v>
      </c>
      <c r="AT9" s="10" t="str">
        <f t="shared" si="4"/>
        <v>J</v>
      </c>
      <c r="AU9" s="10" t="str">
        <f t="shared" si="4"/>
        <v>V</v>
      </c>
      <c r="AV9" s="10" t="str">
        <f t="shared" si="4"/>
        <v>S</v>
      </c>
      <c r="AW9" s="10" t="str">
        <f t="shared" si="4"/>
        <v>D</v>
      </c>
      <c r="AX9" s="10" t="str">
        <f t="shared" si="4"/>
        <v>L</v>
      </c>
      <c r="AY9" s="10" t="str">
        <f t="shared" si="4"/>
        <v>M</v>
      </c>
      <c r="AZ9" s="10" t="str">
        <f t="shared" si="4"/>
        <v>M</v>
      </c>
      <c r="BA9" s="10" t="str">
        <f t="shared" si="4"/>
        <v>J</v>
      </c>
      <c r="BB9" s="10" t="str">
        <f t="shared" si="4"/>
        <v>V</v>
      </c>
      <c r="BC9" s="10" t="str">
        <f t="shared" si="4"/>
        <v>S</v>
      </c>
      <c r="BD9" s="10" t="str">
        <f t="shared" si="4"/>
        <v>D</v>
      </c>
      <c r="BE9" s="10" t="str">
        <f t="shared" si="4"/>
        <v>L</v>
      </c>
      <c r="BF9" s="10" t="str">
        <f t="shared" si="4"/>
        <v>M</v>
      </c>
      <c r="BG9" s="10" t="str">
        <f t="shared" si="4"/>
        <v>M</v>
      </c>
      <c r="BH9" s="10" t="str">
        <f t="shared" si="4"/>
        <v>J</v>
      </c>
      <c r="BI9" s="10" t="str">
        <f t="shared" si="4"/>
        <v>V</v>
      </c>
      <c r="BJ9" s="10" t="str">
        <f t="shared" si="4"/>
        <v>S</v>
      </c>
      <c r="BK9" s="10" t="str">
        <f t="shared" si="4"/>
        <v>D</v>
      </c>
      <c r="BL9" s="10" t="str">
        <f t="shared" si="4"/>
        <v>L</v>
      </c>
      <c r="BM9" s="10" t="str">
        <f t="shared" si="4"/>
        <v>M</v>
      </c>
      <c r="BN9" s="10" t="str">
        <f t="shared" si="4"/>
        <v>M</v>
      </c>
      <c r="BO9" s="10" t="str">
        <f t="shared" si="4"/>
        <v>J</v>
      </c>
    </row>
    <row r="10" spans="1:67" s="2" customFormat="1" ht="12.95" customHeight="1" x14ac:dyDescent="0.2">
      <c r="A10" s="8"/>
      <c r="B10" s="55"/>
      <c r="C10" s="55"/>
      <c r="D10" s="56"/>
      <c r="E10" s="55"/>
      <c r="F10" s="54"/>
      <c r="G10" s="15"/>
      <c r="H10" s="10">
        <f>DAY(H7)</f>
        <v>24</v>
      </c>
      <c r="I10" s="10">
        <f t="shared" ref="I10" si="5">DAY(I7)</f>
        <v>25</v>
      </c>
      <c r="J10" s="10">
        <f t="shared" ref="J10:BO10" si="6">DAY(J7)</f>
        <v>26</v>
      </c>
      <c r="K10" s="10">
        <f t="shared" si="6"/>
        <v>27</v>
      </c>
      <c r="L10" s="10">
        <f t="shared" si="6"/>
        <v>28</v>
      </c>
      <c r="M10" s="10">
        <f t="shared" si="6"/>
        <v>29</v>
      </c>
      <c r="N10" s="10">
        <f t="shared" si="6"/>
        <v>30</v>
      </c>
      <c r="O10" s="10">
        <f t="shared" si="6"/>
        <v>1</v>
      </c>
      <c r="P10" s="10">
        <f t="shared" si="6"/>
        <v>2</v>
      </c>
      <c r="Q10" s="10">
        <f t="shared" si="6"/>
        <v>3</v>
      </c>
      <c r="R10" s="10">
        <f t="shared" si="6"/>
        <v>4</v>
      </c>
      <c r="S10" s="10">
        <f t="shared" si="6"/>
        <v>5</v>
      </c>
      <c r="T10" s="10">
        <f t="shared" si="6"/>
        <v>6</v>
      </c>
      <c r="U10" s="10">
        <f t="shared" si="6"/>
        <v>7</v>
      </c>
      <c r="V10" s="10">
        <f t="shared" si="6"/>
        <v>8</v>
      </c>
      <c r="W10" s="10">
        <f t="shared" si="6"/>
        <v>9</v>
      </c>
      <c r="X10" s="10">
        <f t="shared" si="6"/>
        <v>10</v>
      </c>
      <c r="Y10" s="10">
        <f t="shared" si="6"/>
        <v>11</v>
      </c>
      <c r="Z10" s="10">
        <f t="shared" si="6"/>
        <v>12</v>
      </c>
      <c r="AA10" s="10">
        <f t="shared" si="6"/>
        <v>13</v>
      </c>
      <c r="AB10" s="10">
        <f t="shared" si="6"/>
        <v>14</v>
      </c>
      <c r="AC10" s="10">
        <f t="shared" si="6"/>
        <v>15</v>
      </c>
      <c r="AD10" s="10">
        <f t="shared" si="6"/>
        <v>16</v>
      </c>
      <c r="AE10" s="10">
        <f t="shared" si="6"/>
        <v>17</v>
      </c>
      <c r="AF10" s="10">
        <f t="shared" si="6"/>
        <v>18</v>
      </c>
      <c r="AG10" s="10">
        <f t="shared" si="6"/>
        <v>19</v>
      </c>
      <c r="AH10" s="10">
        <f t="shared" si="6"/>
        <v>20</v>
      </c>
      <c r="AI10" s="10">
        <f t="shared" si="6"/>
        <v>21</v>
      </c>
      <c r="AJ10" s="10">
        <f t="shared" si="6"/>
        <v>22</v>
      </c>
      <c r="AK10" s="10">
        <f t="shared" si="6"/>
        <v>23</v>
      </c>
      <c r="AL10" s="10">
        <f t="shared" si="6"/>
        <v>24</v>
      </c>
      <c r="AM10" s="10">
        <f t="shared" si="6"/>
        <v>25</v>
      </c>
      <c r="AN10" s="10">
        <f t="shared" si="6"/>
        <v>26</v>
      </c>
      <c r="AO10" s="10">
        <f t="shared" si="6"/>
        <v>27</v>
      </c>
      <c r="AP10" s="10">
        <f t="shared" si="6"/>
        <v>28</v>
      </c>
      <c r="AQ10" s="10">
        <f t="shared" si="6"/>
        <v>29</v>
      </c>
      <c r="AR10" s="10">
        <f t="shared" si="6"/>
        <v>30</v>
      </c>
      <c r="AS10" s="10">
        <f t="shared" si="6"/>
        <v>31</v>
      </c>
      <c r="AT10" s="10">
        <f t="shared" si="6"/>
        <v>1</v>
      </c>
      <c r="AU10" s="10">
        <f t="shared" si="6"/>
        <v>2</v>
      </c>
      <c r="AV10" s="10">
        <f t="shared" si="6"/>
        <v>3</v>
      </c>
      <c r="AW10" s="10">
        <f t="shared" si="6"/>
        <v>4</v>
      </c>
      <c r="AX10" s="10">
        <f t="shared" si="6"/>
        <v>5</v>
      </c>
      <c r="AY10" s="10">
        <f t="shared" si="6"/>
        <v>6</v>
      </c>
      <c r="AZ10" s="10">
        <f t="shared" si="6"/>
        <v>7</v>
      </c>
      <c r="BA10" s="10">
        <f t="shared" si="6"/>
        <v>8</v>
      </c>
      <c r="BB10" s="10">
        <f t="shared" si="6"/>
        <v>9</v>
      </c>
      <c r="BC10" s="10">
        <f t="shared" si="6"/>
        <v>10</v>
      </c>
      <c r="BD10" s="10">
        <f t="shared" si="6"/>
        <v>11</v>
      </c>
      <c r="BE10" s="10">
        <f t="shared" si="6"/>
        <v>12</v>
      </c>
      <c r="BF10" s="10">
        <f t="shared" si="6"/>
        <v>13</v>
      </c>
      <c r="BG10" s="10">
        <f t="shared" si="6"/>
        <v>14</v>
      </c>
      <c r="BH10" s="10">
        <f t="shared" si="6"/>
        <v>15</v>
      </c>
      <c r="BI10" s="10">
        <f t="shared" si="6"/>
        <v>16</v>
      </c>
      <c r="BJ10" s="10">
        <f t="shared" si="6"/>
        <v>17</v>
      </c>
      <c r="BK10" s="10">
        <f t="shared" si="6"/>
        <v>18</v>
      </c>
      <c r="BL10" s="10">
        <f t="shared" si="6"/>
        <v>19</v>
      </c>
      <c r="BM10" s="10">
        <f t="shared" si="6"/>
        <v>20</v>
      </c>
      <c r="BN10" s="10">
        <f t="shared" si="6"/>
        <v>21</v>
      </c>
      <c r="BO10" s="10">
        <f t="shared" si="6"/>
        <v>22</v>
      </c>
    </row>
    <row r="11" spans="1:67" s="2" customFormat="1" ht="12.95" customHeight="1" x14ac:dyDescent="0.2">
      <c r="A11" s="19">
        <v>1</v>
      </c>
      <c r="B11" s="20" t="s">
        <v>44</v>
      </c>
      <c r="C11" s="32">
        <v>42849</v>
      </c>
      <c r="D11" s="34">
        <v>44</v>
      </c>
      <c r="E11" s="32">
        <v>42916</v>
      </c>
      <c r="F11" s="33">
        <f>AVERAGE(F12:F30)</f>
        <v>0.37631578947368421</v>
      </c>
      <c r="G11" s="21">
        <f>C11+F11*(E11-C11)</f>
        <v>42874.213157894737</v>
      </c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ht="12.95" customHeight="1" x14ac:dyDescent="0.2">
      <c r="A12" s="7" t="str">
        <f>Suivi!C2</f>
        <v>d1</v>
      </c>
      <c r="B12" s="7" t="str">
        <f>Suivi!D2</f>
        <v>découverte du site osCommerce</v>
      </c>
      <c r="C12" s="31">
        <f>Suivi!F2</f>
        <v>42849</v>
      </c>
      <c r="D12" s="11">
        <f>Suivi!G2</f>
        <v>1</v>
      </c>
      <c r="E12" s="29">
        <f>IF(B12="","",IF($C$5="OUI",WORKDAY(C12,IF(WEEKDAY(C12,2)&gt;=6,D12,D12-1)),C12+D12-1))</f>
        <v>42849</v>
      </c>
      <c r="F12" s="27">
        <f>Suivi!H2</f>
        <v>1</v>
      </c>
      <c r="G12" s="18">
        <f t="shared" ref="G12:G30" si="7">C12+F12*(E12-C12)</f>
        <v>42849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tr">
        <f>Suivi!C3</f>
        <v>r1</v>
      </c>
      <c r="B13" s="7" t="str">
        <f>Suivi!D3</f>
        <v>recherche google osCommerce</v>
      </c>
      <c r="C13" s="31">
        <f>Suivi!F3</f>
        <v>42850</v>
      </c>
      <c r="D13" s="11">
        <f>Suivi!G3</f>
        <v>2</v>
      </c>
      <c r="E13" s="29">
        <f t="shared" ref="E13:E30" si="8">IF(B13="","",IF($C$5="OUI",WORKDAY(C13,IF(WEEKDAY(C13,2)&gt;=6,D13,D13-1)),C13+D13-1))</f>
        <v>42851</v>
      </c>
      <c r="F13" s="27">
        <f>Suivi!H3</f>
        <v>0.95</v>
      </c>
      <c r="G13" s="18">
        <f t="shared" si="7"/>
        <v>42850.95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tr">
        <f>Suivi!C4</f>
        <v>c1</v>
      </c>
      <c r="B14" s="7" t="str">
        <f>Suivi!D4</f>
        <v>maquette de fiche produit</v>
      </c>
      <c r="C14" s="31">
        <f>Suivi!F4</f>
        <v>42851</v>
      </c>
      <c r="D14" s="11">
        <f>Suivi!G4</f>
        <v>2</v>
      </c>
      <c r="E14" s="29">
        <f t="shared" si="8"/>
        <v>42852</v>
      </c>
      <c r="F14" s="27">
        <f>Suivi!H4</f>
        <v>1</v>
      </c>
      <c r="G14" s="18">
        <f t="shared" ref="G14:G15" si="9">C14+F14*(E14-C14)</f>
        <v>42852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tr">
        <f>Suivi!C5</f>
        <v>c2</v>
      </c>
      <c r="B15" s="7" t="str">
        <f>Suivi!D5</f>
        <v>creation pour fiche produit</v>
      </c>
      <c r="C15" s="31">
        <f>Suivi!F5</f>
        <v>42851</v>
      </c>
      <c r="D15" s="11">
        <f>Suivi!G5</f>
        <v>30</v>
      </c>
      <c r="E15" s="29">
        <f t="shared" si="8"/>
        <v>42892</v>
      </c>
      <c r="F15" s="27">
        <f>Suivi!H5</f>
        <v>0.6</v>
      </c>
      <c r="G15" s="18">
        <f t="shared" si="9"/>
        <v>42875.6</v>
      </c>
    </row>
    <row r="16" spans="1:67" ht="12.95" customHeight="1" x14ac:dyDescent="0.2">
      <c r="A16" s="7" t="str">
        <f>Suivi!C6</f>
        <v>c3</v>
      </c>
      <c r="B16" s="7" t="str">
        <f>Suivi!D6</f>
        <v>creation pour fiche imprimantes</v>
      </c>
      <c r="C16" s="31">
        <f>Suivi!F6</f>
        <v>42858</v>
      </c>
      <c r="D16" s="11">
        <f>Suivi!G6</f>
        <v>3</v>
      </c>
      <c r="E16" s="29">
        <f t="shared" si="8"/>
        <v>42860</v>
      </c>
      <c r="F16" s="27">
        <f>Suivi!H6</f>
        <v>1</v>
      </c>
      <c r="G16" s="18">
        <f t="shared" si="7"/>
        <v>42860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1:7" ht="12.95" customHeight="1" x14ac:dyDescent="0.2">
      <c r="A17" s="7" t="str">
        <f>Suivi!C7</f>
        <v>f1</v>
      </c>
      <c r="B17" s="7" t="str">
        <f>Suivi!D7</f>
        <v>création d'un fichier CRM</v>
      </c>
      <c r="C17" s="31">
        <f>Suivi!F7</f>
        <v>42884</v>
      </c>
      <c r="D17" s="11">
        <f>Suivi!G7</f>
        <v>2</v>
      </c>
      <c r="E17" s="29">
        <f t="shared" si="8"/>
        <v>42885</v>
      </c>
      <c r="F17" s="27">
        <f>Suivi!H7</f>
        <v>1</v>
      </c>
      <c r="G17" s="18">
        <f t="shared" si="7"/>
        <v>42885</v>
      </c>
    </row>
    <row r="18" spans="1:7" ht="12.95" customHeight="1" x14ac:dyDescent="0.2">
      <c r="A18" s="7" t="str">
        <f>Suivi!C8</f>
        <v>t1</v>
      </c>
      <c r="B18" s="7" t="str">
        <f>Suivi!D8</f>
        <v>création d'un tableau excel</v>
      </c>
      <c r="C18" s="31">
        <f>Suivi!F8</f>
        <v>42886</v>
      </c>
      <c r="D18" s="11">
        <f>Suivi!G8</f>
        <v>1</v>
      </c>
      <c r="E18" s="29">
        <f t="shared" si="8"/>
        <v>42886</v>
      </c>
      <c r="F18" s="27">
        <f>Suivi!H8</f>
        <v>1</v>
      </c>
      <c r="G18" s="18">
        <f t="shared" si="7"/>
        <v>42886</v>
      </c>
    </row>
    <row r="19" spans="1:7" ht="12.95" customHeight="1" x14ac:dyDescent="0.2">
      <c r="A19" s="7" t="str">
        <f>Suivi!C9</f>
        <v>c4</v>
      </c>
      <c r="B19" s="7" t="str">
        <f>Suivi!D9</f>
        <v>insertion sur osCommerce</v>
      </c>
      <c r="C19" s="31">
        <f>Suivi!F9</f>
        <v>42860</v>
      </c>
      <c r="D19" s="11">
        <f>Suivi!G9</f>
        <v>16</v>
      </c>
      <c r="E19" s="29">
        <f t="shared" si="8"/>
        <v>42881</v>
      </c>
      <c r="F19" s="27">
        <f>Suivi!H9</f>
        <v>0.6</v>
      </c>
      <c r="G19" s="18">
        <f t="shared" si="7"/>
        <v>42872.6</v>
      </c>
    </row>
    <row r="20" spans="1:7" ht="12.95" customHeight="1" x14ac:dyDescent="0.2">
      <c r="A20" s="7">
        <f>Suivi!C10</f>
        <v>0</v>
      </c>
      <c r="B20" s="7">
        <f>Suivi!D10</f>
        <v>0</v>
      </c>
      <c r="C20" s="31">
        <f>Suivi!F10</f>
        <v>0</v>
      </c>
      <c r="D20" s="11">
        <f>Suivi!G10</f>
        <v>0</v>
      </c>
      <c r="E20" s="29">
        <f t="shared" si="8"/>
        <v>0</v>
      </c>
      <c r="F20" s="27">
        <f>Suivi!H10</f>
        <v>0</v>
      </c>
      <c r="G20" s="18">
        <f t="shared" si="7"/>
        <v>0</v>
      </c>
    </row>
    <row r="21" spans="1:7" ht="12.95" customHeight="1" x14ac:dyDescent="0.2">
      <c r="A21" s="7">
        <f>Suivi!C11</f>
        <v>0</v>
      </c>
      <c r="B21" s="7">
        <f>Suivi!D11</f>
        <v>0</v>
      </c>
      <c r="C21" s="31">
        <f>Suivi!F11</f>
        <v>0</v>
      </c>
      <c r="D21" s="11">
        <f>Suivi!G11</f>
        <v>0</v>
      </c>
      <c r="E21" s="29">
        <f t="shared" si="8"/>
        <v>0</v>
      </c>
      <c r="F21" s="27">
        <f>Suivi!H11</f>
        <v>0</v>
      </c>
      <c r="G21" s="18">
        <f t="shared" si="7"/>
        <v>0</v>
      </c>
    </row>
    <row r="22" spans="1:7" ht="12.95" customHeight="1" x14ac:dyDescent="0.2">
      <c r="A22" s="7">
        <f>Suivi!C12</f>
        <v>0</v>
      </c>
      <c r="B22" s="7">
        <f>Suivi!D12</f>
        <v>0</v>
      </c>
      <c r="C22" s="31">
        <f>Suivi!F12</f>
        <v>0</v>
      </c>
      <c r="D22" s="11">
        <f>Suivi!G12</f>
        <v>0</v>
      </c>
      <c r="E22" s="29">
        <f t="shared" si="8"/>
        <v>0</v>
      </c>
      <c r="F22" s="27">
        <f>Suivi!H12</f>
        <v>0</v>
      </c>
      <c r="G22" s="18">
        <f t="shared" si="7"/>
        <v>0</v>
      </c>
    </row>
    <row r="23" spans="1:7" ht="12.95" customHeight="1" x14ac:dyDescent="0.2">
      <c r="A23" s="7">
        <f>Suivi!C13</f>
        <v>0</v>
      </c>
      <c r="B23" s="7">
        <f>Suivi!D13</f>
        <v>0</v>
      </c>
      <c r="C23" s="31">
        <f>Suivi!F13</f>
        <v>0</v>
      </c>
      <c r="D23" s="11">
        <f>Suivi!G13</f>
        <v>0</v>
      </c>
      <c r="E23" s="29">
        <f t="shared" si="8"/>
        <v>0</v>
      </c>
      <c r="F23" s="27">
        <f>Suivi!H13</f>
        <v>0</v>
      </c>
      <c r="G23" s="18">
        <f t="shared" si="7"/>
        <v>0</v>
      </c>
    </row>
    <row r="24" spans="1:7" ht="12.95" customHeight="1" x14ac:dyDescent="0.2">
      <c r="A24" s="7">
        <f>Suivi!C14</f>
        <v>0</v>
      </c>
      <c r="B24" s="7">
        <f>Suivi!D14</f>
        <v>0</v>
      </c>
      <c r="C24" s="31">
        <f>Suivi!F14</f>
        <v>0</v>
      </c>
      <c r="D24" s="11">
        <f>Suivi!G14</f>
        <v>0</v>
      </c>
      <c r="E24" s="29">
        <f t="shared" si="8"/>
        <v>0</v>
      </c>
      <c r="F24" s="27">
        <f>Suivi!H14</f>
        <v>0</v>
      </c>
      <c r="G24" s="18">
        <f t="shared" si="7"/>
        <v>0</v>
      </c>
    </row>
    <row r="25" spans="1:7" ht="12.95" customHeight="1" x14ac:dyDescent="0.2">
      <c r="A25" s="7">
        <f>Suivi!C15</f>
        <v>0</v>
      </c>
      <c r="B25" s="7">
        <f>Suivi!D15</f>
        <v>0</v>
      </c>
      <c r="C25" s="31">
        <f>Suivi!F15</f>
        <v>0</v>
      </c>
      <c r="D25" s="11">
        <f>Suivi!G15</f>
        <v>0</v>
      </c>
      <c r="E25" s="29">
        <f t="shared" si="8"/>
        <v>0</v>
      </c>
      <c r="F25" s="27">
        <f>Suivi!H15</f>
        <v>0</v>
      </c>
      <c r="G25" s="18">
        <f t="shared" si="7"/>
        <v>0</v>
      </c>
    </row>
    <row r="26" spans="1:7" ht="12.95" customHeight="1" x14ac:dyDescent="0.2">
      <c r="A26" s="7">
        <f>Suivi!C16</f>
        <v>0</v>
      </c>
      <c r="B26" s="7">
        <f>Suivi!D16</f>
        <v>0</v>
      </c>
      <c r="C26" s="31">
        <f>Suivi!F16</f>
        <v>0</v>
      </c>
      <c r="D26" s="11">
        <f>Suivi!G16</f>
        <v>0</v>
      </c>
      <c r="E26" s="29">
        <f t="shared" si="8"/>
        <v>0</v>
      </c>
      <c r="F26" s="27">
        <f>Suivi!H16</f>
        <v>0</v>
      </c>
      <c r="G26" s="18">
        <f t="shared" si="7"/>
        <v>0</v>
      </c>
    </row>
    <row r="27" spans="1:7" ht="12.95" customHeight="1" x14ac:dyDescent="0.2">
      <c r="A27" s="7">
        <f>Suivi!C17</f>
        <v>0</v>
      </c>
      <c r="B27" s="7">
        <f>Suivi!D17</f>
        <v>0</v>
      </c>
      <c r="C27" s="31">
        <f>Suivi!F17</f>
        <v>0</v>
      </c>
      <c r="D27" s="11">
        <f>Suivi!G17</f>
        <v>0</v>
      </c>
      <c r="E27" s="29">
        <f t="shared" si="8"/>
        <v>0</v>
      </c>
      <c r="F27" s="27">
        <f>Suivi!H17</f>
        <v>0</v>
      </c>
      <c r="G27" s="18">
        <f t="shared" si="7"/>
        <v>0</v>
      </c>
    </row>
    <row r="28" spans="1:7" ht="12.95" customHeight="1" x14ac:dyDescent="0.2">
      <c r="A28" s="7">
        <f>Suivi!C18</f>
        <v>0</v>
      </c>
      <c r="B28" s="7">
        <f>Suivi!D18</f>
        <v>0</v>
      </c>
      <c r="C28" s="31">
        <f>Suivi!F18</f>
        <v>0</v>
      </c>
      <c r="D28" s="11">
        <f>Suivi!G18</f>
        <v>0</v>
      </c>
      <c r="E28" s="29">
        <f t="shared" si="8"/>
        <v>0</v>
      </c>
      <c r="F28" s="27">
        <f>Suivi!H18</f>
        <v>0</v>
      </c>
      <c r="G28" s="18">
        <f t="shared" si="7"/>
        <v>0</v>
      </c>
    </row>
    <row r="29" spans="1:7" ht="12.95" customHeight="1" x14ac:dyDescent="0.2">
      <c r="A29" s="7">
        <f>Suivi!C19</f>
        <v>0</v>
      </c>
      <c r="B29" s="7">
        <f>Suivi!D19</f>
        <v>0</v>
      </c>
      <c r="C29" s="31">
        <f>Suivi!F19</f>
        <v>0</v>
      </c>
      <c r="D29" s="11">
        <f>Suivi!G19</f>
        <v>0</v>
      </c>
      <c r="E29" s="29">
        <f t="shared" si="8"/>
        <v>0</v>
      </c>
      <c r="F29" s="27">
        <f>Suivi!H19</f>
        <v>0</v>
      </c>
      <c r="G29" s="18">
        <f t="shared" si="7"/>
        <v>0</v>
      </c>
    </row>
    <row r="30" spans="1:7" ht="12.95" customHeight="1" x14ac:dyDescent="0.2">
      <c r="A30" s="7">
        <f>Suivi!C20</f>
        <v>0</v>
      </c>
      <c r="B30" s="7">
        <f>Suivi!D20</f>
        <v>0</v>
      </c>
      <c r="C30" s="31">
        <f>Suivi!F20</f>
        <v>0</v>
      </c>
      <c r="D30" s="11">
        <f>Suivi!G20</f>
        <v>0</v>
      </c>
      <c r="E30" s="29">
        <f t="shared" si="8"/>
        <v>0</v>
      </c>
      <c r="F30" s="27">
        <f>Suivi!H20</f>
        <v>0</v>
      </c>
      <c r="G30" s="18">
        <f t="shared" si="7"/>
        <v>0</v>
      </c>
    </row>
    <row r="31" spans="1:7" ht="12.95" customHeight="1" x14ac:dyDescent="0.2">
      <c r="E31" s="29" t="str">
        <f t="shared" ref="E31:E55" si="10">IF(B31="","",IF($C$5="OUI",WORKDAY(C31,IF(WEEKDAY(C31,2)&gt;=6,D31,D31-1)),C31+D31-1))</f>
        <v/>
      </c>
    </row>
    <row r="32" spans="1:7" ht="12.95" customHeight="1" x14ac:dyDescent="0.2">
      <c r="E32" s="29" t="str">
        <f t="shared" si="10"/>
        <v/>
      </c>
    </row>
    <row r="33" spans="5:5" ht="12.95" customHeight="1" x14ac:dyDescent="0.2">
      <c r="E33" s="29" t="str">
        <f t="shared" si="10"/>
        <v/>
      </c>
    </row>
    <row r="34" spans="5:5" ht="12.95" customHeight="1" x14ac:dyDescent="0.2">
      <c r="E34" s="29" t="str">
        <f t="shared" si="10"/>
        <v/>
      </c>
    </row>
    <row r="35" spans="5:5" ht="12.95" customHeight="1" x14ac:dyDescent="0.2">
      <c r="E35" s="29" t="str">
        <f t="shared" si="10"/>
        <v/>
      </c>
    </row>
    <row r="36" spans="5:5" ht="12.95" customHeight="1" x14ac:dyDescent="0.2">
      <c r="E36" s="29" t="str">
        <f t="shared" si="10"/>
        <v/>
      </c>
    </row>
    <row r="37" spans="5:5" ht="12.95" customHeight="1" x14ac:dyDescent="0.2">
      <c r="E37" s="29" t="str">
        <f t="shared" si="10"/>
        <v/>
      </c>
    </row>
    <row r="38" spans="5:5" ht="12.95" customHeight="1" x14ac:dyDescent="0.2">
      <c r="E38" s="29" t="str">
        <f t="shared" si="10"/>
        <v/>
      </c>
    </row>
    <row r="39" spans="5:5" ht="12.95" customHeight="1" x14ac:dyDescent="0.2">
      <c r="E39" s="29" t="str">
        <f t="shared" si="10"/>
        <v/>
      </c>
    </row>
    <row r="40" spans="5:5" ht="12.95" customHeight="1" x14ac:dyDescent="0.2">
      <c r="E40" s="29" t="str">
        <f t="shared" si="10"/>
        <v/>
      </c>
    </row>
    <row r="41" spans="5:5" ht="12.95" customHeight="1" x14ac:dyDescent="0.2">
      <c r="E41" s="29" t="str">
        <f t="shared" si="10"/>
        <v/>
      </c>
    </row>
    <row r="42" spans="5:5" ht="12.95" customHeight="1" x14ac:dyDescent="0.2">
      <c r="E42" s="29" t="str">
        <f t="shared" si="10"/>
        <v/>
      </c>
    </row>
    <row r="43" spans="5:5" ht="12.95" customHeight="1" x14ac:dyDescent="0.2">
      <c r="E43" s="29" t="str">
        <f t="shared" si="10"/>
        <v/>
      </c>
    </row>
    <row r="44" spans="5:5" ht="12.95" customHeight="1" x14ac:dyDescent="0.2">
      <c r="E44" s="29" t="str">
        <f t="shared" si="10"/>
        <v/>
      </c>
    </row>
    <row r="45" spans="5:5" ht="12.95" customHeight="1" x14ac:dyDescent="0.2">
      <c r="E45" s="29" t="str">
        <f t="shared" si="10"/>
        <v/>
      </c>
    </row>
    <row r="46" spans="5:5" ht="12.95" customHeight="1" x14ac:dyDescent="0.2">
      <c r="E46" s="29" t="str">
        <f t="shared" si="10"/>
        <v/>
      </c>
    </row>
    <row r="47" spans="5:5" ht="12.95" customHeight="1" x14ac:dyDescent="0.2">
      <c r="E47" s="29" t="str">
        <f t="shared" si="10"/>
        <v/>
      </c>
    </row>
    <row r="48" spans="5:5" ht="12.95" customHeight="1" x14ac:dyDescent="0.2">
      <c r="E48" s="29" t="str">
        <f t="shared" si="10"/>
        <v/>
      </c>
    </row>
    <row r="49" spans="5:5" ht="12.95" customHeight="1" x14ac:dyDescent="0.2">
      <c r="E49" s="29" t="str">
        <f t="shared" si="10"/>
        <v/>
      </c>
    </row>
    <row r="50" spans="5:5" ht="12.95" customHeight="1" x14ac:dyDescent="0.2">
      <c r="E50" s="29" t="str">
        <f t="shared" si="10"/>
        <v/>
      </c>
    </row>
    <row r="51" spans="5:5" ht="12.95" customHeight="1" x14ac:dyDescent="0.2">
      <c r="E51" s="29" t="str">
        <f t="shared" si="10"/>
        <v/>
      </c>
    </row>
    <row r="52" spans="5:5" ht="12.95" customHeight="1" x14ac:dyDescent="0.2">
      <c r="E52" s="29" t="str">
        <f t="shared" si="10"/>
        <v/>
      </c>
    </row>
    <row r="53" spans="5:5" ht="12.95" customHeight="1" x14ac:dyDescent="0.2">
      <c r="E53" s="29" t="str">
        <f t="shared" si="10"/>
        <v/>
      </c>
    </row>
    <row r="54" spans="5:5" ht="12.95" customHeight="1" x14ac:dyDescent="0.2">
      <c r="E54" s="29" t="str">
        <f t="shared" si="10"/>
        <v/>
      </c>
    </row>
    <row r="55" spans="5:5" ht="12.95" customHeight="1" x14ac:dyDescent="0.2">
      <c r="E55" s="29" t="str">
        <f t="shared" si="10"/>
        <v/>
      </c>
    </row>
    <row r="56" spans="5:5" ht="12.95" customHeight="1" x14ac:dyDescent="0.2">
      <c r="E56" s="29" t="str">
        <f t="shared" ref="E56:E78" si="11">IF(B56="","",IF($C$5="OUI",WORKDAY(C56,IF(WEEKDAY(C56,2)&gt;=6,D56,D56-1)),C56+D56-1))</f>
        <v/>
      </c>
    </row>
    <row r="57" spans="5:5" ht="12.95" customHeight="1" x14ac:dyDescent="0.2">
      <c r="E57" s="29" t="str">
        <f t="shared" si="11"/>
        <v/>
      </c>
    </row>
    <row r="58" spans="5:5" ht="12.95" customHeight="1" x14ac:dyDescent="0.2">
      <c r="E58" s="29" t="str">
        <f t="shared" si="11"/>
        <v/>
      </c>
    </row>
    <row r="59" spans="5:5" ht="12.95" customHeight="1" x14ac:dyDescent="0.2">
      <c r="E59" s="29" t="str">
        <f t="shared" si="11"/>
        <v/>
      </c>
    </row>
    <row r="60" spans="5:5" ht="12.95" customHeight="1" x14ac:dyDescent="0.2">
      <c r="E60" s="29" t="str">
        <f t="shared" si="11"/>
        <v/>
      </c>
    </row>
    <row r="61" spans="5:5" ht="12.95" customHeight="1" x14ac:dyDescent="0.2">
      <c r="E61" s="29" t="str">
        <f t="shared" si="11"/>
        <v/>
      </c>
    </row>
    <row r="62" spans="5:5" ht="12.95" customHeight="1" x14ac:dyDescent="0.2">
      <c r="E62" s="29" t="str">
        <f t="shared" si="11"/>
        <v/>
      </c>
    </row>
    <row r="63" spans="5:5" ht="12.95" customHeight="1" x14ac:dyDescent="0.2">
      <c r="E63" s="29" t="str">
        <f t="shared" si="11"/>
        <v/>
      </c>
    </row>
    <row r="64" spans="5:5" ht="12.95" customHeight="1" x14ac:dyDescent="0.2">
      <c r="E64" s="29" t="str">
        <f t="shared" si="11"/>
        <v/>
      </c>
    </row>
    <row r="65" spans="5:5" ht="12.95" customHeight="1" x14ac:dyDescent="0.2">
      <c r="E65" s="29" t="str">
        <f t="shared" si="11"/>
        <v/>
      </c>
    </row>
    <row r="66" spans="5:5" ht="12.95" customHeight="1" x14ac:dyDescent="0.2">
      <c r="E66" s="29" t="str">
        <f t="shared" si="11"/>
        <v/>
      </c>
    </row>
    <row r="67" spans="5:5" ht="12.95" customHeight="1" x14ac:dyDescent="0.2">
      <c r="E67" s="29" t="str">
        <f t="shared" si="11"/>
        <v/>
      </c>
    </row>
    <row r="68" spans="5:5" ht="12.95" customHeight="1" x14ac:dyDescent="0.2">
      <c r="E68" s="29" t="str">
        <f t="shared" si="11"/>
        <v/>
      </c>
    </row>
    <row r="69" spans="5:5" ht="12.95" customHeight="1" x14ac:dyDescent="0.2">
      <c r="E69" s="29" t="str">
        <f t="shared" si="11"/>
        <v/>
      </c>
    </row>
    <row r="70" spans="5:5" ht="12.95" customHeight="1" x14ac:dyDescent="0.2">
      <c r="E70" s="29" t="str">
        <f t="shared" si="11"/>
        <v/>
      </c>
    </row>
    <row r="71" spans="5:5" ht="12.95" customHeight="1" x14ac:dyDescent="0.2">
      <c r="E71" s="29" t="str">
        <f t="shared" si="11"/>
        <v/>
      </c>
    </row>
    <row r="72" spans="5:5" ht="12.95" customHeight="1" x14ac:dyDescent="0.2">
      <c r="E72" s="29" t="str">
        <f t="shared" si="11"/>
        <v/>
      </c>
    </row>
    <row r="73" spans="5:5" x14ac:dyDescent="0.2">
      <c r="E73" s="29" t="str">
        <f t="shared" si="11"/>
        <v/>
      </c>
    </row>
    <row r="74" spans="5:5" x14ac:dyDescent="0.2">
      <c r="E74" s="29" t="str">
        <f t="shared" si="11"/>
        <v/>
      </c>
    </row>
    <row r="75" spans="5:5" x14ac:dyDescent="0.2">
      <c r="E75" s="29" t="str">
        <f t="shared" si="11"/>
        <v/>
      </c>
    </row>
    <row r="76" spans="5:5" x14ac:dyDescent="0.2">
      <c r="E76" s="29" t="str">
        <f t="shared" si="11"/>
        <v/>
      </c>
    </row>
    <row r="77" spans="5:5" x14ac:dyDescent="0.2">
      <c r="E77" s="29" t="str">
        <f t="shared" si="11"/>
        <v/>
      </c>
    </row>
    <row r="78" spans="5:5" x14ac:dyDescent="0.2">
      <c r="E78" s="29" t="str">
        <f t="shared" si="11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BO8">
    <cfRule type="expression" dxfId="17" priority="23">
      <formula>H8&lt;&gt;""</formula>
    </cfRule>
  </conditionalFormatting>
  <conditionalFormatting sqref="I7:BO7">
    <cfRule type="expression" dxfId="16" priority="22">
      <formula>I10&lt;&gt;1</formula>
    </cfRule>
  </conditionalFormatting>
  <conditionalFormatting sqref="I7:BO10">
    <cfRule type="expression" dxfId="15" priority="20">
      <formula>I$10=1</formula>
    </cfRule>
  </conditionalFormatting>
  <conditionalFormatting sqref="F11:F81">
    <cfRule type="expression" dxfId="14" priority="14">
      <formula>$B11&lt;&gt;""</formula>
    </cfRule>
  </conditionalFormatting>
  <conditionalFormatting sqref="H7:BO13 H16:BO78">
    <cfRule type="expression" dxfId="13" priority="36">
      <formula>AND(H$7=$G$2,$B7&lt;&gt;"")</formula>
    </cfRule>
  </conditionalFormatting>
  <conditionalFormatting sqref="H12:BO13 H16:BO78">
    <cfRule type="expression" dxfId="12" priority="37" stopIfTrue="1">
      <formula>$B12=""</formula>
    </cfRule>
    <cfRule type="expression" dxfId="11" priority="38">
      <formula>AND(H$7&gt;=$C12,H$7&lt;=$E12,H$7&lt;=$G12,$F12&gt;0)</formula>
    </cfRule>
    <cfRule type="expression" dxfId="10" priority="39">
      <formula>AND(H$7&gt;=$C12,H$7&lt;=$E12,H$7&gt;=$G12,H$7&gt;=TODAY())</formula>
    </cfRule>
    <cfRule type="expression" dxfId="9" priority="40">
      <formula>AND(H$7&gt;=$C12,H$7&lt;=$E12,H$7&gt;=$G12)</formula>
    </cfRule>
  </conditionalFormatting>
  <conditionalFormatting sqref="H11:BO11">
    <cfRule type="expression" dxfId="8" priority="8" stopIfTrue="1">
      <formula>$B11=""</formula>
    </cfRule>
    <cfRule type="expression" dxfId="7" priority="9">
      <formula>AND(H$7&gt;=$C11,H$7&lt;=$E11,H$7&lt;=$G11,$F11&gt;0)</formula>
    </cfRule>
    <cfRule type="expression" dxfId="6" priority="10">
      <formula>AND(H$7&gt;=$C11,H$7&lt;=$E11,H$7&gt;=$G11,H$7&gt;=TODAY())</formula>
    </cfRule>
    <cfRule type="expression" dxfId="5" priority="11">
      <formula>AND(H$7&gt;=$C11,H$7&lt;=$E11,H$7&gt;=$G11)</formula>
    </cfRule>
  </conditionalFormatting>
  <conditionalFormatting sqref="H14:BO15">
    <cfRule type="expression" dxfId="4" priority="3">
      <formula>AND(H$7=$G$2,$B14&lt;&gt;"")</formula>
    </cfRule>
  </conditionalFormatting>
  <conditionalFormatting sqref="H14:BO15">
    <cfRule type="expression" dxfId="3" priority="4" stopIfTrue="1">
      <formula>$B14=""</formula>
    </cfRule>
    <cfRule type="expression" dxfId="2" priority="5">
      <formula>AND(H$7&gt;=$C14,H$7&lt;=$E14,H$7&lt;=$G14,$F14&gt;0)</formula>
    </cfRule>
    <cfRule type="expression" dxfId="1" priority="6">
      <formula>AND(H$7&gt;=$C14,H$7&lt;=$E14,H$7&gt;=$G14,H$7&gt;=TODAY())</formula>
    </cfRule>
    <cfRule type="expression" dxfId="0" priority="7">
      <formula>AND(H$7&gt;=$C14,H$7&lt;=$E14,H$7&gt;=$G14)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workbookViewId="0">
      <selection sqref="A1:A1048576"/>
    </sheetView>
  </sheetViews>
  <sheetFormatPr baseColWidth="10" defaultRowHeight="15" x14ac:dyDescent="0.25"/>
  <cols>
    <col min="1" max="1" width="8.42578125" style="62" customWidth="1"/>
    <col min="2" max="2" width="31.7109375" bestFit="1" customWidth="1"/>
    <col min="3" max="3" width="9.42578125" style="62" customWidth="1"/>
    <col min="4" max="4" width="24.140625" style="58" customWidth="1"/>
    <col min="5" max="5" width="10" bestFit="1" customWidth="1"/>
    <col min="6" max="6" width="13.85546875" style="62" customWidth="1"/>
    <col min="7" max="7" width="8.5703125" style="62" customWidth="1"/>
    <col min="8" max="8" width="9.5703125" style="62" customWidth="1"/>
    <col min="9" max="9" width="12.5703125" style="62" customWidth="1"/>
    <col min="10" max="10" width="7.140625" style="62" customWidth="1"/>
    <col min="11" max="11" width="25.7109375" style="58" customWidth="1"/>
  </cols>
  <sheetData>
    <row r="1" spans="1:11" ht="33" customHeight="1" thickBot="1" x14ac:dyDescent="0.3">
      <c r="A1" s="59" t="s">
        <v>17</v>
      </c>
      <c r="B1" s="44" t="s">
        <v>15</v>
      </c>
      <c r="C1" s="65" t="s">
        <v>18</v>
      </c>
      <c r="D1" s="57" t="s">
        <v>27</v>
      </c>
      <c r="E1" s="44" t="s">
        <v>19</v>
      </c>
      <c r="F1" s="59" t="s">
        <v>1</v>
      </c>
      <c r="G1" s="59" t="s">
        <v>2</v>
      </c>
      <c r="H1" s="59" t="s">
        <v>16</v>
      </c>
      <c r="I1" s="59" t="s">
        <v>26</v>
      </c>
      <c r="J1" s="59" t="s">
        <v>20</v>
      </c>
      <c r="K1" s="57" t="s">
        <v>21</v>
      </c>
    </row>
    <row r="2" spans="1:11" ht="30.75" thickBot="1" x14ac:dyDescent="0.3">
      <c r="A2" s="63" t="s">
        <v>9</v>
      </c>
      <c r="B2" s="43" t="s">
        <v>34</v>
      </c>
      <c r="C2" s="63" t="s">
        <v>25</v>
      </c>
      <c r="D2" s="38" t="s">
        <v>35</v>
      </c>
      <c r="E2" s="35" t="s">
        <v>30</v>
      </c>
      <c r="F2" s="60">
        <v>42849</v>
      </c>
      <c r="G2" s="63">
        <v>1</v>
      </c>
      <c r="H2" s="37">
        <v>1</v>
      </c>
      <c r="I2" s="63">
        <v>1</v>
      </c>
      <c r="J2" s="63">
        <v>1</v>
      </c>
      <c r="K2" s="38" t="s">
        <v>36</v>
      </c>
    </row>
    <row r="3" spans="1:11" ht="45.75" thickBot="1" x14ac:dyDescent="0.3">
      <c r="A3" s="63" t="s">
        <v>28</v>
      </c>
      <c r="B3" s="36" t="s">
        <v>37</v>
      </c>
      <c r="C3" s="63" t="s">
        <v>29</v>
      </c>
      <c r="D3" s="38" t="s">
        <v>38</v>
      </c>
      <c r="E3" s="35" t="s">
        <v>30</v>
      </c>
      <c r="F3" s="60">
        <v>42850</v>
      </c>
      <c r="G3" s="63">
        <v>2</v>
      </c>
      <c r="H3" s="37">
        <v>0.95</v>
      </c>
      <c r="I3" s="63">
        <v>2</v>
      </c>
      <c r="J3" s="63">
        <v>2</v>
      </c>
      <c r="K3" s="38" t="s">
        <v>39</v>
      </c>
    </row>
    <row r="4" spans="1:11" ht="18" customHeight="1" thickBot="1" x14ac:dyDescent="0.3">
      <c r="A4" s="63" t="s">
        <v>22</v>
      </c>
      <c r="B4" s="36" t="s">
        <v>40</v>
      </c>
      <c r="C4" s="63" t="s">
        <v>23</v>
      </c>
      <c r="D4" s="38" t="s">
        <v>41</v>
      </c>
      <c r="E4" s="35" t="s">
        <v>30</v>
      </c>
      <c r="F4" s="60">
        <v>42851</v>
      </c>
      <c r="G4" s="63">
        <v>2</v>
      </c>
      <c r="H4" s="37">
        <v>1</v>
      </c>
      <c r="I4" s="63">
        <v>2</v>
      </c>
      <c r="J4" s="63">
        <v>2</v>
      </c>
      <c r="K4" s="38" t="s">
        <v>42</v>
      </c>
    </row>
    <row r="5" spans="1:11" ht="30.75" thickBot="1" x14ac:dyDescent="0.3">
      <c r="A5" s="63" t="s">
        <v>22</v>
      </c>
      <c r="B5" s="36" t="s">
        <v>40</v>
      </c>
      <c r="C5" s="63" t="s">
        <v>24</v>
      </c>
      <c r="D5" s="38" t="s">
        <v>45</v>
      </c>
      <c r="E5" s="35" t="s">
        <v>30</v>
      </c>
      <c r="F5" s="60">
        <v>42851</v>
      </c>
      <c r="G5" s="63">
        <v>30</v>
      </c>
      <c r="H5" s="37">
        <v>0.6</v>
      </c>
      <c r="I5" s="63">
        <v>30</v>
      </c>
      <c r="J5" s="63">
        <v>16</v>
      </c>
      <c r="K5" s="38" t="s">
        <v>43</v>
      </c>
    </row>
    <row r="6" spans="1:11" ht="30.75" thickBot="1" x14ac:dyDescent="0.3">
      <c r="A6" s="63" t="s">
        <v>22</v>
      </c>
      <c r="B6" s="36" t="s">
        <v>46</v>
      </c>
      <c r="C6" s="63" t="s">
        <v>47</v>
      </c>
      <c r="D6" s="38" t="s">
        <v>48</v>
      </c>
      <c r="E6" s="35" t="s">
        <v>30</v>
      </c>
      <c r="F6" s="60">
        <v>42858</v>
      </c>
      <c r="G6" s="63">
        <v>3</v>
      </c>
      <c r="H6" s="37">
        <v>1</v>
      </c>
      <c r="I6" s="63">
        <v>3</v>
      </c>
      <c r="J6" s="63">
        <v>3</v>
      </c>
      <c r="K6" s="38" t="s">
        <v>49</v>
      </c>
    </row>
    <row r="7" spans="1:11" ht="30.75" thickBot="1" x14ac:dyDescent="0.3">
      <c r="A7" s="63" t="s">
        <v>51</v>
      </c>
      <c r="B7" s="36" t="s">
        <v>50</v>
      </c>
      <c r="C7" s="63" t="s">
        <v>52</v>
      </c>
      <c r="D7" s="38" t="s">
        <v>53</v>
      </c>
      <c r="E7" s="35" t="s">
        <v>30</v>
      </c>
      <c r="F7" s="60">
        <v>42884</v>
      </c>
      <c r="G7" s="63">
        <v>2</v>
      </c>
      <c r="H7" s="37">
        <v>1</v>
      </c>
      <c r="I7" s="63">
        <v>2</v>
      </c>
      <c r="J7" s="63">
        <v>2</v>
      </c>
      <c r="K7" s="38" t="s">
        <v>54</v>
      </c>
    </row>
    <row r="8" spans="1:11" ht="30.75" thickBot="1" x14ac:dyDescent="0.3">
      <c r="A8" s="63" t="s">
        <v>56</v>
      </c>
      <c r="B8" s="36" t="s">
        <v>55</v>
      </c>
      <c r="C8" s="63" t="s">
        <v>57</v>
      </c>
      <c r="D8" s="38" t="s">
        <v>58</v>
      </c>
      <c r="E8" s="35" t="s">
        <v>30</v>
      </c>
      <c r="F8" s="60">
        <v>42886</v>
      </c>
      <c r="G8" s="63">
        <v>1</v>
      </c>
      <c r="H8" s="37">
        <v>1</v>
      </c>
      <c r="I8" s="63">
        <v>1</v>
      </c>
      <c r="J8" s="63">
        <v>1</v>
      </c>
      <c r="K8" s="38" t="s">
        <v>59</v>
      </c>
    </row>
    <row r="9" spans="1:11" ht="30.75" thickBot="1" x14ac:dyDescent="0.3">
      <c r="A9" s="63" t="s">
        <v>22</v>
      </c>
      <c r="B9" s="36" t="s">
        <v>60</v>
      </c>
      <c r="C9" s="63" t="s">
        <v>61</v>
      </c>
      <c r="D9" s="38" t="s">
        <v>62</v>
      </c>
      <c r="E9" s="35" t="s">
        <v>30</v>
      </c>
      <c r="F9" s="60">
        <v>42860</v>
      </c>
      <c r="G9" s="63">
        <v>16</v>
      </c>
      <c r="H9" s="37">
        <v>0.6</v>
      </c>
      <c r="I9" s="63">
        <v>30</v>
      </c>
      <c r="J9" s="63">
        <v>16</v>
      </c>
      <c r="K9" s="38" t="s">
        <v>63</v>
      </c>
    </row>
    <row r="10" spans="1:11" ht="16.5" thickBot="1" x14ac:dyDescent="0.3">
      <c r="A10" s="63"/>
      <c r="B10" s="36"/>
      <c r="C10" s="63"/>
      <c r="D10" s="38"/>
      <c r="E10" s="35"/>
      <c r="F10" s="60"/>
      <c r="G10" s="63"/>
      <c r="H10" s="37"/>
      <c r="I10" s="63"/>
      <c r="J10" s="63"/>
      <c r="K10" s="38"/>
    </row>
    <row r="11" spans="1:11" ht="16.5" thickBot="1" x14ac:dyDescent="0.3">
      <c r="A11" s="63"/>
      <c r="B11" s="36"/>
      <c r="C11" s="63"/>
      <c r="D11" s="38"/>
      <c r="E11" s="35"/>
      <c r="F11" s="60"/>
      <c r="G11" s="63"/>
      <c r="H11" s="37"/>
      <c r="I11" s="63"/>
      <c r="J11" s="63"/>
      <c r="K11" s="38"/>
    </row>
    <row r="12" spans="1:11" ht="16.5" thickBot="1" x14ac:dyDescent="0.3">
      <c r="A12" s="63"/>
      <c r="B12" s="36"/>
      <c r="C12" s="63"/>
      <c r="D12" s="38"/>
      <c r="E12" s="35"/>
      <c r="F12" s="60"/>
      <c r="G12" s="63"/>
      <c r="H12" s="37"/>
      <c r="I12" s="63"/>
      <c r="J12" s="63"/>
      <c r="K12" s="38"/>
    </row>
    <row r="13" spans="1:11" ht="16.5" thickBot="1" x14ac:dyDescent="0.3">
      <c r="A13" s="63"/>
      <c r="B13" s="36"/>
      <c r="C13" s="63"/>
      <c r="D13" s="38"/>
      <c r="E13" s="35"/>
      <c r="F13" s="60"/>
      <c r="G13" s="63"/>
      <c r="H13" s="37"/>
      <c r="I13" s="63"/>
      <c r="J13" s="63"/>
      <c r="K13" s="38"/>
    </row>
    <row r="14" spans="1:11" ht="16.5" thickBot="1" x14ac:dyDescent="0.3">
      <c r="A14" s="63"/>
      <c r="B14" s="36"/>
      <c r="C14" s="63"/>
      <c r="D14" s="38"/>
      <c r="E14" s="35"/>
      <c r="F14" s="60"/>
      <c r="G14" s="63"/>
      <c r="H14" s="37"/>
      <c r="I14" s="63"/>
      <c r="J14" s="63"/>
      <c r="K14" s="38"/>
    </row>
    <row r="15" spans="1:11" ht="16.5" thickBot="1" x14ac:dyDescent="0.3">
      <c r="A15" s="63"/>
      <c r="B15" s="36"/>
      <c r="C15" s="63"/>
      <c r="D15" s="38"/>
      <c r="E15" s="35"/>
      <c r="F15" s="60"/>
      <c r="G15" s="63"/>
      <c r="H15" s="37"/>
      <c r="I15" s="63"/>
      <c r="J15" s="63"/>
      <c r="K15" s="38"/>
    </row>
    <row r="16" spans="1:11" ht="16.5" thickBot="1" x14ac:dyDescent="0.3">
      <c r="A16" s="63"/>
      <c r="B16" s="36"/>
      <c r="C16" s="63"/>
      <c r="D16" s="38"/>
      <c r="E16" s="35"/>
      <c r="F16" s="60"/>
      <c r="G16" s="63"/>
      <c r="H16" s="37"/>
      <c r="I16" s="63"/>
      <c r="J16" s="63"/>
      <c r="K16" s="38"/>
    </row>
    <row r="17" spans="1:11" ht="16.5" thickBot="1" x14ac:dyDescent="0.3">
      <c r="A17" s="63"/>
      <c r="B17" s="36"/>
      <c r="C17" s="63"/>
      <c r="D17" s="38"/>
      <c r="E17" s="35"/>
      <c r="F17" s="60"/>
      <c r="G17" s="63"/>
      <c r="H17" s="37"/>
      <c r="I17" s="63"/>
      <c r="J17" s="63"/>
      <c r="K17" s="38"/>
    </row>
    <row r="18" spans="1:11" ht="16.5" thickBot="1" x14ac:dyDescent="0.3">
      <c r="A18" s="64"/>
      <c r="B18" s="40"/>
      <c r="C18" s="64"/>
      <c r="D18" s="42"/>
      <c r="E18" s="39"/>
      <c r="F18" s="61"/>
      <c r="G18" s="64"/>
      <c r="H18" s="41"/>
      <c r="I18" s="64"/>
      <c r="J18" s="64"/>
      <c r="K18" s="42"/>
    </row>
  </sheetData>
  <dataValidations count="1">
    <dataValidation type="list" allowBlank="1" showInputMessage="1" showErrorMessage="1" sqref="E2:E18">
      <formula1>"Sophie,Anthony,Tous"</formula1>
    </dataValidation>
  </dataValidations>
  <pageMargins left="0.7" right="0.7" top="0.75" bottom="0.75" header="0.3" footer="0.3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11</v>
      </c>
    </row>
    <row r="2" spans="1:4" x14ac:dyDescent="0.25">
      <c r="A2">
        <v>2</v>
      </c>
      <c r="B2" t="s">
        <v>5</v>
      </c>
      <c r="D2" t="s">
        <v>12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Projet Stage</vt:lpstr>
      <vt:lpstr>Suivi</vt:lpstr>
      <vt:lpstr>Table</vt:lpstr>
      <vt:lpstr>ouinon</vt:lpstr>
      <vt:lpstr>semaine</vt:lpstr>
      <vt:lpstr>'Projet Stage'!Zone_d_impression</vt:lpstr>
      <vt:lpstr>Suivi!Zone_d_impression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lemaire sophie</cp:lastModifiedBy>
  <cp:lastPrinted>2017-03-21T21:07:33Z</cp:lastPrinted>
  <dcterms:created xsi:type="dcterms:W3CDTF">2013-05-27T13:57:34Z</dcterms:created>
  <dcterms:modified xsi:type="dcterms:W3CDTF">2017-06-21T22:10:02Z</dcterms:modified>
</cp:coreProperties>
</file>